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irecionalcomercializadora.sharepoint.com/sites/fileserver/Documentos/Direcional Energia/MARKETING/informativos diarios/PLD/"/>
    </mc:Choice>
  </mc:AlternateContent>
  <xr:revisionPtr revIDLastSave="969" documentId="11_AFFD3C361BD4B15E251064C3D7502F5489F40ADE" xr6:coauthVersionLast="46" xr6:coauthVersionMax="46" xr10:uidLastSave="{B536E5ED-6CF3-4BF3-B403-AE1A230ED199}"/>
  <bookViews>
    <workbookView xWindow="-120" yWindow="-120" windowWidth="20730" windowHeight="11160" firstSheet="1" activeTab="1" xr2:uid="{00000000-000D-0000-FFFF-FFFF00000000}"/>
  </bookViews>
  <sheets>
    <sheet name="GRAFICO Horario" sheetId="2" r:id="rId1"/>
    <sheet name="BD+FUNC" sheetId="1" r:id="rId2"/>
    <sheet name="GRAFICO Mensal (dia)" sheetId="6" r:id="rId3"/>
    <sheet name="GRAFICO Mensal (hora)" sheetId="7" r:id="rId4"/>
    <sheet name="PLD mensal (dia)" sheetId="3" r:id="rId5"/>
    <sheet name="PLD mensal (hora)" sheetId="4" r:id="rId6"/>
    <sheet name="PLD semanal" sheetId="8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101" i="1" l="1"/>
  <c r="E110" i="4" a="1"/>
  <c r="E110" i="4" s="1"/>
  <c r="E109" i="4" a="1"/>
  <c r="E109" i="4" s="1"/>
  <c r="E108" i="4" a="1"/>
  <c r="E108" i="4" s="1"/>
  <c r="E107" i="4" a="1"/>
  <c r="E107" i="4" s="1"/>
  <c r="E104" i="4" a="1"/>
  <c r="E104" i="4" s="1"/>
  <c r="E103" i="4" a="1"/>
  <c r="E103" i="4" s="1"/>
  <c r="E102" i="4" a="1"/>
  <c r="E102" i="4" s="1"/>
  <c r="E101" i="4" a="1"/>
  <c r="E101" i="4" s="1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2" i="4"/>
  <c r="E125" i="3"/>
  <c r="Q125" i="3" s="1"/>
  <c r="I33" i="6" s="1" a="1"/>
  <c r="I33" i="6" s="1"/>
  <c r="E124" i="3"/>
  <c r="Q124" i="3" s="1"/>
  <c r="H33" i="6" s="1" a="1"/>
  <c r="H33" i="6" s="1"/>
  <c r="E123" i="3"/>
  <c r="Q123" i="3" s="1"/>
  <c r="G33" i="6" s="1" a="1"/>
  <c r="G33" i="6" s="1"/>
  <c r="E122" i="3"/>
  <c r="Q122" i="3" s="1"/>
  <c r="E121" i="3"/>
  <c r="Q121" i="3" s="1"/>
  <c r="I32" i="6" s="1" a="1"/>
  <c r="I32" i="6" s="1"/>
  <c r="E120" i="3"/>
  <c r="D32" i="6" s="1" a="1"/>
  <c r="D32" i="6" s="1"/>
  <c r="E119" i="3"/>
  <c r="Q119" i="3" s="1"/>
  <c r="G32" i="6" s="1" a="1"/>
  <c r="G32" i="6" s="1"/>
  <c r="E118" i="3"/>
  <c r="B32" i="6" s="1" a="1"/>
  <c r="B32" i="6" s="1"/>
  <c r="E117" i="3"/>
  <c r="Q117" i="3" s="1"/>
  <c r="I31" i="6" s="1" a="1"/>
  <c r="I31" i="6" s="1"/>
  <c r="E116" i="3"/>
  <c r="D31" i="6" s="1" a="1"/>
  <c r="D31" i="6" s="1"/>
  <c r="E115" i="3"/>
  <c r="Q115" i="3" s="1"/>
  <c r="G31" i="6" s="1" a="1"/>
  <c r="G31" i="6" s="1"/>
  <c r="E114" i="3"/>
  <c r="Q114" i="3" s="1"/>
  <c r="E113" i="3"/>
  <c r="Q113" i="3" s="1"/>
  <c r="E112" i="3"/>
  <c r="Q112" i="3" s="1"/>
  <c r="E111" i="3"/>
  <c r="Q111" i="3" s="1"/>
  <c r="E110" i="3"/>
  <c r="Q110" i="3" s="1"/>
  <c r="E109" i="3"/>
  <c r="Q109" i="3" s="1"/>
  <c r="E108" i="3"/>
  <c r="Q108" i="3" s="1"/>
  <c r="E107" i="3"/>
  <c r="Q107" i="3" s="1"/>
  <c r="E106" i="3"/>
  <c r="Q106" i="3" s="1"/>
  <c r="E105" i="3"/>
  <c r="Q105" i="3" s="1"/>
  <c r="E104" i="3"/>
  <c r="Q104" i="3" s="1"/>
  <c r="E103" i="3"/>
  <c r="Q103" i="3" s="1"/>
  <c r="E102" i="3"/>
  <c r="Q102" i="3" s="1"/>
  <c r="E101" i="3"/>
  <c r="Q101" i="3" s="1"/>
  <c r="E100" i="3"/>
  <c r="Q100" i="3" s="1"/>
  <c r="E99" i="3"/>
  <c r="Q99" i="3" s="1"/>
  <c r="E98" i="3"/>
  <c r="Q98" i="3" s="1"/>
  <c r="E97" i="3"/>
  <c r="Q97" i="3" s="1"/>
  <c r="E96" i="3"/>
  <c r="Q96" i="3" s="1"/>
  <c r="E95" i="3"/>
  <c r="Q95" i="3" s="1"/>
  <c r="E94" i="3"/>
  <c r="Q94" i="3" s="1"/>
  <c r="E93" i="3"/>
  <c r="Q93" i="3" s="1"/>
  <c r="E92" i="3"/>
  <c r="Q92" i="3" s="1"/>
  <c r="E91" i="3"/>
  <c r="Q91" i="3" s="1"/>
  <c r="E90" i="3"/>
  <c r="Q90" i="3" s="1"/>
  <c r="E89" i="3"/>
  <c r="Q89" i="3" s="1"/>
  <c r="E88" i="3"/>
  <c r="Q88" i="3" s="1"/>
  <c r="E87" i="3"/>
  <c r="Q87" i="3" s="1"/>
  <c r="E86" i="3"/>
  <c r="Q86" i="3" s="1"/>
  <c r="E85" i="3"/>
  <c r="Q85" i="3" s="1"/>
  <c r="E84" i="3"/>
  <c r="Q84" i="3" s="1"/>
  <c r="E83" i="3"/>
  <c r="Q83" i="3" s="1"/>
  <c r="E82" i="3"/>
  <c r="Q82" i="3" s="1"/>
  <c r="E81" i="3"/>
  <c r="Q81" i="3" s="1"/>
  <c r="E80" i="3"/>
  <c r="Q80" i="3" s="1"/>
  <c r="E79" i="3"/>
  <c r="Q79" i="3" s="1"/>
  <c r="E78" i="3"/>
  <c r="Q78" i="3" s="1"/>
  <c r="E77" i="3"/>
  <c r="Q77" i="3" s="1"/>
  <c r="E76" i="3"/>
  <c r="Q76" i="3" s="1"/>
  <c r="E75" i="3"/>
  <c r="Q75" i="3" s="1"/>
  <c r="E74" i="3"/>
  <c r="Q74" i="3" s="1"/>
  <c r="E73" i="3"/>
  <c r="Q73" i="3" s="1"/>
  <c r="E72" i="3"/>
  <c r="Q72" i="3" s="1"/>
  <c r="E71" i="3"/>
  <c r="Q71" i="3" s="1"/>
  <c r="E70" i="3"/>
  <c r="Q70" i="3" s="1"/>
  <c r="E69" i="3"/>
  <c r="Q69" i="3" s="1"/>
  <c r="E68" i="3"/>
  <c r="Q68" i="3" s="1"/>
  <c r="E67" i="3"/>
  <c r="Q67" i="3" s="1"/>
  <c r="E66" i="3"/>
  <c r="Q66" i="3" s="1"/>
  <c r="E65" i="3"/>
  <c r="Q65" i="3" s="1"/>
  <c r="E64" i="3"/>
  <c r="Q64" i="3" s="1"/>
  <c r="E63" i="3"/>
  <c r="Q63" i="3" s="1"/>
  <c r="E62" i="3"/>
  <c r="Q62" i="3" s="1"/>
  <c r="E61" i="3"/>
  <c r="Q61" i="3" s="1"/>
  <c r="E60" i="3"/>
  <c r="Q60" i="3" s="1"/>
  <c r="E59" i="3"/>
  <c r="Q59" i="3" s="1"/>
  <c r="E58" i="3"/>
  <c r="Q58" i="3" s="1"/>
  <c r="E57" i="3"/>
  <c r="Q57" i="3" s="1"/>
  <c r="E56" i="3"/>
  <c r="Q56" i="3" s="1"/>
  <c r="E55" i="3"/>
  <c r="Q55" i="3" s="1"/>
  <c r="E54" i="3"/>
  <c r="Q54" i="3" s="1"/>
  <c r="E53" i="3"/>
  <c r="Q53" i="3" s="1"/>
  <c r="E52" i="3"/>
  <c r="Q52" i="3" s="1"/>
  <c r="E51" i="3"/>
  <c r="Q51" i="3" s="1"/>
  <c r="E50" i="3"/>
  <c r="Q50" i="3" s="1"/>
  <c r="E49" i="3"/>
  <c r="Q49" i="3" s="1"/>
  <c r="E48" i="3"/>
  <c r="Q48" i="3" s="1"/>
  <c r="E47" i="3"/>
  <c r="Q47" i="3" s="1"/>
  <c r="E46" i="3"/>
  <c r="Q46" i="3" s="1"/>
  <c r="E45" i="3"/>
  <c r="Q45" i="3" s="1"/>
  <c r="E44" i="3"/>
  <c r="Q44" i="3" s="1"/>
  <c r="E43" i="3"/>
  <c r="Q43" i="3" s="1"/>
  <c r="E42" i="3"/>
  <c r="Q42" i="3" s="1"/>
  <c r="E41" i="3"/>
  <c r="Q41" i="3" s="1"/>
  <c r="E40" i="3"/>
  <c r="Q40" i="3" s="1"/>
  <c r="E39" i="3"/>
  <c r="Q39" i="3" s="1"/>
  <c r="E38" i="3"/>
  <c r="Q38" i="3" s="1"/>
  <c r="E37" i="3"/>
  <c r="Q37" i="3" s="1"/>
  <c r="E36" i="3"/>
  <c r="Q36" i="3" s="1"/>
  <c r="E35" i="3"/>
  <c r="Q35" i="3" s="1"/>
  <c r="E34" i="3"/>
  <c r="Q34" i="3" s="1"/>
  <c r="E33" i="3"/>
  <c r="Q33" i="3" s="1"/>
  <c r="E32" i="3"/>
  <c r="Q32" i="3" s="1"/>
  <c r="E31" i="3"/>
  <c r="Q31" i="3" s="1"/>
  <c r="E30" i="3"/>
  <c r="Q30" i="3" s="1"/>
  <c r="E29" i="3"/>
  <c r="Q29" i="3" s="1"/>
  <c r="E28" i="3"/>
  <c r="Q28" i="3" s="1"/>
  <c r="E27" i="3"/>
  <c r="Q27" i="3" s="1"/>
  <c r="E26" i="3"/>
  <c r="Q26" i="3" s="1"/>
  <c r="E25" i="3"/>
  <c r="Q25" i="3" s="1"/>
  <c r="E24" i="3"/>
  <c r="Q24" i="3" s="1"/>
  <c r="E23" i="3"/>
  <c r="Q23" i="3" s="1"/>
  <c r="E22" i="3"/>
  <c r="Q22" i="3" s="1"/>
  <c r="E21" i="3"/>
  <c r="Q21" i="3" s="1"/>
  <c r="E20" i="3"/>
  <c r="Q20" i="3" s="1"/>
  <c r="E19" i="3"/>
  <c r="Q19" i="3" s="1"/>
  <c r="E18" i="3"/>
  <c r="Q18" i="3" s="1"/>
  <c r="E17" i="3"/>
  <c r="Q17" i="3" s="1"/>
  <c r="E16" i="3"/>
  <c r="Q16" i="3" s="1"/>
  <c r="E15" i="3"/>
  <c r="Q15" i="3" s="1"/>
  <c r="E14" i="3"/>
  <c r="Q14" i="3" s="1"/>
  <c r="E13" i="3"/>
  <c r="Q13" i="3" s="1"/>
  <c r="E12" i="3"/>
  <c r="Q12" i="3" s="1"/>
  <c r="E11" i="3"/>
  <c r="Q11" i="3" s="1"/>
  <c r="E10" i="3"/>
  <c r="Q10" i="3" s="1"/>
  <c r="E9" i="3"/>
  <c r="Q9" i="3" s="1"/>
  <c r="E8" i="3"/>
  <c r="Q4" i="3" s="1"/>
  <c r="E7" i="3"/>
  <c r="Q7" i="3" s="1"/>
  <c r="E6" i="3"/>
  <c r="Q6" i="3" s="1"/>
  <c r="E31" i="6" a="1"/>
  <c r="E31" i="6" s="1"/>
  <c r="E32" i="6" a="1"/>
  <c r="E32" i="6" s="1"/>
  <c r="C31" i="6" a="1"/>
  <c r="C31" i="6" s="1"/>
  <c r="C32" i="6" a="1"/>
  <c r="C32" i="6" s="1"/>
  <c r="B33" i="6" a="1"/>
  <c r="B33" i="6" s="1"/>
  <c r="C33" i="6" a="1"/>
  <c r="C33" i="6" s="1"/>
  <c r="E5" i="3"/>
  <c r="Q5" i="3" s="1"/>
  <c r="E4" i="3"/>
  <c r="E3" i="3"/>
  <c r="Q3" i="3" s="1"/>
  <c r="E2" i="3"/>
  <c r="Q2" i="3" s="1"/>
  <c r="BU101" i="1"/>
  <c r="BP101" i="1"/>
  <c r="BQ101" i="1"/>
  <c r="BR101" i="1"/>
  <c r="BS101" i="1"/>
  <c r="BT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BO102" i="1"/>
  <c r="BP102" i="1"/>
  <c r="BQ102" i="1"/>
  <c r="BR102" i="1"/>
  <c r="BS102" i="1"/>
  <c r="BT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BO103" i="1"/>
  <c r="BP103" i="1"/>
  <c r="BQ103" i="1"/>
  <c r="BR103" i="1"/>
  <c r="BS103" i="1"/>
  <c r="BT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BO104" i="1"/>
  <c r="BO109" i="1" s="1"/>
  <c r="BP104" i="1"/>
  <c r="BQ104" i="1"/>
  <c r="BR104" i="1"/>
  <c r="BS104" i="1"/>
  <c r="BT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D100" i="1"/>
  <c r="BO100" i="1"/>
  <c r="BO99" i="1" s="1"/>
  <c r="BP100" i="1"/>
  <c r="BQ100" i="1"/>
  <c r="BQ99" i="1" s="1"/>
  <c r="BR100" i="1"/>
  <c r="BS100" i="1"/>
  <c r="BT100" i="1"/>
  <c r="BU100" i="1"/>
  <c r="BU99" i="1" s="1"/>
  <c r="BV100" i="1"/>
  <c r="BW100" i="1"/>
  <c r="BW99" i="1" s="1"/>
  <c r="BX100" i="1"/>
  <c r="BY100" i="1"/>
  <c r="BZ100" i="1"/>
  <c r="CA100" i="1"/>
  <c r="CA99" i="1" s="1"/>
  <c r="CB100" i="1"/>
  <c r="CC100" i="1"/>
  <c r="CD100" i="1"/>
  <c r="CE100" i="1"/>
  <c r="CE99" i="1" s="1"/>
  <c r="CF100" i="1"/>
  <c r="CG100" i="1"/>
  <c r="CH100" i="1"/>
  <c r="CI100" i="1"/>
  <c r="CI99" i="1" s="1"/>
  <c r="CJ100" i="1"/>
  <c r="CK100" i="1"/>
  <c r="CL100" i="1"/>
  <c r="CM100" i="1"/>
  <c r="CM99" i="1" s="1"/>
  <c r="CN100" i="1"/>
  <c r="CO100" i="1"/>
  <c r="CP100" i="1"/>
  <c r="CQ100" i="1"/>
  <c r="CQ99" i="1" s="1"/>
  <c r="CR100" i="1"/>
  <c r="CS100" i="1"/>
  <c r="CT100" i="1"/>
  <c r="CU100" i="1"/>
  <c r="CU99" i="1" s="1"/>
  <c r="CV100" i="1"/>
  <c r="CW100" i="1"/>
  <c r="CX100" i="1"/>
  <c r="CY100" i="1"/>
  <c r="CY99" i="1" s="1"/>
  <c r="CZ100" i="1"/>
  <c r="DA100" i="1"/>
  <c r="DB100" i="1"/>
  <c r="DC100" i="1"/>
  <c r="DC99" i="1" s="1"/>
  <c r="BP99" i="1"/>
  <c r="BR99" i="1"/>
  <c r="BS99" i="1"/>
  <c r="BT99" i="1"/>
  <c r="BV99" i="1"/>
  <c r="BX99" i="1"/>
  <c r="BY99" i="1"/>
  <c r="BZ99" i="1"/>
  <c r="CB99" i="1"/>
  <c r="CC99" i="1"/>
  <c r="CD99" i="1"/>
  <c r="CF99" i="1"/>
  <c r="CG99" i="1"/>
  <c r="CH99" i="1"/>
  <c r="CJ99" i="1"/>
  <c r="CK99" i="1"/>
  <c r="CL99" i="1"/>
  <c r="CN99" i="1"/>
  <c r="CO99" i="1"/>
  <c r="CP99" i="1"/>
  <c r="CR99" i="1"/>
  <c r="CS99" i="1"/>
  <c r="CT99" i="1"/>
  <c r="CV99" i="1"/>
  <c r="CW99" i="1"/>
  <c r="CX99" i="1"/>
  <c r="CZ99" i="1"/>
  <c r="DA99" i="1"/>
  <c r="DB99" i="1"/>
  <c r="DD99" i="1"/>
  <c r="Q8" i="3" l="1"/>
  <c r="Q120" i="3"/>
  <c r="H32" i="6" s="1" a="1"/>
  <c r="H32" i="6" s="1"/>
  <c r="D33" i="6" a="1"/>
  <c r="D33" i="6" s="1"/>
  <c r="Q116" i="3"/>
  <c r="H31" i="6" s="1" a="1"/>
  <c r="H31" i="6" s="1"/>
  <c r="Q118" i="3"/>
  <c r="F33" i="6" a="1"/>
  <c r="F33" i="6" s="1"/>
  <c r="J33" i="6" s="1"/>
  <c r="F31" i="6" a="1"/>
  <c r="F31" i="6" s="1"/>
  <c r="B31" i="6" a="1"/>
  <c r="B31" i="6" s="1"/>
  <c r="F32" i="6" a="1"/>
  <c r="F32" i="6" s="1"/>
  <c r="J32" i="6" s="1"/>
  <c r="E33" i="6" a="1"/>
  <c r="E33" i="6" s="1"/>
  <c r="BU104" i="1"/>
  <c r="BU103" i="1"/>
  <c r="BU108" i="1" s="1"/>
  <c r="BU102" i="1"/>
  <c r="BU107" i="1" s="1"/>
  <c r="CO108" i="1"/>
  <c r="CP108" i="1"/>
  <c r="CJ108" i="1"/>
  <c r="CM108" i="1"/>
  <c r="CN108" i="1"/>
  <c r="CK108" i="1"/>
  <c r="CL108" i="1"/>
  <c r="CL106" i="1"/>
  <c r="CM106" i="1"/>
  <c r="CN106" i="1"/>
  <c r="CJ106" i="1"/>
  <c r="CK106" i="1"/>
  <c r="CO106" i="1"/>
  <c r="CP106" i="1"/>
  <c r="CJ109" i="1"/>
  <c r="CK109" i="1"/>
  <c r="CO109" i="1"/>
  <c r="CL109" i="1"/>
  <c r="CP109" i="1"/>
  <c r="CM109" i="1"/>
  <c r="CN109" i="1"/>
  <c r="CA108" i="1"/>
  <c r="CB108" i="1"/>
  <c r="BV108" i="1"/>
  <c r="BX108" i="1"/>
  <c r="BY108" i="1"/>
  <c r="BZ108" i="1"/>
  <c r="BW108" i="1"/>
  <c r="CM107" i="1"/>
  <c r="CN107" i="1"/>
  <c r="CK107" i="1"/>
  <c r="CO107" i="1"/>
  <c r="CJ107" i="1"/>
  <c r="CL107" i="1"/>
  <c r="CP107" i="1"/>
  <c r="CA106" i="1"/>
  <c r="CB106" i="1"/>
  <c r="BY106" i="1"/>
  <c r="BZ106" i="1"/>
  <c r="BV106" i="1"/>
  <c r="BW106" i="1"/>
  <c r="BX106" i="1"/>
  <c r="BV109" i="1"/>
  <c r="BW109" i="1"/>
  <c r="BX109" i="1"/>
  <c r="CB109" i="1"/>
  <c r="BY109" i="1"/>
  <c r="BZ109" i="1"/>
  <c r="CA109" i="1"/>
  <c r="CA107" i="1"/>
  <c r="BV107" i="1"/>
  <c r="BX107" i="1"/>
  <c r="CB107" i="1"/>
  <c r="BY107" i="1"/>
  <c r="BZ107" i="1"/>
  <c r="BW107" i="1"/>
  <c r="CQ109" i="1"/>
  <c r="CU109" i="1"/>
  <c r="CR109" i="1"/>
  <c r="CV109" i="1"/>
  <c r="CS109" i="1"/>
  <c r="CW109" i="1"/>
  <c r="CT109" i="1"/>
  <c r="CR113" i="1"/>
  <c r="CV113" i="1"/>
  <c r="CZ113" i="1"/>
  <c r="DD113" i="1"/>
  <c r="CW113" i="1"/>
  <c r="CO113" i="1"/>
  <c r="CP113" i="1"/>
  <c r="CT113" i="1"/>
  <c r="CX113" i="1"/>
  <c r="DB113" i="1"/>
  <c r="CQ113" i="1"/>
  <c r="CU113" i="1"/>
  <c r="CY113" i="1"/>
  <c r="DC113" i="1"/>
  <c r="CS113" i="1"/>
  <c r="DA113" i="1"/>
  <c r="CD108" i="1"/>
  <c r="CE108" i="1"/>
  <c r="CF108" i="1"/>
  <c r="CG108" i="1"/>
  <c r="CH108" i="1"/>
  <c r="CI108" i="1"/>
  <c r="CC108" i="1"/>
  <c r="CT107" i="1"/>
  <c r="CR107" i="1"/>
  <c r="CV107" i="1"/>
  <c r="CQ107" i="1"/>
  <c r="CS107" i="1"/>
  <c r="CW107" i="1"/>
  <c r="CU107" i="1"/>
  <c r="CP111" i="1"/>
  <c r="CT111" i="1"/>
  <c r="CX111" i="1"/>
  <c r="DB111" i="1"/>
  <c r="CY111" i="1"/>
  <c r="DC111" i="1"/>
  <c r="CQ111" i="1"/>
  <c r="CR111" i="1"/>
  <c r="CV111" i="1"/>
  <c r="CZ111" i="1"/>
  <c r="DD111" i="1"/>
  <c r="CS111" i="1"/>
  <c r="CW111" i="1"/>
  <c r="DA111" i="1"/>
  <c r="CO111" i="1"/>
  <c r="CU111" i="1"/>
  <c r="CD106" i="1"/>
  <c r="CH106" i="1"/>
  <c r="CE106" i="1"/>
  <c r="CF106" i="1"/>
  <c r="CG106" i="1"/>
  <c r="CC106" i="1"/>
  <c r="CI106" i="1"/>
  <c r="CS114" i="1"/>
  <c r="CW114" i="1"/>
  <c r="DA114" i="1"/>
  <c r="CO114" i="1"/>
  <c r="CP114" i="1"/>
  <c r="CX114" i="1"/>
  <c r="CQ114" i="1"/>
  <c r="CU114" i="1"/>
  <c r="CY114" i="1"/>
  <c r="DC114" i="1"/>
  <c r="CR114" i="1"/>
  <c r="CV114" i="1"/>
  <c r="CZ114" i="1"/>
  <c r="DD114" i="1"/>
  <c r="CT114" i="1"/>
  <c r="DB114" i="1"/>
  <c r="CF109" i="1"/>
  <c r="CC109" i="1"/>
  <c r="CG109" i="1"/>
  <c r="CD109" i="1"/>
  <c r="CH109" i="1"/>
  <c r="CE109" i="1"/>
  <c r="CI109" i="1"/>
  <c r="CV108" i="1"/>
  <c r="CS108" i="1"/>
  <c r="CT108" i="1"/>
  <c r="CU108" i="1"/>
  <c r="CR108" i="1"/>
  <c r="CW108" i="1"/>
  <c r="CQ108" i="1"/>
  <c r="CQ112" i="1"/>
  <c r="CU112" i="1"/>
  <c r="CY112" i="1"/>
  <c r="DC112" i="1"/>
  <c r="CV112" i="1"/>
  <c r="DD112" i="1"/>
  <c r="CS112" i="1"/>
  <c r="CW112" i="1"/>
  <c r="DA112" i="1"/>
  <c r="CO112" i="1"/>
  <c r="CP112" i="1"/>
  <c r="CT112" i="1"/>
  <c r="CX112" i="1"/>
  <c r="DB112" i="1"/>
  <c r="CR112" i="1"/>
  <c r="CZ112" i="1"/>
  <c r="CF107" i="1"/>
  <c r="CG107" i="1"/>
  <c r="CD107" i="1"/>
  <c r="CH107" i="1"/>
  <c r="CC107" i="1"/>
  <c r="CE107" i="1"/>
  <c r="CI107" i="1"/>
  <c r="CV106" i="1"/>
  <c r="CW106" i="1"/>
  <c r="CT106" i="1"/>
  <c r="CU106" i="1"/>
  <c r="CQ106" i="1"/>
  <c r="CR106" i="1"/>
  <c r="CS106" i="1"/>
  <c r="BT108" i="1"/>
  <c r="BR107" i="1"/>
  <c r="BP106" i="1"/>
  <c r="BU109" i="1"/>
  <c r="BS108" i="1"/>
  <c r="BQ107" i="1"/>
  <c r="BT109" i="1"/>
  <c r="BR108" i="1"/>
  <c r="BP107" i="1"/>
  <c r="BS109" i="1"/>
  <c r="BQ108" i="1"/>
  <c r="BU106" i="1"/>
  <c r="BR109" i="1"/>
  <c r="BP108" i="1"/>
  <c r="BT106" i="1"/>
  <c r="BO106" i="1"/>
  <c r="BQ109" i="1"/>
  <c r="BS106" i="1"/>
  <c r="BO107" i="1"/>
  <c r="BP109" i="1"/>
  <c r="BT107" i="1"/>
  <c r="BR106" i="1"/>
  <c r="BO108" i="1"/>
  <c r="BS107" i="1"/>
  <c r="BQ106" i="1"/>
  <c r="J31" i="6" l="1"/>
  <c r="D3" i="4"/>
  <c r="P3" i="4" s="1"/>
  <c r="D4" i="4"/>
  <c r="P4" i="4" s="1"/>
  <c r="D5" i="4"/>
  <c r="P5" i="4" s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2" i="4"/>
  <c r="D107" i="4" s="1" a="1"/>
  <c r="D107" i="4" s="1"/>
  <c r="D104" i="4" l="1" a="1"/>
  <c r="D104" i="4" s="1"/>
  <c r="D110" i="4" a="1"/>
  <c r="D110" i="4" s="1"/>
  <c r="P2" i="4"/>
  <c r="P94" i="4"/>
  <c r="P90" i="4"/>
  <c r="P86" i="4"/>
  <c r="P82" i="4"/>
  <c r="P78" i="4"/>
  <c r="P74" i="4"/>
  <c r="P70" i="4"/>
  <c r="P66" i="4"/>
  <c r="P62" i="4"/>
  <c r="P58" i="4"/>
  <c r="P54" i="4"/>
  <c r="P50" i="4"/>
  <c r="P46" i="4"/>
  <c r="P42" i="4"/>
  <c r="P38" i="4"/>
  <c r="P34" i="4"/>
  <c r="P30" i="4"/>
  <c r="P26" i="4"/>
  <c r="P22" i="4"/>
  <c r="P18" i="4"/>
  <c r="P14" i="4"/>
  <c r="P10" i="4"/>
  <c r="P6" i="4"/>
  <c r="D103" i="4" a="1"/>
  <c r="D103" i="4" s="1"/>
  <c r="D109" i="4" a="1"/>
  <c r="D109" i="4" s="1"/>
  <c r="P97" i="4"/>
  <c r="P93" i="4"/>
  <c r="P89" i="4"/>
  <c r="P85" i="4"/>
  <c r="P81" i="4"/>
  <c r="P77" i="4"/>
  <c r="P73" i="4"/>
  <c r="P69" i="4"/>
  <c r="P65" i="4"/>
  <c r="P61" i="4"/>
  <c r="P57" i="4"/>
  <c r="P53" i="4"/>
  <c r="P49" i="4"/>
  <c r="P45" i="4"/>
  <c r="P41" i="4"/>
  <c r="P37" i="4"/>
  <c r="P33" i="4"/>
  <c r="P29" i="4"/>
  <c r="P25" i="4"/>
  <c r="P21" i="4"/>
  <c r="P17" i="4"/>
  <c r="P13" i="4"/>
  <c r="P9" i="4"/>
  <c r="D102" i="4" a="1"/>
  <c r="D102" i="4" s="1"/>
  <c r="D108" i="4" a="1"/>
  <c r="D108" i="4" s="1"/>
  <c r="P96" i="4"/>
  <c r="P92" i="4"/>
  <c r="P88" i="4"/>
  <c r="P84" i="4"/>
  <c r="P80" i="4"/>
  <c r="P76" i="4"/>
  <c r="P72" i="4"/>
  <c r="P68" i="4"/>
  <c r="P64" i="4"/>
  <c r="P60" i="4"/>
  <c r="P56" i="4"/>
  <c r="P52" i="4"/>
  <c r="P48" i="4"/>
  <c r="P44" i="4"/>
  <c r="P40" i="4"/>
  <c r="P36" i="4"/>
  <c r="P32" i="4"/>
  <c r="P28" i="4"/>
  <c r="P24" i="4"/>
  <c r="P20" i="4"/>
  <c r="P16" i="4"/>
  <c r="P12" i="4"/>
  <c r="P8" i="4"/>
  <c r="D101" i="4" a="1"/>
  <c r="D101" i="4" s="1"/>
  <c r="P95" i="4"/>
  <c r="P91" i="4"/>
  <c r="P87" i="4"/>
  <c r="P83" i="4"/>
  <c r="P79" i="4"/>
  <c r="P75" i="4"/>
  <c r="P71" i="4"/>
  <c r="P67" i="4"/>
  <c r="P63" i="4"/>
  <c r="P59" i="4"/>
  <c r="P55" i="4"/>
  <c r="P51" i="4"/>
  <c r="P47" i="4"/>
  <c r="P43" i="4"/>
  <c r="P39" i="4"/>
  <c r="P35" i="4"/>
  <c r="P31" i="4"/>
  <c r="P27" i="4"/>
  <c r="P23" i="4"/>
  <c r="P19" i="4"/>
  <c r="P15" i="4"/>
  <c r="P11" i="4"/>
  <c r="P7" i="4"/>
  <c r="BA100" i="1" l="1"/>
  <c r="BA99" i="1" s="1"/>
  <c r="BB100" i="1"/>
  <c r="BB99" i="1" s="1"/>
  <c r="BC100" i="1"/>
  <c r="BC99" i="1" s="1"/>
  <c r="BD100" i="1"/>
  <c r="BD99" i="1" s="1"/>
  <c r="BE100" i="1"/>
  <c r="BE99" i="1" s="1"/>
  <c r="BF100" i="1"/>
  <c r="BF99" i="1" s="1"/>
  <c r="BG100" i="1"/>
  <c r="BG99" i="1" s="1"/>
  <c r="BH100" i="1"/>
  <c r="BH99" i="1" s="1"/>
  <c r="BI100" i="1"/>
  <c r="BI99" i="1" s="1"/>
  <c r="BJ100" i="1"/>
  <c r="BJ99" i="1" s="1"/>
  <c r="BK100" i="1"/>
  <c r="BK99" i="1" s="1"/>
  <c r="BL100" i="1"/>
  <c r="BL99" i="1" s="1"/>
  <c r="BM100" i="1"/>
  <c r="BM99" i="1" s="1"/>
  <c r="BN100" i="1"/>
  <c r="BN99" i="1" s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A102" i="1"/>
  <c r="BB107" i="1" s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A104" i="1"/>
  <c r="BB109" i="1" s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DA109" i="1" l="1"/>
  <c r="CX109" i="1"/>
  <c r="CY109" i="1"/>
  <c r="DC109" i="1"/>
  <c r="DD109" i="1"/>
  <c r="CZ109" i="1"/>
  <c r="DB109" i="1"/>
  <c r="BI109" i="1"/>
  <c r="BH109" i="1"/>
  <c r="CK111" i="1"/>
  <c r="BS111" i="1"/>
  <c r="CC111" i="1"/>
  <c r="BU111" i="1"/>
  <c r="CG111" i="1"/>
  <c r="CA111" i="1"/>
  <c r="BY111" i="1"/>
  <c r="BW111" i="1"/>
  <c r="CJ111" i="1"/>
  <c r="CH111" i="1"/>
  <c r="CN111" i="1"/>
  <c r="CD111" i="1"/>
  <c r="CI111" i="1"/>
  <c r="BQ111" i="1"/>
  <c r="CE111" i="1"/>
  <c r="CB111" i="1"/>
  <c r="BZ111" i="1"/>
  <c r="CF111" i="1"/>
  <c r="BV111" i="1"/>
  <c r="BR111" i="1"/>
  <c r="BX111" i="1"/>
  <c r="BT111" i="1"/>
  <c r="BP111" i="1"/>
  <c r="CL111" i="1"/>
  <c r="BO111" i="1"/>
  <c r="CM111" i="1"/>
  <c r="BJ111" i="1"/>
  <c r="BB108" i="1"/>
  <c r="BB106" i="1"/>
  <c r="CE113" i="1"/>
  <c r="BO113" i="1"/>
  <c r="BW113" i="1"/>
  <c r="BZ113" i="1"/>
  <c r="BY113" i="1"/>
  <c r="BS113" i="1"/>
  <c r="CF113" i="1"/>
  <c r="BU113" i="1"/>
  <c r="CB113" i="1"/>
  <c r="CA113" i="1"/>
  <c r="BR113" i="1"/>
  <c r="BQ113" i="1"/>
  <c r="BX113" i="1"/>
  <c r="CL113" i="1"/>
  <c r="CC113" i="1"/>
  <c r="BT113" i="1"/>
  <c r="BK113" i="1"/>
  <c r="CM113" i="1"/>
  <c r="CH113" i="1"/>
  <c r="CI113" i="1"/>
  <c r="CN113" i="1"/>
  <c r="CK113" i="1"/>
  <c r="BP113" i="1"/>
  <c r="CD113" i="1"/>
  <c r="CG113" i="1"/>
  <c r="BV113" i="1"/>
  <c r="CJ113" i="1"/>
  <c r="BJ113" i="1"/>
  <c r="DB107" i="1"/>
  <c r="CZ107" i="1"/>
  <c r="CY107" i="1"/>
  <c r="DA107" i="1"/>
  <c r="CX107" i="1"/>
  <c r="DC107" i="1"/>
  <c r="DD107" i="1"/>
  <c r="BI107" i="1"/>
  <c r="BH107" i="1"/>
  <c r="CE114" i="1"/>
  <c r="BY114" i="1"/>
  <c r="CI114" i="1"/>
  <c r="BO114" i="1"/>
  <c r="BS114" i="1"/>
  <c r="CG114" i="1"/>
  <c r="CN114" i="1"/>
  <c r="BV114" i="1"/>
  <c r="CJ114" i="1"/>
  <c r="CA114" i="1"/>
  <c r="BW114" i="1"/>
  <c r="CK114" i="1"/>
  <c r="BQ114" i="1"/>
  <c r="CC114" i="1"/>
  <c r="CH114" i="1"/>
  <c r="CF114" i="1"/>
  <c r="CB114" i="1"/>
  <c r="CM114" i="1"/>
  <c r="BX114" i="1"/>
  <c r="CL114" i="1"/>
  <c r="BU114" i="1"/>
  <c r="BZ114" i="1"/>
  <c r="BP114" i="1"/>
  <c r="CD114" i="1"/>
  <c r="BR114" i="1"/>
  <c r="BT114" i="1"/>
  <c r="BJ114" i="1"/>
  <c r="DB108" i="1"/>
  <c r="DC108" i="1"/>
  <c r="CY108" i="1"/>
  <c r="DA108" i="1"/>
  <c r="CZ108" i="1"/>
  <c r="CX108" i="1"/>
  <c r="DD108" i="1"/>
  <c r="BI108" i="1"/>
  <c r="BH108" i="1"/>
  <c r="BW112" i="1"/>
  <c r="CK112" i="1"/>
  <c r="BQ112" i="1"/>
  <c r="BO112" i="1"/>
  <c r="BU112" i="1"/>
  <c r="CN112" i="1"/>
  <c r="CJ112" i="1"/>
  <c r="BY112" i="1"/>
  <c r="CI112" i="1"/>
  <c r="CH112" i="1"/>
  <c r="CF112" i="1"/>
  <c r="CL112" i="1"/>
  <c r="CB112" i="1"/>
  <c r="CA112" i="1"/>
  <c r="CD112" i="1"/>
  <c r="BS112" i="1"/>
  <c r="CG112" i="1"/>
  <c r="BZ112" i="1"/>
  <c r="BP112" i="1"/>
  <c r="BV112" i="1"/>
  <c r="BR112" i="1"/>
  <c r="BT112" i="1"/>
  <c r="CE112" i="1"/>
  <c r="CM112" i="1"/>
  <c r="CC112" i="1"/>
  <c r="BX112" i="1"/>
  <c r="BJ112" i="1"/>
  <c r="CZ106" i="1"/>
  <c r="CY106" i="1"/>
  <c r="DD106" i="1"/>
  <c r="DC106" i="1"/>
  <c r="DB106" i="1"/>
  <c r="CX106" i="1"/>
  <c r="DA106" i="1"/>
  <c r="BI106" i="1"/>
  <c r="BH106" i="1"/>
  <c r="BM113" i="1"/>
  <c r="BN113" i="1"/>
  <c r="BL113" i="1"/>
  <c r="BN114" i="1"/>
  <c r="BK114" i="1"/>
  <c r="BM114" i="1"/>
  <c r="BL114" i="1"/>
  <c r="BM111" i="1"/>
  <c r="BN111" i="1"/>
  <c r="BK111" i="1"/>
  <c r="BL111" i="1"/>
  <c r="BK112" i="1"/>
  <c r="BL112" i="1"/>
  <c r="BM112" i="1"/>
  <c r="BN112" i="1"/>
  <c r="BJ106" i="1"/>
  <c r="BK106" i="1"/>
  <c r="BL106" i="1"/>
  <c r="BM106" i="1"/>
  <c r="BN106" i="1"/>
  <c r="BM108" i="1"/>
  <c r="BN108" i="1"/>
  <c r="BJ108" i="1"/>
  <c r="BL108" i="1"/>
  <c r="BK108" i="1"/>
  <c r="BM109" i="1"/>
  <c r="BN109" i="1"/>
  <c r="BK109" i="1"/>
  <c r="BJ109" i="1"/>
  <c r="BL109" i="1"/>
  <c r="BK107" i="1"/>
  <c r="BL107" i="1"/>
  <c r="BM107" i="1"/>
  <c r="BJ107" i="1"/>
  <c r="BN107" i="1"/>
  <c r="BA106" i="1"/>
  <c r="BA107" i="1"/>
  <c r="BA108" i="1"/>
  <c r="BA109" i="1"/>
  <c r="BD107" i="1"/>
  <c r="BE107" i="1"/>
  <c r="BF107" i="1"/>
  <c r="BG107" i="1"/>
  <c r="BC107" i="1"/>
  <c r="BG108" i="1"/>
  <c r="BC108" i="1"/>
  <c r="BF108" i="1"/>
  <c r="BD108" i="1"/>
  <c r="BE108" i="1"/>
  <c r="BC109" i="1"/>
  <c r="BD109" i="1"/>
  <c r="BE109" i="1"/>
  <c r="BG109" i="1"/>
  <c r="BF109" i="1"/>
  <c r="BC106" i="1"/>
  <c r="BD106" i="1"/>
  <c r="BE106" i="1"/>
  <c r="BF106" i="1"/>
  <c r="BG106" i="1"/>
  <c r="AM100" i="1" l="1"/>
  <c r="AM99" i="1" s="1"/>
  <c r="AN100" i="1"/>
  <c r="AN99" i="1" s="1"/>
  <c r="AO100" i="1"/>
  <c r="AO99" i="1" s="1"/>
  <c r="AP100" i="1"/>
  <c r="AP99" i="1" s="1"/>
  <c r="AQ100" i="1"/>
  <c r="AQ99" i="1" s="1"/>
  <c r="AR100" i="1"/>
  <c r="AR99" i="1" s="1"/>
  <c r="AS100" i="1"/>
  <c r="AS99" i="1" s="1"/>
  <c r="AT100" i="1"/>
  <c r="AT99" i="1" s="1"/>
  <c r="AU100" i="1"/>
  <c r="AU99" i="1" s="1"/>
  <c r="AV100" i="1"/>
  <c r="AV99" i="1" s="1"/>
  <c r="AW100" i="1"/>
  <c r="AW99" i="1" s="1"/>
  <c r="AX100" i="1"/>
  <c r="AX99" i="1" s="1"/>
  <c r="AY100" i="1"/>
  <c r="AY99" i="1" s="1"/>
  <c r="AZ100" i="1"/>
  <c r="AZ99" i="1" s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AS107" i="1" l="1"/>
  <c r="AS109" i="1"/>
  <c r="AS108" i="1"/>
  <c r="AS106" i="1"/>
  <c r="AN109" i="1"/>
  <c r="AR109" i="1"/>
  <c r="AO109" i="1"/>
  <c r="AP109" i="1"/>
  <c r="AQ109" i="1"/>
  <c r="AN107" i="1"/>
  <c r="AR107" i="1"/>
  <c r="AQ107" i="1"/>
  <c r="AO107" i="1"/>
  <c r="AP107" i="1"/>
  <c r="AT109" i="1"/>
  <c r="AT107" i="1"/>
  <c r="AR108" i="1"/>
  <c r="AO108" i="1"/>
  <c r="AP108" i="1"/>
  <c r="AQ108" i="1"/>
  <c r="AN106" i="1"/>
  <c r="AR106" i="1"/>
  <c r="AP106" i="1"/>
  <c r="AQ106" i="1"/>
  <c r="AO106" i="1"/>
  <c r="AT108" i="1"/>
  <c r="AT106" i="1"/>
  <c r="AW107" i="1"/>
  <c r="AX107" i="1"/>
  <c r="AY107" i="1"/>
  <c r="AZ107" i="1"/>
  <c r="AU107" i="1"/>
  <c r="AV107" i="1"/>
  <c r="AU106" i="1"/>
  <c r="AV106" i="1"/>
  <c r="AW106" i="1"/>
  <c r="AX106" i="1"/>
  <c r="AY106" i="1"/>
  <c r="AZ106" i="1"/>
  <c r="AY108" i="1"/>
  <c r="AZ108" i="1"/>
  <c r="AU108" i="1"/>
  <c r="AV108" i="1"/>
  <c r="AW108" i="1"/>
  <c r="AX108" i="1"/>
  <c r="AU109" i="1"/>
  <c r="AV109" i="1"/>
  <c r="AW109" i="1"/>
  <c r="AX109" i="1"/>
  <c r="AY109" i="1"/>
  <c r="AZ109" i="1"/>
  <c r="AM108" i="1"/>
  <c r="AN108" i="1"/>
  <c r="AM109" i="1"/>
  <c r="AM106" i="1"/>
  <c r="AM107" i="1"/>
  <c r="C3" i="4" l="1"/>
  <c r="C3" i="7" s="1" a="1"/>
  <c r="C3" i="7" s="1"/>
  <c r="C4" i="4"/>
  <c r="D3" i="7" s="1" a="1"/>
  <c r="D3" i="7" s="1"/>
  <c r="C5" i="4"/>
  <c r="E3" i="7" s="1" a="1"/>
  <c r="E3" i="7" s="1"/>
  <c r="C6" i="4"/>
  <c r="B4" i="7" s="1" a="1"/>
  <c r="B4" i="7" s="1"/>
  <c r="C7" i="4"/>
  <c r="C4" i="7" s="1" a="1"/>
  <c r="C4" i="7" s="1"/>
  <c r="C8" i="4"/>
  <c r="D4" i="7" s="1" a="1"/>
  <c r="D4" i="7" s="1"/>
  <c r="C9" i="4"/>
  <c r="E4" i="7" s="1" a="1"/>
  <c r="E4" i="7" s="1"/>
  <c r="C10" i="4"/>
  <c r="B5" i="7" s="1" a="1"/>
  <c r="B5" i="7" s="1"/>
  <c r="C11" i="4"/>
  <c r="C5" i="7" s="1" a="1"/>
  <c r="C5" i="7" s="1"/>
  <c r="C12" i="4"/>
  <c r="D5" i="7" s="1" a="1"/>
  <c r="D5" i="7" s="1"/>
  <c r="C13" i="4"/>
  <c r="E5" i="7" s="1" a="1"/>
  <c r="E5" i="7" s="1"/>
  <c r="C14" i="4"/>
  <c r="B6" i="7" s="1" a="1"/>
  <c r="B6" i="7" s="1"/>
  <c r="C15" i="4"/>
  <c r="C6" i="7" s="1" a="1"/>
  <c r="C6" i="7" s="1"/>
  <c r="C16" i="4"/>
  <c r="D6" i="7" s="1" a="1"/>
  <c r="D6" i="7" s="1"/>
  <c r="C17" i="4"/>
  <c r="E6" i="7" s="1" a="1"/>
  <c r="E6" i="7" s="1"/>
  <c r="C18" i="4"/>
  <c r="B7" i="7" s="1" a="1"/>
  <c r="B7" i="7" s="1"/>
  <c r="C19" i="4"/>
  <c r="C7" i="7" s="1" a="1"/>
  <c r="C7" i="7" s="1"/>
  <c r="C20" i="4"/>
  <c r="D7" i="7" s="1" a="1"/>
  <c r="D7" i="7" s="1"/>
  <c r="C21" i="4"/>
  <c r="E7" i="7" s="1" a="1"/>
  <c r="E7" i="7" s="1"/>
  <c r="C22" i="4"/>
  <c r="B8" i="7" s="1" a="1"/>
  <c r="B8" i="7" s="1"/>
  <c r="C23" i="4"/>
  <c r="C8" i="7" s="1" a="1"/>
  <c r="C8" i="7" s="1"/>
  <c r="C24" i="4"/>
  <c r="D8" i="7" s="1" a="1"/>
  <c r="D8" i="7" s="1"/>
  <c r="C25" i="4"/>
  <c r="E8" i="7" s="1" a="1"/>
  <c r="E8" i="7" s="1"/>
  <c r="C26" i="4"/>
  <c r="B9" i="7" s="1" a="1"/>
  <c r="B9" i="7" s="1"/>
  <c r="C27" i="4"/>
  <c r="C9" i="7" s="1" a="1"/>
  <c r="C9" i="7" s="1"/>
  <c r="C28" i="4"/>
  <c r="D9" i="7" s="1" a="1"/>
  <c r="D9" i="7" s="1"/>
  <c r="C29" i="4"/>
  <c r="E9" i="7" s="1" a="1"/>
  <c r="E9" i="7" s="1"/>
  <c r="C30" i="4"/>
  <c r="B10" i="7" s="1" a="1"/>
  <c r="B10" i="7" s="1"/>
  <c r="C31" i="4"/>
  <c r="C10" i="7" s="1" a="1"/>
  <c r="C10" i="7" s="1"/>
  <c r="C32" i="4"/>
  <c r="D10" i="7" s="1" a="1"/>
  <c r="D10" i="7" s="1"/>
  <c r="C33" i="4"/>
  <c r="E10" i="7" s="1" a="1"/>
  <c r="E10" i="7" s="1"/>
  <c r="C34" i="4"/>
  <c r="B11" i="7" s="1" a="1"/>
  <c r="B11" i="7" s="1"/>
  <c r="C35" i="4"/>
  <c r="C11" i="7" s="1" a="1"/>
  <c r="C11" i="7" s="1"/>
  <c r="C36" i="4"/>
  <c r="D11" i="7" s="1" a="1"/>
  <c r="D11" i="7" s="1"/>
  <c r="C37" i="4"/>
  <c r="E11" i="7" s="1" a="1"/>
  <c r="E11" i="7" s="1"/>
  <c r="C38" i="4"/>
  <c r="B12" i="7" s="1" a="1"/>
  <c r="B12" i="7" s="1"/>
  <c r="C39" i="4"/>
  <c r="C12" i="7" s="1" a="1"/>
  <c r="C12" i="7" s="1"/>
  <c r="C40" i="4"/>
  <c r="D12" i="7" s="1" a="1"/>
  <c r="D12" i="7" s="1"/>
  <c r="C41" i="4"/>
  <c r="E12" i="7" s="1" a="1"/>
  <c r="E12" i="7" s="1"/>
  <c r="C42" i="4"/>
  <c r="B13" i="7" s="1" a="1"/>
  <c r="B13" i="7" s="1"/>
  <c r="C43" i="4"/>
  <c r="C13" i="7" s="1" a="1"/>
  <c r="C13" i="7" s="1"/>
  <c r="C44" i="4"/>
  <c r="D13" i="7" s="1" a="1"/>
  <c r="D13" i="7" s="1"/>
  <c r="C45" i="4"/>
  <c r="E13" i="7" s="1" a="1"/>
  <c r="E13" i="7" s="1"/>
  <c r="C46" i="4"/>
  <c r="B14" i="7" s="1" a="1"/>
  <c r="B14" i="7" s="1"/>
  <c r="C47" i="4"/>
  <c r="C14" i="7" s="1" a="1"/>
  <c r="C14" i="7" s="1"/>
  <c r="C48" i="4"/>
  <c r="D14" i="7" s="1" a="1"/>
  <c r="D14" i="7" s="1"/>
  <c r="C49" i="4"/>
  <c r="E14" i="7" s="1" a="1"/>
  <c r="E14" i="7" s="1"/>
  <c r="C50" i="4"/>
  <c r="B15" i="7" s="1" a="1"/>
  <c r="B15" i="7" s="1"/>
  <c r="C51" i="4"/>
  <c r="C15" i="7" s="1" a="1"/>
  <c r="C15" i="7" s="1"/>
  <c r="C52" i="4"/>
  <c r="D15" i="7" s="1" a="1"/>
  <c r="D15" i="7" s="1"/>
  <c r="C53" i="4"/>
  <c r="E15" i="7" s="1" a="1"/>
  <c r="E15" i="7" s="1"/>
  <c r="C54" i="4"/>
  <c r="B16" i="7" s="1" a="1"/>
  <c r="B16" i="7" s="1"/>
  <c r="C55" i="4"/>
  <c r="C16" i="7" s="1" a="1"/>
  <c r="C16" i="7" s="1"/>
  <c r="C56" i="4"/>
  <c r="D16" i="7" s="1" a="1"/>
  <c r="D16" i="7" s="1"/>
  <c r="C57" i="4"/>
  <c r="E16" i="7" s="1" a="1"/>
  <c r="E16" i="7" s="1"/>
  <c r="C58" i="4"/>
  <c r="B17" i="7" s="1" a="1"/>
  <c r="B17" i="7" s="1"/>
  <c r="C59" i="4"/>
  <c r="C17" i="7" s="1" a="1"/>
  <c r="C17" i="7" s="1"/>
  <c r="C60" i="4"/>
  <c r="D17" i="7" s="1" a="1"/>
  <c r="D17" i="7" s="1"/>
  <c r="C61" i="4"/>
  <c r="E17" i="7" s="1" a="1"/>
  <c r="E17" i="7" s="1"/>
  <c r="C62" i="4"/>
  <c r="B18" i="7" s="1" a="1"/>
  <c r="B18" i="7" s="1"/>
  <c r="C63" i="4"/>
  <c r="C18" i="7" s="1" a="1"/>
  <c r="C18" i="7" s="1"/>
  <c r="C64" i="4"/>
  <c r="D18" i="7" s="1" a="1"/>
  <c r="D18" i="7" s="1"/>
  <c r="C65" i="4"/>
  <c r="E18" i="7" s="1" a="1"/>
  <c r="E18" i="7" s="1"/>
  <c r="C66" i="4"/>
  <c r="B19" i="7" s="1" a="1"/>
  <c r="B19" i="7" s="1"/>
  <c r="C67" i="4"/>
  <c r="C19" i="7" s="1" a="1"/>
  <c r="C19" i="7" s="1"/>
  <c r="C68" i="4"/>
  <c r="D19" i="7" s="1" a="1"/>
  <c r="D19" i="7" s="1"/>
  <c r="C69" i="4"/>
  <c r="E19" i="7" s="1" a="1"/>
  <c r="E19" i="7" s="1"/>
  <c r="C70" i="4"/>
  <c r="B20" i="7" s="1" a="1"/>
  <c r="B20" i="7" s="1"/>
  <c r="C71" i="4"/>
  <c r="C20" i="7" s="1" a="1"/>
  <c r="C20" i="7" s="1"/>
  <c r="C72" i="4"/>
  <c r="D20" i="7" s="1" a="1"/>
  <c r="D20" i="7" s="1"/>
  <c r="C73" i="4"/>
  <c r="E20" i="7" s="1" a="1"/>
  <c r="E20" i="7" s="1"/>
  <c r="C74" i="4"/>
  <c r="B21" i="7" s="1" a="1"/>
  <c r="B21" i="7" s="1"/>
  <c r="C75" i="4"/>
  <c r="C21" i="7" s="1" a="1"/>
  <c r="C21" i="7" s="1"/>
  <c r="C76" i="4"/>
  <c r="D21" i="7" s="1" a="1"/>
  <c r="D21" i="7" s="1"/>
  <c r="C77" i="4"/>
  <c r="E21" i="7" s="1" a="1"/>
  <c r="E21" i="7" s="1"/>
  <c r="C78" i="4"/>
  <c r="B22" i="7" s="1" a="1"/>
  <c r="B22" i="7" s="1"/>
  <c r="C79" i="4"/>
  <c r="C22" i="7" s="1" a="1"/>
  <c r="C22" i="7" s="1"/>
  <c r="C80" i="4"/>
  <c r="D22" i="7" s="1" a="1"/>
  <c r="D22" i="7" s="1"/>
  <c r="C81" i="4"/>
  <c r="E22" i="7" s="1" a="1"/>
  <c r="E22" i="7" s="1"/>
  <c r="C82" i="4"/>
  <c r="B23" i="7" s="1" a="1"/>
  <c r="B23" i="7" s="1"/>
  <c r="C83" i="4"/>
  <c r="C23" i="7" s="1" a="1"/>
  <c r="C23" i="7" s="1"/>
  <c r="C84" i="4"/>
  <c r="D23" i="7" s="1" a="1"/>
  <c r="D23" i="7" s="1"/>
  <c r="C85" i="4"/>
  <c r="E23" i="7" s="1" a="1"/>
  <c r="E23" i="7" s="1"/>
  <c r="C86" i="4"/>
  <c r="B24" i="7" s="1" a="1"/>
  <c r="B24" i="7" s="1"/>
  <c r="C87" i="4"/>
  <c r="C24" i="7" s="1" a="1"/>
  <c r="C24" i="7" s="1"/>
  <c r="C88" i="4"/>
  <c r="D24" i="7" s="1" a="1"/>
  <c r="D24" i="7" s="1"/>
  <c r="C89" i="4"/>
  <c r="E24" i="7" s="1" a="1"/>
  <c r="E24" i="7" s="1"/>
  <c r="C90" i="4"/>
  <c r="B25" i="7" s="1" a="1"/>
  <c r="B25" i="7" s="1"/>
  <c r="C91" i="4"/>
  <c r="C25" i="7" s="1" a="1"/>
  <c r="C25" i="7" s="1"/>
  <c r="C92" i="4"/>
  <c r="D25" i="7" s="1" a="1"/>
  <c r="D25" i="7" s="1"/>
  <c r="C93" i="4"/>
  <c r="E25" i="7" s="1" a="1"/>
  <c r="E25" i="7" s="1"/>
  <c r="C94" i="4"/>
  <c r="B26" i="7" s="1" a="1"/>
  <c r="B26" i="7" s="1"/>
  <c r="C95" i="4"/>
  <c r="C26" i="7" s="1" a="1"/>
  <c r="C26" i="7" s="1"/>
  <c r="C96" i="4"/>
  <c r="D26" i="7" s="1" a="1"/>
  <c r="D26" i="7" s="1"/>
  <c r="C97" i="4"/>
  <c r="E26" i="7" s="1" a="1"/>
  <c r="E26" i="7" s="1"/>
  <c r="C2" i="4"/>
  <c r="AE99" i="1"/>
  <c r="AF100" i="1"/>
  <c r="AF99" i="1" s="1"/>
  <c r="AG100" i="1"/>
  <c r="AG99" i="1" s="1"/>
  <c r="AH100" i="1"/>
  <c r="AH99" i="1" s="1"/>
  <c r="AI100" i="1"/>
  <c r="AI99" i="1" s="1"/>
  <c r="AJ100" i="1"/>
  <c r="AJ99" i="1" s="1"/>
  <c r="AK100" i="1"/>
  <c r="AK99" i="1" s="1"/>
  <c r="AL100" i="1"/>
  <c r="AL99" i="1" s="1"/>
  <c r="AF101" i="1"/>
  <c r="AG101" i="1"/>
  <c r="AH101" i="1"/>
  <c r="AI101" i="1"/>
  <c r="AJ101" i="1"/>
  <c r="AK101" i="1"/>
  <c r="AL101" i="1"/>
  <c r="AF102" i="1"/>
  <c r="AG102" i="1"/>
  <c r="AH102" i="1"/>
  <c r="AI102" i="1"/>
  <c r="AJ102" i="1"/>
  <c r="AK102" i="1"/>
  <c r="AL102" i="1"/>
  <c r="AF103" i="1"/>
  <c r="AG103" i="1"/>
  <c r="AH103" i="1"/>
  <c r="AI103" i="1"/>
  <c r="AJ103" i="1"/>
  <c r="AK103" i="1"/>
  <c r="AL103" i="1"/>
  <c r="AF104" i="1"/>
  <c r="AG104" i="1"/>
  <c r="AH104" i="1"/>
  <c r="AI104" i="1"/>
  <c r="AJ104" i="1"/>
  <c r="AK104" i="1"/>
  <c r="AL104" i="1"/>
  <c r="Y100" i="1"/>
  <c r="Y99" i="1" s="1"/>
  <c r="Z100" i="1"/>
  <c r="Z99" i="1" s="1"/>
  <c r="AA100" i="1"/>
  <c r="AA99" i="1" s="1"/>
  <c r="AB100" i="1"/>
  <c r="AB99" i="1" s="1"/>
  <c r="AC100" i="1"/>
  <c r="AC99" i="1" s="1"/>
  <c r="AD100" i="1"/>
  <c r="AD99" i="1" s="1"/>
  <c r="AE100" i="1"/>
  <c r="Y101" i="1"/>
  <c r="Z101" i="1"/>
  <c r="AA101" i="1"/>
  <c r="AB101" i="1"/>
  <c r="AC101" i="1"/>
  <c r="AD101" i="1"/>
  <c r="AE101" i="1"/>
  <c r="Y102" i="1"/>
  <c r="Z102" i="1"/>
  <c r="AA102" i="1"/>
  <c r="AB102" i="1"/>
  <c r="AC102" i="1"/>
  <c r="AD102" i="1"/>
  <c r="AE102" i="1"/>
  <c r="Y103" i="1"/>
  <c r="Z103" i="1"/>
  <c r="AA103" i="1"/>
  <c r="AB103" i="1"/>
  <c r="AC103" i="1"/>
  <c r="AD103" i="1"/>
  <c r="AE103" i="1"/>
  <c r="Y104" i="1"/>
  <c r="Z104" i="1"/>
  <c r="AA104" i="1"/>
  <c r="AB104" i="1"/>
  <c r="AC104" i="1"/>
  <c r="AD104" i="1"/>
  <c r="AE104" i="1"/>
  <c r="X100" i="1"/>
  <c r="X99" i="1" s="1"/>
  <c r="X101" i="1"/>
  <c r="X102" i="1"/>
  <c r="X103" i="1"/>
  <c r="X104" i="1"/>
  <c r="D6" i="3" l="1"/>
  <c r="D10" i="3"/>
  <c r="D14" i="3"/>
  <c r="D18" i="3"/>
  <c r="D22" i="3"/>
  <c r="D26" i="3"/>
  <c r="D30" i="3"/>
  <c r="D34" i="3"/>
  <c r="D38" i="3"/>
  <c r="D42" i="3"/>
  <c r="D46" i="3"/>
  <c r="D50" i="3"/>
  <c r="D54" i="3"/>
  <c r="D58" i="3"/>
  <c r="D62" i="3"/>
  <c r="D66" i="3"/>
  <c r="D70" i="3"/>
  <c r="D74" i="3"/>
  <c r="D78" i="3"/>
  <c r="D82" i="3"/>
  <c r="D86" i="3"/>
  <c r="D90" i="3"/>
  <c r="D94" i="3"/>
  <c r="D98" i="3"/>
  <c r="D102" i="3"/>
  <c r="D106" i="3"/>
  <c r="D110" i="3"/>
  <c r="D114" i="3"/>
  <c r="P114" i="3" s="1"/>
  <c r="D118" i="3"/>
  <c r="P118" i="3" s="1"/>
  <c r="D122" i="3"/>
  <c r="P122" i="3" s="1"/>
  <c r="D5" i="3"/>
  <c r="D7" i="3"/>
  <c r="D11" i="3"/>
  <c r="D15" i="3"/>
  <c r="D19" i="3"/>
  <c r="D23" i="3"/>
  <c r="D27" i="3"/>
  <c r="D31" i="3"/>
  <c r="D35" i="3"/>
  <c r="D39" i="3"/>
  <c r="D43" i="3"/>
  <c r="D47" i="3"/>
  <c r="D51" i="3"/>
  <c r="D55" i="3"/>
  <c r="D59" i="3"/>
  <c r="D63" i="3"/>
  <c r="D67" i="3"/>
  <c r="D71" i="3"/>
  <c r="D75" i="3"/>
  <c r="D79" i="3"/>
  <c r="D83" i="3"/>
  <c r="D87" i="3"/>
  <c r="D91" i="3"/>
  <c r="D95" i="3"/>
  <c r="D99" i="3"/>
  <c r="D103" i="3"/>
  <c r="D107" i="3"/>
  <c r="D111" i="3"/>
  <c r="D115" i="3"/>
  <c r="P115" i="3" s="1"/>
  <c r="D119" i="3"/>
  <c r="P119" i="3" s="1"/>
  <c r="D123" i="3"/>
  <c r="P123" i="3" s="1"/>
  <c r="D4" i="3"/>
  <c r="D8" i="3"/>
  <c r="D9" i="3"/>
  <c r="D13" i="3"/>
  <c r="D17" i="3"/>
  <c r="D21" i="3"/>
  <c r="D25" i="3"/>
  <c r="D29" i="3"/>
  <c r="D33" i="3"/>
  <c r="D37" i="3"/>
  <c r="D41" i="3"/>
  <c r="D45" i="3"/>
  <c r="D49" i="3"/>
  <c r="D53" i="3"/>
  <c r="D57" i="3"/>
  <c r="D61" i="3"/>
  <c r="D65" i="3"/>
  <c r="D69" i="3"/>
  <c r="D73" i="3"/>
  <c r="D77" i="3"/>
  <c r="D81" i="3"/>
  <c r="D85" i="3"/>
  <c r="D89" i="3"/>
  <c r="D93" i="3"/>
  <c r="D97" i="3"/>
  <c r="D101" i="3"/>
  <c r="D105" i="3"/>
  <c r="P105" i="3" s="1"/>
  <c r="D109" i="3"/>
  <c r="D113" i="3"/>
  <c r="D117" i="3"/>
  <c r="P117" i="3" s="1"/>
  <c r="D121" i="3"/>
  <c r="P121" i="3" s="1"/>
  <c r="D125" i="3"/>
  <c r="P125" i="3" s="1"/>
  <c r="D12" i="3"/>
  <c r="D28" i="3"/>
  <c r="D44" i="3"/>
  <c r="D60" i="3"/>
  <c r="D76" i="3"/>
  <c r="D92" i="3"/>
  <c r="D108" i="3"/>
  <c r="D124" i="3"/>
  <c r="P124" i="3" s="1"/>
  <c r="D24" i="3"/>
  <c r="D56" i="3"/>
  <c r="D88" i="3"/>
  <c r="D104" i="3"/>
  <c r="D16" i="3"/>
  <c r="D32" i="3"/>
  <c r="D48" i="3"/>
  <c r="D64" i="3"/>
  <c r="D80" i="3"/>
  <c r="D96" i="3"/>
  <c r="D112" i="3"/>
  <c r="P112" i="3" s="1"/>
  <c r="D3" i="3"/>
  <c r="D40" i="3"/>
  <c r="D72" i="3"/>
  <c r="D120" i="3"/>
  <c r="P120" i="3" s="1"/>
  <c r="D20" i="3"/>
  <c r="D36" i="3"/>
  <c r="D52" i="3"/>
  <c r="D68" i="3"/>
  <c r="P68" i="3" s="1"/>
  <c r="D84" i="3"/>
  <c r="D100" i="3"/>
  <c r="D116" i="3"/>
  <c r="P116" i="3" s="1"/>
  <c r="D2" i="3"/>
  <c r="BA113" i="1"/>
  <c r="BH113" i="1"/>
  <c r="BF113" i="1"/>
  <c r="BC113" i="1"/>
  <c r="BD113" i="1"/>
  <c r="BG113" i="1"/>
  <c r="BE113" i="1"/>
  <c r="BI113" i="1"/>
  <c r="BB113" i="1"/>
  <c r="AT113" i="1"/>
  <c r="AZ113" i="1"/>
  <c r="AX113" i="1"/>
  <c r="AV113" i="1"/>
  <c r="AY113" i="1"/>
  <c r="AW113" i="1"/>
  <c r="AU113" i="1"/>
  <c r="BA114" i="1"/>
  <c r="BD114" i="1"/>
  <c r="BI114" i="1"/>
  <c r="BC114" i="1"/>
  <c r="BB114" i="1"/>
  <c r="AT114" i="1"/>
  <c r="BE114" i="1"/>
  <c r="BH114" i="1"/>
  <c r="BF114" i="1"/>
  <c r="BG114" i="1"/>
  <c r="AX114" i="1"/>
  <c r="AV114" i="1"/>
  <c r="AZ114" i="1"/>
  <c r="AW114" i="1"/>
  <c r="AU114" i="1"/>
  <c r="AY114" i="1"/>
  <c r="BA111" i="1"/>
  <c r="BI111" i="1"/>
  <c r="BF111" i="1"/>
  <c r="BE111" i="1"/>
  <c r="AT111" i="1"/>
  <c r="BC111" i="1"/>
  <c r="BB111" i="1"/>
  <c r="BD111" i="1"/>
  <c r="BH111" i="1"/>
  <c r="BG111" i="1"/>
  <c r="AZ111" i="1"/>
  <c r="AV111" i="1"/>
  <c r="AY111" i="1"/>
  <c r="AW111" i="1"/>
  <c r="AX111" i="1"/>
  <c r="AU111" i="1"/>
  <c r="BA112" i="1"/>
  <c r="BF112" i="1"/>
  <c r="AT112" i="1"/>
  <c r="BB112" i="1"/>
  <c r="BI112" i="1"/>
  <c r="BH112" i="1"/>
  <c r="BG112" i="1"/>
  <c r="BE112" i="1"/>
  <c r="BD112" i="1"/>
  <c r="BC112" i="1"/>
  <c r="AU112" i="1"/>
  <c r="AZ112" i="1"/>
  <c r="AX112" i="1"/>
  <c r="AV112" i="1"/>
  <c r="AY112" i="1"/>
  <c r="AW112" i="1"/>
  <c r="AO112" i="1"/>
  <c r="AN112" i="1"/>
  <c r="AR112" i="1"/>
  <c r="AP112" i="1"/>
  <c r="AQ112" i="1"/>
  <c r="AK112" i="1"/>
  <c r="AS112" i="1"/>
  <c r="AM112" i="1"/>
  <c r="AO111" i="1"/>
  <c r="AN111" i="1"/>
  <c r="AP111" i="1"/>
  <c r="AM111" i="1"/>
  <c r="AS111" i="1"/>
  <c r="AQ111" i="1"/>
  <c r="AR111" i="1"/>
  <c r="AO113" i="1"/>
  <c r="AN113" i="1"/>
  <c r="AQ113" i="1"/>
  <c r="AR113" i="1"/>
  <c r="AM113" i="1"/>
  <c r="AP113" i="1"/>
  <c r="AS113" i="1"/>
  <c r="AO114" i="1"/>
  <c r="AN114" i="1"/>
  <c r="AM114" i="1"/>
  <c r="AP114" i="1"/>
  <c r="AQ114" i="1"/>
  <c r="AR114" i="1"/>
  <c r="AS114" i="1"/>
  <c r="AI111" i="1"/>
  <c r="AI112" i="1"/>
  <c r="AI113" i="1"/>
  <c r="AI114" i="1"/>
  <c r="AI107" i="1"/>
  <c r="AI109" i="1"/>
  <c r="B3" i="7" a="1"/>
  <c r="B3" i="7" s="1"/>
  <c r="C109" i="4" a="1"/>
  <c r="C109" i="4" s="1"/>
  <c r="C108" i="4" a="1"/>
  <c r="C108" i="4" s="1"/>
  <c r="C107" i="4" a="1"/>
  <c r="C107" i="4" s="1"/>
  <c r="C104" i="4" a="1"/>
  <c r="C104" i="4" s="1"/>
  <c r="C103" i="4" a="1"/>
  <c r="C103" i="4" s="1"/>
  <c r="C102" i="4" a="1"/>
  <c r="C102" i="4" s="1"/>
  <c r="C101" i="4" a="1"/>
  <c r="C101" i="4" s="1"/>
  <c r="C110" i="4" a="1"/>
  <c r="C110" i="4" s="1"/>
  <c r="AG106" i="1"/>
  <c r="AG108" i="1"/>
  <c r="O14" i="4"/>
  <c r="O22" i="4"/>
  <c r="O30" i="4"/>
  <c r="O38" i="4"/>
  <c r="O46" i="4"/>
  <c r="O54" i="4"/>
  <c r="O62" i="4"/>
  <c r="O70" i="4"/>
  <c r="O78" i="4"/>
  <c r="O86" i="4"/>
  <c r="O94" i="4"/>
  <c r="O6" i="4"/>
  <c r="O2" i="4"/>
  <c r="F3" i="7" s="1" a="1"/>
  <c r="F3" i="7" s="1"/>
  <c r="O10" i="4"/>
  <c r="O18" i="4"/>
  <c r="O26" i="4"/>
  <c r="O34" i="4"/>
  <c r="O42" i="4"/>
  <c r="O50" i="4"/>
  <c r="O58" i="4"/>
  <c r="O66" i="4"/>
  <c r="O74" i="4"/>
  <c r="O82" i="4"/>
  <c r="O90" i="4"/>
  <c r="O65" i="4"/>
  <c r="O89" i="4"/>
  <c r="O5" i="4"/>
  <c r="I3" i="7" s="1" a="1"/>
  <c r="I3" i="7" s="1"/>
  <c r="O41" i="4"/>
  <c r="O73" i="4"/>
  <c r="O57" i="4"/>
  <c r="O97" i="4"/>
  <c r="O17" i="4"/>
  <c r="O25" i="4"/>
  <c r="O33" i="4"/>
  <c r="O49" i="4"/>
  <c r="O81" i="4"/>
  <c r="O77" i="4"/>
  <c r="O29" i="4"/>
  <c r="O93" i="4"/>
  <c r="O21" i="4"/>
  <c r="O53" i="4"/>
  <c r="O85" i="4"/>
  <c r="O61" i="4"/>
  <c r="O9" i="4"/>
  <c r="O13" i="4"/>
  <c r="O37" i="4"/>
  <c r="O69" i="4"/>
  <c r="O45" i="4"/>
  <c r="O8" i="4"/>
  <c r="O4" i="4"/>
  <c r="H3" i="7" s="1" a="1"/>
  <c r="H3" i="7" s="1"/>
  <c r="O24" i="4"/>
  <c r="O40" i="4"/>
  <c r="O56" i="4"/>
  <c r="O80" i="4"/>
  <c r="O48" i="4"/>
  <c r="O64" i="4"/>
  <c r="O88" i="4"/>
  <c r="O16" i="4"/>
  <c r="O32" i="4"/>
  <c r="O72" i="4"/>
  <c r="O96" i="4"/>
  <c r="O20" i="4"/>
  <c r="O52" i="4"/>
  <c r="O84" i="4"/>
  <c r="O60" i="4"/>
  <c r="O28" i="4"/>
  <c r="O92" i="4"/>
  <c r="O36" i="4"/>
  <c r="O68" i="4"/>
  <c r="O44" i="4"/>
  <c r="O12" i="4"/>
  <c r="O76" i="4"/>
  <c r="O43" i="4"/>
  <c r="O83" i="4"/>
  <c r="O15" i="4"/>
  <c r="O23" i="4"/>
  <c r="O31" i="4"/>
  <c r="O39" i="4"/>
  <c r="O47" i="4"/>
  <c r="O55" i="4"/>
  <c r="O63" i="4"/>
  <c r="O71" i="4"/>
  <c r="O79" i="4"/>
  <c r="O87" i="4"/>
  <c r="G24" i="7" s="1" a="1"/>
  <c r="G24" i="7" s="1"/>
  <c r="O95" i="4"/>
  <c r="G26" i="7" s="1" a="1"/>
  <c r="G26" i="7" s="1"/>
  <c r="O91" i="4"/>
  <c r="G25" i="7" s="1" a="1"/>
  <c r="G25" i="7" s="1"/>
  <c r="O67" i="4"/>
  <c r="O7" i="4"/>
  <c r="O11" i="4"/>
  <c r="O19" i="4"/>
  <c r="O27" i="4"/>
  <c r="O35" i="4"/>
  <c r="O51" i="4"/>
  <c r="O59" i="4"/>
  <c r="O75" i="4"/>
  <c r="O3" i="4"/>
  <c r="G3" i="7" s="1" a="1"/>
  <c r="G3" i="7" s="1"/>
  <c r="AF106" i="1"/>
  <c r="AL109" i="1"/>
  <c r="AH109" i="1"/>
  <c r="AJ108" i="1"/>
  <c r="AL107" i="1"/>
  <c r="AH107" i="1"/>
  <c r="AJ106" i="1"/>
  <c r="AH111" i="1"/>
  <c r="AL114" i="1"/>
  <c r="AL113" i="1"/>
  <c r="AL112" i="1"/>
  <c r="AL111" i="1"/>
  <c r="AF107" i="1"/>
  <c r="AK109" i="1"/>
  <c r="AG109" i="1"/>
  <c r="AI108" i="1"/>
  <c r="AK107" i="1"/>
  <c r="AG107" i="1"/>
  <c r="AI106" i="1"/>
  <c r="AH112" i="1"/>
  <c r="AK114" i="1"/>
  <c r="AK113" i="1"/>
  <c r="AK111" i="1"/>
  <c r="AF108" i="1"/>
  <c r="AJ109" i="1"/>
  <c r="AL108" i="1"/>
  <c r="AH108" i="1"/>
  <c r="AJ107" i="1"/>
  <c r="AL106" i="1"/>
  <c r="AH106" i="1"/>
  <c r="AH113" i="1"/>
  <c r="AJ114" i="1"/>
  <c r="AJ113" i="1"/>
  <c r="AJ112" i="1"/>
  <c r="AJ111" i="1"/>
  <c r="AF109" i="1"/>
  <c r="AK108" i="1"/>
  <c r="AK106" i="1"/>
  <c r="AH114" i="1"/>
  <c r="AC109" i="1"/>
  <c r="AE106" i="1"/>
  <c r="AB109" i="1"/>
  <c r="Z108" i="1"/>
  <c r="AD106" i="1"/>
  <c r="Y106" i="1"/>
  <c r="AA109" i="1"/>
  <c r="AE107" i="1"/>
  <c r="AC106" i="1"/>
  <c r="Y107" i="1"/>
  <c r="Z109" i="1"/>
  <c r="AD107" i="1"/>
  <c r="AB106" i="1"/>
  <c r="Y108" i="1"/>
  <c r="AE108" i="1"/>
  <c r="AC107" i="1"/>
  <c r="AA106" i="1"/>
  <c r="Y109" i="1"/>
  <c r="AD108" i="1"/>
  <c r="AB107" i="1"/>
  <c r="Z106" i="1"/>
  <c r="AE109" i="1"/>
  <c r="AC108" i="1"/>
  <c r="AA107" i="1"/>
  <c r="AD109" i="1"/>
  <c r="AB108" i="1"/>
  <c r="Z107" i="1"/>
  <c r="AA108" i="1"/>
  <c r="W101" i="1"/>
  <c r="W102" i="1"/>
  <c r="W103" i="1"/>
  <c r="W104" i="1"/>
  <c r="W100" i="1"/>
  <c r="W99" i="1" s="1"/>
  <c r="V100" i="1"/>
  <c r="V99" i="1" s="1"/>
  <c r="V101" i="1"/>
  <c r="V102" i="1"/>
  <c r="V103" i="1"/>
  <c r="V104" i="1"/>
  <c r="P108" i="3" l="1"/>
  <c r="P73" i="3"/>
  <c r="P25" i="3"/>
  <c r="P71" i="3"/>
  <c r="P23" i="3"/>
  <c r="P98" i="3"/>
  <c r="P34" i="3"/>
  <c r="P52" i="3"/>
  <c r="P72" i="3"/>
  <c r="P96" i="3"/>
  <c r="P32" i="3"/>
  <c r="P56" i="3"/>
  <c r="P92" i="3"/>
  <c r="P28" i="3"/>
  <c r="P101" i="3"/>
  <c r="P85" i="3"/>
  <c r="P69" i="3"/>
  <c r="P53" i="3"/>
  <c r="P37" i="3"/>
  <c r="P21" i="3"/>
  <c r="P8" i="3"/>
  <c r="P99" i="3"/>
  <c r="P83" i="3"/>
  <c r="P67" i="3"/>
  <c r="P51" i="3"/>
  <c r="P35" i="3"/>
  <c r="P19" i="3"/>
  <c r="P13" i="3"/>
  <c r="P5" i="3"/>
  <c r="P110" i="3"/>
  <c r="P94" i="3"/>
  <c r="P78" i="3"/>
  <c r="P62" i="3"/>
  <c r="P46" i="3"/>
  <c r="P30" i="3"/>
  <c r="P14" i="3"/>
  <c r="D135" i="3" a="1"/>
  <c r="D135" i="3" s="1"/>
  <c r="D129" i="3" a="1"/>
  <c r="D129" i="3" s="1"/>
  <c r="D136" i="3" a="1"/>
  <c r="D136" i="3" s="1"/>
  <c r="D130" i="3" a="1"/>
  <c r="D130" i="3" s="1"/>
  <c r="D137" i="3" a="1"/>
  <c r="D137" i="3" s="1"/>
  <c r="D131" i="3" a="1"/>
  <c r="D131" i="3" s="1"/>
  <c r="D138" i="3" a="1"/>
  <c r="D138" i="3" s="1"/>
  <c r="D132" i="3" a="1"/>
  <c r="D132" i="3" s="1"/>
  <c r="P2" i="3"/>
  <c r="P88" i="3"/>
  <c r="P57" i="3"/>
  <c r="P9" i="3"/>
  <c r="P87" i="3"/>
  <c r="P55" i="3"/>
  <c r="P7" i="3"/>
  <c r="P66" i="3"/>
  <c r="P100" i="3"/>
  <c r="P36" i="3"/>
  <c r="P40" i="3"/>
  <c r="P80" i="3"/>
  <c r="P16" i="3"/>
  <c r="P24" i="3"/>
  <c r="P76" i="3"/>
  <c r="P12" i="3"/>
  <c r="P113" i="3"/>
  <c r="P97" i="3"/>
  <c r="P81" i="3"/>
  <c r="P65" i="3"/>
  <c r="P49" i="3"/>
  <c r="P33" i="3"/>
  <c r="P17" i="3"/>
  <c r="P4" i="3"/>
  <c r="P111" i="3"/>
  <c r="P95" i="3"/>
  <c r="P79" i="3"/>
  <c r="P63" i="3"/>
  <c r="P47" i="3"/>
  <c r="P31" i="3"/>
  <c r="P15" i="3"/>
  <c r="P106" i="3"/>
  <c r="P90" i="3"/>
  <c r="P74" i="3"/>
  <c r="P58" i="3"/>
  <c r="P42" i="3"/>
  <c r="P26" i="3"/>
  <c r="P10" i="3"/>
  <c r="P48" i="3"/>
  <c r="P44" i="3"/>
  <c r="P89" i="3"/>
  <c r="P41" i="3"/>
  <c r="P103" i="3"/>
  <c r="P39" i="3"/>
  <c r="P82" i="3"/>
  <c r="P50" i="3"/>
  <c r="P18" i="3"/>
  <c r="P84" i="3"/>
  <c r="P20" i="3"/>
  <c r="P3" i="3"/>
  <c r="P64" i="3"/>
  <c r="P104" i="3"/>
  <c r="P60" i="3"/>
  <c r="P109" i="3"/>
  <c r="P93" i="3"/>
  <c r="P77" i="3"/>
  <c r="P61" i="3"/>
  <c r="P45" i="3"/>
  <c r="P29" i="3"/>
  <c r="P107" i="3"/>
  <c r="P91" i="3"/>
  <c r="P75" i="3"/>
  <c r="P59" i="3"/>
  <c r="P43" i="3"/>
  <c r="P27" i="3"/>
  <c r="P11" i="3"/>
  <c r="P102" i="3"/>
  <c r="P86" i="3"/>
  <c r="P70" i="3"/>
  <c r="P54" i="3"/>
  <c r="P38" i="3"/>
  <c r="P22" i="3"/>
  <c r="P6" i="3"/>
  <c r="I5" i="7"/>
  <c r="I9" i="7"/>
  <c r="I13" i="7"/>
  <c r="I17" i="7"/>
  <c r="I21" i="7"/>
  <c r="I25" i="7"/>
  <c r="I6" i="7"/>
  <c r="I10" i="7"/>
  <c r="I14" i="7"/>
  <c r="I18" i="7"/>
  <c r="I22" i="7"/>
  <c r="I26" i="7"/>
  <c r="I4" i="7"/>
  <c r="I7" i="7"/>
  <c r="I11" i="7"/>
  <c r="I15" i="7"/>
  <c r="I19" i="7"/>
  <c r="I23" i="7"/>
  <c r="I8" i="7"/>
  <c r="I12" i="7"/>
  <c r="I16" i="7"/>
  <c r="I20" i="7"/>
  <c r="I24" i="7"/>
  <c r="H5" i="7"/>
  <c r="H9" i="7"/>
  <c r="H13" i="7"/>
  <c r="H17" i="7"/>
  <c r="H21" i="7"/>
  <c r="H25" i="7"/>
  <c r="H6" i="7"/>
  <c r="H10" i="7"/>
  <c r="H14" i="7"/>
  <c r="H18" i="7"/>
  <c r="H22" i="7"/>
  <c r="H26" i="7"/>
  <c r="H7" i="7"/>
  <c r="H11" i="7"/>
  <c r="H15" i="7"/>
  <c r="H19" i="7"/>
  <c r="H23" i="7"/>
  <c r="H4" i="7"/>
  <c r="H8" i="7"/>
  <c r="H12" i="7"/>
  <c r="H16" i="7"/>
  <c r="H20" i="7"/>
  <c r="H24" i="7"/>
  <c r="G7" i="7"/>
  <c r="G15" i="7"/>
  <c r="G23" i="7"/>
  <c r="G8" i="7"/>
  <c r="G16" i="7"/>
  <c r="G4" i="7"/>
  <c r="G9" i="7"/>
  <c r="G17" i="7"/>
  <c r="G10" i="7"/>
  <c r="G18" i="7"/>
  <c r="G11" i="7"/>
  <c r="G19" i="7"/>
  <c r="G12" i="7"/>
  <c r="G20" i="7"/>
  <c r="G5" i="7"/>
  <c r="G13" i="7"/>
  <c r="G21" i="7"/>
  <c r="G6" i="7"/>
  <c r="G14" i="7"/>
  <c r="G22" i="7"/>
  <c r="F11" i="7"/>
  <c r="F19" i="7"/>
  <c r="F4" i="7"/>
  <c r="F12" i="7"/>
  <c r="F20" i="7"/>
  <c r="F5" i="7"/>
  <c r="F13" i="7"/>
  <c r="F21" i="7"/>
  <c r="F6" i="7"/>
  <c r="F14" i="7"/>
  <c r="F22" i="7"/>
  <c r="F7" i="7"/>
  <c r="F15" i="7"/>
  <c r="F23" i="7"/>
  <c r="F8" i="7"/>
  <c r="F16" i="7"/>
  <c r="F24" i="7"/>
  <c r="F9" i="7"/>
  <c r="F17" i="7"/>
  <c r="F25" i="7"/>
  <c r="J3" i="7"/>
  <c r="F10" i="7"/>
  <c r="F18" i="7"/>
  <c r="F26" i="7"/>
  <c r="U100" i="1"/>
  <c r="U99" i="1" s="1"/>
  <c r="U101" i="1"/>
  <c r="U102" i="1"/>
  <c r="U103" i="1"/>
  <c r="U104" i="1"/>
  <c r="J5" i="7" l="1"/>
  <c r="J13" i="7"/>
  <c r="J21" i="7"/>
  <c r="J6" i="7"/>
  <c r="J14" i="7"/>
  <c r="J22" i="7"/>
  <c r="J7" i="7"/>
  <c r="J15" i="7"/>
  <c r="J23" i="7"/>
  <c r="J8" i="7"/>
  <c r="J16" i="7"/>
  <c r="J24" i="7"/>
  <c r="J9" i="7"/>
  <c r="J17" i="7"/>
  <c r="J25" i="7"/>
  <c r="J10" i="7"/>
  <c r="J18" i="7"/>
  <c r="J26" i="7"/>
  <c r="J11" i="7"/>
  <c r="J19" i="7"/>
  <c r="J4" i="7"/>
  <c r="J12" i="7"/>
  <c r="J20" i="7"/>
  <c r="T100" i="1"/>
  <c r="T99" i="1" s="1"/>
  <c r="T101" i="1"/>
  <c r="T102" i="1"/>
  <c r="T103" i="1"/>
  <c r="T104" i="1"/>
  <c r="S100" i="1" l="1"/>
  <c r="S99" i="1" s="1"/>
  <c r="S101" i="1"/>
  <c r="S102" i="1"/>
  <c r="S103" i="1"/>
  <c r="S104" i="1"/>
  <c r="R100" i="1" l="1"/>
  <c r="R99" i="1" s="1"/>
  <c r="R101" i="1"/>
  <c r="S106" i="1" s="1"/>
  <c r="R102" i="1"/>
  <c r="R103" i="1"/>
  <c r="R104" i="1"/>
  <c r="X109" i="1" l="1"/>
  <c r="W109" i="1"/>
  <c r="X108" i="1"/>
  <c r="W108" i="1"/>
  <c r="R106" i="1"/>
  <c r="S107" i="1"/>
  <c r="X107" i="1"/>
  <c r="W107" i="1"/>
  <c r="X106" i="1"/>
  <c r="W106" i="1"/>
  <c r="S109" i="1"/>
  <c r="V108" i="1"/>
  <c r="U108" i="1"/>
  <c r="T108" i="1"/>
  <c r="V106" i="1"/>
  <c r="U106" i="1"/>
  <c r="T106" i="1"/>
  <c r="R108" i="1"/>
  <c r="V107" i="1"/>
  <c r="U107" i="1"/>
  <c r="T107" i="1"/>
  <c r="R107" i="1"/>
  <c r="V109" i="1"/>
  <c r="U109" i="1"/>
  <c r="T109" i="1"/>
  <c r="R109" i="1"/>
  <c r="S108" i="1"/>
  <c r="Q100" i="1"/>
  <c r="Q99" i="1" s="1"/>
  <c r="Q101" i="1"/>
  <c r="Q102" i="1"/>
  <c r="Q103" i="1"/>
  <c r="Q104" i="1"/>
  <c r="P100" i="1" l="1"/>
  <c r="P99" i="1" s="1"/>
  <c r="P101" i="1"/>
  <c r="P102" i="1"/>
  <c r="P103" i="1"/>
  <c r="P104" i="1"/>
  <c r="O101" i="1" l="1"/>
  <c r="O102" i="1"/>
  <c r="O103" i="1"/>
  <c r="O104" i="1"/>
  <c r="O100" i="1"/>
  <c r="O99" i="1" s="1"/>
  <c r="N100" i="1" l="1"/>
  <c r="N99" i="1" s="1"/>
  <c r="N101" i="1"/>
  <c r="N102" i="1"/>
  <c r="N103" i="1"/>
  <c r="N104" i="1"/>
  <c r="M100" i="1" l="1"/>
  <c r="M99" i="1" s="1"/>
  <c r="M101" i="1"/>
  <c r="M102" i="1"/>
  <c r="M103" i="1"/>
  <c r="M104" i="1"/>
  <c r="D100" i="1" l="1"/>
  <c r="D99" i="1" s="1"/>
  <c r="E100" i="1"/>
  <c r="E99" i="1" s="1"/>
  <c r="F100" i="1"/>
  <c r="F99" i="1" s="1"/>
  <c r="G100" i="1"/>
  <c r="G99" i="1" s="1"/>
  <c r="H100" i="1"/>
  <c r="H99" i="1" s="1"/>
  <c r="I100" i="1"/>
  <c r="I99" i="1" s="1"/>
  <c r="J100" i="1"/>
  <c r="J99" i="1" s="1"/>
  <c r="K100" i="1"/>
  <c r="K99" i="1" s="1"/>
  <c r="L100" i="1"/>
  <c r="L99" i="1" s="1"/>
  <c r="C100" i="1"/>
  <c r="C99" i="1" s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C104" i="1"/>
  <c r="C103" i="1"/>
  <c r="C102" i="1"/>
  <c r="C101" i="1"/>
  <c r="CM118" i="1" l="1"/>
  <c r="CU118" i="1"/>
  <c r="CH118" i="1"/>
  <c r="BS118" i="1"/>
  <c r="CG118" i="1"/>
  <c r="CF118" i="1"/>
  <c r="DB118" i="1"/>
  <c r="BV118" i="1"/>
  <c r="BU118" i="1"/>
  <c r="CJ118" i="1"/>
  <c r="BO118" i="1"/>
  <c r="DC118" i="1"/>
  <c r="CQ118" i="1"/>
  <c r="BZ118" i="1"/>
  <c r="BY118" i="1"/>
  <c r="DD118" i="1"/>
  <c r="BX118" i="1"/>
  <c r="CT118" i="1"/>
  <c r="CS118" i="1"/>
  <c r="CB118" i="1"/>
  <c r="BR118" i="1"/>
  <c r="CA118" i="1"/>
  <c r="CL118" i="1"/>
  <c r="CE118" i="1"/>
  <c r="BW118" i="1"/>
  <c r="CO118" i="1"/>
  <c r="CD118" i="1"/>
  <c r="CR118" i="1"/>
  <c r="CI118" i="1"/>
  <c r="CX118" i="1"/>
  <c r="BQ118" i="1"/>
  <c r="BT118" i="1"/>
  <c r="CZ118" i="1"/>
  <c r="CV118" i="1"/>
  <c r="DA118" i="1"/>
  <c r="CP118" i="1"/>
  <c r="CY118" i="1"/>
  <c r="CN118" i="1"/>
  <c r="CK118" i="1"/>
  <c r="CW118" i="1"/>
  <c r="BP118" i="1"/>
  <c r="CC118" i="1"/>
  <c r="CZ119" i="1"/>
  <c r="CB119" i="1"/>
  <c r="DD119" i="1"/>
  <c r="CQ119" i="1"/>
  <c r="CC119" i="1"/>
  <c r="CK119" i="1"/>
  <c r="BO119" i="1"/>
  <c r="CE119" i="1"/>
  <c r="CS119" i="1"/>
  <c r="CF119" i="1"/>
  <c r="BS119" i="1"/>
  <c r="CA119" i="1"/>
  <c r="DB119" i="1"/>
  <c r="BV119" i="1"/>
  <c r="CH119" i="1"/>
  <c r="CJ119" i="1"/>
  <c r="BW119" i="1"/>
  <c r="BT119" i="1"/>
  <c r="CM119" i="1"/>
  <c r="DC119" i="1"/>
  <c r="CU119" i="1"/>
  <c r="CR119" i="1"/>
  <c r="CO119" i="1"/>
  <c r="CI119" i="1"/>
  <c r="BU119" i="1"/>
  <c r="CY119" i="1"/>
  <c r="BP119" i="1"/>
  <c r="CT119" i="1"/>
  <c r="BZ119" i="1"/>
  <c r="BQ119" i="1"/>
  <c r="CG119" i="1"/>
  <c r="CW119" i="1"/>
  <c r="BY119" i="1"/>
  <c r="BX119" i="1"/>
  <c r="CN119" i="1"/>
  <c r="CX119" i="1"/>
  <c r="CV119" i="1"/>
  <c r="CL119" i="1"/>
  <c r="CP119" i="1"/>
  <c r="DA119" i="1"/>
  <c r="CD119" i="1"/>
  <c r="BR119" i="1"/>
  <c r="BU116" i="1"/>
  <c r="CW116" i="1"/>
  <c r="CQ116" i="1"/>
  <c r="BW116" i="1"/>
  <c r="CG116" i="1"/>
  <c r="BY116" i="1"/>
  <c r="BQ116" i="1"/>
  <c r="CU116" i="1"/>
  <c r="CA116" i="1"/>
  <c r="BS116" i="1"/>
  <c r="CV116" i="1"/>
  <c r="BP116" i="1"/>
  <c r="CT116" i="1"/>
  <c r="CB116" i="1"/>
  <c r="CP116" i="1"/>
  <c r="CC116" i="1"/>
  <c r="DA116" i="1"/>
  <c r="CK116" i="1"/>
  <c r="CS116" i="1"/>
  <c r="CO116" i="1"/>
  <c r="CE116" i="1"/>
  <c r="DC116" i="1"/>
  <c r="CN116" i="1"/>
  <c r="CL116" i="1"/>
  <c r="CZ116" i="1"/>
  <c r="BT116" i="1"/>
  <c r="CH116" i="1"/>
  <c r="BO116" i="1"/>
  <c r="CM116" i="1"/>
  <c r="CY116" i="1"/>
  <c r="CF116" i="1"/>
  <c r="BV116" i="1"/>
  <c r="CJ116" i="1"/>
  <c r="CX116" i="1"/>
  <c r="CI116" i="1"/>
  <c r="BX116" i="1"/>
  <c r="BZ116" i="1"/>
  <c r="DB116" i="1"/>
  <c r="BR116" i="1"/>
  <c r="DD116" i="1"/>
  <c r="CD116" i="1"/>
  <c r="CR116" i="1"/>
  <c r="CR117" i="1"/>
  <c r="CO117" i="1"/>
  <c r="BO117" i="1"/>
  <c r="CW117" i="1"/>
  <c r="CE117" i="1"/>
  <c r="CU117" i="1"/>
  <c r="BS117" i="1"/>
  <c r="CV117" i="1"/>
  <c r="CI117" i="1"/>
  <c r="CQ117" i="1"/>
  <c r="BW117" i="1"/>
  <c r="CM117" i="1"/>
  <c r="DC117" i="1"/>
  <c r="CB117" i="1"/>
  <c r="BY117" i="1"/>
  <c r="CY117" i="1"/>
  <c r="CK117" i="1"/>
  <c r="BX117" i="1"/>
  <c r="CF117" i="1"/>
  <c r="CL117" i="1"/>
  <c r="CX117" i="1"/>
  <c r="BR117" i="1"/>
  <c r="CJ117" i="1"/>
  <c r="CC117" i="1"/>
  <c r="BQ117" i="1"/>
  <c r="BT117" i="1"/>
  <c r="CG117" i="1"/>
  <c r="CN117" i="1"/>
  <c r="CA117" i="1"/>
  <c r="DD117" i="1"/>
  <c r="BU117" i="1"/>
  <c r="CD117" i="1"/>
  <c r="CP117" i="1"/>
  <c r="CZ117" i="1"/>
  <c r="DB117" i="1"/>
  <c r="BP117" i="1"/>
  <c r="CT117" i="1"/>
  <c r="CH117" i="1"/>
  <c r="CS117" i="1"/>
  <c r="BV117" i="1"/>
  <c r="BZ117" i="1"/>
  <c r="DA117" i="1"/>
  <c r="BA118" i="1"/>
  <c r="BN118" i="1"/>
  <c r="BJ118" i="1"/>
  <c r="BD118" i="1"/>
  <c r="BH118" i="1"/>
  <c r="BK118" i="1"/>
  <c r="BF118" i="1"/>
  <c r="BB118" i="1"/>
  <c r="BL118" i="1"/>
  <c r="BM118" i="1"/>
  <c r="BC118" i="1"/>
  <c r="BG118" i="1"/>
  <c r="BE118" i="1"/>
  <c r="BI118" i="1"/>
  <c r="BA119" i="1"/>
  <c r="BH119" i="1"/>
  <c r="BD119" i="1"/>
  <c r="BE119" i="1"/>
  <c r="BF119" i="1"/>
  <c r="BB119" i="1"/>
  <c r="BL119" i="1"/>
  <c r="BG119" i="1"/>
  <c r="BK119" i="1"/>
  <c r="BJ119" i="1"/>
  <c r="BI119" i="1"/>
  <c r="BC119" i="1"/>
  <c r="BN119" i="1"/>
  <c r="BM119" i="1"/>
  <c r="BA116" i="1"/>
  <c r="BB116" i="1"/>
  <c r="BL116" i="1"/>
  <c r="BG116" i="1"/>
  <c r="BM116" i="1"/>
  <c r="BH116" i="1"/>
  <c r="BN116" i="1"/>
  <c r="BK116" i="1"/>
  <c r="BI116" i="1"/>
  <c r="BE116" i="1"/>
  <c r="BD116" i="1"/>
  <c r="BJ116" i="1"/>
  <c r="BF116" i="1"/>
  <c r="BC116" i="1"/>
  <c r="BA117" i="1"/>
  <c r="BM117" i="1"/>
  <c r="BK117" i="1"/>
  <c r="BG117" i="1"/>
  <c r="BH117" i="1"/>
  <c r="BN117" i="1"/>
  <c r="BE117" i="1"/>
  <c r="BC117" i="1"/>
  <c r="BJ117" i="1"/>
  <c r="BF117" i="1"/>
  <c r="BD117" i="1"/>
  <c r="BB117" i="1"/>
  <c r="BL117" i="1"/>
  <c r="BI117" i="1"/>
  <c r="F117" i="1"/>
  <c r="J117" i="1"/>
  <c r="N117" i="1"/>
  <c r="R117" i="1"/>
  <c r="V117" i="1"/>
  <c r="Z117" i="1"/>
  <c r="AD117" i="1"/>
  <c r="AH117" i="1"/>
  <c r="AL117" i="1"/>
  <c r="G117" i="1"/>
  <c r="K117" i="1"/>
  <c r="O117" i="1"/>
  <c r="S117" i="1"/>
  <c r="W117" i="1"/>
  <c r="AA117" i="1"/>
  <c r="AE117" i="1"/>
  <c r="AI117" i="1"/>
  <c r="AM117" i="1"/>
  <c r="D117" i="1"/>
  <c r="L117" i="1"/>
  <c r="T117" i="1"/>
  <c r="AB117" i="1"/>
  <c r="AJ117" i="1"/>
  <c r="X117" i="1"/>
  <c r="AN117" i="1"/>
  <c r="C117" i="1"/>
  <c r="Q117" i="1"/>
  <c r="AG117" i="1"/>
  <c r="E117" i="1"/>
  <c r="M117" i="1"/>
  <c r="U117" i="1"/>
  <c r="AC117" i="1"/>
  <c r="AK117" i="1"/>
  <c r="H117" i="1"/>
  <c r="P117" i="1"/>
  <c r="AF117" i="1"/>
  <c r="I117" i="1"/>
  <c r="Y117" i="1"/>
  <c r="AO117" i="1"/>
  <c r="AU117" i="1"/>
  <c r="AT117" i="1"/>
  <c r="AW117" i="1"/>
  <c r="AQ117" i="1"/>
  <c r="AR117" i="1"/>
  <c r="AS117" i="1"/>
  <c r="AX117" i="1"/>
  <c r="AP117" i="1"/>
  <c r="AY117" i="1"/>
  <c r="AZ117" i="1"/>
  <c r="AV117" i="1"/>
  <c r="D118" i="1"/>
  <c r="H118" i="1"/>
  <c r="L118" i="1"/>
  <c r="P118" i="1"/>
  <c r="T118" i="1"/>
  <c r="X118" i="1"/>
  <c r="AB118" i="1"/>
  <c r="AF118" i="1"/>
  <c r="AJ118" i="1"/>
  <c r="AN118" i="1"/>
  <c r="C118" i="1"/>
  <c r="E118" i="1"/>
  <c r="I118" i="1"/>
  <c r="M118" i="1"/>
  <c r="Q118" i="1"/>
  <c r="U118" i="1"/>
  <c r="Y118" i="1"/>
  <c r="AC118" i="1"/>
  <c r="AG118" i="1"/>
  <c r="AK118" i="1"/>
  <c r="AO118" i="1"/>
  <c r="F118" i="1"/>
  <c r="N118" i="1"/>
  <c r="V118" i="1"/>
  <c r="AD118" i="1"/>
  <c r="AL118" i="1"/>
  <c r="R118" i="1"/>
  <c r="AH118" i="1"/>
  <c r="K118" i="1"/>
  <c r="S118" i="1"/>
  <c r="AI118" i="1"/>
  <c r="G118" i="1"/>
  <c r="O118" i="1"/>
  <c r="W118" i="1"/>
  <c r="AE118" i="1"/>
  <c r="AM118" i="1"/>
  <c r="J118" i="1"/>
  <c r="Z118" i="1"/>
  <c r="AA118" i="1"/>
  <c r="AP118" i="1"/>
  <c r="AY118" i="1"/>
  <c r="AT118" i="1"/>
  <c r="AU118" i="1"/>
  <c r="AX118" i="1"/>
  <c r="AR118" i="1"/>
  <c r="AS118" i="1"/>
  <c r="AW118" i="1"/>
  <c r="AQ118" i="1"/>
  <c r="AZ118" i="1"/>
  <c r="AV118" i="1"/>
  <c r="F119" i="1"/>
  <c r="J119" i="1"/>
  <c r="N119" i="1"/>
  <c r="R119" i="1"/>
  <c r="V119" i="1"/>
  <c r="Z119" i="1"/>
  <c r="AD119" i="1"/>
  <c r="AH119" i="1"/>
  <c r="AL119" i="1"/>
  <c r="G119" i="1"/>
  <c r="K119" i="1"/>
  <c r="O119" i="1"/>
  <c r="S119" i="1"/>
  <c r="W119" i="1"/>
  <c r="AA119" i="1"/>
  <c r="AE119" i="1"/>
  <c r="AI119" i="1"/>
  <c r="AM119" i="1"/>
  <c r="C119" i="1"/>
  <c r="H119" i="1"/>
  <c r="P119" i="1"/>
  <c r="X119" i="1"/>
  <c r="AF119" i="1"/>
  <c r="AN119" i="1"/>
  <c r="AG119" i="1"/>
  <c r="L119" i="1"/>
  <c r="AB119" i="1"/>
  <c r="M119" i="1"/>
  <c r="U119" i="1"/>
  <c r="AK119" i="1"/>
  <c r="I119" i="1"/>
  <c r="Q119" i="1"/>
  <c r="Y119" i="1"/>
  <c r="AO119" i="1"/>
  <c r="D119" i="1"/>
  <c r="T119" i="1"/>
  <c r="AJ119" i="1"/>
  <c r="E119" i="1"/>
  <c r="AC119" i="1"/>
  <c r="AW119" i="1"/>
  <c r="AP119" i="1"/>
  <c r="AQ119" i="1"/>
  <c r="AR119" i="1"/>
  <c r="AV119" i="1"/>
  <c r="AU119" i="1"/>
  <c r="AX119" i="1"/>
  <c r="AY119" i="1"/>
  <c r="AZ119" i="1"/>
  <c r="AS119" i="1"/>
  <c r="AT119" i="1"/>
  <c r="D116" i="1"/>
  <c r="H116" i="1"/>
  <c r="L116" i="1"/>
  <c r="P116" i="1"/>
  <c r="T116" i="1"/>
  <c r="X116" i="1"/>
  <c r="AB116" i="1"/>
  <c r="AF116" i="1"/>
  <c r="AJ116" i="1"/>
  <c r="AN116" i="1"/>
  <c r="I116" i="1"/>
  <c r="M116" i="1"/>
  <c r="Q116" i="1"/>
  <c r="U116" i="1"/>
  <c r="Y116" i="1"/>
  <c r="AC116" i="1"/>
  <c r="AG116" i="1"/>
  <c r="AK116" i="1"/>
  <c r="AO116" i="1"/>
  <c r="F116" i="1"/>
  <c r="J116" i="1"/>
  <c r="N116" i="1"/>
  <c r="R116" i="1"/>
  <c r="V116" i="1"/>
  <c r="Z116" i="1"/>
  <c r="E116" i="1"/>
  <c r="G116" i="1"/>
  <c r="W116" i="1"/>
  <c r="AH116" i="1"/>
  <c r="AL116" i="1"/>
  <c r="S116" i="1"/>
  <c r="AM116" i="1"/>
  <c r="K116" i="1"/>
  <c r="AA116" i="1"/>
  <c r="AI116" i="1"/>
  <c r="AD116" i="1"/>
  <c r="AE116" i="1"/>
  <c r="C116" i="1"/>
  <c r="O116" i="1"/>
  <c r="AT116" i="1"/>
  <c r="AP116" i="1"/>
  <c r="AS116" i="1"/>
  <c r="AY116" i="1"/>
  <c r="AW116" i="1"/>
  <c r="AX116" i="1"/>
  <c r="AR116" i="1"/>
  <c r="AQ116" i="1"/>
  <c r="AV116" i="1"/>
  <c r="AZ116" i="1"/>
  <c r="AU116" i="1"/>
  <c r="C6" i="3" a="1"/>
  <c r="C6" i="3" s="1"/>
  <c r="C10" i="3" a="1"/>
  <c r="C10" i="3" s="1"/>
  <c r="C14" i="3" a="1"/>
  <c r="C14" i="3" s="1"/>
  <c r="C18" i="3" a="1"/>
  <c r="C18" i="3" s="1"/>
  <c r="C22" i="3" a="1"/>
  <c r="C22" i="3" s="1"/>
  <c r="C26" i="3" a="1"/>
  <c r="C26" i="3" s="1"/>
  <c r="C30" i="3" a="1"/>
  <c r="C30" i="3" s="1"/>
  <c r="C34" i="3" a="1"/>
  <c r="C34" i="3" s="1"/>
  <c r="C38" i="3" a="1"/>
  <c r="C38" i="3" s="1"/>
  <c r="C42" i="3" a="1"/>
  <c r="C42" i="3" s="1"/>
  <c r="C46" i="3" a="1"/>
  <c r="C46" i="3" s="1"/>
  <c r="C50" i="3" a="1"/>
  <c r="C50" i="3" s="1"/>
  <c r="C54" i="3" a="1"/>
  <c r="C54" i="3" s="1"/>
  <c r="C58" i="3" a="1"/>
  <c r="C58" i="3" s="1"/>
  <c r="C62" i="3" a="1"/>
  <c r="C62" i="3" s="1"/>
  <c r="C66" i="3" a="1"/>
  <c r="C66" i="3" s="1"/>
  <c r="C70" i="3" a="1"/>
  <c r="C70" i="3" s="1"/>
  <c r="C74" i="3" a="1"/>
  <c r="C74" i="3" s="1"/>
  <c r="C78" i="3" a="1"/>
  <c r="C78" i="3" s="1"/>
  <c r="C81" i="3"/>
  <c r="C85" i="3"/>
  <c r="C89" i="3"/>
  <c r="C93" i="3"/>
  <c r="C97" i="3"/>
  <c r="C101" i="3"/>
  <c r="C105" i="3"/>
  <c r="C108" i="3"/>
  <c r="C112" i="3"/>
  <c r="C116" i="3"/>
  <c r="C120" i="3"/>
  <c r="C124" i="3"/>
  <c r="C3" i="3"/>
  <c r="C9" i="3"/>
  <c r="C17" i="3"/>
  <c r="C29" i="3"/>
  <c r="C37" i="3"/>
  <c r="C45" i="3"/>
  <c r="C49" i="3"/>
  <c r="C61" i="3"/>
  <c r="C69" i="3"/>
  <c r="C77" i="3"/>
  <c r="C84" i="3"/>
  <c r="C96" i="3"/>
  <c r="C104" i="3"/>
  <c r="C115" i="3"/>
  <c r="C4" i="3"/>
  <c r="C7" i="3"/>
  <c r="C11" i="3"/>
  <c r="C15" i="3"/>
  <c r="C19" i="3"/>
  <c r="C23" i="3"/>
  <c r="C27" i="3"/>
  <c r="C31" i="3"/>
  <c r="C35" i="3"/>
  <c r="C39" i="3"/>
  <c r="C43" i="3"/>
  <c r="C47" i="3"/>
  <c r="C51" i="3"/>
  <c r="C55" i="3"/>
  <c r="C59" i="3"/>
  <c r="C63" i="3"/>
  <c r="C67" i="3"/>
  <c r="C71" i="3"/>
  <c r="C75" i="3"/>
  <c r="C82" i="3" a="1"/>
  <c r="C82" i="3" s="1"/>
  <c r="C86" i="3" a="1"/>
  <c r="C86" i="3" s="1"/>
  <c r="C90" i="3" a="1"/>
  <c r="C90" i="3" s="1"/>
  <c r="C94" i="3" a="1"/>
  <c r="C94" i="3" s="1"/>
  <c r="C98" i="3" a="1"/>
  <c r="C98" i="3" s="1"/>
  <c r="C102" i="3" a="1"/>
  <c r="C102" i="3" s="1"/>
  <c r="C106" i="3" a="1"/>
  <c r="C106" i="3" s="1"/>
  <c r="C109" i="3"/>
  <c r="C113" i="3"/>
  <c r="C117" i="3"/>
  <c r="C121" i="3"/>
  <c r="C125" i="3"/>
  <c r="C2" i="3" a="1"/>
  <c r="C2" i="3" s="1"/>
  <c r="C57" i="3"/>
  <c r="C92" i="3"/>
  <c r="C111" i="3"/>
  <c r="C123" i="3"/>
  <c r="C8" i="3"/>
  <c r="C12" i="3"/>
  <c r="C16" i="3"/>
  <c r="C20" i="3"/>
  <c r="C24" i="3"/>
  <c r="C28" i="3"/>
  <c r="C32" i="3"/>
  <c r="C36" i="3"/>
  <c r="C40" i="3"/>
  <c r="C44" i="3"/>
  <c r="C48" i="3"/>
  <c r="C52" i="3"/>
  <c r="C56" i="3"/>
  <c r="C60" i="3"/>
  <c r="C64" i="3"/>
  <c r="C68" i="3"/>
  <c r="C72" i="3"/>
  <c r="C76" i="3"/>
  <c r="C79" i="3"/>
  <c r="C83" i="3"/>
  <c r="C87" i="3"/>
  <c r="C91" i="3"/>
  <c r="C95" i="3"/>
  <c r="C99" i="3"/>
  <c r="C103" i="3"/>
  <c r="C110" i="3" a="1"/>
  <c r="C110" i="3" s="1"/>
  <c r="C114" i="3" a="1"/>
  <c r="C114" i="3" s="1"/>
  <c r="C118" i="3" a="1"/>
  <c r="C118" i="3" s="1"/>
  <c r="C122" i="3" a="1"/>
  <c r="C122" i="3" s="1"/>
  <c r="C5" i="3"/>
  <c r="C13" i="3"/>
  <c r="C21" i="3"/>
  <c r="C25" i="3"/>
  <c r="C33" i="3"/>
  <c r="C41" i="3"/>
  <c r="C53" i="3"/>
  <c r="C65" i="3"/>
  <c r="C73" i="3"/>
  <c r="C80" i="3"/>
  <c r="C88" i="3"/>
  <c r="C100" i="3"/>
  <c r="C107" i="3"/>
  <c r="C119" i="3"/>
  <c r="AE113" i="1"/>
  <c r="AA113" i="1"/>
  <c r="AG113" i="1"/>
  <c r="Y113" i="1"/>
  <c r="AC113" i="1"/>
  <c r="AF113" i="1"/>
  <c r="AB113" i="1"/>
  <c r="AD113" i="1"/>
  <c r="Z113" i="1"/>
  <c r="AC111" i="1"/>
  <c r="AB111" i="1"/>
  <c r="AA111" i="1"/>
  <c r="AG111" i="1"/>
  <c r="Y111" i="1"/>
  <c r="AE111" i="1"/>
  <c r="Z111" i="1"/>
  <c r="AD111" i="1"/>
  <c r="AF111" i="1"/>
  <c r="AG112" i="1"/>
  <c r="AB112" i="1"/>
  <c r="Y112" i="1"/>
  <c r="AC112" i="1"/>
  <c r="AF112" i="1"/>
  <c r="Z112" i="1"/>
  <c r="AA112" i="1"/>
  <c r="AE112" i="1"/>
  <c r="AD112" i="1"/>
  <c r="Z114" i="1"/>
  <c r="AF114" i="1"/>
  <c r="AB114" i="1"/>
  <c r="Y114" i="1"/>
  <c r="AE114" i="1"/>
  <c r="AG114" i="1"/>
  <c r="AA114" i="1"/>
  <c r="AD114" i="1"/>
  <c r="AC114" i="1"/>
  <c r="X113" i="1"/>
  <c r="W113" i="1"/>
  <c r="X114" i="1"/>
  <c r="W114" i="1"/>
  <c r="X111" i="1"/>
  <c r="W111" i="1"/>
  <c r="X112" i="1"/>
  <c r="W112" i="1"/>
  <c r="G109" i="1"/>
  <c r="D109" i="1"/>
  <c r="E109" i="1"/>
  <c r="H109" i="1"/>
  <c r="I109" i="1"/>
  <c r="F109" i="1"/>
  <c r="J109" i="1"/>
  <c r="L108" i="1"/>
  <c r="P108" i="1"/>
  <c r="N108" i="1"/>
  <c r="M108" i="1"/>
  <c r="Q108" i="1"/>
  <c r="K108" i="1"/>
  <c r="O108" i="1"/>
  <c r="V111" i="1"/>
  <c r="U111" i="1"/>
  <c r="T111" i="1"/>
  <c r="K111" i="1"/>
  <c r="L111" i="1"/>
  <c r="P111" i="1"/>
  <c r="N111" i="1"/>
  <c r="S111" i="1"/>
  <c r="M111" i="1"/>
  <c r="O111" i="1"/>
  <c r="Q111" i="1"/>
  <c r="R111" i="1"/>
  <c r="G107" i="1"/>
  <c r="E107" i="1"/>
  <c r="D107" i="1"/>
  <c r="H107" i="1"/>
  <c r="I107" i="1"/>
  <c r="F107" i="1"/>
  <c r="J107" i="1"/>
  <c r="C108" i="1"/>
  <c r="V113" i="1"/>
  <c r="U113" i="1"/>
  <c r="T113" i="1"/>
  <c r="S113" i="1"/>
  <c r="N113" i="1"/>
  <c r="L113" i="1"/>
  <c r="O113" i="1"/>
  <c r="K113" i="1"/>
  <c r="P113" i="1"/>
  <c r="M113" i="1"/>
  <c r="R113" i="1"/>
  <c r="Q113" i="1"/>
  <c r="V114" i="1"/>
  <c r="U114" i="1"/>
  <c r="T114" i="1"/>
  <c r="M114" i="1"/>
  <c r="O114" i="1"/>
  <c r="N114" i="1"/>
  <c r="S114" i="1"/>
  <c r="K114" i="1"/>
  <c r="L114" i="1"/>
  <c r="P114" i="1"/>
  <c r="Q114" i="1"/>
  <c r="R114" i="1"/>
  <c r="E106" i="1"/>
  <c r="I106" i="1"/>
  <c r="F106" i="1"/>
  <c r="J106" i="1"/>
  <c r="G106" i="1"/>
  <c r="H106" i="1"/>
  <c r="D106" i="1"/>
  <c r="L106" i="1"/>
  <c r="P106" i="1"/>
  <c r="M106" i="1"/>
  <c r="Q106" i="1"/>
  <c r="N106" i="1"/>
  <c r="O106" i="1"/>
  <c r="K106" i="1"/>
  <c r="V112" i="1"/>
  <c r="U112" i="1"/>
  <c r="T112" i="1"/>
  <c r="O112" i="1"/>
  <c r="K112" i="1"/>
  <c r="L112" i="1"/>
  <c r="P112" i="1"/>
  <c r="S112" i="1"/>
  <c r="M112" i="1"/>
  <c r="N112" i="1"/>
  <c r="Q112" i="1"/>
  <c r="R112" i="1"/>
  <c r="E108" i="1"/>
  <c r="I108" i="1"/>
  <c r="F108" i="1"/>
  <c r="J108" i="1"/>
  <c r="D108" i="1"/>
  <c r="G108" i="1"/>
  <c r="H108" i="1"/>
  <c r="N109" i="1"/>
  <c r="K109" i="1"/>
  <c r="P109" i="1"/>
  <c r="O109" i="1"/>
  <c r="L109" i="1"/>
  <c r="M109" i="1"/>
  <c r="Q109" i="1"/>
  <c r="N107" i="1"/>
  <c r="L107" i="1"/>
  <c r="O107" i="1"/>
  <c r="P107" i="1"/>
  <c r="K107" i="1"/>
  <c r="M107" i="1"/>
  <c r="Q107" i="1"/>
  <c r="H111" i="1"/>
  <c r="I114" i="1"/>
  <c r="E111" i="1"/>
  <c r="G113" i="1"/>
  <c r="H114" i="1"/>
  <c r="J112" i="1"/>
  <c r="C106" i="1"/>
  <c r="D111" i="1"/>
  <c r="F113" i="1"/>
  <c r="I112" i="1"/>
  <c r="C109" i="1"/>
  <c r="C114" i="1"/>
  <c r="E113" i="1"/>
  <c r="H112" i="1"/>
  <c r="C113" i="1"/>
  <c r="D113" i="1"/>
  <c r="J113" i="1"/>
  <c r="C107" i="1"/>
  <c r="C112" i="1"/>
  <c r="G112" i="1"/>
  <c r="I113" i="1"/>
  <c r="C111" i="1"/>
  <c r="F114" i="1"/>
  <c r="F112" i="1"/>
  <c r="H113" i="1"/>
  <c r="J111" i="1"/>
  <c r="G111" i="1"/>
  <c r="E114" i="1"/>
  <c r="E112" i="1"/>
  <c r="J114" i="1"/>
  <c r="I111" i="1"/>
  <c r="F111" i="1"/>
  <c r="D114" i="1"/>
  <c r="D112" i="1"/>
  <c r="G114" i="1"/>
  <c r="C138" i="3" l="1" a="1"/>
  <c r="C138" i="3" s="1"/>
  <c r="C137" i="3" a="1"/>
  <c r="C137" i="3" s="1"/>
  <c r="C136" i="3" a="1"/>
  <c r="C136" i="3" s="1"/>
  <c r="C135" i="3" a="1"/>
  <c r="C135" i="3" s="1"/>
  <c r="C132" i="3" a="1"/>
  <c r="C132" i="3" s="1"/>
  <c r="C131" i="3" a="1"/>
  <c r="C131" i="3" s="1"/>
  <c r="C130" i="3" a="1"/>
  <c r="C130" i="3" s="1"/>
  <c r="C129" i="3" a="1"/>
  <c r="C129" i="3" s="1"/>
  <c r="D22" i="6" a="1"/>
  <c r="D22" i="6" s="1"/>
  <c r="O80" i="3"/>
  <c r="H22" i="6" s="1" a="1"/>
  <c r="H22" i="6" s="1"/>
  <c r="E5" i="6" a="1"/>
  <c r="E5" i="6" s="1"/>
  <c r="O13" i="3"/>
  <c r="I5" i="6" s="1" a="1"/>
  <c r="I5" i="6" s="1"/>
  <c r="C26" i="6" a="1"/>
  <c r="C26" i="6" s="1"/>
  <c r="O95" i="3"/>
  <c r="G26" i="6" s="1" a="1"/>
  <c r="G26" i="6" s="1"/>
  <c r="D18" i="6" a="1"/>
  <c r="D18" i="6" s="1"/>
  <c r="O64" i="3"/>
  <c r="H18" i="6" s="1" a="1"/>
  <c r="H18" i="6" s="1"/>
  <c r="D10" i="6" a="1"/>
  <c r="D10" i="6" s="1"/>
  <c r="O32" i="3"/>
  <c r="H10" i="6" s="1" a="1"/>
  <c r="H10" i="6" s="1"/>
  <c r="C30" i="6" a="1"/>
  <c r="C30" i="6" s="1"/>
  <c r="O111" i="3"/>
  <c r="G30" i="6" s="1" a="1"/>
  <c r="G30" i="6" s="1"/>
  <c r="E29" i="6" a="1"/>
  <c r="E29" i="6" s="1"/>
  <c r="O109" i="3"/>
  <c r="I29" i="6" s="1" a="1"/>
  <c r="I29" i="6" s="1"/>
  <c r="C21" i="6" a="1"/>
  <c r="C21" i="6" s="1"/>
  <c r="O75" i="3"/>
  <c r="G21" i="6" s="1" a="1"/>
  <c r="G21" i="6" s="1"/>
  <c r="C13" i="6" a="1"/>
  <c r="C13" i="6" s="1"/>
  <c r="O43" i="3"/>
  <c r="G13" i="6" s="1" a="1"/>
  <c r="G13" i="6" s="1"/>
  <c r="C5" i="6" a="1"/>
  <c r="C5" i="6" s="1"/>
  <c r="O11" i="3"/>
  <c r="G5" i="6" s="1" a="1"/>
  <c r="G5" i="6" s="1"/>
  <c r="O69" i="3"/>
  <c r="I19" i="6" s="1" a="1"/>
  <c r="I19" i="6" s="1"/>
  <c r="E19" i="6" a="1"/>
  <c r="E19" i="6" s="1"/>
  <c r="O3" i="3"/>
  <c r="G3" i="6" s="1" a="1"/>
  <c r="G3" i="6" s="1"/>
  <c r="C3" i="6" a="1"/>
  <c r="C3" i="6" s="1"/>
  <c r="E26" i="6" a="1"/>
  <c r="E26" i="6" s="1"/>
  <c r="O97" i="3"/>
  <c r="I26" i="6" s="1" a="1"/>
  <c r="I26" i="6" s="1"/>
  <c r="B19" i="6" a="1"/>
  <c r="B19" i="6" s="1"/>
  <c r="O66" i="3"/>
  <c r="F19" i="6" s="1" a="1"/>
  <c r="F19" i="6" s="1"/>
  <c r="B11" i="6" a="1"/>
  <c r="B11" i="6" s="1"/>
  <c r="O34" i="3"/>
  <c r="F11" i="6" s="1" a="1"/>
  <c r="F11" i="6" s="1"/>
  <c r="E20" i="6" a="1"/>
  <c r="E20" i="6" s="1"/>
  <c r="O73" i="3"/>
  <c r="I20" i="6" s="1" a="1"/>
  <c r="I20" i="6" s="1"/>
  <c r="E3" i="6" a="1"/>
  <c r="E3" i="6" s="1"/>
  <c r="O5" i="3"/>
  <c r="I3" i="6" s="1" a="1"/>
  <c r="I3" i="6" s="1"/>
  <c r="O91" i="3"/>
  <c r="G25" i="6" s="1" a="1"/>
  <c r="G25" i="6" s="1"/>
  <c r="C25" i="6" a="1"/>
  <c r="C25" i="6" s="1"/>
  <c r="D17" i="6" a="1"/>
  <c r="D17" i="6" s="1"/>
  <c r="O60" i="3"/>
  <c r="H17" i="6" s="1" a="1"/>
  <c r="H17" i="6" s="1"/>
  <c r="D9" i="6" a="1"/>
  <c r="D9" i="6" s="1"/>
  <c r="O28" i="3"/>
  <c r="H9" i="6" s="1" a="1"/>
  <c r="H9" i="6" s="1"/>
  <c r="D25" i="6" a="1"/>
  <c r="D25" i="6" s="1"/>
  <c r="O92" i="3"/>
  <c r="H25" i="6" s="1" a="1"/>
  <c r="H25" i="6" s="1"/>
  <c r="B29" i="6" a="1"/>
  <c r="B29" i="6" s="1"/>
  <c r="O106" i="3"/>
  <c r="F29" i="6" s="1" a="1"/>
  <c r="F29" i="6" s="1"/>
  <c r="C20" i="6" a="1"/>
  <c r="C20" i="6" s="1"/>
  <c r="O71" i="3"/>
  <c r="G20" i="6" s="1" a="1"/>
  <c r="G20" i="6" s="1"/>
  <c r="C12" i="6" a="1"/>
  <c r="C12" i="6" s="1"/>
  <c r="O39" i="3"/>
  <c r="G12" i="6" s="1" a="1"/>
  <c r="G12" i="6" s="1"/>
  <c r="C4" i="6" a="1"/>
  <c r="C4" i="6" s="1"/>
  <c r="O7" i="3"/>
  <c r="G4" i="6" s="1" a="1"/>
  <c r="G4" i="6" s="1"/>
  <c r="E17" i="6" a="1"/>
  <c r="E17" i="6" s="1"/>
  <c r="O61" i="3"/>
  <c r="I17" i="6" s="1" a="1"/>
  <c r="I17" i="6" s="1"/>
  <c r="O124" i="3"/>
  <c r="E25" i="6" a="1"/>
  <c r="E25" i="6" s="1"/>
  <c r="O93" i="3"/>
  <c r="I25" i="6" s="1" a="1"/>
  <c r="I25" i="6" s="1"/>
  <c r="B18" i="6" a="1"/>
  <c r="B18" i="6" s="1"/>
  <c r="O62" i="3"/>
  <c r="F18" i="6" s="1" a="1"/>
  <c r="F18" i="6" s="1"/>
  <c r="B10" i="6" a="1"/>
  <c r="B10" i="6" s="1"/>
  <c r="O30" i="3"/>
  <c r="F10" i="6" s="1" a="1"/>
  <c r="F10" i="6" s="1"/>
  <c r="E18" i="6" a="1"/>
  <c r="E18" i="6" s="1"/>
  <c r="O65" i="3"/>
  <c r="I18" i="6" s="1" a="1"/>
  <c r="I18" i="6" s="1"/>
  <c r="O122" i="3"/>
  <c r="C24" i="6" a="1"/>
  <c r="C24" i="6" s="1"/>
  <c r="O87" i="3"/>
  <c r="G24" i="6" s="1" a="1"/>
  <c r="G24" i="6" s="1"/>
  <c r="D16" i="6" a="1"/>
  <c r="D16" i="6" s="1"/>
  <c r="O56" i="3"/>
  <c r="H16" i="6" s="1" a="1"/>
  <c r="H16" i="6" s="1"/>
  <c r="D8" i="6" a="1"/>
  <c r="D8" i="6" s="1"/>
  <c r="O24" i="3"/>
  <c r="H8" i="6" s="1" a="1"/>
  <c r="H8" i="6" s="1"/>
  <c r="E16" i="6" a="1"/>
  <c r="E16" i="6" s="1"/>
  <c r="O57" i="3"/>
  <c r="I16" i="6" s="1" a="1"/>
  <c r="I16" i="6" s="1"/>
  <c r="B28" i="6" a="1"/>
  <c r="B28" i="6" s="1"/>
  <c r="O102" i="3"/>
  <c r="F28" i="6" s="1" a="1"/>
  <c r="F28" i="6" s="1"/>
  <c r="C19" i="6" a="1"/>
  <c r="C19" i="6" s="1"/>
  <c r="O67" i="3"/>
  <c r="G19" i="6" s="1" a="1"/>
  <c r="G19" i="6" s="1"/>
  <c r="C11" i="6" a="1"/>
  <c r="C11" i="6" s="1"/>
  <c r="O35" i="3"/>
  <c r="G11" i="6" s="1" a="1"/>
  <c r="G11" i="6" s="1"/>
  <c r="O4" i="3"/>
  <c r="H3" i="6" s="1" a="1"/>
  <c r="H3" i="6" s="1"/>
  <c r="D3" i="6" a="1"/>
  <c r="D3" i="6" s="1"/>
  <c r="E14" i="6" a="1"/>
  <c r="E14" i="6" s="1"/>
  <c r="O49" i="3"/>
  <c r="I14" i="6" s="1" a="1"/>
  <c r="I14" i="6" s="1"/>
  <c r="O120" i="3"/>
  <c r="E24" i="6" a="1"/>
  <c r="E24" i="6" s="1"/>
  <c r="O89" i="3"/>
  <c r="I24" i="6" s="1" a="1"/>
  <c r="I24" i="6" s="1"/>
  <c r="B17" i="6" a="1"/>
  <c r="B17" i="6" s="1"/>
  <c r="O58" i="3"/>
  <c r="F17" i="6" s="1" a="1"/>
  <c r="F17" i="6" s="1"/>
  <c r="B9" i="6" a="1"/>
  <c r="B9" i="6" s="1"/>
  <c r="O26" i="3"/>
  <c r="F9" i="6" s="1" a="1"/>
  <c r="F9" i="6" s="1"/>
  <c r="O53" i="3"/>
  <c r="I15" i="6" s="1" a="1"/>
  <c r="I15" i="6" s="1"/>
  <c r="E15" i="6" a="1"/>
  <c r="E15" i="6" s="1"/>
  <c r="O118" i="3"/>
  <c r="O83" i="3"/>
  <c r="G23" i="6" s="1" a="1"/>
  <c r="G23" i="6" s="1"/>
  <c r="C23" i="6" a="1"/>
  <c r="C23" i="6" s="1"/>
  <c r="O52" i="3"/>
  <c r="H15" i="6" s="1" a="1"/>
  <c r="H15" i="6" s="1"/>
  <c r="D15" i="6" a="1"/>
  <c r="D15" i="6" s="1"/>
  <c r="O20" i="3"/>
  <c r="H7" i="6" s="1" a="1"/>
  <c r="H7" i="6" s="1"/>
  <c r="D7" i="6" a="1"/>
  <c r="D7" i="6" s="1"/>
  <c r="B3" i="6" a="1"/>
  <c r="B3" i="6" s="1"/>
  <c r="O2" i="3"/>
  <c r="F3" i="6" s="1" a="1"/>
  <c r="F3" i="6" s="1"/>
  <c r="B27" i="6" a="1"/>
  <c r="B27" i="6" s="1"/>
  <c r="O98" i="3"/>
  <c r="F27" i="6" s="1" a="1"/>
  <c r="F27" i="6" s="1"/>
  <c r="C18" i="6" a="1"/>
  <c r="C18" i="6" s="1"/>
  <c r="O63" i="3"/>
  <c r="G18" i="6" s="1" a="1"/>
  <c r="G18" i="6" s="1"/>
  <c r="C10" i="6" a="1"/>
  <c r="C10" i="6" s="1"/>
  <c r="O31" i="3"/>
  <c r="G10" i="6" s="1" a="1"/>
  <c r="G10" i="6" s="1"/>
  <c r="O115" i="3"/>
  <c r="E13" i="6" a="1"/>
  <c r="E13" i="6" s="1"/>
  <c r="O45" i="3"/>
  <c r="I13" i="6" s="1" a="1"/>
  <c r="I13" i="6" s="1"/>
  <c r="O116" i="3"/>
  <c r="O85" i="3"/>
  <c r="I23" i="6" s="1" a="1"/>
  <c r="I23" i="6" s="1"/>
  <c r="E23" i="6" a="1"/>
  <c r="E23" i="6" s="1"/>
  <c r="O54" i="3"/>
  <c r="F16" i="6" s="1" a="1"/>
  <c r="F16" i="6" s="1"/>
  <c r="B16" i="6" a="1"/>
  <c r="B16" i="6" s="1"/>
  <c r="O22" i="3"/>
  <c r="F8" i="6" s="1" a="1"/>
  <c r="F8" i="6" s="1"/>
  <c r="B8" i="6" a="1"/>
  <c r="B8" i="6" s="1"/>
  <c r="O119" i="3"/>
  <c r="E12" i="6" a="1"/>
  <c r="E12" i="6" s="1"/>
  <c r="O41" i="3"/>
  <c r="I12" i="6" s="1" a="1"/>
  <c r="I12" i="6" s="1"/>
  <c r="O114" i="3"/>
  <c r="C22" i="6" a="1"/>
  <c r="C22" i="6" s="1"/>
  <c r="O79" i="3"/>
  <c r="G22" i="6" s="1" a="1"/>
  <c r="G22" i="6" s="1"/>
  <c r="D14" i="6" a="1"/>
  <c r="D14" i="6" s="1"/>
  <c r="O48" i="3"/>
  <c r="H14" i="6" s="1" a="1"/>
  <c r="H14" i="6" s="1"/>
  <c r="D6" i="6" a="1"/>
  <c r="D6" i="6" s="1"/>
  <c r="O16" i="3"/>
  <c r="H6" i="6" s="1" a="1"/>
  <c r="H6" i="6" s="1"/>
  <c r="O125" i="3"/>
  <c r="B26" i="6" a="1"/>
  <c r="B26" i="6" s="1"/>
  <c r="O94" i="3"/>
  <c r="F26" i="6" s="1" a="1"/>
  <c r="F26" i="6" s="1"/>
  <c r="O59" i="3"/>
  <c r="G17" i="6" s="1" a="1"/>
  <c r="G17" i="6" s="1"/>
  <c r="C17" i="6" a="1"/>
  <c r="C17" i="6" s="1"/>
  <c r="O27" i="3"/>
  <c r="G9" i="6" s="1" a="1"/>
  <c r="G9" i="6" s="1"/>
  <c r="C9" i="6" a="1"/>
  <c r="C9" i="6" s="1"/>
  <c r="D28" i="6" a="1"/>
  <c r="D28" i="6" s="1"/>
  <c r="O104" i="3"/>
  <c r="H28" i="6" s="1" a="1"/>
  <c r="H28" i="6" s="1"/>
  <c r="O37" i="3"/>
  <c r="I11" i="6" s="1" a="1"/>
  <c r="I11" i="6" s="1"/>
  <c r="E11" i="6" a="1"/>
  <c r="E11" i="6" s="1"/>
  <c r="D30" i="6" a="1"/>
  <c r="D30" i="6" s="1"/>
  <c r="O112" i="3"/>
  <c r="H30" i="6" s="1" a="1"/>
  <c r="H30" i="6" s="1"/>
  <c r="O81" i="3"/>
  <c r="I22" i="6" s="1" a="1"/>
  <c r="I22" i="6" s="1"/>
  <c r="E22" i="6" a="1"/>
  <c r="E22" i="6" s="1"/>
  <c r="B15" i="6" a="1"/>
  <c r="B15" i="6" s="1"/>
  <c r="O50" i="3"/>
  <c r="F15" i="6" s="1" a="1"/>
  <c r="F15" i="6" s="1"/>
  <c r="B7" i="6" a="1"/>
  <c r="B7" i="6" s="1"/>
  <c r="O18" i="3"/>
  <c r="F7" i="6" s="1" a="1"/>
  <c r="F7" i="6" s="1"/>
  <c r="C29" i="6" a="1"/>
  <c r="C29" i="6" s="1"/>
  <c r="O107" i="3"/>
  <c r="G29" i="6" s="1" a="1"/>
  <c r="G29" i="6" s="1"/>
  <c r="E10" i="6" a="1"/>
  <c r="E10" i="6" s="1"/>
  <c r="O33" i="3"/>
  <c r="I10" i="6" s="1" a="1"/>
  <c r="I10" i="6" s="1"/>
  <c r="B30" i="6" a="1"/>
  <c r="B30" i="6" s="1"/>
  <c r="O110" i="3"/>
  <c r="F30" i="6" s="1" a="1"/>
  <c r="F30" i="6" s="1"/>
  <c r="D21" i="6" a="1"/>
  <c r="D21" i="6" s="1"/>
  <c r="O76" i="3"/>
  <c r="H21" i="6" s="1" a="1"/>
  <c r="H21" i="6" s="1"/>
  <c r="D13" i="6" a="1"/>
  <c r="D13" i="6" s="1"/>
  <c r="O44" i="3"/>
  <c r="H13" i="6" s="1" a="1"/>
  <c r="H13" i="6" s="1"/>
  <c r="D5" i="6" a="1"/>
  <c r="D5" i="6" s="1"/>
  <c r="O12" i="3"/>
  <c r="H5" i="6" s="1" a="1"/>
  <c r="H5" i="6" s="1"/>
  <c r="O121" i="3"/>
  <c r="B25" i="6" a="1"/>
  <c r="B25" i="6" s="1"/>
  <c r="O90" i="3"/>
  <c r="F25" i="6" s="1" a="1"/>
  <c r="F25" i="6" s="1"/>
  <c r="C16" i="6" a="1"/>
  <c r="C16" i="6" s="1"/>
  <c r="O55" i="3"/>
  <c r="G16" i="6" s="1" a="1"/>
  <c r="G16" i="6" s="1"/>
  <c r="C8" i="6" a="1"/>
  <c r="C8" i="6" s="1"/>
  <c r="O23" i="3"/>
  <c r="G8" i="6" s="1" a="1"/>
  <c r="G8" i="6" s="1"/>
  <c r="D26" i="6" a="1"/>
  <c r="D26" i="6" s="1"/>
  <c r="O96" i="3"/>
  <c r="H26" i="6" s="1" a="1"/>
  <c r="H26" i="6" s="1"/>
  <c r="E9" i="6" a="1"/>
  <c r="E9" i="6" s="1"/>
  <c r="O29" i="3"/>
  <c r="I9" i="6" s="1" a="1"/>
  <c r="I9" i="6" s="1"/>
  <c r="D29" i="6" a="1"/>
  <c r="D29" i="6" s="1"/>
  <c r="O108" i="3"/>
  <c r="H29" i="6" s="1" a="1"/>
  <c r="H29" i="6" s="1"/>
  <c r="B22" i="6" a="1"/>
  <c r="B22" i="6" s="1"/>
  <c r="O78" i="3"/>
  <c r="F22" i="6" s="1" a="1"/>
  <c r="F22" i="6" s="1"/>
  <c r="B14" i="6" a="1"/>
  <c r="B14" i="6" s="1"/>
  <c r="O46" i="3"/>
  <c r="F14" i="6" s="1" a="1"/>
  <c r="F14" i="6" s="1"/>
  <c r="B6" i="6" a="1"/>
  <c r="B6" i="6" s="1"/>
  <c r="O14" i="3"/>
  <c r="F6" i="6" s="1" a="1"/>
  <c r="F6" i="6" s="1"/>
  <c r="O100" i="3"/>
  <c r="H27" i="6" s="1" a="1"/>
  <c r="H27" i="6" s="1"/>
  <c r="D27" i="6" a="1"/>
  <c r="D27" i="6" s="1"/>
  <c r="E8" i="6" a="1"/>
  <c r="E8" i="6" s="1"/>
  <c r="O25" i="3"/>
  <c r="I8" i="6" s="1" a="1"/>
  <c r="I8" i="6" s="1"/>
  <c r="C28" i="6" a="1"/>
  <c r="C28" i="6" s="1"/>
  <c r="O103" i="3"/>
  <c r="G28" i="6" s="1" a="1"/>
  <c r="G28" i="6" s="1"/>
  <c r="D20" i="6" a="1"/>
  <c r="D20" i="6" s="1"/>
  <c r="O72" i="3"/>
  <c r="H20" i="6" s="1" a="1"/>
  <c r="H20" i="6" s="1"/>
  <c r="D12" i="6" a="1"/>
  <c r="D12" i="6" s="1"/>
  <c r="O40" i="3"/>
  <c r="H12" i="6" s="1" a="1"/>
  <c r="H12" i="6" s="1"/>
  <c r="D4" i="6" a="1"/>
  <c r="D4" i="6" s="1"/>
  <c r="O8" i="3"/>
  <c r="H4" i="6" s="1" a="1"/>
  <c r="H4" i="6" s="1"/>
  <c r="O117" i="3"/>
  <c r="O86" i="3"/>
  <c r="F24" i="6" s="1" a="1"/>
  <c r="F24" i="6" s="1"/>
  <c r="B24" i="6" a="1"/>
  <c r="B24" i="6" s="1"/>
  <c r="O51" i="3"/>
  <c r="G15" i="6" s="1" a="1"/>
  <c r="G15" i="6" s="1"/>
  <c r="C15" i="6" a="1"/>
  <c r="C15" i="6" s="1"/>
  <c r="O19" i="3"/>
  <c r="G7" i="6" s="1" a="1"/>
  <c r="G7" i="6" s="1"/>
  <c r="C7" i="6" a="1"/>
  <c r="C7" i="6" s="1"/>
  <c r="O84" i="3"/>
  <c r="H23" i="6" s="1" a="1"/>
  <c r="H23" i="6" s="1"/>
  <c r="D23" i="6" a="1"/>
  <c r="D23" i="6" s="1"/>
  <c r="E6" i="6" a="1"/>
  <c r="E6" i="6" s="1"/>
  <c r="O17" i="3"/>
  <c r="I6" i="6" s="1" a="1"/>
  <c r="I6" i="6" s="1"/>
  <c r="E28" i="6" a="1"/>
  <c r="E28" i="6" s="1"/>
  <c r="O105" i="3"/>
  <c r="I28" i="6" s="1" a="1"/>
  <c r="I28" i="6" s="1"/>
  <c r="B21" i="6" a="1"/>
  <c r="B21" i="6" s="1"/>
  <c r="O74" i="3"/>
  <c r="F21" i="6" s="1" a="1"/>
  <c r="F21" i="6" s="1"/>
  <c r="B13" i="6" a="1"/>
  <c r="B13" i="6" s="1"/>
  <c r="O42" i="3"/>
  <c r="F13" i="6" s="1" a="1"/>
  <c r="F13" i="6" s="1"/>
  <c r="B5" i="6" a="1"/>
  <c r="B5" i="6" s="1"/>
  <c r="O10" i="3"/>
  <c r="F5" i="6" s="1" a="1"/>
  <c r="F5" i="6" s="1"/>
  <c r="D24" i="6" a="1"/>
  <c r="D24" i="6" s="1"/>
  <c r="O88" i="3"/>
  <c r="H24" i="6" s="1" a="1"/>
  <c r="H24" i="6" s="1"/>
  <c r="O21" i="3"/>
  <c r="I7" i="6" s="1" a="1"/>
  <c r="I7" i="6" s="1"/>
  <c r="E7" i="6" a="1"/>
  <c r="E7" i="6" s="1"/>
  <c r="C27" i="6" a="1"/>
  <c r="C27" i="6" s="1"/>
  <c r="O99" i="3"/>
  <c r="G27" i="6" s="1" a="1"/>
  <c r="G27" i="6" s="1"/>
  <c r="O68" i="3"/>
  <c r="H19" i="6" s="1" a="1"/>
  <c r="H19" i="6" s="1"/>
  <c r="D19" i="6" a="1"/>
  <c r="D19" i="6" s="1"/>
  <c r="O36" i="3"/>
  <c r="H11" i="6" s="1" a="1"/>
  <c r="H11" i="6" s="1"/>
  <c r="D11" i="6" a="1"/>
  <c r="D11" i="6" s="1"/>
  <c r="O123" i="3"/>
  <c r="O113" i="3"/>
  <c r="I30" i="6" s="1" a="1"/>
  <c r="I30" i="6" s="1"/>
  <c r="E30" i="6" a="1"/>
  <c r="E30" i="6" s="1"/>
  <c r="B23" i="6" a="1"/>
  <c r="B23" i="6" s="1"/>
  <c r="O82" i="3"/>
  <c r="F23" i="6" s="1" a="1"/>
  <c r="F23" i="6" s="1"/>
  <c r="C14" i="6" a="1"/>
  <c r="C14" i="6" s="1"/>
  <c r="O47" i="3"/>
  <c r="G14" i="6" s="1" a="1"/>
  <c r="G14" i="6" s="1"/>
  <c r="C6" i="6" a="1"/>
  <c r="C6" i="6" s="1"/>
  <c r="O15" i="3"/>
  <c r="G6" i="6" s="1" a="1"/>
  <c r="G6" i="6" s="1"/>
  <c r="E21" i="6" a="1"/>
  <c r="E21" i="6" s="1"/>
  <c r="O77" i="3"/>
  <c r="I21" i="6" s="1" a="1"/>
  <c r="I21" i="6" s="1"/>
  <c r="E4" i="6" a="1"/>
  <c r="E4" i="6" s="1"/>
  <c r="O9" i="3"/>
  <c r="I4" i="6" s="1" a="1"/>
  <c r="I4" i="6" s="1"/>
  <c r="O101" i="3"/>
  <c r="I27" i="6" s="1" a="1"/>
  <c r="I27" i="6" s="1"/>
  <c r="E27" i="6" a="1"/>
  <c r="E27" i="6" s="1"/>
  <c r="B20" i="6" a="1"/>
  <c r="B20" i="6" s="1"/>
  <c r="O70" i="3"/>
  <c r="F20" i="6" s="1" a="1"/>
  <c r="F20" i="6" s="1"/>
  <c r="B12" i="6" a="1"/>
  <c r="B12" i="6" s="1"/>
  <c r="O38" i="3"/>
  <c r="F12" i="6" s="1" a="1"/>
  <c r="F12" i="6" s="1"/>
  <c r="O6" i="3"/>
  <c r="F4" i="6" s="1" a="1"/>
  <c r="F4" i="6" s="1"/>
  <c r="B4" i="6" a="1"/>
  <c r="B4" i="6" s="1"/>
  <c r="J25" i="6" l="1"/>
  <c r="J23" i="6"/>
  <c r="J5" i="6"/>
  <c r="J12" i="6"/>
  <c r="J13" i="6"/>
  <c r="J3" i="6"/>
  <c r="J22" i="6"/>
  <c r="J20" i="6"/>
  <c r="J6" i="6"/>
  <c r="J7" i="6"/>
  <c r="J26" i="6"/>
  <c r="J27" i="6"/>
  <c r="J17" i="6"/>
  <c r="J4" i="6"/>
  <c r="J24" i="6"/>
  <c r="J8" i="6"/>
  <c r="J14" i="6"/>
  <c r="J30" i="6"/>
  <c r="J15" i="6"/>
  <c r="J11" i="6"/>
  <c r="J16" i="6"/>
  <c r="J21" i="6"/>
  <c r="J10" i="6"/>
  <c r="J29" i="6"/>
  <c r="J19" i="6"/>
  <c r="J9" i="6"/>
  <c r="J28" i="6"/>
  <c r="J18" i="6"/>
</calcChain>
</file>

<file path=xl/sharedStrings.xml><?xml version="1.0" encoding="utf-8"?>
<sst xmlns="http://schemas.openxmlformats.org/spreadsheetml/2006/main" count="448" uniqueCount="70">
  <si>
    <t>Hora</t>
  </si>
  <si>
    <t>Submercado</t>
  </si>
  <si>
    <t>SUDESTE</t>
  </si>
  <si>
    <t>SUL</t>
  </si>
  <si>
    <t>NORDESTE</t>
  </si>
  <si>
    <t>NORTE</t>
  </si>
  <si>
    <t>Rótulos de Coluna</t>
  </si>
  <si>
    <t>Rótulos de Linha</t>
  </si>
  <si>
    <t>média SE/CO</t>
  </si>
  <si>
    <t>média S</t>
  </si>
  <si>
    <t>média NE</t>
  </si>
  <si>
    <t>média N</t>
  </si>
  <si>
    <t>média semanal SE/CO</t>
  </si>
  <si>
    <t>média semanal S</t>
  </si>
  <si>
    <t>média semanal NE</t>
  </si>
  <si>
    <t>média mensal SE/CO</t>
  </si>
  <si>
    <t>média mensal S</t>
  </si>
  <si>
    <t>média mensal NE</t>
  </si>
  <si>
    <t>média mensal N</t>
  </si>
  <si>
    <t>média semanal N</t>
  </si>
  <si>
    <t>Dia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</si>
  <si>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</si>
  <si>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</si>
  <si>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</si>
  <si>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</si>
  <si>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</si>
  <si>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</si>
  <si>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</si>
  <si>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</si>
  <si>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</si>
  <si>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</si>
  <si>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</si>
  <si>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</si>
  <si>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min</t>
  </si>
  <si>
    <t>max</t>
  </si>
  <si>
    <t>média Janeiro</t>
  </si>
  <si>
    <t>mês:</t>
  </si>
  <si>
    <t>média sudeste</t>
  </si>
  <si>
    <t>média sul</t>
  </si>
  <si>
    <t>média nordeste</t>
  </si>
  <si>
    <t>média norte</t>
  </si>
  <si>
    <t>média Fevereiro</t>
  </si>
  <si>
    <t>média Março</t>
  </si>
  <si>
    <t>média Abril</t>
  </si>
  <si>
    <t>média Maio</t>
  </si>
  <si>
    <t>média Junho</t>
  </si>
  <si>
    <t>média Julho</t>
  </si>
  <si>
    <t>média Agosto</t>
  </si>
  <si>
    <t>média Setembro</t>
  </si>
  <si>
    <t>média Outubro</t>
  </si>
  <si>
    <t>média Novembro</t>
  </si>
  <si>
    <t>média Dezembro</t>
  </si>
  <si>
    <t>Média Geral</t>
  </si>
  <si>
    <t>média anual SE/CO</t>
  </si>
  <si>
    <t>média anuall S</t>
  </si>
  <si>
    <t>média anual NE</t>
  </si>
  <si>
    <t>média anual N</t>
  </si>
  <si>
    <t>Sab.</t>
  </si>
  <si>
    <t>Dom.</t>
  </si>
  <si>
    <t>Seg.</t>
  </si>
  <si>
    <t>Qui.</t>
  </si>
  <si>
    <t>Sex.</t>
  </si>
  <si>
    <t>Ter.</t>
  </si>
  <si>
    <t>Qua.</t>
  </si>
  <si>
    <t>S</t>
  </si>
  <si>
    <t>NE</t>
  </si>
  <si>
    <t>N</t>
  </si>
  <si>
    <t>SE/CO</t>
  </si>
  <si>
    <t>Soma de 31/03/2021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</si>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</sst>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#"/>
    <numFmt numFmtId="165" formatCode="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14" fontId="16" fillId="33" borderId="10" xfId="0" applyNumberFormat="1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wrapText="1"/>
    </xf>
    <xf numFmtId="2" fontId="0" fillId="33" borderId="11" xfId="0" applyNumberFormat="1" applyFill="1" applyBorder="1"/>
    <xf numFmtId="2" fontId="0" fillId="33" borderId="12" xfId="0" applyNumberFormat="1" applyFill="1" applyBorder="1"/>
    <xf numFmtId="2" fontId="0" fillId="33" borderId="14" xfId="0" applyNumberFormat="1" applyFill="1" applyBorder="1"/>
    <xf numFmtId="2" fontId="0" fillId="33" borderId="13" xfId="0" applyNumberFormat="1" applyFill="1" applyBorder="1"/>
    <xf numFmtId="14" fontId="16" fillId="34" borderId="10" xfId="0" applyNumberFormat="1" applyFont="1" applyFill="1" applyBorder="1" applyAlignment="1">
      <alignment horizontal="center" vertical="center" wrapText="1"/>
    </xf>
    <xf numFmtId="2" fontId="0" fillId="34" borderId="11" xfId="0" applyNumberFormat="1" applyFill="1" applyBorder="1"/>
    <xf numFmtId="2" fontId="0" fillId="34" borderId="14" xfId="0" applyNumberFormat="1" applyFill="1" applyBorder="1"/>
    <xf numFmtId="2" fontId="0" fillId="34" borderId="12" xfId="0" applyNumberFormat="1" applyFill="1" applyBorder="1"/>
    <xf numFmtId="2" fontId="0" fillId="34" borderId="13" xfId="0" applyNumberFormat="1" applyFill="1" applyBorder="1"/>
    <xf numFmtId="0" fontId="13" fillId="35" borderId="10" xfId="0" applyFont="1" applyFill="1" applyBorder="1" applyAlignment="1">
      <alignment horizontal="center" vertical="center" wrapText="1"/>
    </xf>
    <xf numFmtId="0" fontId="13" fillId="35" borderId="10" xfId="0" applyFont="1" applyFill="1" applyBorder="1" applyAlignment="1">
      <alignment wrapText="1"/>
    </xf>
    <xf numFmtId="0" fontId="1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/>
    <xf numFmtId="0" fontId="13" fillId="0" borderId="0" xfId="0" applyFont="1" applyFill="1"/>
    <xf numFmtId="0" fontId="13" fillId="0" borderId="14" xfId="0" applyFont="1" applyFill="1" applyBorder="1"/>
    <xf numFmtId="0" fontId="13" fillId="0" borderId="15" xfId="0" applyFont="1" applyFill="1" applyBorder="1"/>
    <xf numFmtId="0" fontId="0" fillId="0" borderId="15" xfId="0" applyFill="1" applyBorder="1"/>
    <xf numFmtId="0" fontId="0" fillId="0" borderId="15" xfId="0" applyFill="1" applyBorder="1" applyAlignment="1">
      <alignment horizontal="left"/>
    </xf>
    <xf numFmtId="14" fontId="16" fillId="34" borderId="14" xfId="0" applyNumberFormat="1" applyFont="1" applyFill="1" applyBorder="1"/>
    <xf numFmtId="14" fontId="16" fillId="33" borderId="14" xfId="0" applyNumberFormat="1" applyFont="1" applyFill="1" applyBorder="1"/>
    <xf numFmtId="2" fontId="0" fillId="34" borderId="10" xfId="0" applyNumberFormat="1" applyFill="1" applyBorder="1" applyAlignment="1">
      <alignment wrapText="1"/>
    </xf>
    <xf numFmtId="2" fontId="0" fillId="33" borderId="10" xfId="0" applyNumberFormat="1" applyFill="1" applyBorder="1" applyAlignment="1">
      <alignment wrapText="1"/>
    </xf>
    <xf numFmtId="164" fontId="0" fillId="0" borderId="0" xfId="0" applyNumberFormat="1"/>
    <xf numFmtId="0" fontId="16" fillId="0" borderId="0" xfId="0" applyFont="1" applyAlignment="1">
      <alignment horizontal="center" vertical="center"/>
    </xf>
    <xf numFmtId="164" fontId="13" fillId="35" borderId="10" xfId="0" applyNumberFormat="1" applyFont="1" applyFill="1" applyBorder="1" applyAlignment="1">
      <alignment wrapText="1"/>
    </xf>
    <xf numFmtId="164" fontId="13" fillId="35" borderId="20" xfId="0" applyNumberFormat="1" applyFont="1" applyFill="1" applyBorder="1" applyAlignment="1">
      <alignment wrapText="1"/>
    </xf>
    <xf numFmtId="0" fontId="0" fillId="0" borderId="19" xfId="0" applyBorder="1"/>
    <xf numFmtId="2" fontId="0" fillId="0" borderId="19" xfId="0" applyNumberFormat="1" applyBorder="1"/>
    <xf numFmtId="0" fontId="0" fillId="33" borderId="19" xfId="0" applyFill="1" applyBorder="1"/>
    <xf numFmtId="2" fontId="0" fillId="33" borderId="19" xfId="0" applyNumberFormat="1" applyFill="1" applyBorder="1"/>
    <xf numFmtId="165" fontId="13" fillId="35" borderId="20" xfId="0" applyNumberFormat="1" applyFont="1" applyFill="1" applyBorder="1" applyAlignment="1">
      <alignment wrapText="1"/>
    </xf>
    <xf numFmtId="0" fontId="16" fillId="0" borderId="0" xfId="0" applyFont="1"/>
    <xf numFmtId="0" fontId="13" fillId="35" borderId="20" xfId="0" applyFont="1" applyFill="1" applyBorder="1" applyAlignment="1">
      <alignment wrapText="1"/>
    </xf>
    <xf numFmtId="0" fontId="16" fillId="36" borderId="0" xfId="0" applyFont="1" applyFill="1" applyAlignment="1">
      <alignment horizontal="center" vertical="center"/>
    </xf>
    <xf numFmtId="0" fontId="16" fillId="36" borderId="0" xfId="0" applyFont="1" applyFill="1"/>
    <xf numFmtId="2" fontId="0" fillId="36" borderId="19" xfId="0" applyNumberFormat="1" applyFill="1" applyBorder="1"/>
    <xf numFmtId="0" fontId="0" fillId="36" borderId="19" xfId="0" applyFill="1" applyBorder="1"/>
    <xf numFmtId="0" fontId="16" fillId="0" borderId="19" xfId="0" applyFont="1" applyBorder="1" applyAlignment="1">
      <alignment horizontal="center" vertical="center"/>
    </xf>
    <xf numFmtId="0" fontId="16" fillId="36" borderId="19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3" fillId="35" borderId="12" xfId="0" applyFont="1" applyFill="1" applyBorder="1" applyAlignment="1">
      <alignment horizontal="center"/>
    </xf>
    <xf numFmtId="0" fontId="13" fillId="35" borderId="13" xfId="0" applyFont="1" applyFill="1" applyBorder="1" applyAlignment="1">
      <alignment horizontal="center"/>
    </xf>
    <xf numFmtId="0" fontId="13" fillId="35" borderId="11" xfId="0" applyFont="1" applyFill="1" applyBorder="1" applyAlignment="1">
      <alignment horizontal="center"/>
    </xf>
    <xf numFmtId="0" fontId="13" fillId="35" borderId="14" xfId="0" applyFont="1" applyFill="1" applyBorder="1" applyAlignment="1">
      <alignment horizontal="center"/>
    </xf>
    <xf numFmtId="0" fontId="13" fillId="35" borderId="16" xfId="0" applyFont="1" applyFill="1" applyBorder="1" applyAlignment="1">
      <alignment horizontal="center" vertical="center" wrapText="1"/>
    </xf>
    <xf numFmtId="0" fontId="13" fillId="35" borderId="17" xfId="0" applyFont="1" applyFill="1" applyBorder="1" applyAlignment="1">
      <alignment horizontal="center" vertical="center" wrapText="1"/>
    </xf>
    <xf numFmtId="0" fontId="13" fillId="35" borderId="18" xfId="0" applyFont="1" applyFill="1" applyBorder="1" applyAlignment="1">
      <alignment horizontal="center" vertical="center" wrapText="1"/>
    </xf>
  </cellXfs>
  <cellStyles count="50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1 2" xfId="44" xr:uid="{F8909CBC-523B-4664-896F-CD8C61E69FA8}"/>
    <cellStyle name="60% - Ênfase2" xfId="25" builtinId="36" customBuiltin="1"/>
    <cellStyle name="60% - Ênfase2 2" xfId="45" xr:uid="{ED4257B2-3067-4222-99BF-61B047583FF7}"/>
    <cellStyle name="60% - Ênfase3" xfId="29" builtinId="40" customBuiltin="1"/>
    <cellStyle name="60% - Ênfase3 2" xfId="46" xr:uid="{40B46FE9-9048-4C73-827C-1CADDF5D7C02}"/>
    <cellStyle name="60% - Ênfase4" xfId="33" builtinId="44" customBuiltin="1"/>
    <cellStyle name="60% - Ênfase4 2" xfId="47" xr:uid="{7D8A5758-2456-48DC-8984-6ED152382E34}"/>
    <cellStyle name="60% - Ênfase5" xfId="37" builtinId="48" customBuiltin="1"/>
    <cellStyle name="60% - Ênfase5 2" xfId="48" xr:uid="{5155641C-5170-4A76-AEFB-2088DE22AA82}"/>
    <cellStyle name="60% - Ênfase6" xfId="41" builtinId="52" customBuiltin="1"/>
    <cellStyle name="60% - Ênfase6 2" xfId="49" xr:uid="{23B90766-FB99-4AFA-9657-FF5B8BE94964}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eutro 2" xfId="43" xr:uid="{78B88E64-DC3A-4794-9501-616D9587DD19}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ítulo 5" xfId="42" xr:uid="{81CB7FB8-10B9-4CE1-840A-5173CE5D534C}"/>
    <cellStyle name="Total" xfId="17" builtinId="25" customBuiltin="1"/>
  </cellStyles>
  <dxfs count="28"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rgb="FFFF5050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theme="6" tint="0.39994506668294322"/>
        </patternFill>
      </fill>
    </dxf>
    <dxf>
      <fill>
        <patternFill>
          <bgColor rgb="FFFF5050"/>
        </patternFill>
      </fill>
    </dxf>
    <dxf>
      <fill>
        <patternFill>
          <bgColor theme="6" tint="-0.24994659260841701"/>
        </patternFill>
      </fill>
    </dxf>
    <dxf>
      <fill>
        <patternFill>
          <bgColor rgb="FFFF7C80"/>
        </patternFill>
      </fill>
    </dxf>
    <dxf>
      <fill>
        <patternFill>
          <bgColor theme="6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theme="6" tint="0.39994506668294322"/>
        </patternFill>
      </fill>
    </dxf>
    <dxf>
      <fill>
        <patternFill>
          <bgColor rgb="FFFF5050"/>
        </patternFill>
      </fill>
    </dxf>
    <dxf>
      <fill>
        <patternFill>
          <bgColor theme="6" tint="-0.24994659260841701"/>
        </patternFill>
      </fill>
    </dxf>
    <dxf>
      <fill>
        <patternFill>
          <bgColor rgb="FFFF7C80"/>
        </patternFill>
      </fill>
    </dxf>
    <dxf>
      <fill>
        <patternFill>
          <bgColor theme="6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numFmt numFmtId="1" formatCode="0"/>
    </dxf>
    <dxf>
      <numFmt numFmtId="2" formatCode="0.0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7"/>
      <tableStyleElement type="headerRow" dxfId="26"/>
    </tableStyle>
  </tableStyles>
  <colors>
    <mruColors>
      <color rgb="FFCC0000"/>
      <color rgb="FFF8A49E"/>
      <color rgb="FF66FF99"/>
      <color rgb="FF008000"/>
      <color rgb="FF00CC00"/>
      <color rgb="FFFF7C80"/>
      <color rgb="FF3366FF"/>
      <color rgb="FF3333FF"/>
      <color rgb="FF0000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[info PLD horario v 2.0.xlsx]GRAFICO Horario!Tabela dinâmica1</c:name>
    <c:fmtId val="0"/>
  </c:pivotSource>
  <c:chart>
    <c:autoTitleDeleted val="0"/>
    <c:pivotFmts>
      <c:pivotFmt>
        <c:idx val="0"/>
        <c:spPr>
          <a:solidFill>
            <a:schemeClr val="bg1">
              <a:lumMod val="50000"/>
            </a:schemeClr>
          </a:solidFill>
          <a:ln>
            <a:solidFill>
              <a:schemeClr val="accent1">
                <a:lumMod val="20000"/>
                <a:lumOff val="80000"/>
              </a:schemeClr>
            </a:solidFill>
          </a:ln>
        </c:spPr>
        <c:marker>
          <c:symbol val="none"/>
        </c:marker>
      </c:pivotFmt>
      <c:pivotFmt>
        <c:idx val="1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50000"/>
              </a:schemeClr>
            </a:solidFill>
          </a:ln>
        </c:spPr>
        <c:marker>
          <c:symbol val="none"/>
        </c:marker>
      </c:pivotFmt>
      <c:pivotFmt>
        <c:idx val="2"/>
        <c:spPr>
          <a:solidFill>
            <a:schemeClr val="tx2">
              <a:lumMod val="60000"/>
              <a:lumOff val="40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c:spPr>
        <c:marker>
          <c:symbol val="none"/>
        </c:marker>
      </c:pivotFmt>
      <c:pivotFmt>
        <c:idx val="3"/>
        <c:spPr>
          <a:solidFill>
            <a:schemeClr val="accent1">
              <a:lumMod val="60000"/>
              <a:lumOff val="40000"/>
            </a:schemeClr>
          </a:solidFill>
          <a:ln>
            <a:solidFill>
              <a:schemeClr val="bg1">
                <a:lumMod val="85000"/>
              </a:schemeClr>
            </a:solidFill>
          </a:ln>
        </c:spPr>
        <c:marker>
          <c:symbol val="none"/>
        </c:marker>
      </c:pivotFmt>
      <c:pivotFmt>
        <c:idx val="4"/>
        <c:spPr>
          <a:solidFill>
            <a:srgbClr val="00B050"/>
          </a:solidFill>
          <a:ln>
            <a:solidFill>
              <a:schemeClr val="accent1">
                <a:lumMod val="20000"/>
                <a:lumOff val="80000"/>
              </a:schemeClr>
            </a:solidFill>
          </a:ln>
        </c:spPr>
      </c:pivotFmt>
      <c:pivotFmt>
        <c:idx val="5"/>
        <c:spPr>
          <a:solidFill>
            <a:schemeClr val="accent3"/>
          </a:solidFill>
          <a:ln>
            <a:solidFill>
              <a:schemeClr val="bg1">
                <a:lumMod val="50000"/>
              </a:schemeClr>
            </a:solidFill>
          </a:ln>
        </c:spPr>
      </c:pivotFmt>
      <c:pivotFmt>
        <c:idx val="6"/>
        <c:spPr>
          <a:solidFill>
            <a:schemeClr val="accent3">
              <a:lumMod val="75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c:spPr>
      </c:pivotFmt>
      <c:pivotFmt>
        <c:idx val="7"/>
        <c:spPr>
          <a:solidFill>
            <a:schemeClr val="accent3">
              <a:lumMod val="40000"/>
              <a:lumOff val="60000"/>
            </a:schemeClr>
          </a:solidFill>
          <a:ln>
            <a:solidFill>
              <a:schemeClr val="bg1">
                <a:lumMod val="85000"/>
              </a:schemeClr>
            </a:solidFill>
          </a:ln>
        </c:spPr>
      </c:pivotFmt>
      <c:pivotFmt>
        <c:idx val="8"/>
        <c:spPr>
          <a:solidFill>
            <a:srgbClr val="FF0000"/>
          </a:solidFill>
          <a:ln>
            <a:solidFill>
              <a:schemeClr val="accent1">
                <a:lumMod val="20000"/>
                <a:lumOff val="80000"/>
              </a:schemeClr>
            </a:solidFill>
          </a:ln>
        </c:spPr>
      </c:pivotFmt>
      <c:pivotFmt>
        <c:idx val="9"/>
        <c:spPr>
          <a:solidFill>
            <a:srgbClr val="F5756B"/>
          </a:solidFill>
          <a:ln>
            <a:solidFill>
              <a:schemeClr val="bg1">
                <a:lumMod val="50000"/>
              </a:schemeClr>
            </a:solidFill>
          </a:ln>
        </c:spPr>
      </c:pivotFmt>
      <c:pivotFmt>
        <c:idx val="10"/>
        <c:spPr>
          <a:solidFill>
            <a:schemeClr val="accent2">
              <a:lumMod val="75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c:spPr>
      </c:pivotFmt>
      <c:pivotFmt>
        <c:idx val="11"/>
        <c:spPr>
          <a:solidFill>
            <a:srgbClr val="F89A9A"/>
          </a:solidFill>
          <a:ln>
            <a:solidFill>
              <a:schemeClr val="bg1">
                <a:lumMod val="85000"/>
              </a:schemeClr>
            </a:solidFill>
          </a:ln>
        </c:spPr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17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18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19"/>
        <c:spPr>
          <a:solidFill>
            <a:schemeClr val="accent1">
              <a:lumMod val="40000"/>
              <a:lumOff val="60000"/>
            </a:schemeClr>
          </a:solidFill>
        </c:spPr>
        <c:marker>
          <c:symbol val="none"/>
        </c:marker>
      </c:pivotFmt>
      <c:pivotFmt>
        <c:idx val="20"/>
        <c:spPr>
          <a:solidFill>
            <a:srgbClr val="00B050"/>
          </a:solidFill>
        </c:spPr>
      </c:pivotFmt>
      <c:pivotFmt>
        <c:idx val="21"/>
        <c:spPr>
          <a:solidFill>
            <a:schemeClr val="accent3"/>
          </a:solidFill>
        </c:spPr>
      </c:pivotFmt>
      <c:pivotFmt>
        <c:idx val="22"/>
        <c:spPr>
          <a:solidFill>
            <a:schemeClr val="accent3">
              <a:lumMod val="50000"/>
            </a:schemeClr>
          </a:solidFill>
        </c:spPr>
      </c:pivotFmt>
      <c:pivotFmt>
        <c:idx val="23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24"/>
        <c:spPr>
          <a:solidFill>
            <a:srgbClr val="FF0000"/>
          </a:solidFill>
        </c:spPr>
      </c:pivotFmt>
      <c:pivotFmt>
        <c:idx val="25"/>
        <c:spPr>
          <a:solidFill>
            <a:srgbClr val="E92B2B"/>
          </a:solidFill>
        </c:spPr>
      </c:pivotFmt>
      <c:pivotFmt>
        <c:idx val="26"/>
        <c:spPr>
          <a:solidFill>
            <a:srgbClr val="F5756B"/>
          </a:solidFill>
        </c:spPr>
      </c:pivotFmt>
      <c:pivotFmt>
        <c:idx val="27"/>
        <c:spPr>
          <a:solidFill>
            <a:srgbClr val="F89A9A"/>
          </a:solidFill>
        </c:spPr>
      </c:pivotFmt>
      <c:pivotFmt>
        <c:idx val="28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29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30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31"/>
        <c:spPr>
          <a:solidFill>
            <a:schemeClr val="accent1">
              <a:lumMod val="40000"/>
              <a:lumOff val="60000"/>
            </a:schemeClr>
          </a:solidFill>
        </c:spPr>
        <c:marker>
          <c:symbol val="none"/>
        </c:marker>
      </c:pivotFmt>
      <c:pivotFmt>
        <c:idx val="32"/>
        <c:spPr>
          <a:solidFill>
            <a:srgbClr val="00FF00"/>
          </a:solidFill>
        </c:spPr>
      </c:pivotFmt>
      <c:pivotFmt>
        <c:idx val="33"/>
        <c:spPr>
          <a:solidFill>
            <a:schemeClr val="accent3"/>
          </a:solidFill>
        </c:spPr>
      </c:pivotFmt>
      <c:pivotFmt>
        <c:idx val="34"/>
        <c:spPr>
          <a:solidFill>
            <a:schemeClr val="accent3">
              <a:lumMod val="50000"/>
            </a:schemeClr>
          </a:solidFill>
        </c:spPr>
      </c:pivotFmt>
      <c:pivotFmt>
        <c:idx val="35"/>
        <c:spPr>
          <a:solidFill>
            <a:schemeClr val="accent3">
              <a:lumMod val="40000"/>
              <a:lumOff val="60000"/>
            </a:schemeClr>
          </a:solidFill>
        </c:spPr>
      </c:pivotFmt>
      <c:pivotFmt>
        <c:idx val="36"/>
        <c:spPr>
          <a:solidFill>
            <a:srgbClr val="FF0000"/>
          </a:solidFill>
        </c:spPr>
      </c:pivotFmt>
      <c:pivotFmt>
        <c:idx val="37"/>
        <c:spPr>
          <a:solidFill>
            <a:srgbClr val="F5756B"/>
          </a:solidFill>
        </c:spPr>
      </c:pivotFmt>
      <c:pivotFmt>
        <c:idx val="38"/>
        <c:spPr>
          <a:solidFill>
            <a:srgbClr val="E92B2B"/>
          </a:solidFill>
        </c:spPr>
      </c:pivotFmt>
      <c:pivotFmt>
        <c:idx val="39"/>
        <c:spPr>
          <a:solidFill>
            <a:srgbClr val="F89A9A"/>
          </a:solidFill>
        </c:spPr>
      </c:pivotFmt>
      <c:pivotFmt>
        <c:idx val="40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41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42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43"/>
        <c:spPr>
          <a:solidFill>
            <a:schemeClr val="accent1">
              <a:lumMod val="40000"/>
              <a:lumOff val="60000"/>
            </a:schemeClr>
          </a:solidFill>
        </c:spPr>
        <c:marker>
          <c:symbol val="none"/>
        </c:marker>
      </c:pivotFmt>
      <c:pivotFmt>
        <c:idx val="44"/>
        <c:spPr>
          <a:solidFill>
            <a:srgbClr val="00B050"/>
          </a:solidFill>
        </c:spPr>
      </c:pivotFmt>
      <c:pivotFmt>
        <c:idx val="45"/>
        <c:spPr>
          <a:solidFill>
            <a:schemeClr val="accent3"/>
          </a:solidFill>
        </c:spPr>
      </c:pivotFmt>
      <c:pivotFmt>
        <c:idx val="46"/>
        <c:spPr>
          <a:solidFill>
            <a:schemeClr val="accent3">
              <a:lumMod val="50000"/>
            </a:schemeClr>
          </a:solidFill>
        </c:spPr>
      </c:pivotFmt>
      <c:pivotFmt>
        <c:idx val="47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48"/>
        <c:spPr>
          <a:solidFill>
            <a:srgbClr val="FF0000"/>
          </a:solidFill>
        </c:spPr>
      </c:pivotFmt>
      <c:pivotFmt>
        <c:idx val="49"/>
        <c:spPr>
          <a:solidFill>
            <a:srgbClr val="F24336"/>
          </a:solidFill>
        </c:spPr>
      </c:pivotFmt>
      <c:pivotFmt>
        <c:idx val="50"/>
        <c:spPr>
          <a:solidFill>
            <a:srgbClr val="C00000"/>
          </a:solidFill>
        </c:spPr>
      </c:pivotFmt>
      <c:pivotFmt>
        <c:idx val="51"/>
        <c:spPr>
          <a:solidFill>
            <a:srgbClr val="F5756B"/>
          </a:solidFill>
        </c:spPr>
      </c:pivotFmt>
      <c:pivotFmt>
        <c:idx val="52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53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54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55"/>
        <c:spPr>
          <a:solidFill>
            <a:schemeClr val="accent1">
              <a:lumMod val="40000"/>
              <a:lumOff val="60000"/>
            </a:schemeClr>
          </a:solidFill>
        </c:spPr>
        <c:marker>
          <c:symbol val="none"/>
        </c:marker>
      </c:pivotFmt>
      <c:pivotFmt>
        <c:idx val="56"/>
        <c:spPr>
          <a:solidFill>
            <a:srgbClr val="00B050"/>
          </a:solidFill>
        </c:spPr>
      </c:pivotFmt>
      <c:pivotFmt>
        <c:idx val="57"/>
        <c:spPr>
          <a:solidFill>
            <a:schemeClr val="accent3"/>
          </a:solidFill>
        </c:spPr>
      </c:pivotFmt>
      <c:pivotFmt>
        <c:idx val="58"/>
      </c:pivotFmt>
      <c:pivotFmt>
        <c:idx val="59"/>
        <c:spPr>
          <a:solidFill>
            <a:schemeClr val="accent3">
              <a:lumMod val="40000"/>
              <a:lumOff val="60000"/>
            </a:schemeClr>
          </a:solidFill>
        </c:spPr>
      </c:pivotFmt>
      <c:pivotFmt>
        <c:idx val="60"/>
        <c:spPr>
          <a:solidFill>
            <a:srgbClr val="FF0000"/>
          </a:solidFill>
        </c:spPr>
      </c:pivotFmt>
      <c:pivotFmt>
        <c:idx val="61"/>
        <c:spPr>
          <a:solidFill>
            <a:srgbClr val="F5756B"/>
          </a:solidFill>
        </c:spPr>
      </c:pivotFmt>
      <c:pivotFmt>
        <c:idx val="62"/>
        <c:spPr>
          <a:solidFill>
            <a:srgbClr val="E92B2B"/>
          </a:solidFill>
        </c:spPr>
      </c:pivotFmt>
      <c:pivotFmt>
        <c:idx val="63"/>
        <c:spPr>
          <a:solidFill>
            <a:srgbClr val="F89A9A"/>
          </a:solidFill>
        </c:spPr>
      </c:pivotFmt>
      <c:pivotFmt>
        <c:idx val="64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65"/>
        <c:spPr>
          <a:solidFill>
            <a:schemeClr val="bg1">
              <a:lumMod val="85000"/>
            </a:schemeClr>
          </a:solidFill>
        </c:spPr>
        <c:marker>
          <c:symbol val="none"/>
        </c:marker>
      </c:pivotFmt>
      <c:pivotFmt>
        <c:idx val="66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67"/>
        <c:spPr>
          <a:solidFill>
            <a:schemeClr val="accent1">
              <a:lumMod val="40000"/>
              <a:lumOff val="60000"/>
            </a:schemeClr>
          </a:solidFill>
        </c:spPr>
        <c:marker>
          <c:symbol val="none"/>
        </c:marker>
      </c:pivotFmt>
      <c:pivotFmt>
        <c:idx val="68"/>
        <c:spPr>
          <a:solidFill>
            <a:srgbClr val="00B050"/>
          </a:solidFill>
        </c:spPr>
      </c:pivotFmt>
      <c:pivotFmt>
        <c:idx val="69"/>
      </c:pivotFmt>
      <c:pivotFmt>
        <c:idx val="70"/>
      </c:pivotFmt>
      <c:pivotFmt>
        <c:idx val="71"/>
        <c:spPr>
          <a:solidFill>
            <a:schemeClr val="accent3">
              <a:lumMod val="40000"/>
              <a:lumOff val="60000"/>
            </a:schemeClr>
          </a:solidFill>
        </c:spPr>
      </c:pivotFmt>
      <c:pivotFmt>
        <c:idx val="72"/>
        <c:spPr>
          <a:solidFill>
            <a:srgbClr val="FF0000"/>
          </a:solidFill>
        </c:spPr>
      </c:pivotFmt>
      <c:pivotFmt>
        <c:idx val="73"/>
        <c:spPr>
          <a:solidFill>
            <a:srgbClr val="F5756B"/>
          </a:solidFill>
        </c:spPr>
      </c:pivotFmt>
      <c:pivotFmt>
        <c:idx val="74"/>
        <c:spPr>
          <a:solidFill>
            <a:srgbClr val="E92B2B"/>
          </a:solidFill>
        </c:spPr>
      </c:pivotFmt>
      <c:pivotFmt>
        <c:idx val="75"/>
        <c:spPr>
          <a:solidFill>
            <a:srgbClr val="F89A9A"/>
          </a:solidFill>
        </c:spPr>
      </c:pivotFmt>
      <c:pivotFmt>
        <c:idx val="76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77"/>
        <c:spPr>
          <a:solidFill>
            <a:schemeClr val="bg1">
              <a:lumMod val="85000"/>
            </a:schemeClr>
          </a:solidFill>
        </c:spPr>
        <c:marker>
          <c:symbol val="none"/>
        </c:marker>
      </c:pivotFmt>
      <c:pivotFmt>
        <c:idx val="78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79"/>
        <c:spPr>
          <a:solidFill>
            <a:schemeClr val="accent1">
              <a:lumMod val="40000"/>
              <a:lumOff val="60000"/>
            </a:schemeClr>
          </a:solidFill>
        </c:spPr>
        <c:marker>
          <c:symbol val="none"/>
        </c:marker>
      </c:pivotFmt>
      <c:pivotFmt>
        <c:idx val="80"/>
        <c:spPr>
          <a:solidFill>
            <a:srgbClr val="00B050"/>
          </a:solidFill>
        </c:spPr>
      </c:pivotFmt>
      <c:pivotFmt>
        <c:idx val="81"/>
        <c:spPr>
          <a:solidFill>
            <a:schemeClr val="accent3"/>
          </a:solidFill>
        </c:spPr>
      </c:pivotFmt>
      <c:pivotFmt>
        <c:idx val="82"/>
        <c:spPr>
          <a:solidFill>
            <a:schemeClr val="accent3">
              <a:lumMod val="75000"/>
            </a:schemeClr>
          </a:solidFill>
        </c:spPr>
      </c:pivotFmt>
      <c:pivotFmt>
        <c:idx val="83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84"/>
        <c:spPr>
          <a:solidFill>
            <a:srgbClr val="FF0000"/>
          </a:solidFill>
        </c:spPr>
      </c:pivotFmt>
      <c:pivotFmt>
        <c:idx val="85"/>
        <c:spPr>
          <a:solidFill>
            <a:srgbClr val="F5756B"/>
          </a:solidFill>
        </c:spPr>
      </c:pivotFmt>
      <c:pivotFmt>
        <c:idx val="86"/>
        <c:spPr>
          <a:solidFill>
            <a:srgbClr val="EB3D3D"/>
          </a:solidFill>
        </c:spPr>
      </c:pivotFmt>
      <c:pivotFmt>
        <c:idx val="87"/>
        <c:spPr>
          <a:solidFill>
            <a:srgbClr val="F89A9A"/>
          </a:solidFill>
        </c:spPr>
      </c:pivotFmt>
      <c:pivotFmt>
        <c:idx val="88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89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90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91"/>
        <c:spPr>
          <a:solidFill>
            <a:schemeClr val="accent1">
              <a:lumMod val="40000"/>
              <a:lumOff val="60000"/>
            </a:schemeClr>
          </a:solidFill>
        </c:spPr>
        <c:marker>
          <c:symbol val="none"/>
        </c:marker>
      </c:pivotFmt>
      <c:pivotFmt>
        <c:idx val="92"/>
        <c:spPr>
          <a:solidFill>
            <a:srgbClr val="00B050"/>
          </a:solidFill>
        </c:spPr>
      </c:pivotFmt>
      <c:pivotFmt>
        <c:idx val="93"/>
        <c:spPr>
          <a:solidFill>
            <a:schemeClr val="accent3"/>
          </a:solidFill>
        </c:spPr>
      </c:pivotFmt>
      <c:pivotFmt>
        <c:idx val="94"/>
        <c:spPr>
          <a:solidFill>
            <a:schemeClr val="accent3">
              <a:lumMod val="50000"/>
            </a:schemeClr>
          </a:solidFill>
        </c:spPr>
      </c:pivotFmt>
      <c:pivotFmt>
        <c:idx val="95"/>
        <c:spPr>
          <a:solidFill>
            <a:schemeClr val="accent3">
              <a:lumMod val="40000"/>
              <a:lumOff val="60000"/>
            </a:schemeClr>
          </a:solidFill>
        </c:spPr>
      </c:pivotFmt>
      <c:pivotFmt>
        <c:idx val="96"/>
        <c:spPr>
          <a:solidFill>
            <a:srgbClr val="FF0000"/>
          </a:solidFill>
        </c:spPr>
      </c:pivotFmt>
      <c:pivotFmt>
        <c:idx val="97"/>
        <c:spPr>
          <a:solidFill>
            <a:srgbClr val="F24336"/>
          </a:solidFill>
        </c:spPr>
      </c:pivotFmt>
      <c:pivotFmt>
        <c:idx val="98"/>
        <c:spPr>
          <a:solidFill>
            <a:srgbClr val="F89A9A"/>
          </a:solidFill>
        </c:spPr>
      </c:pivotFmt>
      <c:pivotFmt>
        <c:idx val="99"/>
        <c:spPr>
          <a:solidFill>
            <a:srgbClr val="F89A9A"/>
          </a:solidFill>
        </c:spPr>
      </c:pivotFmt>
      <c:pivotFmt>
        <c:idx val="100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101"/>
        <c:spPr>
          <a:solidFill>
            <a:schemeClr val="bg1">
              <a:lumMod val="85000"/>
            </a:schemeClr>
          </a:solidFill>
        </c:spPr>
        <c:marker>
          <c:symbol val="none"/>
        </c:marker>
      </c:pivotFmt>
      <c:pivotFmt>
        <c:idx val="102"/>
        <c:spPr>
          <a:solidFill>
            <a:schemeClr val="accent1">
              <a:lumMod val="40000"/>
              <a:lumOff val="60000"/>
            </a:schemeClr>
          </a:solidFill>
        </c:spPr>
        <c:marker>
          <c:symbol val="none"/>
        </c:marker>
      </c:pivotFmt>
      <c:pivotFmt>
        <c:idx val="103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104"/>
        <c:spPr>
          <a:solidFill>
            <a:srgbClr val="00B050"/>
          </a:solidFill>
        </c:spPr>
      </c:pivotFmt>
      <c:pivotFmt>
        <c:idx val="105"/>
        <c:spPr>
          <a:solidFill>
            <a:schemeClr val="accent3"/>
          </a:solidFill>
        </c:spPr>
      </c:pivotFmt>
      <c:pivotFmt>
        <c:idx val="106"/>
        <c:spPr>
          <a:solidFill>
            <a:schemeClr val="accent3">
              <a:lumMod val="75000"/>
            </a:schemeClr>
          </a:solidFill>
        </c:spPr>
      </c:pivotFmt>
      <c:pivotFmt>
        <c:idx val="107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108"/>
        <c:spPr>
          <a:solidFill>
            <a:srgbClr val="FF0000"/>
          </a:solidFill>
        </c:spPr>
      </c:pivotFmt>
      <c:pivotFmt>
        <c:idx val="109"/>
        <c:spPr>
          <a:solidFill>
            <a:srgbClr val="F5756B"/>
          </a:solidFill>
        </c:spPr>
      </c:pivotFmt>
      <c:pivotFmt>
        <c:idx val="110"/>
        <c:spPr>
          <a:solidFill>
            <a:srgbClr val="E92B2B"/>
          </a:solidFill>
        </c:spPr>
      </c:pivotFmt>
      <c:pivotFmt>
        <c:idx val="111"/>
        <c:spPr>
          <a:solidFill>
            <a:srgbClr val="F89A9A"/>
          </a:solidFill>
        </c:spPr>
      </c:pivotFmt>
      <c:pivotFmt>
        <c:idx val="112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113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114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115"/>
        <c:spPr>
          <a:solidFill>
            <a:schemeClr val="accent1">
              <a:lumMod val="40000"/>
              <a:lumOff val="60000"/>
            </a:schemeClr>
          </a:solidFill>
        </c:spPr>
        <c:marker>
          <c:symbol val="none"/>
        </c:marker>
      </c:pivotFmt>
      <c:pivotFmt>
        <c:idx val="116"/>
        <c:spPr>
          <a:solidFill>
            <a:srgbClr val="FF0000"/>
          </a:solidFill>
        </c:spPr>
      </c:pivotFmt>
      <c:pivotFmt>
        <c:idx val="117"/>
        <c:spPr>
          <a:solidFill>
            <a:srgbClr val="F5756B"/>
          </a:solidFill>
        </c:spPr>
      </c:pivotFmt>
      <c:pivotFmt>
        <c:idx val="118"/>
        <c:spPr>
          <a:solidFill>
            <a:srgbClr val="F24336"/>
          </a:solidFill>
        </c:spPr>
      </c:pivotFmt>
      <c:pivotFmt>
        <c:idx val="119"/>
        <c:spPr>
          <a:solidFill>
            <a:srgbClr val="F89A9A"/>
          </a:solidFill>
        </c:spPr>
      </c:pivotFmt>
      <c:pivotFmt>
        <c:idx val="120"/>
        <c:spPr>
          <a:solidFill>
            <a:srgbClr val="00B050"/>
          </a:solidFill>
        </c:spPr>
      </c:pivotFmt>
      <c:pivotFmt>
        <c:idx val="121"/>
        <c:spPr>
          <a:solidFill>
            <a:schemeClr val="accent3"/>
          </a:solidFill>
        </c:spPr>
      </c:pivotFmt>
      <c:pivotFmt>
        <c:idx val="122"/>
        <c:spPr>
          <a:solidFill>
            <a:schemeClr val="accent3">
              <a:lumMod val="50000"/>
            </a:schemeClr>
          </a:solidFill>
        </c:spPr>
      </c:pivotFmt>
      <c:pivotFmt>
        <c:idx val="123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124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125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126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127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128"/>
        <c:spPr>
          <a:solidFill>
            <a:srgbClr val="00B050"/>
          </a:solidFill>
        </c:spPr>
      </c:pivotFmt>
      <c:pivotFmt>
        <c:idx val="129"/>
        <c:spPr>
          <a:solidFill>
            <a:schemeClr val="accent3"/>
          </a:solidFill>
        </c:spPr>
      </c:pivotFmt>
      <c:pivotFmt>
        <c:idx val="130"/>
        <c:spPr>
          <a:solidFill>
            <a:schemeClr val="accent3">
              <a:lumMod val="50000"/>
            </a:schemeClr>
          </a:solidFill>
        </c:spPr>
      </c:pivotFmt>
      <c:pivotFmt>
        <c:idx val="131"/>
        <c:spPr>
          <a:solidFill>
            <a:schemeClr val="accent3">
              <a:lumMod val="40000"/>
              <a:lumOff val="60000"/>
            </a:schemeClr>
          </a:solidFill>
        </c:spPr>
      </c:pivotFmt>
      <c:pivotFmt>
        <c:idx val="132"/>
        <c:spPr>
          <a:solidFill>
            <a:srgbClr val="FF0000"/>
          </a:solidFill>
        </c:spPr>
      </c:pivotFmt>
      <c:pivotFmt>
        <c:idx val="133"/>
        <c:spPr>
          <a:solidFill>
            <a:srgbClr val="F5756B"/>
          </a:solidFill>
        </c:spPr>
      </c:pivotFmt>
      <c:pivotFmt>
        <c:idx val="134"/>
        <c:spPr>
          <a:solidFill>
            <a:srgbClr val="E92B2B"/>
          </a:solidFill>
        </c:spPr>
      </c:pivotFmt>
      <c:pivotFmt>
        <c:idx val="135"/>
        <c:spPr>
          <a:solidFill>
            <a:srgbClr val="F8A49E"/>
          </a:solidFill>
        </c:spPr>
      </c:pivotFmt>
      <c:pivotFmt>
        <c:idx val="136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137"/>
        <c:spPr>
          <a:solidFill>
            <a:schemeClr val="bg1">
              <a:lumMod val="85000"/>
            </a:schemeClr>
          </a:solidFill>
        </c:spPr>
        <c:marker>
          <c:symbol val="none"/>
        </c:marker>
      </c:pivotFmt>
      <c:pivotFmt>
        <c:idx val="138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139"/>
        <c:spPr>
          <a:solidFill>
            <a:schemeClr val="accent1">
              <a:lumMod val="40000"/>
              <a:lumOff val="60000"/>
            </a:schemeClr>
          </a:solidFill>
        </c:spPr>
        <c:marker>
          <c:symbol val="none"/>
        </c:marker>
      </c:pivotFmt>
      <c:pivotFmt>
        <c:idx val="140"/>
        <c:spPr>
          <a:solidFill>
            <a:srgbClr val="00B050"/>
          </a:solidFill>
        </c:spPr>
      </c:pivotFmt>
      <c:pivotFmt>
        <c:idx val="141"/>
        <c:spPr>
          <a:solidFill>
            <a:schemeClr val="accent3"/>
          </a:solidFill>
        </c:spPr>
      </c:pivotFmt>
      <c:pivotFmt>
        <c:idx val="142"/>
        <c:spPr>
          <a:solidFill>
            <a:schemeClr val="accent3">
              <a:lumMod val="50000"/>
            </a:schemeClr>
          </a:solidFill>
        </c:spPr>
      </c:pivotFmt>
      <c:pivotFmt>
        <c:idx val="143"/>
        <c:spPr>
          <a:solidFill>
            <a:schemeClr val="accent3">
              <a:lumMod val="40000"/>
              <a:lumOff val="60000"/>
            </a:schemeClr>
          </a:solidFill>
        </c:spPr>
      </c:pivotFmt>
      <c:pivotFmt>
        <c:idx val="144"/>
        <c:spPr>
          <a:solidFill>
            <a:srgbClr val="FF0000"/>
          </a:solidFill>
        </c:spPr>
      </c:pivotFmt>
      <c:pivotFmt>
        <c:idx val="145"/>
        <c:spPr>
          <a:solidFill>
            <a:srgbClr val="F5756B"/>
          </a:solidFill>
        </c:spPr>
      </c:pivotFmt>
      <c:pivotFmt>
        <c:idx val="146"/>
        <c:spPr>
          <a:solidFill>
            <a:srgbClr val="E92B2B"/>
          </a:solidFill>
        </c:spPr>
      </c:pivotFmt>
      <c:pivotFmt>
        <c:idx val="147"/>
        <c:spPr>
          <a:solidFill>
            <a:srgbClr val="F8A49E"/>
          </a:solidFill>
        </c:spPr>
      </c:pivotFmt>
      <c:pivotFmt>
        <c:idx val="148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149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150"/>
        <c:spPr>
          <a:solidFill>
            <a:schemeClr val="accent1">
              <a:lumMod val="40000"/>
              <a:lumOff val="60000"/>
            </a:schemeClr>
          </a:solidFill>
        </c:spPr>
        <c:marker>
          <c:symbol val="none"/>
        </c:marker>
      </c:pivotFmt>
      <c:pivotFmt>
        <c:idx val="151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152"/>
        <c:spPr>
          <a:solidFill>
            <a:srgbClr val="00B050"/>
          </a:solidFill>
        </c:spPr>
      </c:pivotFmt>
      <c:pivotFmt>
        <c:idx val="153"/>
        <c:spPr>
          <a:solidFill>
            <a:schemeClr val="accent3"/>
          </a:solidFill>
        </c:spPr>
      </c:pivotFmt>
      <c:pivotFmt>
        <c:idx val="154"/>
        <c:spPr>
          <a:solidFill>
            <a:schemeClr val="accent3">
              <a:lumMod val="50000"/>
            </a:schemeClr>
          </a:solidFill>
        </c:spPr>
      </c:pivotFmt>
      <c:pivotFmt>
        <c:idx val="155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156"/>
        <c:spPr>
          <a:solidFill>
            <a:srgbClr val="FF0000"/>
          </a:solidFill>
        </c:spPr>
      </c:pivotFmt>
      <c:pivotFmt>
        <c:idx val="157"/>
        <c:spPr>
          <a:solidFill>
            <a:srgbClr val="F5756B"/>
          </a:solidFill>
        </c:spPr>
      </c:pivotFmt>
      <c:pivotFmt>
        <c:idx val="158"/>
        <c:spPr>
          <a:solidFill>
            <a:srgbClr val="E92B2B"/>
          </a:solidFill>
        </c:spPr>
      </c:pivotFmt>
      <c:pivotFmt>
        <c:idx val="159"/>
        <c:spPr>
          <a:solidFill>
            <a:srgbClr val="F8A49E"/>
          </a:solidFill>
        </c:spPr>
      </c:pivotFmt>
      <c:pivotFmt>
        <c:idx val="160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161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162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163"/>
        <c:spPr>
          <a:solidFill>
            <a:schemeClr val="accent1">
              <a:lumMod val="40000"/>
              <a:lumOff val="60000"/>
            </a:schemeClr>
          </a:solidFill>
        </c:spPr>
        <c:marker>
          <c:symbol val="none"/>
        </c:marker>
      </c:pivotFmt>
      <c:pivotFmt>
        <c:idx val="164"/>
        <c:spPr>
          <a:solidFill>
            <a:srgbClr val="FF0000"/>
          </a:solidFill>
        </c:spPr>
      </c:pivotFmt>
      <c:pivotFmt>
        <c:idx val="165"/>
        <c:spPr>
          <a:solidFill>
            <a:srgbClr val="F5756B"/>
          </a:solidFill>
        </c:spPr>
      </c:pivotFmt>
      <c:pivotFmt>
        <c:idx val="166"/>
        <c:spPr>
          <a:solidFill>
            <a:srgbClr val="E92B2B"/>
          </a:solidFill>
        </c:spPr>
      </c:pivotFmt>
      <c:pivotFmt>
        <c:idx val="167"/>
        <c:spPr>
          <a:solidFill>
            <a:srgbClr val="F8A49E"/>
          </a:solidFill>
        </c:spPr>
      </c:pivotFmt>
      <c:pivotFmt>
        <c:idx val="168"/>
        <c:spPr>
          <a:solidFill>
            <a:srgbClr val="00B050"/>
          </a:solidFill>
        </c:spPr>
      </c:pivotFmt>
      <c:pivotFmt>
        <c:idx val="169"/>
        <c:spPr>
          <a:solidFill>
            <a:schemeClr val="accent3"/>
          </a:solidFill>
        </c:spPr>
      </c:pivotFmt>
      <c:pivotFmt>
        <c:idx val="170"/>
        <c:spPr>
          <a:solidFill>
            <a:schemeClr val="accent3">
              <a:lumMod val="75000"/>
            </a:schemeClr>
          </a:solidFill>
        </c:spPr>
      </c:pivotFmt>
      <c:pivotFmt>
        <c:idx val="171"/>
        <c:spPr>
          <a:solidFill>
            <a:schemeClr val="accent3">
              <a:lumMod val="40000"/>
              <a:lumOff val="60000"/>
            </a:schemeClr>
          </a:solidFill>
        </c:spPr>
      </c:pivotFmt>
      <c:pivotFmt>
        <c:idx val="172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173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174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175"/>
        <c:spPr>
          <a:solidFill>
            <a:schemeClr val="accent1">
              <a:lumMod val="40000"/>
              <a:lumOff val="60000"/>
            </a:schemeClr>
          </a:solidFill>
        </c:spPr>
        <c:marker>
          <c:symbol val="none"/>
        </c:marker>
      </c:pivotFmt>
      <c:pivotFmt>
        <c:idx val="176"/>
        <c:spPr>
          <a:solidFill>
            <a:srgbClr val="00B050"/>
          </a:solidFill>
        </c:spPr>
      </c:pivotFmt>
      <c:pivotFmt>
        <c:idx val="177"/>
        <c:spPr>
          <a:solidFill>
            <a:schemeClr val="accent3"/>
          </a:solidFill>
        </c:spPr>
      </c:pivotFmt>
      <c:pivotFmt>
        <c:idx val="178"/>
        <c:spPr>
          <a:solidFill>
            <a:schemeClr val="accent3">
              <a:lumMod val="75000"/>
            </a:schemeClr>
          </a:solidFill>
        </c:spPr>
      </c:pivotFmt>
      <c:pivotFmt>
        <c:idx val="179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180"/>
        <c:spPr>
          <a:solidFill>
            <a:srgbClr val="FF0000"/>
          </a:solidFill>
        </c:spPr>
      </c:pivotFmt>
      <c:pivotFmt>
        <c:idx val="181"/>
        <c:spPr>
          <a:solidFill>
            <a:srgbClr val="F5756B"/>
          </a:solidFill>
        </c:spPr>
      </c:pivotFmt>
      <c:pivotFmt>
        <c:idx val="182"/>
        <c:spPr>
          <a:solidFill>
            <a:srgbClr val="E92B2B"/>
          </a:solidFill>
        </c:spPr>
      </c:pivotFmt>
      <c:pivotFmt>
        <c:idx val="183"/>
        <c:spPr>
          <a:solidFill>
            <a:srgbClr val="F8A49E"/>
          </a:solidFill>
        </c:spPr>
      </c:pivotFmt>
      <c:pivotFmt>
        <c:idx val="184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185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186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187"/>
        <c:spPr>
          <a:solidFill>
            <a:schemeClr val="accent1">
              <a:lumMod val="40000"/>
              <a:lumOff val="60000"/>
            </a:schemeClr>
          </a:solidFill>
        </c:spPr>
        <c:marker>
          <c:symbol val="none"/>
        </c:marker>
      </c:pivotFmt>
      <c:pivotFmt>
        <c:idx val="188"/>
        <c:spPr>
          <a:solidFill>
            <a:srgbClr val="00B050"/>
          </a:solidFill>
        </c:spPr>
      </c:pivotFmt>
      <c:pivotFmt>
        <c:idx val="189"/>
        <c:spPr>
          <a:solidFill>
            <a:schemeClr val="accent3">
              <a:lumMod val="75000"/>
            </a:schemeClr>
          </a:solidFill>
        </c:spPr>
      </c:pivotFmt>
      <c:pivotFmt>
        <c:idx val="190"/>
        <c:spPr>
          <a:solidFill>
            <a:schemeClr val="accent3"/>
          </a:solidFill>
        </c:spPr>
      </c:pivotFmt>
      <c:pivotFmt>
        <c:idx val="191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192"/>
        <c:spPr>
          <a:solidFill>
            <a:srgbClr val="FF0000"/>
          </a:solidFill>
        </c:spPr>
      </c:pivotFmt>
      <c:pivotFmt>
        <c:idx val="193"/>
        <c:spPr>
          <a:solidFill>
            <a:srgbClr val="F5756B"/>
          </a:solidFill>
        </c:spPr>
      </c:pivotFmt>
      <c:pivotFmt>
        <c:idx val="194"/>
        <c:spPr>
          <a:solidFill>
            <a:srgbClr val="E92B2B"/>
          </a:solidFill>
        </c:spPr>
      </c:pivotFmt>
      <c:pivotFmt>
        <c:idx val="195"/>
        <c:spPr>
          <a:solidFill>
            <a:srgbClr val="F8A49E"/>
          </a:solidFill>
        </c:spPr>
      </c:pivotFmt>
      <c:pivotFmt>
        <c:idx val="196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197"/>
        <c:spPr>
          <a:solidFill>
            <a:schemeClr val="bg1">
              <a:lumMod val="85000"/>
            </a:schemeClr>
          </a:solidFill>
        </c:spPr>
        <c:marker>
          <c:symbol val="none"/>
        </c:marker>
      </c:pivotFmt>
      <c:pivotFmt>
        <c:idx val="198"/>
        <c:spPr>
          <a:solidFill>
            <a:schemeClr val="accent1">
              <a:lumMod val="40000"/>
              <a:lumOff val="60000"/>
            </a:schemeClr>
          </a:solidFill>
        </c:spPr>
        <c:marker>
          <c:symbol val="none"/>
        </c:marker>
      </c:pivotFmt>
      <c:pivotFmt>
        <c:idx val="199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200"/>
        <c:spPr>
          <a:solidFill>
            <a:srgbClr val="00B050"/>
          </a:solidFill>
        </c:spPr>
      </c:pivotFmt>
      <c:pivotFmt>
        <c:idx val="201"/>
        <c:spPr>
          <a:solidFill>
            <a:schemeClr val="accent3">
              <a:lumMod val="75000"/>
            </a:schemeClr>
          </a:solidFill>
        </c:spPr>
      </c:pivotFmt>
      <c:pivotFmt>
        <c:idx val="202"/>
        <c:spPr>
          <a:solidFill>
            <a:schemeClr val="accent3"/>
          </a:solidFill>
        </c:spPr>
      </c:pivotFmt>
      <c:pivotFmt>
        <c:idx val="203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204"/>
        <c:spPr>
          <a:solidFill>
            <a:srgbClr val="FF0000"/>
          </a:solidFill>
        </c:spPr>
      </c:pivotFmt>
      <c:pivotFmt>
        <c:idx val="205"/>
        <c:spPr>
          <a:solidFill>
            <a:srgbClr val="F5756B"/>
          </a:solidFill>
        </c:spPr>
      </c:pivotFmt>
      <c:pivotFmt>
        <c:idx val="206"/>
        <c:spPr>
          <a:solidFill>
            <a:srgbClr val="E92B2B"/>
          </a:solidFill>
        </c:spPr>
      </c:pivotFmt>
      <c:pivotFmt>
        <c:idx val="207"/>
        <c:spPr>
          <a:solidFill>
            <a:srgbClr val="F8A49E"/>
          </a:solidFill>
        </c:spPr>
      </c:pivotFmt>
      <c:pivotFmt>
        <c:idx val="208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209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210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211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212"/>
        <c:spPr>
          <a:solidFill>
            <a:srgbClr val="00B050"/>
          </a:solidFill>
        </c:spPr>
      </c:pivotFmt>
      <c:pivotFmt>
        <c:idx val="213"/>
        <c:spPr>
          <a:solidFill>
            <a:schemeClr val="accent3">
              <a:lumMod val="75000"/>
            </a:schemeClr>
          </a:solidFill>
        </c:spPr>
      </c:pivotFmt>
      <c:pivotFmt>
        <c:idx val="214"/>
      </c:pivotFmt>
      <c:pivotFmt>
        <c:idx val="215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216"/>
        <c:spPr>
          <a:solidFill>
            <a:srgbClr val="FF0000"/>
          </a:solidFill>
        </c:spPr>
      </c:pivotFmt>
      <c:pivotFmt>
        <c:idx val="217"/>
        <c:spPr>
          <a:solidFill>
            <a:srgbClr val="F5756B"/>
          </a:solidFill>
        </c:spPr>
      </c:pivotFmt>
      <c:pivotFmt>
        <c:idx val="218"/>
        <c:spPr>
          <a:solidFill>
            <a:srgbClr val="E92B2B"/>
          </a:solidFill>
        </c:spPr>
      </c:pivotFmt>
      <c:pivotFmt>
        <c:idx val="219"/>
        <c:spPr>
          <a:solidFill>
            <a:srgbClr val="F8A49E"/>
          </a:solidFill>
        </c:spPr>
      </c:pivotFmt>
      <c:pivotFmt>
        <c:idx val="220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221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222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223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224"/>
        <c:spPr>
          <a:solidFill>
            <a:srgbClr val="00B050"/>
          </a:solidFill>
        </c:spPr>
      </c:pivotFmt>
      <c:pivotFmt>
        <c:idx val="225"/>
        <c:spPr>
          <a:solidFill>
            <a:schemeClr val="accent3"/>
          </a:solidFill>
        </c:spPr>
      </c:pivotFmt>
      <c:pivotFmt>
        <c:idx val="226"/>
        <c:spPr>
          <a:solidFill>
            <a:schemeClr val="accent3">
              <a:lumMod val="75000"/>
            </a:schemeClr>
          </a:solidFill>
        </c:spPr>
      </c:pivotFmt>
      <c:pivotFmt>
        <c:idx val="227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228"/>
        <c:spPr>
          <a:solidFill>
            <a:srgbClr val="FF0000"/>
          </a:solidFill>
        </c:spPr>
      </c:pivotFmt>
      <c:pivotFmt>
        <c:idx val="229"/>
        <c:spPr>
          <a:solidFill>
            <a:srgbClr val="F5756B"/>
          </a:solidFill>
        </c:spPr>
      </c:pivotFmt>
      <c:pivotFmt>
        <c:idx val="230"/>
        <c:spPr>
          <a:solidFill>
            <a:srgbClr val="E92B2B"/>
          </a:solidFill>
        </c:spPr>
      </c:pivotFmt>
      <c:pivotFmt>
        <c:idx val="231"/>
        <c:spPr>
          <a:solidFill>
            <a:srgbClr val="F8A49E"/>
          </a:solidFill>
        </c:spPr>
      </c:pivotFmt>
      <c:pivotFmt>
        <c:idx val="232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233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234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235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236"/>
        <c:spPr>
          <a:solidFill>
            <a:srgbClr val="00B050"/>
          </a:solidFill>
        </c:spPr>
      </c:pivotFmt>
      <c:pivotFmt>
        <c:idx val="237"/>
        <c:spPr>
          <a:solidFill>
            <a:schemeClr val="accent3"/>
          </a:solidFill>
        </c:spPr>
      </c:pivotFmt>
      <c:pivotFmt>
        <c:idx val="238"/>
        <c:spPr>
          <a:solidFill>
            <a:schemeClr val="accent3">
              <a:lumMod val="75000"/>
            </a:schemeClr>
          </a:solidFill>
        </c:spPr>
      </c:pivotFmt>
      <c:pivotFmt>
        <c:idx val="239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240"/>
        <c:spPr>
          <a:solidFill>
            <a:srgbClr val="FF0000"/>
          </a:solidFill>
        </c:spPr>
      </c:pivotFmt>
      <c:pivotFmt>
        <c:idx val="241"/>
        <c:spPr>
          <a:solidFill>
            <a:srgbClr val="F5756B"/>
          </a:solidFill>
        </c:spPr>
      </c:pivotFmt>
      <c:pivotFmt>
        <c:idx val="242"/>
        <c:spPr>
          <a:solidFill>
            <a:srgbClr val="E92B2B"/>
          </a:solidFill>
        </c:spPr>
      </c:pivotFmt>
      <c:pivotFmt>
        <c:idx val="243"/>
        <c:spPr>
          <a:solidFill>
            <a:srgbClr val="F8A49E"/>
          </a:solidFill>
        </c:spPr>
      </c:pivotFmt>
      <c:pivotFmt>
        <c:idx val="244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245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246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247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248"/>
        <c:spPr>
          <a:solidFill>
            <a:srgbClr val="00B050"/>
          </a:solidFill>
        </c:spPr>
      </c:pivotFmt>
      <c:pivotFmt>
        <c:idx val="249"/>
        <c:spPr>
          <a:solidFill>
            <a:schemeClr val="accent3">
              <a:lumMod val="75000"/>
            </a:schemeClr>
          </a:solidFill>
        </c:spPr>
      </c:pivotFmt>
      <c:pivotFmt>
        <c:idx val="250"/>
        <c:spPr>
          <a:solidFill>
            <a:schemeClr val="accent3"/>
          </a:solidFill>
        </c:spPr>
      </c:pivotFmt>
      <c:pivotFmt>
        <c:idx val="251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252"/>
        <c:spPr>
          <a:solidFill>
            <a:srgbClr val="FF0000"/>
          </a:solidFill>
        </c:spPr>
      </c:pivotFmt>
      <c:pivotFmt>
        <c:idx val="253"/>
        <c:spPr>
          <a:solidFill>
            <a:srgbClr val="F5756B"/>
          </a:solidFill>
        </c:spPr>
      </c:pivotFmt>
      <c:pivotFmt>
        <c:idx val="254"/>
        <c:spPr>
          <a:solidFill>
            <a:srgbClr val="E92B2B"/>
          </a:solidFill>
        </c:spPr>
      </c:pivotFmt>
      <c:pivotFmt>
        <c:idx val="255"/>
        <c:spPr>
          <a:solidFill>
            <a:srgbClr val="F8A49E"/>
          </a:solidFill>
        </c:spPr>
      </c:pivotFmt>
      <c:pivotFmt>
        <c:idx val="256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257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258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259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260"/>
        <c:spPr>
          <a:solidFill>
            <a:srgbClr val="00B050"/>
          </a:solidFill>
        </c:spPr>
      </c:pivotFmt>
      <c:pivotFmt>
        <c:idx val="261"/>
        <c:spPr>
          <a:solidFill>
            <a:schemeClr val="accent3"/>
          </a:solidFill>
        </c:spPr>
      </c:pivotFmt>
      <c:pivotFmt>
        <c:idx val="262"/>
        <c:spPr>
          <a:solidFill>
            <a:schemeClr val="accent3">
              <a:lumMod val="75000"/>
            </a:schemeClr>
          </a:solidFill>
        </c:spPr>
      </c:pivotFmt>
      <c:pivotFmt>
        <c:idx val="263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264"/>
        <c:spPr>
          <a:solidFill>
            <a:srgbClr val="FF0000"/>
          </a:solidFill>
        </c:spPr>
      </c:pivotFmt>
      <c:pivotFmt>
        <c:idx val="265"/>
        <c:spPr>
          <a:solidFill>
            <a:srgbClr val="F5756B"/>
          </a:solidFill>
        </c:spPr>
      </c:pivotFmt>
      <c:pivotFmt>
        <c:idx val="266"/>
        <c:spPr>
          <a:solidFill>
            <a:srgbClr val="E92B2B"/>
          </a:solidFill>
        </c:spPr>
      </c:pivotFmt>
      <c:pivotFmt>
        <c:idx val="267"/>
        <c:spPr>
          <a:solidFill>
            <a:srgbClr val="F8A49E"/>
          </a:solidFill>
        </c:spPr>
      </c:pivotFmt>
      <c:pivotFmt>
        <c:idx val="268"/>
        <c:spPr>
          <a:solidFill>
            <a:srgbClr val="00B050"/>
          </a:solidFill>
        </c:spPr>
      </c:pivotFmt>
      <c:pivotFmt>
        <c:idx val="269"/>
        <c:spPr>
          <a:solidFill>
            <a:schemeClr val="accent3"/>
          </a:solidFill>
        </c:spPr>
      </c:pivotFmt>
      <c:pivotFmt>
        <c:idx val="270"/>
        <c:spPr>
          <a:solidFill>
            <a:schemeClr val="accent3">
              <a:lumMod val="75000"/>
            </a:schemeClr>
          </a:solidFill>
        </c:spPr>
      </c:pivotFmt>
      <c:pivotFmt>
        <c:idx val="271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272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273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274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275"/>
        <c:spPr>
          <a:solidFill>
            <a:schemeClr val="accent1">
              <a:lumMod val="40000"/>
              <a:lumOff val="60000"/>
            </a:schemeClr>
          </a:solidFill>
        </c:spPr>
        <c:marker>
          <c:symbol val="none"/>
        </c:marker>
      </c:pivotFmt>
      <c:pivotFmt>
        <c:idx val="276"/>
        <c:spPr>
          <a:solidFill>
            <a:srgbClr val="00B050"/>
          </a:solidFill>
        </c:spPr>
      </c:pivotFmt>
      <c:pivotFmt>
        <c:idx val="277"/>
        <c:spPr>
          <a:solidFill>
            <a:schemeClr val="accent3"/>
          </a:solidFill>
        </c:spPr>
      </c:pivotFmt>
      <c:pivotFmt>
        <c:idx val="278"/>
        <c:spPr>
          <a:solidFill>
            <a:schemeClr val="accent3">
              <a:lumMod val="75000"/>
            </a:schemeClr>
          </a:solidFill>
        </c:spPr>
      </c:pivotFmt>
      <c:pivotFmt>
        <c:idx val="279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280"/>
        <c:spPr>
          <a:solidFill>
            <a:srgbClr val="FF0000"/>
          </a:solidFill>
        </c:spPr>
      </c:pivotFmt>
      <c:pivotFmt>
        <c:idx val="281"/>
        <c:spPr>
          <a:solidFill>
            <a:srgbClr val="F5756B"/>
          </a:solidFill>
        </c:spPr>
      </c:pivotFmt>
      <c:pivotFmt>
        <c:idx val="282"/>
        <c:spPr>
          <a:solidFill>
            <a:srgbClr val="E92B2B"/>
          </a:solidFill>
        </c:spPr>
      </c:pivotFmt>
      <c:pivotFmt>
        <c:idx val="283"/>
        <c:spPr>
          <a:solidFill>
            <a:srgbClr val="F8A49E"/>
          </a:solidFill>
        </c:spPr>
      </c:pivotFmt>
      <c:pivotFmt>
        <c:idx val="284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285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286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287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288"/>
        <c:spPr>
          <a:solidFill>
            <a:schemeClr val="accent3"/>
          </a:solidFill>
        </c:spPr>
      </c:pivotFmt>
      <c:pivotFmt>
        <c:idx val="289"/>
        <c:spPr>
          <a:solidFill>
            <a:srgbClr val="00B050"/>
          </a:solidFill>
        </c:spPr>
      </c:pivotFmt>
      <c:pivotFmt>
        <c:idx val="290"/>
        <c:spPr>
          <a:solidFill>
            <a:schemeClr val="accent3">
              <a:lumMod val="75000"/>
            </a:schemeClr>
          </a:solidFill>
        </c:spPr>
      </c:pivotFmt>
      <c:pivotFmt>
        <c:idx val="291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292"/>
        <c:spPr>
          <a:solidFill>
            <a:srgbClr val="FF0000"/>
          </a:solidFill>
        </c:spPr>
      </c:pivotFmt>
      <c:pivotFmt>
        <c:idx val="293"/>
        <c:spPr>
          <a:solidFill>
            <a:srgbClr val="F5756B"/>
          </a:solidFill>
        </c:spPr>
      </c:pivotFmt>
      <c:pivotFmt>
        <c:idx val="294"/>
        <c:spPr>
          <a:solidFill>
            <a:srgbClr val="E92B2B"/>
          </a:solidFill>
        </c:spPr>
      </c:pivotFmt>
      <c:pivotFmt>
        <c:idx val="295"/>
        <c:spPr>
          <a:solidFill>
            <a:srgbClr val="F8A49E"/>
          </a:solidFill>
        </c:spPr>
      </c:pivotFmt>
      <c:pivotFmt>
        <c:idx val="296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297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298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299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300"/>
        <c:spPr>
          <a:solidFill>
            <a:srgbClr val="00B050"/>
          </a:solidFill>
        </c:spPr>
      </c:pivotFmt>
      <c:pivotFmt>
        <c:idx val="301"/>
        <c:spPr>
          <a:solidFill>
            <a:schemeClr val="accent3"/>
          </a:solidFill>
        </c:spPr>
      </c:pivotFmt>
      <c:pivotFmt>
        <c:idx val="302"/>
        <c:spPr>
          <a:solidFill>
            <a:schemeClr val="accent3">
              <a:lumMod val="75000"/>
            </a:schemeClr>
          </a:solidFill>
        </c:spPr>
      </c:pivotFmt>
      <c:pivotFmt>
        <c:idx val="303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304"/>
        <c:spPr>
          <a:solidFill>
            <a:srgbClr val="FF0000"/>
          </a:solidFill>
        </c:spPr>
      </c:pivotFmt>
      <c:pivotFmt>
        <c:idx val="305"/>
        <c:spPr>
          <a:solidFill>
            <a:srgbClr val="F5756B"/>
          </a:solidFill>
        </c:spPr>
      </c:pivotFmt>
      <c:pivotFmt>
        <c:idx val="306"/>
        <c:spPr>
          <a:solidFill>
            <a:srgbClr val="E92B2B"/>
          </a:solidFill>
        </c:spPr>
      </c:pivotFmt>
      <c:pivotFmt>
        <c:idx val="307"/>
        <c:spPr>
          <a:solidFill>
            <a:srgbClr val="F8A49E"/>
          </a:solidFill>
        </c:spPr>
      </c:pivotFmt>
      <c:pivotFmt>
        <c:idx val="308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309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310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311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312"/>
        <c:spPr>
          <a:solidFill>
            <a:srgbClr val="00B050"/>
          </a:solidFill>
        </c:spPr>
      </c:pivotFmt>
      <c:pivotFmt>
        <c:idx val="313"/>
        <c:spPr>
          <a:solidFill>
            <a:schemeClr val="accent3"/>
          </a:solidFill>
        </c:spPr>
      </c:pivotFmt>
      <c:pivotFmt>
        <c:idx val="314"/>
        <c:spPr>
          <a:solidFill>
            <a:schemeClr val="accent3">
              <a:lumMod val="75000"/>
            </a:schemeClr>
          </a:solidFill>
        </c:spPr>
      </c:pivotFmt>
      <c:pivotFmt>
        <c:idx val="315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316"/>
        <c:spPr>
          <a:solidFill>
            <a:srgbClr val="FF0000"/>
          </a:solidFill>
        </c:spPr>
      </c:pivotFmt>
      <c:pivotFmt>
        <c:idx val="317"/>
        <c:spPr>
          <a:solidFill>
            <a:srgbClr val="F5756B"/>
          </a:solidFill>
        </c:spPr>
      </c:pivotFmt>
      <c:pivotFmt>
        <c:idx val="318"/>
        <c:spPr>
          <a:solidFill>
            <a:srgbClr val="E92B2B"/>
          </a:solidFill>
        </c:spPr>
      </c:pivotFmt>
      <c:pivotFmt>
        <c:idx val="319"/>
        <c:spPr>
          <a:solidFill>
            <a:srgbClr val="F8A49E"/>
          </a:solidFill>
        </c:spPr>
      </c:pivotFmt>
      <c:pivotFmt>
        <c:idx val="320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321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322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323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324"/>
        <c:spPr>
          <a:solidFill>
            <a:srgbClr val="00B050"/>
          </a:solidFill>
        </c:spPr>
      </c:pivotFmt>
      <c:pivotFmt>
        <c:idx val="325"/>
        <c:spPr>
          <a:solidFill>
            <a:schemeClr val="accent3"/>
          </a:solidFill>
        </c:spPr>
      </c:pivotFmt>
      <c:pivotFmt>
        <c:idx val="326"/>
        <c:spPr>
          <a:solidFill>
            <a:schemeClr val="accent3">
              <a:lumMod val="75000"/>
            </a:schemeClr>
          </a:solidFill>
        </c:spPr>
      </c:pivotFmt>
      <c:pivotFmt>
        <c:idx val="327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328"/>
        <c:spPr>
          <a:solidFill>
            <a:srgbClr val="FF0000"/>
          </a:solidFill>
        </c:spPr>
      </c:pivotFmt>
      <c:pivotFmt>
        <c:idx val="329"/>
        <c:spPr>
          <a:solidFill>
            <a:srgbClr val="F5756B"/>
          </a:solidFill>
        </c:spPr>
      </c:pivotFmt>
      <c:pivotFmt>
        <c:idx val="330"/>
        <c:spPr>
          <a:solidFill>
            <a:srgbClr val="E92B2B"/>
          </a:solidFill>
        </c:spPr>
      </c:pivotFmt>
      <c:pivotFmt>
        <c:idx val="331"/>
        <c:spPr>
          <a:solidFill>
            <a:srgbClr val="F8A49E"/>
          </a:solidFill>
        </c:spPr>
      </c:pivotFmt>
      <c:pivotFmt>
        <c:idx val="332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333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334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335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336"/>
        <c:spPr>
          <a:solidFill>
            <a:schemeClr val="bg1">
              <a:lumMod val="50000"/>
            </a:schemeClr>
          </a:solidFill>
        </c:spPr>
      </c:pivotFmt>
      <c:pivotFmt>
        <c:idx val="337"/>
        <c:spPr>
          <a:solidFill>
            <a:schemeClr val="bg1">
              <a:lumMod val="75000"/>
            </a:schemeClr>
          </a:solidFill>
        </c:spPr>
      </c:pivotFmt>
      <c:pivotFmt>
        <c:idx val="338"/>
        <c:spPr>
          <a:solidFill>
            <a:schemeClr val="accent1">
              <a:lumMod val="75000"/>
            </a:schemeClr>
          </a:solidFill>
        </c:spPr>
      </c:pivotFmt>
      <c:pivotFmt>
        <c:idx val="339"/>
        <c:spPr>
          <a:solidFill>
            <a:schemeClr val="accent1">
              <a:lumMod val="60000"/>
              <a:lumOff val="40000"/>
            </a:schemeClr>
          </a:solidFill>
        </c:spPr>
      </c:pivotFmt>
      <c:pivotFmt>
        <c:idx val="340"/>
        <c:spPr>
          <a:solidFill>
            <a:srgbClr val="FF0000"/>
          </a:solidFill>
        </c:spPr>
      </c:pivotFmt>
      <c:pivotFmt>
        <c:idx val="341"/>
        <c:spPr>
          <a:solidFill>
            <a:srgbClr val="F5756B"/>
          </a:solidFill>
        </c:spPr>
      </c:pivotFmt>
      <c:pivotFmt>
        <c:idx val="342"/>
        <c:spPr>
          <a:solidFill>
            <a:srgbClr val="E92B2B"/>
          </a:solidFill>
        </c:spPr>
      </c:pivotFmt>
      <c:pivotFmt>
        <c:idx val="343"/>
        <c:spPr>
          <a:solidFill>
            <a:srgbClr val="F8A49E"/>
          </a:solidFill>
        </c:spPr>
      </c:pivotFmt>
      <c:pivotFmt>
        <c:idx val="344"/>
        <c:spPr>
          <a:solidFill>
            <a:srgbClr val="00B050"/>
          </a:solidFill>
        </c:spPr>
      </c:pivotFmt>
      <c:pivotFmt>
        <c:idx val="345"/>
        <c:spPr>
          <a:solidFill>
            <a:schemeClr val="accent3"/>
          </a:solidFill>
        </c:spPr>
      </c:pivotFmt>
      <c:pivotFmt>
        <c:idx val="346"/>
        <c:spPr>
          <a:solidFill>
            <a:schemeClr val="accent3">
              <a:lumMod val="75000"/>
            </a:schemeClr>
          </a:solidFill>
        </c:spPr>
      </c:pivotFmt>
      <c:pivotFmt>
        <c:idx val="347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348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349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350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351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352"/>
        <c:spPr>
          <a:solidFill>
            <a:srgbClr val="00B050"/>
          </a:solidFill>
        </c:spPr>
      </c:pivotFmt>
      <c:pivotFmt>
        <c:idx val="353"/>
        <c:spPr>
          <a:solidFill>
            <a:schemeClr val="accent3"/>
          </a:solidFill>
        </c:spPr>
      </c:pivotFmt>
      <c:pivotFmt>
        <c:idx val="354"/>
        <c:spPr>
          <a:solidFill>
            <a:schemeClr val="accent3">
              <a:lumMod val="75000"/>
            </a:schemeClr>
          </a:solidFill>
        </c:spPr>
      </c:pivotFmt>
      <c:pivotFmt>
        <c:idx val="355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356"/>
        <c:spPr>
          <a:solidFill>
            <a:srgbClr val="FF0000"/>
          </a:solidFill>
        </c:spPr>
      </c:pivotFmt>
      <c:pivotFmt>
        <c:idx val="357"/>
        <c:spPr>
          <a:solidFill>
            <a:srgbClr val="F5756B"/>
          </a:solidFill>
        </c:spPr>
      </c:pivotFmt>
      <c:pivotFmt>
        <c:idx val="358"/>
        <c:spPr>
          <a:solidFill>
            <a:srgbClr val="E92B2B"/>
          </a:solidFill>
        </c:spPr>
      </c:pivotFmt>
      <c:pivotFmt>
        <c:idx val="359"/>
        <c:spPr>
          <a:solidFill>
            <a:srgbClr val="F8A49E"/>
          </a:solidFill>
        </c:spPr>
      </c:pivotFmt>
      <c:pivotFmt>
        <c:idx val="360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361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362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363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364"/>
        <c:spPr>
          <a:solidFill>
            <a:srgbClr val="00B050"/>
          </a:solidFill>
        </c:spPr>
      </c:pivotFmt>
      <c:pivotFmt>
        <c:idx val="365"/>
        <c:spPr>
          <a:solidFill>
            <a:schemeClr val="accent3"/>
          </a:solidFill>
        </c:spPr>
      </c:pivotFmt>
      <c:pivotFmt>
        <c:idx val="366"/>
        <c:spPr>
          <a:solidFill>
            <a:schemeClr val="accent3">
              <a:lumMod val="75000"/>
            </a:schemeClr>
          </a:solidFill>
        </c:spPr>
      </c:pivotFmt>
      <c:pivotFmt>
        <c:idx val="367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368"/>
        <c:spPr>
          <a:solidFill>
            <a:srgbClr val="FF0000"/>
          </a:solidFill>
        </c:spPr>
      </c:pivotFmt>
      <c:pivotFmt>
        <c:idx val="369"/>
        <c:spPr>
          <a:solidFill>
            <a:srgbClr val="F5756B"/>
          </a:solidFill>
        </c:spPr>
      </c:pivotFmt>
      <c:pivotFmt>
        <c:idx val="370"/>
        <c:spPr>
          <a:solidFill>
            <a:srgbClr val="E92B2B"/>
          </a:solidFill>
        </c:spPr>
      </c:pivotFmt>
      <c:pivotFmt>
        <c:idx val="371"/>
        <c:spPr>
          <a:solidFill>
            <a:srgbClr val="F8A49E"/>
          </a:solidFill>
        </c:spPr>
      </c:pivotFmt>
      <c:pivotFmt>
        <c:idx val="372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373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374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375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376"/>
        <c:spPr>
          <a:solidFill>
            <a:srgbClr val="FF7C80"/>
          </a:solidFill>
        </c:spPr>
      </c:pivotFmt>
      <c:pivotFmt>
        <c:idx val="377"/>
        <c:spPr>
          <a:solidFill>
            <a:srgbClr val="00B050"/>
          </a:solidFill>
        </c:spPr>
      </c:pivotFmt>
      <c:pivotFmt>
        <c:idx val="378"/>
        <c:spPr>
          <a:solidFill>
            <a:schemeClr val="accent3"/>
          </a:solidFill>
        </c:spPr>
      </c:pivotFmt>
      <c:pivotFmt>
        <c:idx val="379"/>
        <c:spPr>
          <a:solidFill>
            <a:schemeClr val="accent3">
              <a:lumMod val="75000"/>
            </a:schemeClr>
          </a:solidFill>
        </c:spPr>
      </c:pivotFmt>
      <c:pivotFmt>
        <c:idx val="380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381"/>
        <c:spPr>
          <a:solidFill>
            <a:srgbClr val="FF0000"/>
          </a:solidFill>
        </c:spPr>
      </c:pivotFmt>
      <c:pivotFmt>
        <c:idx val="382"/>
        <c:spPr>
          <a:solidFill>
            <a:srgbClr val="FF5050"/>
          </a:solidFill>
        </c:spPr>
      </c:pivotFmt>
      <c:pivotFmt>
        <c:idx val="383"/>
        <c:spPr>
          <a:solidFill>
            <a:srgbClr val="FF9999"/>
          </a:solidFill>
        </c:spPr>
      </c:pivotFmt>
      <c:pivotFmt>
        <c:idx val="384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385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386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387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388"/>
        <c:spPr>
          <a:solidFill>
            <a:srgbClr val="00B050"/>
          </a:solidFill>
        </c:spPr>
      </c:pivotFmt>
      <c:pivotFmt>
        <c:idx val="389"/>
        <c:spPr>
          <a:solidFill>
            <a:schemeClr val="accent3">
              <a:lumMod val="75000"/>
            </a:schemeClr>
          </a:solidFill>
        </c:spPr>
      </c:pivotFmt>
      <c:pivotFmt>
        <c:idx val="390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391"/>
        <c:spPr>
          <a:solidFill>
            <a:schemeClr val="accent3"/>
          </a:solidFill>
        </c:spPr>
      </c:pivotFmt>
      <c:pivotFmt>
        <c:idx val="392"/>
        <c:spPr>
          <a:solidFill>
            <a:srgbClr val="FF0000"/>
          </a:solidFill>
        </c:spPr>
      </c:pivotFmt>
      <c:pivotFmt>
        <c:idx val="393"/>
        <c:spPr>
          <a:solidFill>
            <a:srgbClr val="FF7C80"/>
          </a:solidFill>
        </c:spPr>
      </c:pivotFmt>
      <c:pivotFmt>
        <c:idx val="394"/>
        <c:spPr>
          <a:solidFill>
            <a:srgbClr val="FF5050"/>
          </a:solidFill>
        </c:spPr>
      </c:pivotFmt>
      <c:pivotFmt>
        <c:idx val="395"/>
        <c:spPr>
          <a:solidFill>
            <a:srgbClr val="FF9999"/>
          </a:solidFill>
        </c:spPr>
      </c:pivotFmt>
      <c:pivotFmt>
        <c:idx val="396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397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398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399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400"/>
        <c:spPr>
          <a:solidFill>
            <a:srgbClr val="00B050"/>
          </a:solidFill>
        </c:spPr>
      </c:pivotFmt>
      <c:pivotFmt>
        <c:idx val="401"/>
        <c:spPr>
          <a:solidFill>
            <a:schemeClr val="accent3"/>
          </a:solidFill>
        </c:spPr>
      </c:pivotFmt>
      <c:pivotFmt>
        <c:idx val="402"/>
        <c:spPr>
          <a:solidFill>
            <a:schemeClr val="accent3">
              <a:lumMod val="75000"/>
            </a:schemeClr>
          </a:solidFill>
        </c:spPr>
      </c:pivotFmt>
      <c:pivotFmt>
        <c:idx val="403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404"/>
        <c:spPr>
          <a:solidFill>
            <a:srgbClr val="FF0000"/>
          </a:solidFill>
        </c:spPr>
      </c:pivotFmt>
      <c:pivotFmt>
        <c:idx val="405"/>
        <c:spPr>
          <a:solidFill>
            <a:srgbClr val="FF7C80"/>
          </a:solidFill>
        </c:spPr>
      </c:pivotFmt>
      <c:pivotFmt>
        <c:idx val="406"/>
        <c:spPr>
          <a:solidFill>
            <a:srgbClr val="FF5050"/>
          </a:solidFill>
        </c:spPr>
      </c:pivotFmt>
      <c:pivotFmt>
        <c:idx val="407"/>
        <c:spPr>
          <a:solidFill>
            <a:srgbClr val="FF9999"/>
          </a:solidFill>
        </c:spPr>
      </c:pivotFmt>
      <c:pivotFmt>
        <c:idx val="408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409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410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411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412"/>
        <c:spPr>
          <a:solidFill>
            <a:srgbClr val="00B050"/>
          </a:solidFill>
        </c:spPr>
      </c:pivotFmt>
      <c:pivotFmt>
        <c:idx val="413"/>
        <c:spPr>
          <a:solidFill>
            <a:schemeClr val="accent3"/>
          </a:solidFill>
        </c:spPr>
      </c:pivotFmt>
      <c:pivotFmt>
        <c:idx val="414"/>
        <c:spPr>
          <a:solidFill>
            <a:schemeClr val="accent3">
              <a:lumMod val="75000"/>
            </a:schemeClr>
          </a:solidFill>
        </c:spPr>
      </c:pivotFmt>
      <c:pivotFmt>
        <c:idx val="415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416"/>
        <c:spPr>
          <a:solidFill>
            <a:schemeClr val="bg1">
              <a:lumMod val="75000"/>
            </a:schemeClr>
          </a:solidFill>
        </c:spPr>
      </c:pivotFmt>
      <c:pivotFmt>
        <c:idx val="417"/>
        <c:spPr>
          <a:solidFill>
            <a:srgbClr val="FF0000"/>
          </a:solidFill>
        </c:spPr>
      </c:pivotFmt>
      <c:pivotFmt>
        <c:idx val="418"/>
        <c:spPr>
          <a:solidFill>
            <a:srgbClr val="FF5050"/>
          </a:solidFill>
        </c:spPr>
      </c:pivotFmt>
      <c:pivotFmt>
        <c:idx val="419"/>
        <c:spPr>
          <a:solidFill>
            <a:srgbClr val="FF9999"/>
          </a:solidFill>
        </c:spPr>
      </c:pivotFmt>
      <c:pivotFmt>
        <c:idx val="420"/>
        <c:spPr>
          <a:solidFill>
            <a:srgbClr val="FF7C80"/>
          </a:solidFill>
        </c:spPr>
      </c:pivotFmt>
      <c:pivotFmt>
        <c:idx val="421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422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423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424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425"/>
        <c:spPr>
          <a:solidFill>
            <a:srgbClr val="00B050"/>
          </a:solidFill>
        </c:spPr>
      </c:pivotFmt>
      <c:pivotFmt>
        <c:idx val="426"/>
        <c:spPr>
          <a:solidFill>
            <a:schemeClr val="accent3">
              <a:lumMod val="75000"/>
            </a:schemeClr>
          </a:solidFill>
        </c:spPr>
      </c:pivotFmt>
      <c:pivotFmt>
        <c:idx val="427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428"/>
        <c:spPr>
          <a:solidFill>
            <a:schemeClr val="accent3"/>
          </a:solidFill>
        </c:spPr>
      </c:pivotFmt>
      <c:pivotFmt>
        <c:idx val="429"/>
        <c:spPr>
          <a:solidFill>
            <a:srgbClr val="FF0000"/>
          </a:solidFill>
        </c:spPr>
      </c:pivotFmt>
      <c:pivotFmt>
        <c:idx val="430"/>
        <c:spPr>
          <a:solidFill>
            <a:srgbClr val="FF7C80"/>
          </a:solidFill>
        </c:spPr>
      </c:pivotFmt>
      <c:pivotFmt>
        <c:idx val="431"/>
        <c:spPr>
          <a:solidFill>
            <a:srgbClr val="FF5050"/>
          </a:solidFill>
        </c:spPr>
      </c:pivotFmt>
      <c:pivotFmt>
        <c:idx val="432"/>
        <c:spPr>
          <a:solidFill>
            <a:srgbClr val="FF9999"/>
          </a:solidFill>
        </c:spPr>
      </c:pivotFmt>
      <c:pivotFmt>
        <c:idx val="433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434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435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436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437"/>
        <c:spPr>
          <a:solidFill>
            <a:srgbClr val="00B050"/>
          </a:solidFill>
        </c:spPr>
      </c:pivotFmt>
      <c:pivotFmt>
        <c:idx val="438"/>
        <c:spPr>
          <a:solidFill>
            <a:schemeClr val="accent3">
              <a:lumMod val="75000"/>
            </a:schemeClr>
          </a:solidFill>
        </c:spPr>
      </c:pivotFmt>
      <c:pivotFmt>
        <c:idx val="439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440"/>
        <c:spPr>
          <a:solidFill>
            <a:schemeClr val="accent3"/>
          </a:solidFill>
        </c:spPr>
      </c:pivotFmt>
      <c:pivotFmt>
        <c:idx val="441"/>
        <c:spPr>
          <a:solidFill>
            <a:srgbClr val="FF0000"/>
          </a:solidFill>
        </c:spPr>
      </c:pivotFmt>
      <c:pivotFmt>
        <c:idx val="442"/>
        <c:spPr>
          <a:solidFill>
            <a:srgbClr val="FF7C80"/>
          </a:solidFill>
        </c:spPr>
      </c:pivotFmt>
      <c:pivotFmt>
        <c:idx val="443"/>
        <c:spPr>
          <a:solidFill>
            <a:srgbClr val="FF5050"/>
          </a:solidFill>
        </c:spPr>
      </c:pivotFmt>
      <c:pivotFmt>
        <c:idx val="444"/>
        <c:spPr>
          <a:solidFill>
            <a:srgbClr val="FF9999"/>
          </a:solidFill>
        </c:spPr>
      </c:pivotFmt>
      <c:pivotFmt>
        <c:idx val="445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446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447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448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449"/>
        <c:spPr>
          <a:solidFill>
            <a:srgbClr val="00B050"/>
          </a:solidFill>
        </c:spPr>
      </c:pivotFmt>
      <c:pivotFmt>
        <c:idx val="450"/>
        <c:spPr>
          <a:solidFill>
            <a:schemeClr val="accent3">
              <a:lumMod val="75000"/>
            </a:schemeClr>
          </a:solidFill>
        </c:spPr>
      </c:pivotFmt>
      <c:pivotFmt>
        <c:idx val="451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452"/>
        <c:spPr>
          <a:solidFill>
            <a:schemeClr val="accent3"/>
          </a:solidFill>
        </c:spPr>
      </c:pivotFmt>
      <c:pivotFmt>
        <c:idx val="453"/>
      </c:pivotFmt>
      <c:pivotFmt>
        <c:idx val="454"/>
        <c:spPr>
          <a:solidFill>
            <a:srgbClr val="FF7C80"/>
          </a:solidFill>
        </c:spPr>
      </c:pivotFmt>
      <c:pivotFmt>
        <c:idx val="455"/>
        <c:spPr>
          <a:solidFill>
            <a:srgbClr val="FF5050"/>
          </a:solidFill>
        </c:spPr>
      </c:pivotFmt>
      <c:pivotFmt>
        <c:idx val="456"/>
        <c:spPr>
          <a:solidFill>
            <a:srgbClr val="FF9999"/>
          </a:solidFill>
        </c:spPr>
      </c:pivotFmt>
      <c:pivotFmt>
        <c:idx val="457"/>
        <c:spPr>
          <a:solidFill>
            <a:srgbClr val="FF0000"/>
          </a:solidFill>
        </c:spPr>
      </c:pivotFmt>
      <c:pivotFmt>
        <c:idx val="458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459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460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461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462"/>
        <c:spPr>
          <a:solidFill>
            <a:srgbClr val="00B050"/>
          </a:solidFill>
        </c:spPr>
      </c:pivotFmt>
      <c:pivotFmt>
        <c:idx val="463"/>
        <c:spPr>
          <a:solidFill>
            <a:schemeClr val="accent3"/>
          </a:solidFill>
        </c:spPr>
      </c:pivotFmt>
      <c:pivotFmt>
        <c:idx val="464"/>
        <c:spPr>
          <a:solidFill>
            <a:schemeClr val="accent3">
              <a:lumMod val="75000"/>
            </a:schemeClr>
          </a:solidFill>
        </c:spPr>
      </c:pivotFmt>
      <c:pivotFmt>
        <c:idx val="465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466"/>
        <c:spPr>
          <a:solidFill>
            <a:srgbClr val="FF0000"/>
          </a:solidFill>
        </c:spPr>
      </c:pivotFmt>
      <c:pivotFmt>
        <c:idx val="467"/>
        <c:spPr>
          <a:solidFill>
            <a:srgbClr val="FF7C80"/>
          </a:solidFill>
        </c:spPr>
      </c:pivotFmt>
      <c:pivotFmt>
        <c:idx val="468"/>
        <c:spPr>
          <a:solidFill>
            <a:srgbClr val="FF5050"/>
          </a:solidFill>
        </c:spPr>
      </c:pivotFmt>
      <c:pivotFmt>
        <c:idx val="469"/>
        <c:spPr>
          <a:solidFill>
            <a:srgbClr val="FF9999"/>
          </a:solidFill>
        </c:spPr>
      </c:pivotFmt>
      <c:pivotFmt>
        <c:idx val="470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471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472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473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474"/>
        <c:spPr>
          <a:solidFill>
            <a:srgbClr val="00B050"/>
          </a:solidFill>
        </c:spPr>
      </c:pivotFmt>
      <c:pivotFmt>
        <c:idx val="475"/>
        <c:spPr>
          <a:solidFill>
            <a:schemeClr val="accent3"/>
          </a:solidFill>
        </c:spPr>
      </c:pivotFmt>
      <c:pivotFmt>
        <c:idx val="476"/>
        <c:spPr>
          <a:solidFill>
            <a:schemeClr val="accent3">
              <a:lumMod val="75000"/>
            </a:schemeClr>
          </a:solidFill>
        </c:spPr>
      </c:pivotFmt>
      <c:pivotFmt>
        <c:idx val="477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478"/>
        <c:spPr>
          <a:solidFill>
            <a:srgbClr val="FF0000"/>
          </a:solidFill>
        </c:spPr>
      </c:pivotFmt>
      <c:pivotFmt>
        <c:idx val="479"/>
        <c:spPr>
          <a:solidFill>
            <a:srgbClr val="FF7C80"/>
          </a:solidFill>
        </c:spPr>
      </c:pivotFmt>
      <c:pivotFmt>
        <c:idx val="480"/>
        <c:spPr>
          <a:solidFill>
            <a:srgbClr val="FF5050"/>
          </a:solidFill>
        </c:spPr>
      </c:pivotFmt>
      <c:pivotFmt>
        <c:idx val="481"/>
        <c:spPr>
          <a:solidFill>
            <a:srgbClr val="FF9999"/>
          </a:solidFill>
        </c:spPr>
      </c:pivotFmt>
      <c:pivotFmt>
        <c:idx val="482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483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484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485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486"/>
        <c:spPr>
          <a:solidFill>
            <a:srgbClr val="00B050"/>
          </a:solidFill>
        </c:spPr>
      </c:pivotFmt>
      <c:pivotFmt>
        <c:idx val="487"/>
        <c:spPr>
          <a:solidFill>
            <a:schemeClr val="accent3"/>
          </a:solidFill>
        </c:spPr>
      </c:pivotFmt>
      <c:pivotFmt>
        <c:idx val="488"/>
        <c:spPr>
          <a:solidFill>
            <a:schemeClr val="accent3">
              <a:lumMod val="75000"/>
            </a:schemeClr>
          </a:solidFill>
        </c:spPr>
      </c:pivotFmt>
      <c:pivotFmt>
        <c:idx val="489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490"/>
        <c:spPr>
          <a:solidFill>
            <a:srgbClr val="FF0000"/>
          </a:solidFill>
        </c:spPr>
      </c:pivotFmt>
      <c:pivotFmt>
        <c:idx val="491"/>
        <c:spPr>
          <a:solidFill>
            <a:srgbClr val="FF7C80"/>
          </a:solidFill>
        </c:spPr>
      </c:pivotFmt>
      <c:pivotFmt>
        <c:idx val="492"/>
        <c:spPr>
          <a:solidFill>
            <a:srgbClr val="FF5050"/>
          </a:solidFill>
        </c:spPr>
      </c:pivotFmt>
      <c:pivotFmt>
        <c:idx val="493"/>
        <c:spPr>
          <a:solidFill>
            <a:srgbClr val="FF9999"/>
          </a:solidFill>
        </c:spPr>
      </c:pivotFmt>
      <c:pivotFmt>
        <c:idx val="494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495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496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497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498"/>
        <c:spPr>
          <a:solidFill>
            <a:srgbClr val="00B050"/>
          </a:solidFill>
        </c:spPr>
      </c:pivotFmt>
      <c:pivotFmt>
        <c:idx val="499"/>
        <c:spPr>
          <a:solidFill>
            <a:schemeClr val="accent3">
              <a:lumMod val="75000"/>
            </a:schemeClr>
          </a:solidFill>
        </c:spPr>
      </c:pivotFmt>
      <c:pivotFmt>
        <c:idx val="500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501"/>
        <c:spPr>
          <a:solidFill>
            <a:schemeClr val="accent3"/>
          </a:solidFill>
        </c:spPr>
      </c:pivotFmt>
      <c:pivotFmt>
        <c:idx val="502"/>
        <c:spPr>
          <a:solidFill>
            <a:srgbClr val="FF0000"/>
          </a:solidFill>
        </c:spPr>
      </c:pivotFmt>
      <c:pivotFmt>
        <c:idx val="503"/>
        <c:spPr>
          <a:solidFill>
            <a:srgbClr val="FF7C80"/>
          </a:solidFill>
        </c:spPr>
      </c:pivotFmt>
      <c:pivotFmt>
        <c:idx val="504"/>
        <c:spPr>
          <a:solidFill>
            <a:srgbClr val="FF5050"/>
          </a:solidFill>
        </c:spPr>
      </c:pivotFmt>
      <c:pivotFmt>
        <c:idx val="505"/>
        <c:spPr>
          <a:solidFill>
            <a:srgbClr val="FF9999"/>
          </a:solidFill>
        </c:spPr>
      </c:pivotFmt>
      <c:pivotFmt>
        <c:idx val="506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507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508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509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510"/>
        <c:spPr>
          <a:solidFill>
            <a:srgbClr val="00B050"/>
          </a:solidFill>
        </c:spPr>
      </c:pivotFmt>
      <c:pivotFmt>
        <c:idx val="511"/>
        <c:spPr>
          <a:solidFill>
            <a:schemeClr val="accent3"/>
          </a:solidFill>
        </c:spPr>
      </c:pivotFmt>
      <c:pivotFmt>
        <c:idx val="512"/>
        <c:spPr>
          <a:solidFill>
            <a:schemeClr val="accent3">
              <a:lumMod val="75000"/>
            </a:schemeClr>
          </a:solidFill>
        </c:spPr>
      </c:pivotFmt>
      <c:pivotFmt>
        <c:idx val="513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514"/>
        <c:spPr>
          <a:solidFill>
            <a:srgbClr val="FF0000"/>
          </a:solidFill>
        </c:spPr>
      </c:pivotFmt>
      <c:pivotFmt>
        <c:idx val="515"/>
        <c:spPr>
          <a:solidFill>
            <a:srgbClr val="FF7C80"/>
          </a:solidFill>
        </c:spPr>
      </c:pivotFmt>
      <c:pivotFmt>
        <c:idx val="516"/>
        <c:spPr>
          <a:solidFill>
            <a:srgbClr val="FF5050"/>
          </a:solidFill>
        </c:spPr>
      </c:pivotFmt>
      <c:pivotFmt>
        <c:idx val="517"/>
        <c:spPr>
          <a:solidFill>
            <a:srgbClr val="FF9999"/>
          </a:solidFill>
        </c:spPr>
      </c:pivotFmt>
      <c:pivotFmt>
        <c:idx val="518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519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520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521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522"/>
        <c:spPr>
          <a:solidFill>
            <a:srgbClr val="00B050"/>
          </a:solidFill>
        </c:spPr>
      </c:pivotFmt>
      <c:pivotFmt>
        <c:idx val="523"/>
        <c:spPr>
          <a:solidFill>
            <a:schemeClr val="accent3"/>
          </a:solidFill>
        </c:spPr>
      </c:pivotFmt>
      <c:pivotFmt>
        <c:idx val="524"/>
        <c:spPr>
          <a:solidFill>
            <a:schemeClr val="accent3">
              <a:lumMod val="75000"/>
            </a:schemeClr>
          </a:solidFill>
        </c:spPr>
      </c:pivotFmt>
      <c:pivotFmt>
        <c:idx val="525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526"/>
        <c:spPr>
          <a:solidFill>
            <a:srgbClr val="FF0000"/>
          </a:solidFill>
        </c:spPr>
      </c:pivotFmt>
      <c:pivotFmt>
        <c:idx val="527"/>
        <c:spPr>
          <a:solidFill>
            <a:srgbClr val="FF7C80"/>
          </a:solidFill>
        </c:spPr>
      </c:pivotFmt>
      <c:pivotFmt>
        <c:idx val="528"/>
        <c:spPr>
          <a:solidFill>
            <a:srgbClr val="FF5050"/>
          </a:solidFill>
        </c:spPr>
      </c:pivotFmt>
      <c:pivotFmt>
        <c:idx val="529"/>
        <c:spPr>
          <a:solidFill>
            <a:srgbClr val="FF9999"/>
          </a:solidFill>
        </c:spPr>
      </c:pivotFmt>
      <c:pivotFmt>
        <c:idx val="530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531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532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533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534"/>
        <c:spPr>
          <a:solidFill>
            <a:srgbClr val="00B050"/>
          </a:solidFill>
        </c:spPr>
      </c:pivotFmt>
      <c:pivotFmt>
        <c:idx val="535"/>
        <c:spPr>
          <a:solidFill>
            <a:schemeClr val="accent3"/>
          </a:solidFill>
        </c:spPr>
      </c:pivotFmt>
      <c:pivotFmt>
        <c:idx val="536"/>
        <c:spPr>
          <a:solidFill>
            <a:schemeClr val="accent3">
              <a:lumMod val="75000"/>
            </a:schemeClr>
          </a:solidFill>
        </c:spPr>
      </c:pivotFmt>
      <c:pivotFmt>
        <c:idx val="537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538"/>
        <c:spPr>
          <a:solidFill>
            <a:srgbClr val="FF0000"/>
          </a:solidFill>
        </c:spPr>
      </c:pivotFmt>
      <c:pivotFmt>
        <c:idx val="539"/>
        <c:spPr>
          <a:solidFill>
            <a:srgbClr val="FF7C80"/>
          </a:solidFill>
        </c:spPr>
      </c:pivotFmt>
      <c:pivotFmt>
        <c:idx val="540"/>
        <c:spPr>
          <a:solidFill>
            <a:srgbClr val="FF5050"/>
          </a:solidFill>
        </c:spPr>
      </c:pivotFmt>
      <c:pivotFmt>
        <c:idx val="541"/>
        <c:spPr>
          <a:solidFill>
            <a:srgbClr val="FF9999"/>
          </a:solidFill>
        </c:spPr>
      </c:pivotFmt>
      <c:pivotFmt>
        <c:idx val="542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543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544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545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546"/>
        <c:spPr>
          <a:solidFill>
            <a:srgbClr val="00B050"/>
          </a:solidFill>
        </c:spPr>
      </c:pivotFmt>
      <c:pivotFmt>
        <c:idx val="547"/>
        <c:spPr>
          <a:solidFill>
            <a:schemeClr val="accent3"/>
          </a:solidFill>
        </c:spPr>
      </c:pivotFmt>
      <c:pivotFmt>
        <c:idx val="548"/>
        <c:spPr>
          <a:solidFill>
            <a:schemeClr val="accent3">
              <a:lumMod val="75000"/>
            </a:schemeClr>
          </a:solidFill>
        </c:spPr>
      </c:pivotFmt>
      <c:pivotFmt>
        <c:idx val="549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550"/>
        <c:spPr>
          <a:solidFill>
            <a:srgbClr val="FF0000"/>
          </a:solidFill>
        </c:spPr>
      </c:pivotFmt>
      <c:pivotFmt>
        <c:idx val="551"/>
        <c:spPr>
          <a:solidFill>
            <a:srgbClr val="FF7C80"/>
          </a:solidFill>
        </c:spPr>
      </c:pivotFmt>
      <c:pivotFmt>
        <c:idx val="552"/>
        <c:spPr>
          <a:solidFill>
            <a:srgbClr val="FF5050"/>
          </a:solidFill>
        </c:spPr>
      </c:pivotFmt>
      <c:pivotFmt>
        <c:idx val="553"/>
        <c:spPr>
          <a:solidFill>
            <a:srgbClr val="FF9999"/>
          </a:solidFill>
        </c:spPr>
      </c:pivotFmt>
      <c:pivotFmt>
        <c:idx val="554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555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556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557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558"/>
        <c:spPr>
          <a:solidFill>
            <a:srgbClr val="00B050"/>
          </a:solidFill>
        </c:spPr>
      </c:pivotFmt>
      <c:pivotFmt>
        <c:idx val="559"/>
        <c:spPr>
          <a:solidFill>
            <a:schemeClr val="accent3"/>
          </a:solidFill>
        </c:spPr>
      </c:pivotFmt>
      <c:pivotFmt>
        <c:idx val="560"/>
        <c:spPr>
          <a:solidFill>
            <a:schemeClr val="accent3">
              <a:lumMod val="75000"/>
            </a:schemeClr>
          </a:solidFill>
        </c:spPr>
      </c:pivotFmt>
      <c:pivotFmt>
        <c:idx val="561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562"/>
        <c:spPr>
          <a:solidFill>
            <a:srgbClr val="FF0000"/>
          </a:solidFill>
        </c:spPr>
      </c:pivotFmt>
      <c:pivotFmt>
        <c:idx val="563"/>
        <c:spPr>
          <a:solidFill>
            <a:srgbClr val="FF7C80"/>
          </a:solidFill>
        </c:spPr>
      </c:pivotFmt>
      <c:pivotFmt>
        <c:idx val="564"/>
        <c:spPr>
          <a:solidFill>
            <a:srgbClr val="FF5050"/>
          </a:solidFill>
        </c:spPr>
      </c:pivotFmt>
      <c:pivotFmt>
        <c:idx val="565"/>
        <c:spPr>
          <a:solidFill>
            <a:srgbClr val="FF9999"/>
          </a:solidFill>
        </c:spPr>
      </c:pivotFmt>
      <c:pivotFmt>
        <c:idx val="566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567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568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569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570"/>
        <c:spPr>
          <a:solidFill>
            <a:srgbClr val="00B050"/>
          </a:solidFill>
        </c:spPr>
      </c:pivotFmt>
      <c:pivotFmt>
        <c:idx val="571"/>
        <c:spPr>
          <a:solidFill>
            <a:schemeClr val="accent3"/>
          </a:solidFill>
        </c:spPr>
      </c:pivotFmt>
      <c:pivotFmt>
        <c:idx val="572"/>
        <c:spPr>
          <a:solidFill>
            <a:schemeClr val="accent3">
              <a:lumMod val="75000"/>
            </a:schemeClr>
          </a:solidFill>
        </c:spPr>
      </c:pivotFmt>
      <c:pivotFmt>
        <c:idx val="573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574"/>
        <c:spPr>
          <a:solidFill>
            <a:srgbClr val="FF0000"/>
          </a:solidFill>
        </c:spPr>
      </c:pivotFmt>
      <c:pivotFmt>
        <c:idx val="575"/>
        <c:spPr>
          <a:solidFill>
            <a:srgbClr val="FF7C80"/>
          </a:solidFill>
        </c:spPr>
      </c:pivotFmt>
      <c:pivotFmt>
        <c:idx val="576"/>
        <c:spPr>
          <a:solidFill>
            <a:srgbClr val="FF5050"/>
          </a:solidFill>
        </c:spPr>
      </c:pivotFmt>
      <c:pivotFmt>
        <c:idx val="577"/>
        <c:spPr>
          <a:solidFill>
            <a:srgbClr val="FF9999"/>
          </a:solidFill>
        </c:spPr>
      </c:pivotFmt>
      <c:pivotFmt>
        <c:idx val="578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579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580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581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582"/>
        <c:spPr>
          <a:solidFill>
            <a:srgbClr val="00B050"/>
          </a:solidFill>
        </c:spPr>
      </c:pivotFmt>
      <c:pivotFmt>
        <c:idx val="583"/>
        <c:spPr>
          <a:solidFill>
            <a:schemeClr val="accent3"/>
          </a:solidFill>
        </c:spPr>
      </c:pivotFmt>
      <c:pivotFmt>
        <c:idx val="584"/>
        <c:spPr>
          <a:solidFill>
            <a:schemeClr val="accent3">
              <a:lumMod val="75000"/>
            </a:schemeClr>
          </a:solidFill>
        </c:spPr>
      </c:pivotFmt>
      <c:pivotFmt>
        <c:idx val="585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586"/>
        <c:spPr>
          <a:solidFill>
            <a:srgbClr val="FF0000"/>
          </a:solidFill>
        </c:spPr>
      </c:pivotFmt>
      <c:pivotFmt>
        <c:idx val="587"/>
        <c:spPr>
          <a:solidFill>
            <a:srgbClr val="FF7C80"/>
          </a:solidFill>
        </c:spPr>
      </c:pivotFmt>
      <c:pivotFmt>
        <c:idx val="588"/>
        <c:spPr>
          <a:solidFill>
            <a:srgbClr val="FF5050"/>
          </a:solidFill>
        </c:spPr>
      </c:pivotFmt>
      <c:pivotFmt>
        <c:idx val="589"/>
        <c:spPr>
          <a:solidFill>
            <a:srgbClr val="FF9999"/>
          </a:solidFill>
        </c:spPr>
      </c:pivotFmt>
      <c:pivotFmt>
        <c:idx val="590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591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592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593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594"/>
        <c:spPr>
          <a:solidFill>
            <a:srgbClr val="00B050"/>
          </a:solidFill>
        </c:spPr>
      </c:pivotFmt>
      <c:pivotFmt>
        <c:idx val="595"/>
        <c:spPr>
          <a:solidFill>
            <a:schemeClr val="accent3"/>
          </a:solidFill>
        </c:spPr>
      </c:pivotFmt>
      <c:pivotFmt>
        <c:idx val="596"/>
        <c:spPr>
          <a:solidFill>
            <a:schemeClr val="accent3">
              <a:lumMod val="75000"/>
            </a:schemeClr>
          </a:solidFill>
        </c:spPr>
      </c:pivotFmt>
      <c:pivotFmt>
        <c:idx val="597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598"/>
        <c:spPr>
          <a:solidFill>
            <a:srgbClr val="FF0000"/>
          </a:solidFill>
        </c:spPr>
      </c:pivotFmt>
      <c:pivotFmt>
        <c:idx val="599"/>
        <c:spPr>
          <a:solidFill>
            <a:srgbClr val="FF7C80"/>
          </a:solidFill>
        </c:spPr>
      </c:pivotFmt>
      <c:pivotFmt>
        <c:idx val="600"/>
        <c:spPr>
          <a:solidFill>
            <a:srgbClr val="FF5050"/>
          </a:solidFill>
        </c:spPr>
      </c:pivotFmt>
      <c:pivotFmt>
        <c:idx val="601"/>
        <c:spPr>
          <a:solidFill>
            <a:srgbClr val="FF9999"/>
          </a:solidFill>
        </c:spPr>
      </c:pivotFmt>
      <c:pivotFmt>
        <c:idx val="602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603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604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605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606"/>
        <c:spPr>
          <a:solidFill>
            <a:srgbClr val="00B050"/>
          </a:solidFill>
        </c:spPr>
      </c:pivotFmt>
      <c:pivotFmt>
        <c:idx val="607"/>
        <c:spPr>
          <a:solidFill>
            <a:schemeClr val="accent3"/>
          </a:solidFill>
        </c:spPr>
      </c:pivotFmt>
      <c:pivotFmt>
        <c:idx val="608"/>
        <c:spPr>
          <a:solidFill>
            <a:schemeClr val="accent3">
              <a:lumMod val="75000"/>
            </a:schemeClr>
          </a:solidFill>
        </c:spPr>
      </c:pivotFmt>
      <c:pivotFmt>
        <c:idx val="609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610"/>
        <c:spPr>
          <a:solidFill>
            <a:srgbClr val="FF0000"/>
          </a:solidFill>
        </c:spPr>
      </c:pivotFmt>
      <c:pivotFmt>
        <c:idx val="611"/>
        <c:spPr>
          <a:solidFill>
            <a:srgbClr val="FF7C80"/>
          </a:solidFill>
        </c:spPr>
      </c:pivotFmt>
      <c:pivotFmt>
        <c:idx val="612"/>
        <c:spPr>
          <a:solidFill>
            <a:srgbClr val="FF5050"/>
          </a:solidFill>
        </c:spPr>
      </c:pivotFmt>
      <c:pivotFmt>
        <c:idx val="613"/>
        <c:spPr>
          <a:solidFill>
            <a:srgbClr val="FF9999"/>
          </a:solidFill>
        </c:spPr>
      </c:pivotFmt>
      <c:pivotFmt>
        <c:idx val="614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615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616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617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618"/>
        <c:spPr>
          <a:solidFill>
            <a:srgbClr val="FF0000"/>
          </a:solidFill>
        </c:spPr>
      </c:pivotFmt>
      <c:pivotFmt>
        <c:idx val="619"/>
        <c:spPr>
          <a:solidFill>
            <a:srgbClr val="FF7C80"/>
          </a:solidFill>
        </c:spPr>
      </c:pivotFmt>
      <c:pivotFmt>
        <c:idx val="620"/>
        <c:spPr>
          <a:solidFill>
            <a:srgbClr val="FF5050"/>
          </a:solidFill>
        </c:spPr>
      </c:pivotFmt>
      <c:pivotFmt>
        <c:idx val="621"/>
        <c:spPr>
          <a:solidFill>
            <a:srgbClr val="FF9999"/>
          </a:solidFill>
        </c:spPr>
      </c:pivotFmt>
      <c:pivotFmt>
        <c:idx val="622"/>
        <c:spPr>
          <a:solidFill>
            <a:srgbClr val="00B050"/>
          </a:solidFill>
        </c:spPr>
      </c:pivotFmt>
      <c:pivotFmt>
        <c:idx val="623"/>
        <c:spPr>
          <a:solidFill>
            <a:schemeClr val="accent3"/>
          </a:solidFill>
        </c:spPr>
      </c:pivotFmt>
      <c:pivotFmt>
        <c:idx val="624"/>
        <c:spPr>
          <a:solidFill>
            <a:schemeClr val="accent3">
              <a:lumMod val="75000"/>
            </a:schemeClr>
          </a:solidFill>
        </c:spPr>
      </c:pivotFmt>
      <c:pivotFmt>
        <c:idx val="625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626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627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628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629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630"/>
        <c:spPr>
          <a:solidFill>
            <a:srgbClr val="00B050"/>
          </a:solidFill>
        </c:spPr>
      </c:pivotFmt>
      <c:pivotFmt>
        <c:idx val="631"/>
        <c:spPr>
          <a:solidFill>
            <a:schemeClr val="accent3"/>
          </a:solidFill>
        </c:spPr>
      </c:pivotFmt>
      <c:pivotFmt>
        <c:idx val="632"/>
        <c:spPr>
          <a:solidFill>
            <a:schemeClr val="accent3">
              <a:lumMod val="75000"/>
            </a:schemeClr>
          </a:solidFill>
        </c:spPr>
      </c:pivotFmt>
      <c:pivotFmt>
        <c:idx val="633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634"/>
        <c:spPr>
          <a:solidFill>
            <a:srgbClr val="FF0000"/>
          </a:solidFill>
        </c:spPr>
      </c:pivotFmt>
      <c:pivotFmt>
        <c:idx val="635"/>
        <c:spPr>
          <a:solidFill>
            <a:srgbClr val="FF7C80"/>
          </a:solidFill>
        </c:spPr>
      </c:pivotFmt>
      <c:pivotFmt>
        <c:idx val="636"/>
        <c:spPr>
          <a:solidFill>
            <a:srgbClr val="FF5050"/>
          </a:solidFill>
        </c:spPr>
      </c:pivotFmt>
      <c:pivotFmt>
        <c:idx val="637"/>
        <c:spPr>
          <a:solidFill>
            <a:srgbClr val="FF9999"/>
          </a:solidFill>
        </c:spPr>
      </c:pivotFmt>
      <c:pivotFmt>
        <c:idx val="638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639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640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641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642"/>
        <c:spPr>
          <a:solidFill>
            <a:srgbClr val="00B050"/>
          </a:solidFill>
        </c:spPr>
      </c:pivotFmt>
      <c:pivotFmt>
        <c:idx val="643"/>
        <c:spPr>
          <a:solidFill>
            <a:schemeClr val="accent3"/>
          </a:solidFill>
        </c:spPr>
      </c:pivotFmt>
      <c:pivotFmt>
        <c:idx val="644"/>
        <c:spPr>
          <a:solidFill>
            <a:schemeClr val="accent3">
              <a:lumMod val="75000"/>
            </a:schemeClr>
          </a:solidFill>
        </c:spPr>
      </c:pivotFmt>
      <c:pivotFmt>
        <c:idx val="645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646"/>
        <c:spPr>
          <a:solidFill>
            <a:srgbClr val="FF0000"/>
          </a:solidFill>
        </c:spPr>
      </c:pivotFmt>
      <c:pivotFmt>
        <c:idx val="647"/>
        <c:spPr>
          <a:solidFill>
            <a:srgbClr val="FF7C80"/>
          </a:solidFill>
        </c:spPr>
      </c:pivotFmt>
      <c:pivotFmt>
        <c:idx val="648"/>
        <c:spPr>
          <a:solidFill>
            <a:srgbClr val="FF5050"/>
          </a:solidFill>
        </c:spPr>
      </c:pivotFmt>
      <c:pivotFmt>
        <c:idx val="649"/>
        <c:spPr>
          <a:solidFill>
            <a:srgbClr val="FF9999"/>
          </a:solidFill>
        </c:spPr>
      </c:pivotFmt>
      <c:pivotFmt>
        <c:idx val="650"/>
        <c:spPr>
          <a:solidFill>
            <a:schemeClr val="bg1">
              <a:lumMod val="50000"/>
            </a:schemeClr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1"/>
        <c:spPr>
          <a:solidFill>
            <a:schemeClr val="bg1">
              <a:lumMod val="75000"/>
            </a:schemeClr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2"/>
        <c:spPr>
          <a:solidFill>
            <a:schemeClr val="accent1">
              <a:lumMod val="75000"/>
            </a:schemeClr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3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4"/>
        <c:spPr>
          <a:solidFill>
            <a:srgbClr val="00B050"/>
          </a:solidFill>
        </c:spPr>
      </c:pivotFmt>
      <c:pivotFmt>
        <c:idx val="655"/>
        <c:spPr>
          <a:solidFill>
            <a:schemeClr val="accent3"/>
          </a:solidFill>
        </c:spPr>
      </c:pivotFmt>
      <c:pivotFmt>
        <c:idx val="656"/>
        <c:spPr>
          <a:solidFill>
            <a:schemeClr val="accent3">
              <a:lumMod val="75000"/>
            </a:schemeClr>
          </a:solidFill>
        </c:spPr>
      </c:pivotFmt>
      <c:pivotFmt>
        <c:idx val="657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658"/>
        <c:spPr>
          <a:solidFill>
            <a:srgbClr val="FF0000"/>
          </a:solidFill>
        </c:spPr>
      </c:pivotFmt>
      <c:pivotFmt>
        <c:idx val="659"/>
        <c:spPr>
          <a:solidFill>
            <a:srgbClr val="FF7C80"/>
          </a:solidFill>
        </c:spPr>
      </c:pivotFmt>
      <c:pivotFmt>
        <c:idx val="660"/>
        <c:spPr>
          <a:solidFill>
            <a:srgbClr val="FF5050"/>
          </a:solidFill>
        </c:spPr>
      </c:pivotFmt>
      <c:pivotFmt>
        <c:idx val="661"/>
        <c:spPr>
          <a:solidFill>
            <a:srgbClr val="FF9999"/>
          </a:solidFill>
        </c:spPr>
      </c:pivotFmt>
      <c:pivotFmt>
        <c:idx val="662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663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664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665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666"/>
        <c:spPr>
          <a:solidFill>
            <a:srgbClr val="00B050"/>
          </a:solidFill>
        </c:spPr>
      </c:pivotFmt>
      <c:pivotFmt>
        <c:idx val="667"/>
        <c:spPr>
          <a:solidFill>
            <a:schemeClr val="accent3"/>
          </a:solidFill>
        </c:spPr>
      </c:pivotFmt>
      <c:pivotFmt>
        <c:idx val="668"/>
        <c:spPr>
          <a:solidFill>
            <a:schemeClr val="accent3">
              <a:lumMod val="75000"/>
            </a:schemeClr>
          </a:solidFill>
        </c:spPr>
      </c:pivotFmt>
      <c:pivotFmt>
        <c:idx val="669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670"/>
        <c:spPr>
          <a:solidFill>
            <a:srgbClr val="FF0000"/>
          </a:solidFill>
        </c:spPr>
      </c:pivotFmt>
      <c:pivotFmt>
        <c:idx val="671"/>
        <c:spPr>
          <a:solidFill>
            <a:srgbClr val="FF7C80"/>
          </a:solidFill>
        </c:spPr>
      </c:pivotFmt>
      <c:pivotFmt>
        <c:idx val="672"/>
        <c:spPr>
          <a:solidFill>
            <a:srgbClr val="FF5050"/>
          </a:solidFill>
        </c:spPr>
      </c:pivotFmt>
      <c:pivotFmt>
        <c:idx val="673"/>
        <c:spPr>
          <a:solidFill>
            <a:srgbClr val="FF9999"/>
          </a:solidFill>
        </c:spPr>
      </c:pivotFmt>
      <c:pivotFmt>
        <c:idx val="674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675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676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677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678"/>
        <c:spPr>
          <a:solidFill>
            <a:srgbClr val="00B050"/>
          </a:solidFill>
        </c:spPr>
      </c:pivotFmt>
      <c:pivotFmt>
        <c:idx val="679"/>
        <c:spPr>
          <a:solidFill>
            <a:schemeClr val="accent3"/>
          </a:solidFill>
        </c:spPr>
      </c:pivotFmt>
      <c:pivotFmt>
        <c:idx val="680"/>
        <c:spPr>
          <a:solidFill>
            <a:schemeClr val="accent3">
              <a:lumMod val="75000"/>
            </a:schemeClr>
          </a:solidFill>
        </c:spPr>
      </c:pivotFmt>
      <c:pivotFmt>
        <c:idx val="681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682"/>
        <c:spPr>
          <a:solidFill>
            <a:srgbClr val="FF0000"/>
          </a:solidFill>
        </c:spPr>
      </c:pivotFmt>
      <c:pivotFmt>
        <c:idx val="683"/>
        <c:spPr>
          <a:solidFill>
            <a:srgbClr val="FF7C80"/>
          </a:solidFill>
        </c:spPr>
      </c:pivotFmt>
      <c:pivotFmt>
        <c:idx val="684"/>
        <c:spPr>
          <a:solidFill>
            <a:srgbClr val="FF5050"/>
          </a:solidFill>
        </c:spPr>
      </c:pivotFmt>
      <c:pivotFmt>
        <c:idx val="685"/>
        <c:spPr>
          <a:solidFill>
            <a:srgbClr val="FF9999"/>
          </a:solidFill>
        </c:spPr>
      </c:pivotFmt>
      <c:pivotFmt>
        <c:idx val="686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687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688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689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690"/>
        <c:spPr>
          <a:solidFill>
            <a:srgbClr val="00B050"/>
          </a:solidFill>
        </c:spPr>
      </c:pivotFmt>
      <c:pivotFmt>
        <c:idx val="691"/>
        <c:spPr>
          <a:solidFill>
            <a:schemeClr val="accent3"/>
          </a:solidFill>
        </c:spPr>
      </c:pivotFmt>
      <c:pivotFmt>
        <c:idx val="692"/>
        <c:spPr>
          <a:solidFill>
            <a:schemeClr val="accent3">
              <a:lumMod val="75000"/>
            </a:schemeClr>
          </a:solidFill>
        </c:spPr>
      </c:pivotFmt>
      <c:pivotFmt>
        <c:idx val="693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694"/>
        <c:spPr>
          <a:solidFill>
            <a:srgbClr val="FF0000"/>
          </a:solidFill>
        </c:spPr>
      </c:pivotFmt>
      <c:pivotFmt>
        <c:idx val="695"/>
        <c:spPr>
          <a:solidFill>
            <a:srgbClr val="FF7C80"/>
          </a:solidFill>
        </c:spPr>
      </c:pivotFmt>
      <c:pivotFmt>
        <c:idx val="696"/>
        <c:spPr>
          <a:solidFill>
            <a:srgbClr val="FF5050"/>
          </a:solidFill>
        </c:spPr>
      </c:pivotFmt>
      <c:pivotFmt>
        <c:idx val="697"/>
        <c:spPr>
          <a:solidFill>
            <a:srgbClr val="FF9999"/>
          </a:solidFill>
        </c:spPr>
      </c:pivotFmt>
      <c:pivotFmt>
        <c:idx val="698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699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700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701"/>
        <c:spPr>
          <a:solidFill>
            <a:schemeClr val="accent3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702"/>
        <c:spPr>
          <a:solidFill>
            <a:srgbClr val="FF0000"/>
          </a:solidFill>
        </c:spPr>
      </c:pivotFmt>
      <c:pivotFmt>
        <c:idx val="703"/>
        <c:spPr>
          <a:solidFill>
            <a:srgbClr val="FF7C80"/>
          </a:solidFill>
        </c:spPr>
      </c:pivotFmt>
      <c:pivotFmt>
        <c:idx val="704"/>
        <c:spPr>
          <a:solidFill>
            <a:srgbClr val="FF5050"/>
          </a:solidFill>
        </c:spPr>
      </c:pivotFmt>
      <c:pivotFmt>
        <c:idx val="705"/>
        <c:spPr>
          <a:solidFill>
            <a:srgbClr val="00B050"/>
          </a:solidFill>
        </c:spPr>
      </c:pivotFmt>
      <c:pivotFmt>
        <c:idx val="706"/>
        <c:spPr>
          <a:solidFill>
            <a:schemeClr val="accent3"/>
          </a:solidFill>
        </c:spPr>
      </c:pivotFmt>
      <c:pivotFmt>
        <c:idx val="707"/>
        <c:spPr>
          <a:solidFill>
            <a:schemeClr val="accent3">
              <a:lumMod val="75000"/>
            </a:schemeClr>
          </a:solidFill>
        </c:spPr>
      </c:pivotFmt>
      <c:pivotFmt>
        <c:idx val="708"/>
        <c:spPr>
          <a:solidFill>
            <a:srgbClr val="00B050"/>
          </a:solidFill>
        </c:spPr>
      </c:pivotFmt>
      <c:pivotFmt>
        <c:idx val="709"/>
        <c:spPr>
          <a:solidFill>
            <a:schemeClr val="accent3"/>
          </a:solidFill>
        </c:spPr>
      </c:pivotFmt>
      <c:pivotFmt>
        <c:idx val="710"/>
        <c:spPr>
          <a:solidFill>
            <a:schemeClr val="accent3">
              <a:lumMod val="75000"/>
            </a:schemeClr>
          </a:solidFill>
        </c:spPr>
      </c:pivotFmt>
      <c:pivotFmt>
        <c:idx val="711"/>
        <c:spPr>
          <a:solidFill>
            <a:srgbClr val="00B050"/>
          </a:solidFill>
        </c:spPr>
      </c:pivotFmt>
      <c:pivotFmt>
        <c:idx val="712"/>
        <c:spPr>
          <a:solidFill>
            <a:schemeClr val="accent3"/>
          </a:solidFill>
        </c:spPr>
      </c:pivotFmt>
      <c:pivotFmt>
        <c:idx val="713"/>
        <c:spPr>
          <a:solidFill>
            <a:schemeClr val="accent3">
              <a:lumMod val="75000"/>
            </a:schemeClr>
          </a:solidFill>
        </c:spPr>
      </c:pivotFmt>
      <c:pivotFmt>
        <c:idx val="714"/>
        <c:spPr>
          <a:solidFill>
            <a:srgbClr val="00B050"/>
          </a:solidFill>
        </c:spPr>
      </c:pivotFmt>
      <c:pivotFmt>
        <c:idx val="715"/>
        <c:spPr>
          <a:solidFill>
            <a:schemeClr val="accent3"/>
          </a:solidFill>
        </c:spPr>
      </c:pivotFmt>
      <c:pivotFmt>
        <c:idx val="716"/>
        <c:spPr>
          <a:solidFill>
            <a:schemeClr val="accent3">
              <a:lumMod val="75000"/>
            </a:schemeClr>
          </a:solidFill>
        </c:spPr>
      </c:pivotFmt>
      <c:pivotFmt>
        <c:idx val="717"/>
        <c:spPr>
          <a:solidFill>
            <a:schemeClr val="accent3">
              <a:lumMod val="75000"/>
            </a:schemeClr>
          </a:solidFill>
        </c:spPr>
      </c:pivotFmt>
      <c:pivotFmt>
        <c:idx val="718"/>
        <c:spPr>
          <a:solidFill>
            <a:schemeClr val="accent3">
              <a:lumMod val="75000"/>
            </a:schemeClr>
          </a:solidFill>
        </c:spPr>
      </c:pivotFmt>
      <c:pivotFmt>
        <c:idx val="719"/>
        <c:spPr>
          <a:solidFill>
            <a:schemeClr val="accent3">
              <a:lumMod val="75000"/>
            </a:schemeClr>
          </a:solidFill>
        </c:spPr>
      </c:pivotFmt>
      <c:pivotFmt>
        <c:idx val="720"/>
        <c:spPr>
          <a:solidFill>
            <a:schemeClr val="accent3">
              <a:lumMod val="75000"/>
            </a:schemeClr>
          </a:solidFill>
        </c:spPr>
      </c:pivotFmt>
      <c:pivotFmt>
        <c:idx val="721"/>
        <c:spPr>
          <a:solidFill>
            <a:schemeClr val="accent3">
              <a:lumMod val="75000"/>
            </a:schemeClr>
          </a:solidFill>
        </c:spPr>
      </c:pivotFmt>
      <c:pivotFmt>
        <c:idx val="722"/>
        <c:spPr>
          <a:solidFill>
            <a:schemeClr val="accent3">
              <a:lumMod val="75000"/>
            </a:schemeClr>
          </a:solidFill>
        </c:spPr>
      </c:pivotFmt>
      <c:pivotFmt>
        <c:idx val="723"/>
        <c:spPr>
          <a:solidFill>
            <a:schemeClr val="accent3">
              <a:lumMod val="75000"/>
            </a:schemeClr>
          </a:solidFill>
        </c:spPr>
      </c:pivotFmt>
      <c:pivotFmt>
        <c:idx val="724"/>
        <c:spPr>
          <a:solidFill>
            <a:schemeClr val="accent3">
              <a:lumMod val="75000"/>
            </a:schemeClr>
          </a:solidFill>
        </c:spPr>
      </c:pivotFmt>
      <c:pivotFmt>
        <c:idx val="725"/>
        <c:spPr>
          <a:solidFill>
            <a:schemeClr val="accent3">
              <a:lumMod val="75000"/>
            </a:schemeClr>
          </a:solidFill>
        </c:spPr>
      </c:pivotFmt>
      <c:pivotFmt>
        <c:idx val="726"/>
        <c:spPr>
          <a:solidFill>
            <a:schemeClr val="accent3">
              <a:lumMod val="75000"/>
            </a:schemeClr>
          </a:solidFill>
        </c:spPr>
      </c:pivotFmt>
      <c:pivotFmt>
        <c:idx val="727"/>
        <c:spPr>
          <a:solidFill>
            <a:schemeClr val="accent3">
              <a:lumMod val="75000"/>
            </a:schemeClr>
          </a:solidFill>
        </c:spPr>
      </c:pivotFmt>
      <c:pivotFmt>
        <c:idx val="728"/>
        <c:spPr>
          <a:solidFill>
            <a:schemeClr val="accent3">
              <a:lumMod val="75000"/>
            </a:schemeClr>
          </a:solidFill>
        </c:spPr>
      </c:pivotFmt>
      <c:pivotFmt>
        <c:idx val="729"/>
        <c:spPr>
          <a:solidFill>
            <a:schemeClr val="accent3">
              <a:lumMod val="75000"/>
            </a:schemeClr>
          </a:solidFill>
        </c:spPr>
      </c:pivotFmt>
      <c:pivotFmt>
        <c:idx val="730"/>
        <c:spPr>
          <a:solidFill>
            <a:schemeClr val="accent3">
              <a:lumMod val="75000"/>
            </a:schemeClr>
          </a:solidFill>
        </c:spPr>
      </c:pivotFmt>
      <c:pivotFmt>
        <c:idx val="731"/>
        <c:spPr>
          <a:solidFill>
            <a:schemeClr val="accent3">
              <a:lumMod val="75000"/>
            </a:schemeClr>
          </a:solidFill>
        </c:spPr>
      </c:pivotFmt>
      <c:pivotFmt>
        <c:idx val="732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733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734"/>
        <c:spPr>
          <a:solidFill>
            <a:schemeClr val="accent3">
              <a:lumMod val="75000"/>
            </a:schemeClr>
          </a:solidFill>
        </c:spPr>
        <c:marker>
          <c:symbol val="none"/>
        </c:marker>
      </c:pivotFmt>
      <c:pivotFmt>
        <c:idx val="735"/>
        <c:spPr>
          <a:solidFill>
            <a:schemeClr val="accent3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736"/>
        <c:spPr>
          <a:solidFill>
            <a:srgbClr val="FF0000"/>
          </a:solidFill>
        </c:spPr>
      </c:pivotFmt>
      <c:pivotFmt>
        <c:idx val="737"/>
        <c:spPr>
          <a:solidFill>
            <a:srgbClr val="FF7C80"/>
          </a:solidFill>
        </c:spPr>
      </c:pivotFmt>
      <c:pivotFmt>
        <c:idx val="738"/>
        <c:spPr>
          <a:solidFill>
            <a:srgbClr val="00B050"/>
          </a:solidFill>
        </c:spPr>
      </c:pivotFmt>
      <c:pivotFmt>
        <c:idx val="739"/>
        <c:spPr>
          <a:solidFill>
            <a:schemeClr val="accent3"/>
          </a:solidFill>
        </c:spPr>
      </c:pivotFmt>
      <c:pivotFmt>
        <c:idx val="740"/>
        <c:spPr>
          <a:solidFill>
            <a:srgbClr val="00B050"/>
          </a:solidFill>
        </c:spPr>
      </c:pivotFmt>
      <c:pivotFmt>
        <c:idx val="741"/>
        <c:spPr>
          <a:solidFill>
            <a:schemeClr val="accent3"/>
          </a:solidFill>
        </c:spPr>
      </c:pivotFmt>
      <c:pivotFmt>
        <c:idx val="742"/>
        <c:spPr>
          <a:solidFill>
            <a:srgbClr val="00B050"/>
          </a:solidFill>
        </c:spPr>
      </c:pivotFmt>
      <c:pivotFmt>
        <c:idx val="743"/>
        <c:spPr>
          <a:solidFill>
            <a:schemeClr val="accent3"/>
          </a:solidFill>
        </c:spPr>
      </c:pivotFmt>
      <c:pivotFmt>
        <c:idx val="744"/>
        <c:spPr>
          <a:solidFill>
            <a:srgbClr val="00B050"/>
          </a:solidFill>
        </c:spPr>
      </c:pivotFmt>
      <c:pivotFmt>
        <c:idx val="745"/>
        <c:spPr>
          <a:solidFill>
            <a:schemeClr val="accent3"/>
          </a:solidFill>
        </c:spPr>
      </c:pivotFmt>
      <c:pivotFmt>
        <c:idx val="746"/>
        <c:spPr>
          <a:solidFill>
            <a:srgbClr val="00B050"/>
          </a:solidFill>
        </c:spPr>
      </c:pivotFmt>
      <c:pivotFmt>
        <c:idx val="747"/>
        <c:spPr>
          <a:solidFill>
            <a:schemeClr val="accent3"/>
          </a:solidFill>
        </c:spPr>
      </c:pivotFmt>
      <c:pivotFmt>
        <c:idx val="748"/>
        <c:spPr>
          <a:solidFill>
            <a:srgbClr val="00B050"/>
          </a:solidFill>
        </c:spPr>
      </c:pivotFmt>
      <c:pivotFmt>
        <c:idx val="749"/>
        <c:spPr>
          <a:solidFill>
            <a:schemeClr val="accent3"/>
          </a:solidFill>
        </c:spPr>
      </c:pivotFmt>
      <c:pivotFmt>
        <c:idx val="750"/>
        <c:spPr>
          <a:solidFill>
            <a:srgbClr val="00B050"/>
          </a:solidFill>
        </c:spPr>
      </c:pivotFmt>
      <c:pivotFmt>
        <c:idx val="751"/>
        <c:spPr>
          <a:solidFill>
            <a:schemeClr val="accent3"/>
          </a:solidFill>
        </c:spPr>
      </c:pivotFmt>
      <c:pivotFmt>
        <c:idx val="752"/>
        <c:spPr>
          <a:solidFill>
            <a:srgbClr val="00B050"/>
          </a:solidFill>
        </c:spPr>
      </c:pivotFmt>
      <c:pivotFmt>
        <c:idx val="753"/>
        <c:spPr>
          <a:solidFill>
            <a:schemeClr val="accent3"/>
          </a:solidFill>
        </c:spPr>
      </c:pivotFmt>
      <c:pivotFmt>
        <c:idx val="754"/>
        <c:spPr>
          <a:solidFill>
            <a:srgbClr val="00B050"/>
          </a:solidFill>
        </c:spPr>
      </c:pivotFmt>
      <c:pivotFmt>
        <c:idx val="755"/>
        <c:spPr>
          <a:solidFill>
            <a:schemeClr val="accent3"/>
          </a:solidFill>
        </c:spPr>
      </c:pivotFmt>
      <c:pivotFmt>
        <c:idx val="756"/>
        <c:spPr>
          <a:solidFill>
            <a:srgbClr val="00B050"/>
          </a:solidFill>
        </c:spPr>
      </c:pivotFmt>
      <c:pivotFmt>
        <c:idx val="757"/>
        <c:spPr>
          <a:solidFill>
            <a:schemeClr val="accent3"/>
          </a:solidFill>
        </c:spPr>
      </c:pivotFmt>
      <c:pivotFmt>
        <c:idx val="758"/>
        <c:spPr>
          <a:solidFill>
            <a:srgbClr val="00B050"/>
          </a:solidFill>
        </c:spPr>
      </c:pivotFmt>
      <c:pivotFmt>
        <c:idx val="759"/>
        <c:spPr>
          <a:solidFill>
            <a:schemeClr val="accent3"/>
          </a:solidFill>
        </c:spPr>
      </c:pivotFmt>
      <c:pivotFmt>
        <c:idx val="760"/>
        <c:spPr>
          <a:solidFill>
            <a:srgbClr val="00B050"/>
          </a:solidFill>
        </c:spPr>
      </c:pivotFmt>
      <c:pivotFmt>
        <c:idx val="761"/>
        <c:spPr>
          <a:solidFill>
            <a:schemeClr val="accent3"/>
          </a:solidFill>
        </c:spPr>
      </c:pivotFmt>
      <c:pivotFmt>
        <c:idx val="762"/>
        <c:spPr>
          <a:solidFill>
            <a:srgbClr val="00B050"/>
          </a:solidFill>
        </c:spPr>
      </c:pivotFmt>
      <c:pivotFmt>
        <c:idx val="763"/>
        <c:spPr>
          <a:solidFill>
            <a:schemeClr val="accent3"/>
          </a:solidFill>
        </c:spPr>
      </c:pivotFmt>
      <c:pivotFmt>
        <c:idx val="764"/>
        <c:spPr>
          <a:solidFill>
            <a:srgbClr val="00B050"/>
          </a:solidFill>
        </c:spPr>
      </c:pivotFmt>
      <c:pivotFmt>
        <c:idx val="765"/>
        <c:spPr>
          <a:solidFill>
            <a:schemeClr val="accent3"/>
          </a:solidFill>
        </c:spPr>
      </c:pivotFmt>
      <c:pivotFmt>
        <c:idx val="766"/>
        <c:spPr>
          <a:solidFill>
            <a:srgbClr val="00B050"/>
          </a:solidFill>
        </c:spPr>
      </c:pivotFmt>
      <c:pivotFmt>
        <c:idx val="767"/>
        <c:spPr>
          <a:solidFill>
            <a:schemeClr val="accent3"/>
          </a:solidFill>
        </c:spPr>
      </c:pivotFmt>
      <c:pivotFmt>
        <c:idx val="768"/>
        <c:spPr>
          <a:solidFill>
            <a:srgbClr val="00B050"/>
          </a:solidFill>
        </c:spPr>
      </c:pivotFmt>
      <c:pivotFmt>
        <c:idx val="769"/>
        <c:spPr>
          <a:solidFill>
            <a:schemeClr val="accent3"/>
          </a:solidFill>
        </c:spPr>
      </c:pivotFmt>
      <c:pivotFmt>
        <c:idx val="770"/>
        <c:spPr>
          <a:solidFill>
            <a:srgbClr val="00B050"/>
          </a:solidFill>
        </c:spPr>
      </c:pivotFmt>
      <c:pivotFmt>
        <c:idx val="771"/>
        <c:spPr>
          <a:solidFill>
            <a:schemeClr val="accent3"/>
          </a:solidFill>
        </c:spPr>
      </c:pivotFmt>
      <c:pivotFmt>
        <c:idx val="772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773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774"/>
        <c:spPr>
          <a:solidFill>
            <a:schemeClr val="accent3">
              <a:lumMod val="75000"/>
            </a:schemeClr>
          </a:solidFill>
        </c:spPr>
        <c:marker>
          <c:symbol val="none"/>
        </c:marker>
      </c:pivotFmt>
      <c:pivotFmt>
        <c:idx val="775"/>
        <c:spPr>
          <a:solidFill>
            <a:schemeClr val="accent3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776"/>
        <c:spPr>
          <a:solidFill>
            <a:srgbClr val="00B050"/>
          </a:solidFill>
        </c:spPr>
      </c:pivotFmt>
      <c:pivotFmt>
        <c:idx val="777"/>
        <c:spPr>
          <a:solidFill>
            <a:schemeClr val="accent3"/>
          </a:solidFill>
        </c:spPr>
      </c:pivotFmt>
      <c:pivotFmt>
        <c:idx val="778"/>
        <c:spPr>
          <a:solidFill>
            <a:srgbClr val="00B050"/>
          </a:solidFill>
        </c:spPr>
      </c:pivotFmt>
      <c:pivotFmt>
        <c:idx val="779"/>
        <c:spPr>
          <a:solidFill>
            <a:srgbClr val="00B050"/>
          </a:solidFill>
        </c:spPr>
      </c:pivotFmt>
      <c:pivotFmt>
        <c:idx val="780"/>
        <c:spPr>
          <a:solidFill>
            <a:schemeClr val="accent3"/>
          </a:solidFill>
        </c:spPr>
      </c:pivotFmt>
      <c:pivotFmt>
        <c:idx val="781"/>
        <c:spPr>
          <a:solidFill>
            <a:srgbClr val="00B050"/>
          </a:solidFill>
        </c:spPr>
      </c:pivotFmt>
      <c:pivotFmt>
        <c:idx val="782"/>
        <c:spPr>
          <a:solidFill>
            <a:schemeClr val="accent3"/>
          </a:solidFill>
        </c:spPr>
      </c:pivotFmt>
      <c:pivotFmt>
        <c:idx val="783"/>
        <c:spPr>
          <a:solidFill>
            <a:srgbClr val="00B050"/>
          </a:solidFill>
        </c:spPr>
      </c:pivotFmt>
      <c:pivotFmt>
        <c:idx val="784"/>
        <c:spPr>
          <a:solidFill>
            <a:schemeClr val="accent3"/>
          </a:solidFill>
        </c:spPr>
      </c:pivotFmt>
      <c:pivotFmt>
        <c:idx val="785"/>
        <c:spPr>
          <a:solidFill>
            <a:srgbClr val="00B050"/>
          </a:solidFill>
        </c:spPr>
      </c:pivotFmt>
      <c:pivotFmt>
        <c:idx val="786"/>
        <c:spPr>
          <a:solidFill>
            <a:schemeClr val="accent3"/>
          </a:solidFill>
        </c:spPr>
      </c:pivotFmt>
      <c:pivotFmt>
        <c:idx val="787"/>
        <c:spPr>
          <a:solidFill>
            <a:srgbClr val="00B050"/>
          </a:solidFill>
        </c:spPr>
      </c:pivotFmt>
      <c:pivotFmt>
        <c:idx val="788"/>
        <c:spPr>
          <a:solidFill>
            <a:schemeClr val="accent3"/>
          </a:solidFill>
        </c:spPr>
      </c:pivotFmt>
      <c:pivotFmt>
        <c:idx val="789"/>
        <c:spPr>
          <a:solidFill>
            <a:srgbClr val="FF0000"/>
          </a:solidFill>
        </c:spPr>
      </c:pivotFmt>
      <c:pivotFmt>
        <c:idx val="790"/>
        <c:spPr>
          <a:solidFill>
            <a:srgbClr val="FF7C80"/>
          </a:solidFill>
        </c:spPr>
      </c:pivotFmt>
      <c:pivotFmt>
        <c:idx val="791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792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793"/>
        <c:spPr>
          <a:solidFill>
            <a:schemeClr val="accent3">
              <a:lumMod val="75000"/>
            </a:schemeClr>
          </a:solidFill>
        </c:spPr>
        <c:marker>
          <c:symbol val="none"/>
        </c:marker>
      </c:pivotFmt>
      <c:pivotFmt>
        <c:idx val="794"/>
        <c:spPr>
          <a:solidFill>
            <a:schemeClr val="accent3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795"/>
        <c:spPr>
          <a:solidFill>
            <a:srgbClr val="00B050"/>
          </a:solidFill>
        </c:spPr>
      </c:pivotFmt>
      <c:pivotFmt>
        <c:idx val="796"/>
        <c:spPr>
          <a:solidFill>
            <a:srgbClr val="00B050"/>
          </a:solidFill>
        </c:spPr>
      </c:pivotFmt>
      <c:pivotFmt>
        <c:idx val="797"/>
        <c:spPr>
          <a:solidFill>
            <a:srgbClr val="00B050"/>
          </a:solidFill>
        </c:spPr>
      </c:pivotFmt>
      <c:pivotFmt>
        <c:idx val="798"/>
        <c:spPr>
          <a:solidFill>
            <a:schemeClr val="accent3"/>
          </a:solidFill>
        </c:spPr>
      </c:pivotFmt>
      <c:pivotFmt>
        <c:idx val="799"/>
        <c:spPr>
          <a:solidFill>
            <a:srgbClr val="FF0000"/>
          </a:solidFill>
        </c:spPr>
      </c:pivotFmt>
      <c:pivotFmt>
        <c:idx val="800"/>
        <c:spPr>
          <a:solidFill>
            <a:srgbClr val="FF7C80"/>
          </a:solidFill>
        </c:spPr>
      </c:pivotFmt>
      <c:pivotFmt>
        <c:idx val="801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802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803"/>
        <c:spPr>
          <a:solidFill>
            <a:schemeClr val="accent3">
              <a:lumMod val="75000"/>
            </a:schemeClr>
          </a:solidFill>
        </c:spPr>
        <c:marker>
          <c:symbol val="none"/>
        </c:marker>
      </c:pivotFmt>
      <c:pivotFmt>
        <c:idx val="804"/>
        <c:spPr>
          <a:solidFill>
            <a:schemeClr val="accent3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805"/>
        <c:spPr>
          <a:solidFill>
            <a:srgbClr val="00B050"/>
          </a:solidFill>
        </c:spPr>
      </c:pivotFmt>
      <c:pivotFmt>
        <c:idx val="806"/>
        <c:spPr>
          <a:solidFill>
            <a:schemeClr val="accent3"/>
          </a:solidFill>
        </c:spPr>
      </c:pivotFmt>
      <c:pivotFmt>
        <c:idx val="807"/>
        <c:spPr>
          <a:solidFill>
            <a:srgbClr val="FF0000"/>
          </a:solidFill>
        </c:spPr>
      </c:pivotFmt>
      <c:pivotFmt>
        <c:idx val="808"/>
        <c:spPr>
          <a:solidFill>
            <a:srgbClr val="FF7C80"/>
          </a:solidFill>
        </c:spPr>
      </c:pivotFmt>
      <c:pivotFmt>
        <c:idx val="809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810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811"/>
        <c:spPr>
          <a:solidFill>
            <a:schemeClr val="accent3">
              <a:lumMod val="75000"/>
            </a:schemeClr>
          </a:solidFill>
        </c:spPr>
        <c:marker>
          <c:symbol val="none"/>
        </c:marker>
      </c:pivotFmt>
      <c:pivotFmt>
        <c:idx val="812"/>
        <c:spPr>
          <a:solidFill>
            <a:schemeClr val="accent3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813"/>
        <c:spPr>
          <a:solidFill>
            <a:srgbClr val="00B050"/>
          </a:solidFill>
        </c:spPr>
      </c:pivotFmt>
      <c:pivotFmt>
        <c:idx val="814"/>
        <c:spPr>
          <a:solidFill>
            <a:schemeClr val="accent3"/>
          </a:solidFill>
        </c:spPr>
      </c:pivotFmt>
      <c:pivotFmt>
        <c:idx val="815"/>
        <c:spPr>
          <a:solidFill>
            <a:srgbClr val="FF0000"/>
          </a:solidFill>
        </c:spPr>
      </c:pivotFmt>
      <c:pivotFmt>
        <c:idx val="816"/>
        <c:spPr>
          <a:solidFill>
            <a:srgbClr val="FF7C80"/>
          </a:solidFill>
        </c:spPr>
      </c:pivotFmt>
      <c:pivotFmt>
        <c:idx val="817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818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819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820"/>
        <c:spPr>
          <a:solidFill>
            <a:schemeClr val="accent3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821"/>
        <c:spPr>
          <a:solidFill>
            <a:srgbClr val="00B050"/>
          </a:solidFill>
        </c:spPr>
      </c:pivotFmt>
      <c:pivotFmt>
        <c:idx val="822"/>
        <c:spPr>
          <a:solidFill>
            <a:schemeClr val="accent3"/>
          </a:solidFill>
        </c:spPr>
      </c:pivotFmt>
      <c:pivotFmt>
        <c:idx val="823"/>
        <c:spPr>
          <a:solidFill>
            <a:schemeClr val="accent3">
              <a:lumMod val="75000"/>
            </a:schemeClr>
          </a:solidFill>
        </c:spPr>
      </c:pivotFmt>
      <c:pivotFmt>
        <c:idx val="824"/>
        <c:spPr>
          <a:solidFill>
            <a:schemeClr val="accent3">
              <a:lumMod val="75000"/>
            </a:schemeClr>
          </a:solidFill>
        </c:spPr>
      </c:pivotFmt>
      <c:pivotFmt>
        <c:idx val="825"/>
        <c:spPr>
          <a:solidFill>
            <a:schemeClr val="accent3">
              <a:lumMod val="75000"/>
            </a:schemeClr>
          </a:solidFill>
        </c:spPr>
      </c:pivotFmt>
      <c:pivotFmt>
        <c:idx val="826"/>
        <c:spPr>
          <a:solidFill>
            <a:schemeClr val="accent3">
              <a:lumMod val="75000"/>
            </a:schemeClr>
          </a:solidFill>
        </c:spPr>
      </c:pivotFmt>
      <c:pivotFmt>
        <c:idx val="827"/>
        <c:spPr>
          <a:solidFill>
            <a:schemeClr val="accent3">
              <a:lumMod val="75000"/>
            </a:schemeClr>
          </a:solidFill>
        </c:spPr>
      </c:pivotFmt>
      <c:pivotFmt>
        <c:idx val="828"/>
        <c:spPr>
          <a:solidFill>
            <a:schemeClr val="accent3">
              <a:lumMod val="75000"/>
            </a:schemeClr>
          </a:solidFill>
        </c:spPr>
      </c:pivotFmt>
      <c:pivotFmt>
        <c:idx val="829"/>
        <c:spPr>
          <a:solidFill>
            <a:schemeClr val="accent3">
              <a:lumMod val="75000"/>
            </a:schemeClr>
          </a:solidFill>
        </c:spPr>
      </c:pivotFmt>
      <c:pivotFmt>
        <c:idx val="830"/>
        <c:spPr>
          <a:solidFill>
            <a:schemeClr val="accent3">
              <a:lumMod val="75000"/>
            </a:schemeClr>
          </a:solidFill>
        </c:spPr>
      </c:pivotFmt>
      <c:pivotFmt>
        <c:idx val="831"/>
        <c:spPr>
          <a:solidFill>
            <a:schemeClr val="accent3">
              <a:lumMod val="75000"/>
            </a:schemeClr>
          </a:solidFill>
        </c:spPr>
      </c:pivotFmt>
      <c:pivotFmt>
        <c:idx val="832"/>
        <c:spPr>
          <a:solidFill>
            <a:schemeClr val="accent3">
              <a:lumMod val="75000"/>
            </a:schemeClr>
          </a:solidFill>
        </c:spPr>
      </c:pivotFmt>
      <c:pivotFmt>
        <c:idx val="833"/>
        <c:spPr>
          <a:solidFill>
            <a:schemeClr val="accent3">
              <a:lumMod val="75000"/>
            </a:schemeClr>
          </a:solidFill>
        </c:spPr>
      </c:pivotFmt>
      <c:pivotFmt>
        <c:idx val="834"/>
        <c:spPr>
          <a:solidFill>
            <a:schemeClr val="accent3">
              <a:lumMod val="75000"/>
            </a:schemeClr>
          </a:solidFill>
        </c:spPr>
      </c:pivotFmt>
      <c:pivotFmt>
        <c:idx val="835"/>
        <c:spPr>
          <a:solidFill>
            <a:schemeClr val="accent3">
              <a:lumMod val="75000"/>
            </a:schemeClr>
          </a:solidFill>
        </c:spPr>
      </c:pivotFmt>
      <c:pivotFmt>
        <c:idx val="836"/>
        <c:spPr>
          <a:solidFill>
            <a:schemeClr val="accent3">
              <a:lumMod val="75000"/>
            </a:schemeClr>
          </a:solidFill>
        </c:spPr>
      </c:pivotFmt>
      <c:pivotFmt>
        <c:idx val="837"/>
        <c:spPr>
          <a:solidFill>
            <a:schemeClr val="accent3">
              <a:lumMod val="75000"/>
            </a:schemeClr>
          </a:solidFill>
        </c:spPr>
      </c:pivotFmt>
      <c:pivotFmt>
        <c:idx val="838"/>
        <c:spPr>
          <a:solidFill>
            <a:schemeClr val="accent3">
              <a:lumMod val="75000"/>
            </a:schemeClr>
          </a:solidFill>
        </c:spPr>
      </c:pivotFmt>
      <c:pivotFmt>
        <c:idx val="839"/>
        <c:spPr>
          <a:solidFill>
            <a:schemeClr val="accent3">
              <a:lumMod val="75000"/>
            </a:schemeClr>
          </a:solidFill>
        </c:spPr>
      </c:pivotFmt>
      <c:pivotFmt>
        <c:idx val="840"/>
        <c:spPr>
          <a:solidFill>
            <a:schemeClr val="accent3">
              <a:lumMod val="75000"/>
            </a:schemeClr>
          </a:solidFill>
        </c:spPr>
      </c:pivotFmt>
      <c:pivotFmt>
        <c:idx val="841"/>
        <c:spPr>
          <a:solidFill>
            <a:srgbClr val="FF5050"/>
          </a:solidFill>
        </c:spPr>
      </c:pivotFmt>
      <c:pivotFmt>
        <c:idx val="842"/>
        <c:spPr>
          <a:solidFill>
            <a:srgbClr val="FF0000"/>
          </a:solidFill>
        </c:spPr>
      </c:pivotFmt>
      <c:pivotFmt>
        <c:idx val="843"/>
        <c:spPr>
          <a:solidFill>
            <a:srgbClr val="FF7C80"/>
          </a:solidFill>
        </c:spPr>
      </c:pivotFmt>
      <c:pivotFmt>
        <c:idx val="844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845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846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847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848"/>
        <c:spPr>
          <a:solidFill>
            <a:schemeClr val="accent3">
              <a:lumMod val="75000"/>
            </a:schemeClr>
          </a:solidFill>
        </c:spPr>
      </c:pivotFmt>
      <c:pivotFmt>
        <c:idx val="849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850"/>
        <c:spPr>
          <a:solidFill>
            <a:srgbClr val="00B050"/>
          </a:solidFill>
        </c:spPr>
      </c:pivotFmt>
      <c:pivotFmt>
        <c:idx val="851"/>
        <c:spPr>
          <a:solidFill>
            <a:schemeClr val="accent3"/>
          </a:solidFill>
        </c:spPr>
      </c:pivotFmt>
      <c:pivotFmt>
        <c:idx val="852"/>
        <c:spPr>
          <a:solidFill>
            <a:srgbClr val="FF0000"/>
          </a:solidFill>
        </c:spPr>
      </c:pivotFmt>
      <c:pivotFmt>
        <c:idx val="853"/>
        <c:spPr>
          <a:solidFill>
            <a:srgbClr val="FF7C80"/>
          </a:solidFill>
        </c:spPr>
      </c:pivotFmt>
      <c:pivotFmt>
        <c:idx val="854"/>
        <c:spPr>
          <a:solidFill>
            <a:srgbClr val="FF5050"/>
          </a:solidFill>
        </c:spPr>
      </c:pivotFmt>
      <c:pivotFmt>
        <c:idx val="855"/>
        <c:spPr>
          <a:solidFill>
            <a:srgbClr val="FF9999"/>
          </a:solidFill>
        </c:spPr>
      </c:pivotFmt>
      <c:pivotFmt>
        <c:idx val="856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857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858"/>
        <c:spPr>
          <a:solidFill>
            <a:schemeClr val="accent3">
              <a:lumMod val="75000"/>
            </a:schemeClr>
          </a:solidFill>
        </c:spPr>
        <c:marker>
          <c:symbol val="none"/>
        </c:marker>
      </c:pivotFmt>
      <c:pivotFmt>
        <c:idx val="859"/>
        <c:spPr>
          <a:solidFill>
            <a:schemeClr val="accent3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860"/>
        <c:spPr>
          <a:solidFill>
            <a:srgbClr val="00B050"/>
          </a:solidFill>
        </c:spPr>
      </c:pivotFmt>
      <c:pivotFmt>
        <c:idx val="861"/>
        <c:spPr>
          <a:solidFill>
            <a:schemeClr val="accent3"/>
          </a:solidFill>
        </c:spPr>
      </c:pivotFmt>
      <c:pivotFmt>
        <c:idx val="862"/>
        <c:spPr>
          <a:solidFill>
            <a:srgbClr val="FF0000"/>
          </a:solidFill>
        </c:spPr>
      </c:pivotFmt>
      <c:pivotFmt>
        <c:idx val="863"/>
        <c:spPr>
          <a:solidFill>
            <a:srgbClr val="FF7C80"/>
          </a:solidFill>
        </c:spPr>
      </c:pivotFmt>
      <c:pivotFmt>
        <c:idx val="864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865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866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867"/>
        <c:spPr>
          <a:solidFill>
            <a:schemeClr val="accent3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868"/>
        <c:spPr>
          <a:solidFill>
            <a:srgbClr val="00B050"/>
          </a:solidFill>
        </c:spPr>
      </c:pivotFmt>
      <c:pivotFmt>
        <c:idx val="869"/>
        <c:spPr>
          <a:solidFill>
            <a:srgbClr val="00B050"/>
          </a:solidFill>
        </c:spPr>
      </c:pivotFmt>
      <c:pivotFmt>
        <c:idx val="870"/>
        <c:spPr>
          <a:solidFill>
            <a:schemeClr val="accent3">
              <a:lumMod val="75000"/>
            </a:schemeClr>
          </a:solidFill>
        </c:spPr>
      </c:pivotFmt>
      <c:pivotFmt>
        <c:idx val="871"/>
        <c:spPr>
          <a:solidFill>
            <a:schemeClr val="accent3">
              <a:lumMod val="75000"/>
            </a:schemeClr>
          </a:solidFill>
        </c:spPr>
      </c:pivotFmt>
      <c:pivotFmt>
        <c:idx val="872"/>
        <c:spPr>
          <a:solidFill>
            <a:schemeClr val="accent3"/>
          </a:solidFill>
        </c:spPr>
      </c:pivotFmt>
      <c:pivotFmt>
        <c:idx val="873"/>
        <c:spPr>
          <a:solidFill>
            <a:schemeClr val="accent3">
              <a:lumMod val="75000"/>
            </a:schemeClr>
          </a:solidFill>
        </c:spPr>
      </c:pivotFmt>
      <c:pivotFmt>
        <c:idx val="874"/>
        <c:spPr>
          <a:solidFill>
            <a:srgbClr val="00B050"/>
          </a:solidFill>
        </c:spPr>
      </c:pivotFmt>
      <c:pivotFmt>
        <c:idx val="875"/>
        <c:spPr>
          <a:solidFill>
            <a:schemeClr val="accent3"/>
          </a:solidFill>
        </c:spPr>
      </c:pivotFmt>
      <c:pivotFmt>
        <c:idx val="876"/>
        <c:spPr>
          <a:solidFill>
            <a:schemeClr val="accent3">
              <a:lumMod val="75000"/>
            </a:schemeClr>
          </a:solidFill>
        </c:spPr>
      </c:pivotFmt>
      <c:pivotFmt>
        <c:idx val="877"/>
        <c:spPr>
          <a:solidFill>
            <a:srgbClr val="00B050"/>
          </a:solidFill>
        </c:spPr>
      </c:pivotFmt>
      <c:pivotFmt>
        <c:idx val="878"/>
        <c:spPr>
          <a:solidFill>
            <a:schemeClr val="accent3"/>
          </a:solidFill>
        </c:spPr>
      </c:pivotFmt>
      <c:pivotFmt>
        <c:idx val="879"/>
        <c:spPr>
          <a:solidFill>
            <a:schemeClr val="accent3">
              <a:lumMod val="75000"/>
            </a:schemeClr>
          </a:solidFill>
        </c:spPr>
      </c:pivotFmt>
      <c:pivotFmt>
        <c:idx val="880"/>
        <c:spPr>
          <a:solidFill>
            <a:srgbClr val="00B050"/>
          </a:solidFill>
        </c:spPr>
      </c:pivotFmt>
      <c:pivotFmt>
        <c:idx val="881"/>
        <c:spPr>
          <a:solidFill>
            <a:schemeClr val="accent3"/>
          </a:solidFill>
        </c:spPr>
      </c:pivotFmt>
      <c:pivotFmt>
        <c:idx val="882"/>
        <c:spPr>
          <a:solidFill>
            <a:schemeClr val="accent3">
              <a:lumMod val="75000"/>
            </a:schemeClr>
          </a:solidFill>
        </c:spPr>
      </c:pivotFmt>
      <c:pivotFmt>
        <c:idx val="883"/>
        <c:spPr>
          <a:solidFill>
            <a:srgbClr val="00B050"/>
          </a:solidFill>
        </c:spPr>
      </c:pivotFmt>
      <c:pivotFmt>
        <c:idx val="884"/>
        <c:spPr>
          <a:solidFill>
            <a:schemeClr val="accent3"/>
          </a:solidFill>
        </c:spPr>
      </c:pivotFmt>
      <c:pivotFmt>
        <c:idx val="885"/>
        <c:spPr>
          <a:solidFill>
            <a:schemeClr val="accent3">
              <a:lumMod val="75000"/>
            </a:schemeClr>
          </a:solidFill>
        </c:spPr>
      </c:pivotFmt>
      <c:pivotFmt>
        <c:idx val="886"/>
        <c:spPr>
          <a:solidFill>
            <a:srgbClr val="00B050"/>
          </a:solidFill>
        </c:spPr>
      </c:pivotFmt>
      <c:pivotFmt>
        <c:idx val="887"/>
        <c:spPr>
          <a:solidFill>
            <a:schemeClr val="accent3"/>
          </a:solidFill>
        </c:spPr>
      </c:pivotFmt>
      <c:pivotFmt>
        <c:idx val="888"/>
        <c:spPr>
          <a:solidFill>
            <a:schemeClr val="accent3">
              <a:lumMod val="75000"/>
            </a:schemeClr>
          </a:solidFill>
        </c:spPr>
      </c:pivotFmt>
      <c:pivotFmt>
        <c:idx val="889"/>
        <c:spPr>
          <a:solidFill>
            <a:srgbClr val="00B050"/>
          </a:solidFill>
        </c:spPr>
      </c:pivotFmt>
      <c:pivotFmt>
        <c:idx val="890"/>
        <c:spPr>
          <a:solidFill>
            <a:schemeClr val="accent3"/>
          </a:solidFill>
        </c:spPr>
      </c:pivotFmt>
      <c:pivotFmt>
        <c:idx val="891"/>
        <c:spPr>
          <a:solidFill>
            <a:schemeClr val="accent3">
              <a:lumMod val="75000"/>
            </a:schemeClr>
          </a:solidFill>
        </c:spPr>
      </c:pivotFmt>
      <c:pivotFmt>
        <c:idx val="892"/>
        <c:spPr>
          <a:solidFill>
            <a:srgbClr val="00B050"/>
          </a:solidFill>
        </c:spPr>
      </c:pivotFmt>
      <c:pivotFmt>
        <c:idx val="893"/>
        <c:spPr>
          <a:solidFill>
            <a:schemeClr val="accent3"/>
          </a:solidFill>
        </c:spPr>
      </c:pivotFmt>
      <c:pivotFmt>
        <c:idx val="894"/>
        <c:spPr>
          <a:solidFill>
            <a:schemeClr val="accent3">
              <a:lumMod val="75000"/>
            </a:schemeClr>
          </a:solidFill>
        </c:spPr>
      </c:pivotFmt>
      <c:pivotFmt>
        <c:idx val="895"/>
        <c:spPr>
          <a:solidFill>
            <a:srgbClr val="00B050"/>
          </a:solidFill>
        </c:spPr>
      </c:pivotFmt>
      <c:pivotFmt>
        <c:idx val="896"/>
        <c:spPr>
          <a:solidFill>
            <a:schemeClr val="accent3"/>
          </a:solidFill>
        </c:spPr>
      </c:pivotFmt>
      <c:pivotFmt>
        <c:idx val="897"/>
        <c:spPr>
          <a:solidFill>
            <a:schemeClr val="accent3">
              <a:lumMod val="75000"/>
            </a:schemeClr>
          </a:solidFill>
        </c:spPr>
      </c:pivotFmt>
      <c:pivotFmt>
        <c:idx val="898"/>
        <c:spPr>
          <a:solidFill>
            <a:srgbClr val="00B050"/>
          </a:solidFill>
        </c:spPr>
      </c:pivotFmt>
      <c:pivotFmt>
        <c:idx val="899"/>
        <c:spPr>
          <a:solidFill>
            <a:schemeClr val="accent3"/>
          </a:solidFill>
        </c:spPr>
      </c:pivotFmt>
      <c:pivotFmt>
        <c:idx val="900"/>
        <c:spPr>
          <a:solidFill>
            <a:schemeClr val="accent3">
              <a:lumMod val="75000"/>
            </a:schemeClr>
          </a:solidFill>
        </c:spPr>
      </c:pivotFmt>
      <c:pivotFmt>
        <c:idx val="901"/>
        <c:spPr>
          <a:solidFill>
            <a:srgbClr val="00B050"/>
          </a:solidFill>
        </c:spPr>
      </c:pivotFmt>
      <c:pivotFmt>
        <c:idx val="902"/>
        <c:spPr>
          <a:solidFill>
            <a:schemeClr val="accent3"/>
          </a:solidFill>
        </c:spPr>
      </c:pivotFmt>
      <c:pivotFmt>
        <c:idx val="903"/>
        <c:spPr>
          <a:solidFill>
            <a:schemeClr val="accent3">
              <a:lumMod val="75000"/>
            </a:schemeClr>
          </a:solidFill>
        </c:spPr>
      </c:pivotFmt>
      <c:pivotFmt>
        <c:idx val="904"/>
        <c:spPr>
          <a:solidFill>
            <a:srgbClr val="00B050"/>
          </a:solidFill>
        </c:spPr>
      </c:pivotFmt>
      <c:pivotFmt>
        <c:idx val="905"/>
        <c:spPr>
          <a:solidFill>
            <a:schemeClr val="accent3"/>
          </a:solidFill>
        </c:spPr>
      </c:pivotFmt>
      <c:pivotFmt>
        <c:idx val="906"/>
        <c:spPr>
          <a:solidFill>
            <a:schemeClr val="accent3">
              <a:lumMod val="75000"/>
            </a:schemeClr>
          </a:solidFill>
        </c:spPr>
      </c:pivotFmt>
      <c:pivotFmt>
        <c:idx val="907"/>
        <c:spPr>
          <a:solidFill>
            <a:srgbClr val="00B050"/>
          </a:solidFill>
        </c:spPr>
      </c:pivotFmt>
      <c:pivotFmt>
        <c:idx val="908"/>
        <c:spPr>
          <a:solidFill>
            <a:schemeClr val="accent3"/>
          </a:solidFill>
        </c:spPr>
      </c:pivotFmt>
      <c:pivotFmt>
        <c:idx val="909"/>
        <c:spPr>
          <a:solidFill>
            <a:schemeClr val="accent3">
              <a:lumMod val="75000"/>
            </a:schemeClr>
          </a:solidFill>
        </c:spPr>
      </c:pivotFmt>
      <c:pivotFmt>
        <c:idx val="910"/>
        <c:spPr>
          <a:solidFill>
            <a:srgbClr val="00B050"/>
          </a:solidFill>
        </c:spPr>
      </c:pivotFmt>
      <c:pivotFmt>
        <c:idx val="911"/>
        <c:spPr>
          <a:solidFill>
            <a:schemeClr val="accent3"/>
          </a:solidFill>
        </c:spPr>
      </c:pivotFmt>
      <c:pivotFmt>
        <c:idx val="912"/>
        <c:spPr>
          <a:solidFill>
            <a:schemeClr val="accent3">
              <a:lumMod val="75000"/>
            </a:schemeClr>
          </a:solidFill>
        </c:spPr>
      </c:pivotFmt>
      <c:pivotFmt>
        <c:idx val="913"/>
        <c:spPr>
          <a:solidFill>
            <a:schemeClr val="accent3"/>
          </a:solidFill>
        </c:spPr>
      </c:pivotFmt>
      <c:pivotFmt>
        <c:idx val="914"/>
        <c:spPr>
          <a:solidFill>
            <a:schemeClr val="accent3">
              <a:lumMod val="75000"/>
            </a:schemeClr>
          </a:solidFill>
        </c:spPr>
      </c:pivotFmt>
      <c:pivotFmt>
        <c:idx val="915"/>
        <c:spPr>
          <a:solidFill>
            <a:schemeClr val="accent3">
              <a:lumMod val="75000"/>
            </a:schemeClr>
          </a:solidFill>
        </c:spPr>
      </c:pivotFmt>
      <c:pivotFmt>
        <c:idx val="916"/>
        <c:spPr>
          <a:solidFill>
            <a:srgbClr val="FF5050"/>
          </a:solidFill>
        </c:spPr>
      </c:pivotFmt>
      <c:pivotFmt>
        <c:idx val="917"/>
        <c:spPr>
          <a:solidFill>
            <a:srgbClr val="FF0000"/>
          </a:solidFill>
        </c:spPr>
      </c:pivotFmt>
      <c:pivotFmt>
        <c:idx val="918"/>
        <c:spPr>
          <a:solidFill>
            <a:srgbClr val="FF7C80"/>
          </a:solidFill>
        </c:spPr>
      </c:pivotFmt>
      <c:pivotFmt>
        <c:idx val="919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920"/>
        <c:spPr>
          <a:solidFill>
            <a:schemeClr val="bg1">
              <a:lumMod val="75000"/>
            </a:schemeClr>
          </a:solidFill>
          <a:ln>
            <a:noFill/>
          </a:ln>
        </c:spPr>
        <c:marker>
          <c:symbol val="none"/>
        </c:marker>
      </c:pivotFmt>
      <c:pivotFmt>
        <c:idx val="921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922"/>
        <c:spPr>
          <a:solidFill>
            <a:schemeClr val="accent1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923"/>
        <c:spPr>
          <a:solidFill>
            <a:srgbClr val="00B050"/>
          </a:solidFill>
        </c:spPr>
      </c:pivotFmt>
      <c:pivotFmt>
        <c:idx val="924"/>
        <c:spPr>
          <a:solidFill>
            <a:schemeClr val="accent3"/>
          </a:solidFill>
          <a:ln>
            <a:noFill/>
          </a:ln>
        </c:spPr>
      </c:pivotFmt>
      <c:pivotFmt>
        <c:idx val="925"/>
        <c:spPr>
          <a:solidFill>
            <a:schemeClr val="accent3">
              <a:lumMod val="60000"/>
              <a:lumOff val="40000"/>
            </a:schemeClr>
          </a:solidFill>
        </c:spPr>
      </c:pivotFmt>
      <c:pivotFmt>
        <c:idx val="926"/>
        <c:spPr>
          <a:solidFill>
            <a:schemeClr val="accent3">
              <a:lumMod val="75000"/>
            </a:schemeClr>
          </a:solidFill>
        </c:spPr>
      </c:pivotFmt>
      <c:pivotFmt>
        <c:idx val="927"/>
        <c:spPr>
          <a:solidFill>
            <a:srgbClr val="FF0000"/>
          </a:solidFill>
        </c:spPr>
      </c:pivotFmt>
      <c:pivotFmt>
        <c:idx val="928"/>
        <c:spPr>
          <a:solidFill>
            <a:srgbClr val="FF7C80"/>
          </a:solidFill>
          <a:ln>
            <a:noFill/>
          </a:ln>
        </c:spPr>
      </c:pivotFmt>
      <c:pivotFmt>
        <c:idx val="929"/>
        <c:spPr>
          <a:solidFill>
            <a:srgbClr val="FF5050"/>
          </a:solidFill>
        </c:spPr>
      </c:pivotFmt>
      <c:pivotFmt>
        <c:idx val="930"/>
        <c:spPr>
          <a:solidFill>
            <a:srgbClr val="FF9999"/>
          </a:solidFill>
        </c:spPr>
      </c:pivotFmt>
      <c:pivotFmt>
        <c:idx val="931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932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933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934"/>
        <c:spPr>
          <a:solidFill>
            <a:schemeClr val="accent3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935"/>
        <c:spPr>
          <a:solidFill>
            <a:srgbClr val="00B050"/>
          </a:solidFill>
        </c:spPr>
      </c:pivotFmt>
      <c:pivotFmt>
        <c:idx val="936"/>
        <c:spPr>
          <a:solidFill>
            <a:schemeClr val="accent3"/>
          </a:solidFill>
        </c:spPr>
      </c:pivotFmt>
      <c:pivotFmt>
        <c:idx val="937"/>
        <c:spPr>
          <a:solidFill>
            <a:schemeClr val="accent3">
              <a:lumMod val="75000"/>
            </a:schemeClr>
          </a:solidFill>
        </c:spPr>
      </c:pivotFmt>
      <c:pivotFmt>
        <c:idx val="938"/>
        <c:spPr>
          <a:solidFill>
            <a:srgbClr val="FF0000"/>
          </a:solidFill>
        </c:spPr>
      </c:pivotFmt>
      <c:pivotFmt>
        <c:idx val="939"/>
        <c:spPr>
          <a:solidFill>
            <a:srgbClr val="FF7C80"/>
          </a:solidFill>
        </c:spPr>
      </c:pivotFmt>
      <c:pivotFmt>
        <c:idx val="940"/>
        <c:spPr>
          <a:solidFill>
            <a:srgbClr val="FF5050"/>
          </a:solidFill>
        </c:spPr>
      </c:pivotFmt>
      <c:pivotFmt>
        <c:idx val="941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942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943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944"/>
        <c:spPr>
          <a:solidFill>
            <a:schemeClr val="accent3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945"/>
        <c:spPr>
          <a:solidFill>
            <a:schemeClr val="bg1">
              <a:lumMod val="50000"/>
            </a:schemeClr>
          </a:solidFill>
        </c:spPr>
      </c:pivotFmt>
      <c:pivotFmt>
        <c:idx val="946"/>
        <c:spPr>
          <a:solidFill>
            <a:schemeClr val="bg1">
              <a:lumMod val="75000"/>
            </a:schemeClr>
          </a:solidFill>
        </c:spPr>
      </c:pivotFmt>
      <c:pivotFmt>
        <c:idx val="947"/>
        <c:spPr>
          <a:solidFill>
            <a:schemeClr val="accent1">
              <a:lumMod val="75000"/>
            </a:schemeClr>
          </a:solidFill>
        </c:spPr>
      </c:pivotFmt>
      <c:pivotFmt>
        <c:idx val="948"/>
        <c:spPr>
          <a:solidFill>
            <a:schemeClr val="bg1">
              <a:lumMod val="50000"/>
            </a:schemeClr>
          </a:solidFill>
        </c:spPr>
      </c:pivotFmt>
      <c:pivotFmt>
        <c:idx val="949"/>
        <c:spPr>
          <a:solidFill>
            <a:schemeClr val="bg1">
              <a:lumMod val="75000"/>
            </a:schemeClr>
          </a:solidFill>
        </c:spPr>
      </c:pivotFmt>
      <c:pivotFmt>
        <c:idx val="950"/>
        <c:spPr>
          <a:solidFill>
            <a:schemeClr val="accent1">
              <a:lumMod val="75000"/>
            </a:schemeClr>
          </a:solidFill>
        </c:spPr>
      </c:pivotFmt>
      <c:pivotFmt>
        <c:idx val="951"/>
        <c:spPr>
          <a:solidFill>
            <a:srgbClr val="00B050"/>
          </a:solidFill>
        </c:spPr>
      </c:pivotFmt>
      <c:pivotFmt>
        <c:idx val="952"/>
        <c:spPr>
          <a:solidFill>
            <a:schemeClr val="accent3"/>
          </a:solidFill>
        </c:spPr>
      </c:pivotFmt>
      <c:pivotFmt>
        <c:idx val="953"/>
        <c:spPr>
          <a:solidFill>
            <a:schemeClr val="accent3">
              <a:lumMod val="75000"/>
            </a:schemeClr>
          </a:solidFill>
        </c:spPr>
      </c:pivotFmt>
      <c:pivotFmt>
        <c:idx val="954"/>
        <c:spPr>
          <a:solidFill>
            <a:srgbClr val="FF5050"/>
          </a:solidFill>
        </c:spPr>
      </c:pivotFmt>
      <c:pivotFmt>
        <c:idx val="955"/>
        <c:spPr>
          <a:solidFill>
            <a:srgbClr val="FF0000"/>
          </a:solidFill>
        </c:spPr>
      </c:pivotFmt>
      <c:pivotFmt>
        <c:idx val="956"/>
        <c:spPr>
          <a:solidFill>
            <a:srgbClr val="FF7C80"/>
          </a:solidFill>
        </c:spPr>
      </c:pivotFmt>
      <c:pivotFmt>
        <c:idx val="957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958"/>
        <c:spPr>
          <a:solidFill>
            <a:srgbClr val="00B050"/>
          </a:solidFill>
        </c:spPr>
      </c:pivotFmt>
      <c:pivotFmt>
        <c:idx val="959"/>
        <c:spPr>
          <a:solidFill>
            <a:schemeClr val="bg1">
              <a:lumMod val="50000"/>
            </a:schemeClr>
          </a:solidFill>
        </c:spPr>
      </c:pivotFmt>
      <c:pivotFmt>
        <c:idx val="960"/>
        <c:spPr>
          <a:solidFill>
            <a:srgbClr val="FF0000"/>
          </a:solidFill>
        </c:spPr>
      </c:pivotFmt>
      <c:pivotFmt>
        <c:idx val="961"/>
        <c:spPr>
          <a:solidFill>
            <a:schemeClr val="bg1">
              <a:lumMod val="50000"/>
            </a:schemeClr>
          </a:solidFill>
        </c:spPr>
      </c:pivotFmt>
      <c:pivotFmt>
        <c:idx val="962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963"/>
        <c:spPr>
          <a:solidFill>
            <a:schemeClr val="accent3"/>
          </a:solidFill>
        </c:spPr>
      </c:pivotFmt>
      <c:pivotFmt>
        <c:idx val="964"/>
        <c:spPr>
          <a:solidFill>
            <a:schemeClr val="bg1">
              <a:lumMod val="75000"/>
            </a:schemeClr>
          </a:solidFill>
        </c:spPr>
      </c:pivotFmt>
      <c:pivotFmt>
        <c:idx val="965"/>
        <c:spPr>
          <a:solidFill>
            <a:srgbClr val="FF7C80"/>
          </a:solidFill>
        </c:spPr>
      </c:pivotFmt>
      <c:pivotFmt>
        <c:idx val="966"/>
        <c:spPr>
          <a:solidFill>
            <a:schemeClr val="bg1">
              <a:lumMod val="75000"/>
            </a:schemeClr>
          </a:solidFill>
        </c:spPr>
      </c:pivotFmt>
      <c:pivotFmt>
        <c:idx val="967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968"/>
        <c:spPr>
          <a:solidFill>
            <a:srgbClr val="FF5050"/>
          </a:solidFill>
        </c:spPr>
      </c:pivotFmt>
      <c:pivotFmt>
        <c:idx val="969"/>
        <c:spPr>
          <a:solidFill>
            <a:schemeClr val="accent3">
              <a:lumMod val="75000"/>
            </a:schemeClr>
          </a:solidFill>
        </c:spPr>
      </c:pivotFmt>
      <c:pivotFmt>
        <c:idx val="970"/>
        <c:spPr>
          <a:solidFill>
            <a:schemeClr val="accent1">
              <a:lumMod val="75000"/>
            </a:schemeClr>
          </a:solidFill>
        </c:spPr>
      </c:pivotFmt>
      <c:pivotFmt>
        <c:idx val="971"/>
        <c:spPr>
          <a:solidFill>
            <a:schemeClr val="accent1">
              <a:lumMod val="75000"/>
            </a:schemeClr>
          </a:solidFill>
        </c:spPr>
      </c:pivotFmt>
      <c:pivotFmt>
        <c:idx val="972"/>
        <c:spPr>
          <a:solidFill>
            <a:schemeClr val="accent3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973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974"/>
        <c:spPr>
          <a:solidFill>
            <a:srgbClr val="00B050"/>
          </a:solidFill>
        </c:spPr>
      </c:pivotFmt>
      <c:pivotFmt>
        <c:idx val="975"/>
        <c:spPr>
          <a:solidFill>
            <a:srgbClr val="FF0000"/>
          </a:solidFill>
        </c:spPr>
      </c:pivotFmt>
      <c:pivotFmt>
        <c:idx val="976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977"/>
        <c:spPr>
          <a:solidFill>
            <a:schemeClr val="accent3"/>
          </a:solidFill>
        </c:spPr>
      </c:pivotFmt>
      <c:pivotFmt>
        <c:idx val="978"/>
        <c:spPr>
          <a:solidFill>
            <a:srgbClr val="FF7C80"/>
          </a:solidFill>
        </c:spPr>
      </c:pivotFmt>
      <c:pivotFmt>
        <c:idx val="979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980"/>
        <c:spPr>
          <a:solidFill>
            <a:srgbClr val="FF5050"/>
          </a:solidFill>
        </c:spPr>
      </c:pivotFmt>
      <c:pivotFmt>
        <c:idx val="981"/>
        <c:spPr>
          <a:solidFill>
            <a:schemeClr val="accent3">
              <a:lumMod val="75000"/>
            </a:schemeClr>
          </a:solidFill>
        </c:spPr>
      </c:pivotFmt>
      <c:pivotFmt>
        <c:idx val="982"/>
        <c:spPr>
          <a:solidFill>
            <a:schemeClr val="accent3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983"/>
        <c:spPr>
          <a:solidFill>
            <a:schemeClr val="bg1">
              <a:lumMod val="50000"/>
            </a:schemeClr>
          </a:solidFill>
        </c:spPr>
        <c:marker>
          <c:symbol val="none"/>
        </c:marker>
      </c:pivotFmt>
      <c:pivotFmt>
        <c:idx val="984"/>
        <c:spPr>
          <a:solidFill>
            <a:srgbClr val="00B050"/>
          </a:solidFill>
        </c:spPr>
      </c:pivotFmt>
      <c:pivotFmt>
        <c:idx val="985"/>
        <c:spPr>
          <a:solidFill>
            <a:srgbClr val="FF0000"/>
          </a:solidFill>
        </c:spPr>
      </c:pivotFmt>
      <c:pivotFmt>
        <c:idx val="986"/>
        <c:spPr>
          <a:solidFill>
            <a:schemeClr val="bg1">
              <a:lumMod val="75000"/>
            </a:schemeClr>
          </a:solidFill>
        </c:spPr>
        <c:marker>
          <c:symbol val="none"/>
        </c:marker>
      </c:pivotFmt>
      <c:pivotFmt>
        <c:idx val="987"/>
        <c:spPr>
          <a:solidFill>
            <a:schemeClr val="accent3"/>
          </a:solidFill>
        </c:spPr>
      </c:pivotFmt>
      <c:pivotFmt>
        <c:idx val="988"/>
        <c:spPr>
          <a:solidFill>
            <a:srgbClr val="FF7C80"/>
          </a:solidFill>
        </c:spPr>
      </c:pivotFmt>
      <c:pivotFmt>
        <c:idx val="989"/>
        <c:spPr>
          <a:solidFill>
            <a:schemeClr val="accent1">
              <a:lumMod val="75000"/>
            </a:schemeClr>
          </a:solidFill>
        </c:spPr>
        <c:marker>
          <c:symbol val="none"/>
        </c:marker>
      </c:pivotFmt>
      <c:pivotFmt>
        <c:idx val="990"/>
        <c:spPr>
          <a:solidFill>
            <a:srgbClr val="FF5050"/>
          </a:solidFill>
        </c:spPr>
      </c:pivotFmt>
      <c:pivotFmt>
        <c:idx val="991"/>
        <c:spPr>
          <a:solidFill>
            <a:schemeClr val="accent3">
              <a:lumMod val="75000"/>
            </a:schemeClr>
          </a:solidFill>
        </c:spPr>
      </c:pivotFmt>
      <c:pivotFmt>
        <c:idx val="992"/>
        <c:spPr>
          <a:solidFill>
            <a:schemeClr val="accent3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99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7"/>
        <c:spPr>
          <a:solidFill>
            <a:schemeClr val="bg1">
              <a:lumMod val="50000"/>
            </a:schemeClr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8"/>
        <c:spPr>
          <a:solidFill>
            <a:schemeClr val="bg1">
              <a:lumMod val="75000"/>
            </a:schemeClr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9"/>
        <c:spPr>
          <a:solidFill>
            <a:schemeClr val="accent1">
              <a:lumMod val="75000"/>
            </a:schemeClr>
          </a:solidFill>
          <a:ln>
            <a:solidFill>
              <a:schemeClr val="accent3">
                <a:lumMod val="7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00"/>
        <c:spPr>
          <a:solidFill>
            <a:schemeClr val="accent3">
              <a:lumMod val="60000"/>
              <a:lumOff val="40000"/>
            </a:schemeClr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01"/>
        <c:spPr>
          <a:solidFill>
            <a:srgbClr val="00B050"/>
          </a:solidFill>
        </c:spPr>
      </c:pivotFmt>
      <c:pivotFmt>
        <c:idx val="1002"/>
        <c:spPr>
          <a:solidFill>
            <a:schemeClr val="accent3"/>
          </a:solidFill>
        </c:spPr>
      </c:pivotFmt>
      <c:pivotFmt>
        <c:idx val="1003"/>
      </c:pivotFmt>
      <c:pivotFmt>
        <c:idx val="1004"/>
      </c:pivotFmt>
      <c:pivotFmt>
        <c:idx val="1005"/>
      </c:pivotFmt>
      <c:pivotFmt>
        <c:idx val="1006"/>
        <c:spPr>
          <a:solidFill>
            <a:schemeClr val="accent3">
              <a:lumMod val="75000"/>
            </a:schemeClr>
          </a:solidFill>
          <a:ln>
            <a:solidFill>
              <a:schemeClr val="accent3">
                <a:lumMod val="75000"/>
              </a:schemeClr>
            </a:solidFill>
          </a:ln>
        </c:spPr>
      </c:pivotFmt>
      <c:pivotFmt>
        <c:idx val="1007"/>
        <c:spPr>
          <a:solidFill>
            <a:schemeClr val="accent3">
              <a:lumMod val="75000"/>
            </a:schemeClr>
          </a:solidFill>
          <a:ln>
            <a:solidFill>
              <a:schemeClr val="accent3">
                <a:lumMod val="75000"/>
              </a:schemeClr>
            </a:solidFill>
          </a:ln>
        </c:spPr>
      </c:pivotFmt>
      <c:pivotFmt>
        <c:idx val="1008"/>
        <c:spPr>
          <a:solidFill>
            <a:schemeClr val="accent3">
              <a:lumMod val="75000"/>
            </a:schemeClr>
          </a:solidFill>
          <a:ln>
            <a:solidFill>
              <a:schemeClr val="accent3">
                <a:lumMod val="75000"/>
              </a:schemeClr>
            </a:solidFill>
          </a:ln>
        </c:spPr>
      </c:pivotFmt>
      <c:pivotFmt>
        <c:idx val="1009"/>
        <c:spPr>
          <a:solidFill>
            <a:schemeClr val="accent3">
              <a:lumMod val="75000"/>
            </a:schemeClr>
          </a:solidFill>
          <a:ln>
            <a:solidFill>
              <a:schemeClr val="accent3">
                <a:lumMod val="75000"/>
              </a:schemeClr>
            </a:solidFill>
          </a:ln>
        </c:spPr>
      </c:pivotFmt>
      <c:pivotFmt>
        <c:idx val="1010"/>
        <c:spPr>
          <a:solidFill>
            <a:schemeClr val="accent3">
              <a:lumMod val="75000"/>
            </a:schemeClr>
          </a:solidFill>
          <a:ln>
            <a:solidFill>
              <a:schemeClr val="accent3">
                <a:lumMod val="75000"/>
              </a:schemeClr>
            </a:solidFill>
          </a:ln>
        </c:spPr>
      </c:pivotFmt>
      <c:pivotFmt>
        <c:idx val="1011"/>
        <c:spPr>
          <a:solidFill>
            <a:schemeClr val="accent3">
              <a:lumMod val="75000"/>
            </a:schemeClr>
          </a:solidFill>
          <a:ln>
            <a:solidFill>
              <a:schemeClr val="accent3">
                <a:lumMod val="75000"/>
              </a:schemeClr>
            </a:solidFill>
          </a:ln>
        </c:spPr>
      </c:pivotFmt>
      <c:pivotFmt>
        <c:idx val="1012"/>
        <c:spPr>
          <a:solidFill>
            <a:schemeClr val="accent3">
              <a:lumMod val="75000"/>
            </a:schemeClr>
          </a:solidFill>
          <a:ln>
            <a:solidFill>
              <a:schemeClr val="accent3">
                <a:lumMod val="75000"/>
              </a:schemeClr>
            </a:solidFill>
          </a:ln>
        </c:spPr>
      </c:pivotFmt>
      <c:pivotFmt>
        <c:idx val="1013"/>
        <c:spPr>
          <a:solidFill>
            <a:schemeClr val="accent3">
              <a:lumMod val="75000"/>
            </a:schemeClr>
          </a:solidFill>
          <a:ln>
            <a:solidFill>
              <a:schemeClr val="accent3">
                <a:lumMod val="75000"/>
              </a:schemeClr>
            </a:solidFill>
          </a:ln>
        </c:spPr>
      </c:pivotFmt>
      <c:pivotFmt>
        <c:idx val="1014"/>
        <c:spPr>
          <a:solidFill>
            <a:schemeClr val="accent3">
              <a:lumMod val="75000"/>
            </a:schemeClr>
          </a:solidFill>
          <a:ln>
            <a:solidFill>
              <a:schemeClr val="accent3">
                <a:lumMod val="75000"/>
              </a:schemeClr>
            </a:solidFill>
          </a:ln>
        </c:spPr>
      </c:pivotFmt>
      <c:pivotFmt>
        <c:idx val="1015"/>
        <c:spPr>
          <a:solidFill>
            <a:schemeClr val="accent3">
              <a:lumMod val="75000"/>
            </a:schemeClr>
          </a:solidFill>
          <a:ln>
            <a:solidFill>
              <a:schemeClr val="accent3">
                <a:lumMod val="75000"/>
              </a:schemeClr>
            </a:solidFill>
          </a:ln>
        </c:spPr>
      </c:pivotFmt>
      <c:pivotFmt>
        <c:idx val="1016"/>
        <c:spPr>
          <a:solidFill>
            <a:schemeClr val="accent3">
              <a:lumMod val="75000"/>
            </a:schemeClr>
          </a:solidFill>
          <a:ln>
            <a:solidFill>
              <a:schemeClr val="accent3">
                <a:lumMod val="75000"/>
              </a:schemeClr>
            </a:solidFill>
          </a:ln>
        </c:spPr>
      </c:pivotFmt>
      <c:pivotFmt>
        <c:idx val="1017"/>
        <c:spPr>
          <a:solidFill>
            <a:schemeClr val="accent3">
              <a:lumMod val="75000"/>
            </a:schemeClr>
          </a:solidFill>
          <a:ln>
            <a:solidFill>
              <a:schemeClr val="accent3">
                <a:lumMod val="75000"/>
              </a:schemeClr>
            </a:solidFill>
          </a:ln>
        </c:spPr>
      </c:pivotFmt>
      <c:pivotFmt>
        <c:idx val="1018"/>
        <c:spPr>
          <a:solidFill>
            <a:schemeClr val="accent3">
              <a:lumMod val="75000"/>
            </a:schemeClr>
          </a:solidFill>
          <a:ln>
            <a:solidFill>
              <a:schemeClr val="accent3">
                <a:lumMod val="75000"/>
              </a:schemeClr>
            </a:solidFill>
          </a:ln>
        </c:spPr>
      </c:pivotFmt>
      <c:pivotFmt>
        <c:idx val="1019"/>
        <c:spPr>
          <a:solidFill>
            <a:schemeClr val="accent3">
              <a:lumMod val="75000"/>
            </a:schemeClr>
          </a:solidFill>
          <a:ln>
            <a:solidFill>
              <a:schemeClr val="accent3">
                <a:lumMod val="75000"/>
              </a:schemeClr>
            </a:solidFill>
          </a:ln>
        </c:spPr>
      </c:pivotFmt>
      <c:pivotFmt>
        <c:idx val="1020"/>
        <c:spPr>
          <a:solidFill>
            <a:schemeClr val="accent3">
              <a:lumMod val="75000"/>
            </a:schemeClr>
          </a:solidFill>
          <a:ln>
            <a:solidFill>
              <a:schemeClr val="accent3">
                <a:lumMod val="75000"/>
              </a:schemeClr>
            </a:solidFill>
          </a:ln>
        </c:spPr>
      </c:pivotFmt>
      <c:pivotFmt>
        <c:idx val="1021"/>
        <c:spPr>
          <a:solidFill>
            <a:schemeClr val="accent3">
              <a:lumMod val="75000"/>
            </a:schemeClr>
          </a:solidFill>
          <a:ln>
            <a:solidFill>
              <a:schemeClr val="accent3">
                <a:lumMod val="75000"/>
              </a:schemeClr>
            </a:solidFill>
          </a:ln>
        </c:spPr>
      </c:pivotFmt>
      <c:pivotFmt>
        <c:idx val="1022"/>
        <c:spPr>
          <a:solidFill>
            <a:schemeClr val="accent3">
              <a:lumMod val="75000"/>
            </a:schemeClr>
          </a:solidFill>
          <a:ln>
            <a:solidFill>
              <a:schemeClr val="accent3">
                <a:lumMod val="75000"/>
              </a:schemeClr>
            </a:solidFill>
          </a:ln>
        </c:spPr>
      </c:pivotFmt>
      <c:pivotFmt>
        <c:idx val="1023"/>
        <c:spPr>
          <a:solidFill>
            <a:schemeClr val="accent3">
              <a:lumMod val="75000"/>
            </a:schemeClr>
          </a:solidFill>
          <a:ln>
            <a:solidFill>
              <a:schemeClr val="accent3">
                <a:lumMod val="75000"/>
              </a:schemeClr>
            </a:solidFill>
          </a:ln>
        </c:spPr>
      </c:pivotFmt>
      <c:pivotFmt>
        <c:idx val="1024"/>
        <c:spPr>
          <a:solidFill>
            <a:srgbClr val="FF0000"/>
          </a:solidFill>
          <a:ln>
            <a:solidFill>
              <a:srgbClr val="FF0000"/>
            </a:solidFill>
          </a:ln>
        </c:spPr>
      </c:pivotFmt>
      <c:pivotFmt>
        <c:idx val="1025"/>
        <c:spPr>
          <a:solidFill>
            <a:srgbClr val="FF0000"/>
          </a:solidFill>
        </c:spPr>
      </c:pivotFmt>
      <c:pivotFmt>
        <c:idx val="1026"/>
        <c:spPr>
          <a:solidFill>
            <a:srgbClr val="FF7C80"/>
          </a:solidFill>
        </c:spPr>
      </c:pivotFmt>
      <c:pivotFmt>
        <c:idx val="1027"/>
        <c:spPr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28"/>
        <c:spPr>
          <a:solidFill>
            <a:srgbClr val="92D050"/>
          </a:solidFill>
          <a:ln>
            <a:solidFill>
              <a:srgbClr val="92D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29"/>
        <c:spPr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0"/>
        <c:spPr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1"/>
        <c:spPr>
          <a:solidFill>
            <a:srgbClr val="FF5050"/>
          </a:solidFill>
          <a:ln>
            <a:solidFill>
              <a:srgbClr val="FF5050"/>
            </a:solidFill>
          </a:ln>
        </c:spPr>
      </c:pivotFmt>
      <c:pivotFmt>
        <c:idx val="1032"/>
        <c:spPr>
          <a:solidFill>
            <a:srgbClr val="F8A49E"/>
          </a:solidFill>
          <a:ln>
            <a:solidFill>
              <a:srgbClr val="FF9999"/>
            </a:solidFill>
          </a:ln>
        </c:spPr>
      </c:pivotFmt>
      <c:pivotFmt>
        <c:idx val="1033"/>
        <c:spPr>
          <a:solidFill>
            <a:srgbClr val="FF0000"/>
          </a:solidFill>
          <a:ln>
            <a:solidFill>
              <a:srgbClr val="FF0000"/>
            </a:solidFill>
          </a:ln>
        </c:spPr>
      </c:pivotFmt>
      <c:pivotFmt>
        <c:idx val="1034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35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36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37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38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39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40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41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42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43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44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45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46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47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48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49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50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51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52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53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54"/>
        <c:spPr>
          <a:solidFill>
            <a:srgbClr val="008000"/>
          </a:solidFill>
          <a:ln>
            <a:solidFill>
              <a:srgbClr val="008000"/>
            </a:solidFill>
          </a:ln>
        </c:spPr>
      </c:pivotFmt>
      <c:pivotFmt>
        <c:idx val="1055"/>
        <c:spPr>
          <a:solidFill>
            <a:srgbClr val="00CC00"/>
          </a:solidFill>
          <a:ln>
            <a:solidFill>
              <a:srgbClr val="00CC00"/>
            </a:solidFill>
          </a:ln>
        </c:spPr>
      </c:pivotFmt>
      <c:pivotFmt>
        <c:idx val="1056"/>
        <c:spPr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7"/>
        <c:spPr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8"/>
        <c:spPr>
          <a:solidFill>
            <a:schemeClr val="accent1"/>
          </a:solidFill>
          <a:ln>
            <a:solidFill>
              <a:schemeClr val="accent1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9"/>
        <c:spPr>
          <a:solidFill>
            <a:schemeClr val="accent1">
              <a:lumMod val="40000"/>
              <a:lumOff val="60000"/>
            </a:schemeClr>
          </a:solidFill>
          <a:ln>
            <a:solidFill>
              <a:schemeClr val="accent1">
                <a:lumMod val="40000"/>
                <a:lumOff val="6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60"/>
        <c:spPr>
          <a:solidFill>
            <a:srgbClr val="92D050"/>
          </a:solidFill>
          <a:ln>
            <a:solidFill>
              <a:srgbClr val="92D050"/>
            </a:solidFill>
          </a:ln>
        </c:spPr>
      </c:pivotFmt>
      <c:pivotFmt>
        <c:idx val="1061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62"/>
        <c:spPr>
          <a:solidFill>
            <a:srgbClr val="008000"/>
          </a:solidFill>
          <a:ln>
            <a:solidFill>
              <a:srgbClr val="008000"/>
            </a:solidFill>
          </a:ln>
        </c:spPr>
      </c:pivotFmt>
      <c:pivotFmt>
        <c:idx val="1063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64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65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66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67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68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69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70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71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72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73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74"/>
        <c:spPr>
          <a:solidFill>
            <a:srgbClr val="E92B2B"/>
          </a:solidFill>
          <a:ln>
            <a:solidFill>
              <a:srgbClr val="F24336"/>
            </a:solidFill>
          </a:ln>
        </c:spPr>
      </c:pivotFmt>
      <c:pivotFmt>
        <c:idx val="1075"/>
        <c:spPr>
          <a:solidFill>
            <a:srgbClr val="FF9999"/>
          </a:solidFill>
          <a:ln>
            <a:solidFill>
              <a:srgbClr val="FF9999"/>
            </a:solidFill>
          </a:ln>
        </c:spPr>
      </c:pivotFmt>
      <c:pivotFmt>
        <c:idx val="1076"/>
        <c:spPr>
          <a:solidFill>
            <a:srgbClr val="FF5050"/>
          </a:solidFill>
          <a:ln>
            <a:solidFill>
              <a:srgbClr val="FF5050"/>
            </a:solidFill>
          </a:ln>
        </c:spPr>
      </c:pivotFmt>
      <c:pivotFmt>
        <c:idx val="1077"/>
        <c:spPr>
          <a:solidFill>
            <a:srgbClr val="FF0000"/>
          </a:solidFill>
          <a:ln>
            <a:solidFill>
              <a:srgbClr val="FF0000"/>
            </a:solidFill>
          </a:ln>
        </c:spPr>
      </c:pivotFmt>
      <c:pivotFmt>
        <c:idx val="1078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79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80"/>
        <c:spPr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81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82"/>
        <c:spPr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83"/>
        <c:spPr>
          <a:solidFill>
            <a:schemeClr val="tx2">
              <a:lumMod val="40000"/>
              <a:lumOff val="60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84"/>
        <c:spPr>
          <a:solidFill>
            <a:srgbClr val="92D050"/>
          </a:solidFill>
          <a:ln>
            <a:solidFill>
              <a:srgbClr val="92D050"/>
            </a:solidFill>
          </a:ln>
        </c:spPr>
      </c:pivotFmt>
      <c:pivotFmt>
        <c:idx val="1085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086"/>
        <c:spPr>
          <a:solidFill>
            <a:srgbClr val="008000"/>
          </a:solidFill>
          <a:ln>
            <a:solidFill>
              <a:srgbClr val="008000"/>
            </a:solidFill>
          </a:ln>
        </c:spPr>
      </c:pivotFmt>
      <c:pivotFmt>
        <c:idx val="1087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88"/>
        <c:spPr>
          <a:solidFill>
            <a:srgbClr val="FF0000"/>
          </a:solidFill>
          <a:ln>
            <a:solidFill>
              <a:srgbClr val="FF0000"/>
            </a:solidFill>
          </a:ln>
        </c:spPr>
      </c:pivotFmt>
      <c:pivotFmt>
        <c:idx val="1089"/>
        <c:spPr>
          <a:solidFill>
            <a:srgbClr val="FF5050"/>
          </a:solidFill>
          <a:ln>
            <a:solidFill>
              <a:srgbClr val="FF5050"/>
            </a:solidFill>
          </a:ln>
        </c:spPr>
      </c:pivotFmt>
      <c:pivotFmt>
        <c:idx val="1090"/>
        <c:spPr>
          <a:solidFill>
            <a:srgbClr val="C00000"/>
          </a:solidFill>
          <a:ln>
            <a:solidFill>
              <a:srgbClr val="C00000"/>
            </a:solidFill>
          </a:ln>
        </c:spPr>
      </c:pivotFmt>
      <c:pivotFmt>
        <c:idx val="1091"/>
        <c:spPr>
          <a:solidFill>
            <a:srgbClr val="F24336"/>
          </a:solidFill>
          <a:ln>
            <a:solidFill>
              <a:srgbClr val="F24336"/>
            </a:solidFill>
          </a:ln>
        </c:spPr>
      </c:pivotFmt>
      <c:pivotFmt>
        <c:idx val="1092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93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94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95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96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97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98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099"/>
        <c:spPr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00"/>
        <c:spPr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01"/>
        <c:spPr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02"/>
        <c:spPr>
          <a:solidFill>
            <a:schemeClr val="accent3"/>
          </a:solidFill>
          <a:ln>
            <a:solidFill>
              <a:schemeClr val="accent3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03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104"/>
        <c:spPr>
          <a:solidFill>
            <a:srgbClr val="66FF99"/>
          </a:solidFill>
          <a:ln>
            <a:solidFill>
              <a:srgbClr val="66FF99"/>
            </a:solidFill>
          </a:ln>
        </c:spPr>
      </c:pivotFmt>
      <c:pivotFmt>
        <c:idx val="1105"/>
        <c:spPr>
          <a:solidFill>
            <a:srgbClr val="008000"/>
          </a:solidFill>
          <a:ln>
            <a:solidFill>
              <a:srgbClr val="008000"/>
            </a:solidFill>
          </a:ln>
        </c:spPr>
      </c:pivotFmt>
      <c:pivotFmt>
        <c:idx val="1106"/>
        <c:spPr>
          <a:solidFill>
            <a:srgbClr val="FF9999"/>
          </a:solidFill>
          <a:ln>
            <a:solidFill>
              <a:srgbClr val="FF9999"/>
            </a:solidFill>
          </a:ln>
        </c:spPr>
      </c:pivotFmt>
      <c:pivotFmt>
        <c:idx val="1107"/>
        <c:spPr>
          <a:solidFill>
            <a:srgbClr val="FF0000"/>
          </a:solidFill>
          <a:ln>
            <a:solidFill>
              <a:srgbClr val="FF0000"/>
            </a:solidFill>
          </a:ln>
        </c:spPr>
      </c:pivotFmt>
      <c:pivotFmt>
        <c:idx val="1108"/>
        <c:spPr>
          <a:solidFill>
            <a:srgbClr val="C00000"/>
          </a:solidFill>
          <a:ln>
            <a:solidFill>
              <a:srgbClr val="C00000"/>
            </a:solidFill>
          </a:ln>
        </c:spPr>
      </c:pivotFmt>
      <c:pivotFmt>
        <c:idx val="1109"/>
        <c:spPr>
          <a:solidFill>
            <a:schemeClr val="accent1"/>
          </a:solidFill>
          <a:ln>
            <a:solidFill>
              <a:schemeClr val="accent1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0"/>
        <c:spPr>
          <a:solidFill>
            <a:schemeClr val="accent3"/>
          </a:solidFill>
          <a:ln>
            <a:solidFill>
              <a:schemeClr val="accent3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1"/>
        <c:spPr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2"/>
        <c:spPr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3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114"/>
        <c:spPr>
          <a:solidFill>
            <a:srgbClr val="66FF99"/>
          </a:solidFill>
          <a:ln>
            <a:solidFill>
              <a:srgbClr val="66FF99"/>
            </a:solidFill>
          </a:ln>
        </c:spPr>
      </c:pivotFmt>
      <c:pivotFmt>
        <c:idx val="1115"/>
        <c:spPr>
          <a:solidFill>
            <a:srgbClr val="00CC00"/>
          </a:solidFill>
          <a:ln>
            <a:solidFill>
              <a:srgbClr val="00CC00"/>
            </a:solidFill>
          </a:ln>
        </c:spPr>
      </c:pivotFmt>
      <c:pivotFmt>
        <c:idx val="1116"/>
      </c:pivotFmt>
      <c:pivotFmt>
        <c:idx val="1117"/>
      </c:pivotFmt>
      <c:pivotFmt>
        <c:idx val="1118"/>
      </c:pivotFmt>
      <c:pivotFmt>
        <c:idx val="1119"/>
      </c:pivotFmt>
      <c:pivotFmt>
        <c:idx val="1120"/>
      </c:pivotFmt>
      <c:pivotFmt>
        <c:idx val="1121"/>
      </c:pivotFmt>
      <c:pivotFmt>
        <c:idx val="1122"/>
      </c:pivotFmt>
      <c:pivotFmt>
        <c:idx val="1123"/>
      </c:pivotFmt>
      <c:pivotFmt>
        <c:idx val="1124"/>
      </c:pivotFmt>
      <c:pivotFmt>
        <c:idx val="1125"/>
      </c:pivotFmt>
      <c:pivotFmt>
        <c:idx val="1126"/>
        <c:spPr>
          <a:solidFill>
            <a:srgbClr val="CC3300"/>
          </a:solidFill>
          <a:ln>
            <a:solidFill>
              <a:srgbClr val="C00000"/>
            </a:solidFill>
          </a:ln>
        </c:spPr>
      </c:pivotFmt>
      <c:pivotFmt>
        <c:idx val="1127"/>
        <c:spPr>
          <a:solidFill>
            <a:srgbClr val="FF0000"/>
          </a:solidFill>
          <a:ln>
            <a:solidFill>
              <a:srgbClr val="FF0000"/>
            </a:solidFill>
          </a:ln>
        </c:spPr>
      </c:pivotFmt>
      <c:pivotFmt>
        <c:idx val="1128"/>
        <c:spPr>
          <a:solidFill>
            <a:srgbClr val="E92B2B"/>
          </a:solidFill>
          <a:ln>
            <a:solidFill>
              <a:srgbClr val="CC3300"/>
            </a:solidFill>
          </a:ln>
        </c:spPr>
      </c:pivotFmt>
      <c:pivotFmt>
        <c:idx val="1129"/>
        <c:spPr>
          <a:solidFill>
            <a:srgbClr val="FF9999"/>
          </a:solidFill>
          <a:ln>
            <a:solidFill>
              <a:srgbClr val="FF9999"/>
            </a:solidFill>
          </a:ln>
        </c:spPr>
      </c:pivotFmt>
      <c:pivotFmt>
        <c:idx val="1130"/>
        <c:spPr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1"/>
        <c:spPr>
          <a:solidFill>
            <a:schemeClr val="accent1">
              <a:lumMod val="60000"/>
              <a:lumOff val="40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2"/>
        <c:spPr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3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4"/>
        <c:spPr>
          <a:solidFill>
            <a:srgbClr val="008000"/>
          </a:solidFill>
          <a:ln>
            <a:solidFill>
              <a:srgbClr val="008000"/>
            </a:solidFill>
          </a:ln>
        </c:spPr>
      </c:pivotFmt>
      <c:pivotFmt>
        <c:idx val="1135"/>
        <c:spPr>
          <a:solidFill>
            <a:srgbClr val="92D050"/>
          </a:solidFill>
          <a:ln>
            <a:solidFill>
              <a:srgbClr val="92D050"/>
            </a:solidFill>
          </a:ln>
        </c:spPr>
      </c:pivotFmt>
      <c:pivotFmt>
        <c:idx val="1136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137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38"/>
        <c:spPr>
          <a:solidFill>
            <a:srgbClr val="C00000"/>
          </a:solidFill>
          <a:ln>
            <a:solidFill>
              <a:srgbClr val="C00000"/>
            </a:solidFill>
          </a:ln>
        </c:spPr>
      </c:pivotFmt>
      <c:pivotFmt>
        <c:idx val="1139"/>
        <c:spPr>
          <a:solidFill>
            <a:srgbClr val="FF0000"/>
          </a:solidFill>
          <a:ln>
            <a:solidFill>
              <a:srgbClr val="FF0000"/>
            </a:solidFill>
          </a:ln>
        </c:spPr>
      </c:pivotFmt>
      <c:pivotFmt>
        <c:idx val="1140"/>
        <c:spPr>
          <a:solidFill>
            <a:srgbClr val="F8A49E"/>
          </a:solidFill>
          <a:ln>
            <a:solidFill>
              <a:srgbClr val="F8A49E"/>
            </a:solidFill>
          </a:ln>
        </c:spPr>
      </c:pivotFmt>
      <c:pivotFmt>
        <c:idx val="1141"/>
        <c:spPr>
          <a:solidFill>
            <a:srgbClr val="E92B2B"/>
          </a:solidFill>
          <a:ln>
            <a:solidFill>
              <a:srgbClr val="E92B2B"/>
            </a:solidFill>
          </a:ln>
        </c:spPr>
      </c:pivotFmt>
      <c:pivotFmt>
        <c:idx val="1142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43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44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45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46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47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48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49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50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51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52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53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54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55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56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57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58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59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60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61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62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63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164"/>
        <c:spPr>
          <a:solidFill>
            <a:schemeClr val="accent1"/>
          </a:solidFill>
          <a:ln>
            <a:solidFill>
              <a:schemeClr val="accent1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65"/>
        <c:spPr>
          <a:solidFill>
            <a:schemeClr val="accent3"/>
          </a:solidFill>
          <a:ln>
            <a:solidFill>
              <a:schemeClr val="accent3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66"/>
        <c:spPr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67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68"/>
        <c:spPr>
          <a:solidFill>
            <a:srgbClr val="66FF99"/>
          </a:solidFill>
          <a:ln>
            <a:solidFill>
              <a:srgbClr val="66FF99"/>
            </a:solidFill>
          </a:ln>
        </c:spPr>
      </c:pivotFmt>
      <c:pivotFmt>
        <c:idx val="1169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170"/>
        <c:spPr>
          <a:solidFill>
            <a:srgbClr val="008000"/>
          </a:solidFill>
          <a:ln>
            <a:solidFill>
              <a:srgbClr val="008000"/>
            </a:solidFill>
          </a:ln>
        </c:spPr>
      </c:pivotFmt>
      <c:pivotFmt>
        <c:idx val="1171"/>
        <c:spPr>
          <a:solidFill>
            <a:srgbClr val="E92B2B"/>
          </a:solidFill>
          <a:ln>
            <a:solidFill>
              <a:srgbClr val="E92B2B"/>
            </a:solidFill>
          </a:ln>
        </c:spPr>
      </c:pivotFmt>
      <c:pivotFmt>
        <c:idx val="1172"/>
        <c:spPr>
          <a:solidFill>
            <a:srgbClr val="F8A49E"/>
          </a:solidFill>
          <a:ln>
            <a:solidFill>
              <a:srgbClr val="F8A49E"/>
            </a:solidFill>
          </a:ln>
        </c:spPr>
      </c:pivotFmt>
      <c:pivotFmt>
        <c:idx val="1173"/>
        <c:spPr>
          <a:solidFill>
            <a:srgbClr val="C00000"/>
          </a:solidFill>
          <a:ln>
            <a:solidFill>
              <a:srgbClr val="C00000"/>
            </a:solidFill>
          </a:ln>
        </c:spPr>
      </c:pivotFmt>
      <c:pivotFmt>
        <c:idx val="1174"/>
        <c:spPr>
          <a:solidFill>
            <a:schemeClr val="accent1"/>
          </a:solidFill>
          <a:ln>
            <a:solidFill>
              <a:schemeClr val="accent1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5"/>
        <c:spPr>
          <a:solidFill>
            <a:schemeClr val="accent3"/>
          </a:solidFill>
          <a:ln>
            <a:solidFill>
              <a:schemeClr val="accent3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6"/>
        <c:spPr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7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8"/>
        <c:spPr>
          <a:solidFill>
            <a:srgbClr val="008000"/>
          </a:solidFill>
          <a:ln>
            <a:solidFill>
              <a:srgbClr val="008000"/>
            </a:solidFill>
          </a:ln>
        </c:spPr>
      </c:pivotFmt>
      <c:pivotFmt>
        <c:idx val="1179"/>
        <c:spPr>
          <a:solidFill>
            <a:srgbClr val="66FF99"/>
          </a:solidFill>
          <a:ln>
            <a:solidFill>
              <a:srgbClr val="66FF99"/>
            </a:solidFill>
          </a:ln>
        </c:spPr>
      </c:pivotFmt>
      <c:pivotFmt>
        <c:idx val="1180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181"/>
        <c:spPr>
          <a:solidFill>
            <a:srgbClr val="FF0000"/>
          </a:solidFill>
          <a:ln>
            <a:solidFill>
              <a:srgbClr val="FF0000"/>
            </a:solidFill>
          </a:ln>
        </c:spPr>
      </c:pivotFmt>
      <c:pivotFmt>
        <c:idx val="1182"/>
        <c:spPr>
          <a:solidFill>
            <a:srgbClr val="F8A49E"/>
          </a:solidFill>
          <a:ln>
            <a:solidFill>
              <a:srgbClr val="F8A49E"/>
            </a:solidFill>
          </a:ln>
        </c:spPr>
      </c:pivotFmt>
      <c:pivotFmt>
        <c:idx val="1183"/>
        <c:spPr>
          <a:solidFill>
            <a:srgbClr val="E92B2B"/>
          </a:solidFill>
          <a:ln>
            <a:solidFill>
              <a:srgbClr val="E92B2B"/>
            </a:solidFill>
          </a:ln>
        </c:spPr>
      </c:pivotFmt>
      <c:pivotFmt>
        <c:idx val="1184"/>
        <c:spPr>
          <a:solidFill>
            <a:schemeClr val="tx2"/>
          </a:solidFill>
          <a:ln>
            <a:solidFill>
              <a:schemeClr val="tx2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85"/>
        <c:spPr>
          <a:solidFill>
            <a:schemeClr val="accent3"/>
          </a:solidFill>
          <a:ln>
            <a:solidFill>
              <a:schemeClr val="accent3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86"/>
        <c:spPr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87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88"/>
        <c:spPr>
          <a:solidFill>
            <a:srgbClr val="008000"/>
          </a:solidFill>
          <a:ln>
            <a:solidFill>
              <a:srgbClr val="008000"/>
            </a:solidFill>
          </a:ln>
        </c:spPr>
      </c:pivotFmt>
      <c:pivotFmt>
        <c:idx val="1189"/>
        <c:spPr>
          <a:solidFill>
            <a:srgbClr val="66FF99"/>
          </a:solidFill>
          <a:ln>
            <a:solidFill>
              <a:srgbClr val="66FF99"/>
            </a:solidFill>
          </a:ln>
        </c:spPr>
      </c:pivotFmt>
      <c:pivotFmt>
        <c:idx val="1190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191"/>
        <c:spPr>
          <a:solidFill>
            <a:srgbClr val="FF0000"/>
          </a:solidFill>
          <a:ln>
            <a:solidFill>
              <a:srgbClr val="FF0000"/>
            </a:solidFill>
          </a:ln>
        </c:spPr>
      </c:pivotFmt>
      <c:pivotFmt>
        <c:idx val="1192"/>
        <c:spPr>
          <a:solidFill>
            <a:srgbClr val="F8A49E"/>
          </a:solidFill>
          <a:ln>
            <a:solidFill>
              <a:srgbClr val="F8A49E"/>
            </a:solidFill>
          </a:ln>
        </c:spPr>
      </c:pivotFmt>
      <c:pivotFmt>
        <c:idx val="1193"/>
        <c:spPr>
          <a:solidFill>
            <a:srgbClr val="C00000"/>
          </a:solidFill>
          <a:ln>
            <a:solidFill>
              <a:srgbClr val="C00000"/>
            </a:solidFill>
          </a:ln>
        </c:spPr>
      </c:pivotFmt>
      <c:pivotFmt>
        <c:idx val="1194"/>
        <c:spPr>
          <a:solidFill>
            <a:schemeClr val="accent1"/>
          </a:solidFill>
          <a:ln>
            <a:solidFill>
              <a:schemeClr val="accent1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5"/>
        <c:spPr>
          <a:solidFill>
            <a:schemeClr val="accent3"/>
          </a:solidFill>
          <a:ln>
            <a:solidFill>
              <a:schemeClr val="accent3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6"/>
        <c:spPr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7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8"/>
        <c:spPr>
          <a:solidFill>
            <a:srgbClr val="008000"/>
          </a:solidFill>
          <a:ln>
            <a:solidFill>
              <a:srgbClr val="008000"/>
            </a:solidFill>
          </a:ln>
        </c:spPr>
      </c:pivotFmt>
      <c:pivotFmt>
        <c:idx val="1199"/>
        <c:spPr>
          <a:solidFill>
            <a:srgbClr val="66FF99"/>
          </a:solidFill>
          <a:ln>
            <a:solidFill>
              <a:srgbClr val="66FF99"/>
            </a:solidFill>
          </a:ln>
        </c:spPr>
      </c:pivotFmt>
      <c:pivotFmt>
        <c:idx val="1200"/>
        <c:spPr>
          <a:solidFill>
            <a:srgbClr val="00CC00"/>
          </a:solidFill>
          <a:ln>
            <a:solidFill>
              <a:srgbClr val="00CC00"/>
            </a:solidFill>
          </a:ln>
        </c:spPr>
      </c:pivotFmt>
      <c:pivotFmt>
        <c:idx val="1201"/>
        <c:spPr>
          <a:solidFill>
            <a:srgbClr val="FF0000"/>
          </a:solidFill>
          <a:ln>
            <a:solidFill>
              <a:srgbClr val="FF0000"/>
            </a:solidFill>
          </a:ln>
        </c:spPr>
      </c:pivotFmt>
      <c:pivotFmt>
        <c:idx val="1202"/>
        <c:spPr>
          <a:solidFill>
            <a:srgbClr val="F8A49E"/>
          </a:solidFill>
          <a:ln>
            <a:solidFill>
              <a:srgbClr val="F8A49E"/>
            </a:solidFill>
          </a:ln>
        </c:spPr>
      </c:pivotFmt>
      <c:pivotFmt>
        <c:idx val="1203"/>
        <c:spPr>
          <a:solidFill>
            <a:srgbClr val="C00000"/>
          </a:solidFill>
          <a:ln>
            <a:solidFill>
              <a:srgbClr val="C00000"/>
            </a:solidFill>
          </a:ln>
        </c:spPr>
      </c:pivotFmt>
      <c:pivotFmt>
        <c:idx val="1204"/>
        <c:spPr>
          <a:solidFill>
            <a:schemeClr val="accent1"/>
          </a:solidFill>
          <a:ln>
            <a:solidFill>
              <a:schemeClr val="accent1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05"/>
        <c:spPr>
          <a:solidFill>
            <a:schemeClr val="accent3"/>
          </a:solidFill>
          <a:ln>
            <a:solidFill>
              <a:schemeClr val="accent3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06"/>
        <c:spPr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07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08"/>
        <c:spPr>
          <a:solidFill>
            <a:srgbClr val="008000"/>
          </a:solidFill>
          <a:ln>
            <a:solidFill>
              <a:srgbClr val="008000"/>
            </a:solidFill>
          </a:ln>
        </c:spPr>
      </c:pivotFmt>
      <c:pivotFmt>
        <c:idx val="1209"/>
        <c:spPr>
          <a:solidFill>
            <a:srgbClr val="00CC00"/>
          </a:solidFill>
          <a:ln>
            <a:solidFill>
              <a:srgbClr val="00CC00"/>
            </a:solidFill>
          </a:ln>
        </c:spPr>
      </c:pivotFmt>
      <c:pivotFmt>
        <c:idx val="1210"/>
        <c:spPr>
          <a:solidFill>
            <a:srgbClr val="66FF99"/>
          </a:solidFill>
          <a:ln>
            <a:solidFill>
              <a:srgbClr val="66FF99"/>
            </a:solidFill>
          </a:ln>
        </c:spPr>
      </c:pivotFmt>
      <c:pivotFmt>
        <c:idx val="1211"/>
        <c:spPr>
          <a:solidFill>
            <a:srgbClr val="FF0000"/>
          </a:solidFill>
          <a:ln>
            <a:solidFill>
              <a:srgbClr val="FF0000"/>
            </a:solidFill>
          </a:ln>
        </c:spPr>
      </c:pivotFmt>
      <c:pivotFmt>
        <c:idx val="1212"/>
        <c:spPr>
          <a:solidFill>
            <a:srgbClr val="FF9999"/>
          </a:solidFill>
          <a:ln>
            <a:solidFill>
              <a:srgbClr val="FF9999"/>
            </a:solidFill>
          </a:ln>
        </c:spPr>
      </c:pivotFmt>
      <c:pivotFmt>
        <c:idx val="1213"/>
        <c:spPr>
          <a:solidFill>
            <a:srgbClr val="C00000"/>
          </a:solidFill>
          <a:ln>
            <a:solidFill>
              <a:srgbClr val="C00000"/>
            </a:solidFill>
          </a:ln>
        </c:spPr>
      </c:pivotFmt>
      <c:pivotFmt>
        <c:idx val="1214"/>
        <c:spPr>
          <a:solidFill>
            <a:schemeClr val="tx2">
              <a:lumMod val="60000"/>
              <a:lumOff val="4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5"/>
        <c:spPr>
          <a:solidFill>
            <a:schemeClr val="accent3"/>
          </a:solidFill>
          <a:ln>
            <a:solidFill>
              <a:schemeClr val="accent3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6"/>
        <c:spPr>
          <a:solidFill>
            <a:schemeClr val="bg1">
              <a:lumMod val="65000"/>
            </a:schemeClr>
          </a:solidFill>
          <a:ln>
            <a:solidFill>
              <a:schemeClr val="bg1">
                <a:lumMod val="6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7"/>
        <c:spPr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8"/>
        <c:spPr>
          <a:solidFill>
            <a:srgbClr val="00CC00"/>
          </a:solidFill>
          <a:ln>
            <a:solidFill>
              <a:srgbClr val="00CC00"/>
            </a:solidFill>
          </a:ln>
        </c:spPr>
      </c:pivotFmt>
      <c:pivotFmt>
        <c:idx val="1219"/>
        <c:spPr>
          <a:solidFill>
            <a:srgbClr val="008000"/>
          </a:solidFill>
          <a:ln>
            <a:solidFill>
              <a:srgbClr val="008000"/>
            </a:solidFill>
          </a:ln>
        </c:spPr>
      </c:pivotFmt>
      <c:pivotFmt>
        <c:idx val="1220"/>
        <c:spPr>
          <a:solidFill>
            <a:schemeClr val="tx2">
              <a:lumMod val="60000"/>
              <a:lumOff val="4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c:spPr>
      </c:pivotFmt>
      <c:pivotFmt>
        <c:idx val="1221"/>
        <c:spPr>
          <a:solidFill>
            <a:srgbClr val="FF0000"/>
          </a:solidFill>
          <a:ln>
            <a:solidFill>
              <a:srgbClr val="FF0000"/>
            </a:solidFill>
          </a:ln>
        </c:spPr>
      </c:pivotFmt>
      <c:pivotFmt>
        <c:idx val="1222"/>
        <c:spPr>
          <a:solidFill>
            <a:srgbClr val="F8A49E"/>
          </a:solidFill>
          <a:ln>
            <a:solidFill>
              <a:srgbClr val="F8A49E"/>
            </a:solidFill>
          </a:ln>
        </c:spPr>
      </c:pivotFmt>
      <c:pivotFmt>
        <c:idx val="1223"/>
        <c:spPr>
          <a:solidFill>
            <a:schemeClr val="tx2">
              <a:lumMod val="60000"/>
              <a:lumOff val="4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c:spPr>
      </c:pivotFmt>
      <c:pivotFmt>
        <c:idx val="1224"/>
        <c:spPr>
          <a:solidFill>
            <a:schemeClr val="accent1"/>
          </a:solidFill>
          <a:ln>
            <a:solidFill>
              <a:schemeClr val="accent1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25"/>
        <c:spPr>
          <a:solidFill>
            <a:schemeClr val="accent3"/>
          </a:solidFill>
          <a:ln>
            <a:solidFill>
              <a:schemeClr val="accent3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26"/>
        <c:spPr>
          <a:solidFill>
            <a:schemeClr val="bg1">
              <a:lumMod val="65000"/>
            </a:schemeClr>
          </a:solidFill>
          <a:ln>
            <a:solidFill>
              <a:schemeClr val="bg1">
                <a:lumMod val="6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27"/>
        <c:spPr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28"/>
        <c:spPr>
          <a:solidFill>
            <a:srgbClr val="008000"/>
          </a:solidFill>
          <a:ln>
            <a:solidFill>
              <a:srgbClr val="008000"/>
            </a:solidFill>
          </a:ln>
        </c:spPr>
      </c:pivotFmt>
      <c:pivotFmt>
        <c:idx val="1229"/>
        <c:spPr>
          <a:solidFill>
            <a:srgbClr val="66FF99"/>
          </a:solidFill>
          <a:ln>
            <a:solidFill>
              <a:srgbClr val="66FF99"/>
            </a:solidFill>
          </a:ln>
        </c:spPr>
      </c:pivotFmt>
      <c:pivotFmt>
        <c:idx val="1230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231"/>
        <c:spPr>
          <a:solidFill>
            <a:srgbClr val="C00000"/>
          </a:solidFill>
          <a:ln>
            <a:solidFill>
              <a:srgbClr val="C00000"/>
            </a:solidFill>
          </a:ln>
        </c:spPr>
      </c:pivotFmt>
      <c:pivotFmt>
        <c:idx val="1232"/>
        <c:spPr>
          <a:solidFill>
            <a:srgbClr val="FF7C80"/>
          </a:solidFill>
          <a:ln>
            <a:solidFill>
              <a:srgbClr val="FF7C80"/>
            </a:solidFill>
          </a:ln>
        </c:spPr>
      </c:pivotFmt>
      <c:pivotFmt>
        <c:idx val="1233"/>
        <c:spPr>
          <a:solidFill>
            <a:srgbClr val="FF0000"/>
          </a:solidFill>
          <a:ln>
            <a:solidFill>
              <a:srgbClr val="FF0000"/>
            </a:solidFill>
          </a:ln>
        </c:spPr>
      </c:pivotFmt>
      <c:pivotFmt>
        <c:idx val="1234"/>
        <c:spPr>
          <a:solidFill>
            <a:srgbClr val="008000"/>
          </a:solidFill>
          <a:ln>
            <a:solidFill>
              <a:srgbClr val="008000"/>
            </a:solidFill>
          </a:ln>
        </c:spPr>
      </c:pivotFmt>
      <c:pivotFmt>
        <c:idx val="1235"/>
        <c:spPr>
          <a:solidFill>
            <a:srgbClr val="66FF99"/>
          </a:solidFill>
          <a:ln>
            <a:solidFill>
              <a:srgbClr val="66FF99"/>
            </a:solidFill>
          </a:ln>
        </c:spPr>
      </c:pivotFmt>
      <c:pivotFmt>
        <c:idx val="1236"/>
        <c:spPr>
          <a:solidFill>
            <a:schemeClr val="accent1"/>
          </a:solidFill>
          <a:ln>
            <a:solidFill>
              <a:schemeClr val="accent1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7"/>
        <c:spPr>
          <a:solidFill>
            <a:schemeClr val="accent3"/>
          </a:solidFill>
          <a:ln>
            <a:solidFill>
              <a:schemeClr val="accent3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8"/>
        <c:spPr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9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40"/>
        <c:spPr>
          <a:solidFill>
            <a:srgbClr val="008000"/>
          </a:solidFill>
          <a:ln>
            <a:solidFill>
              <a:srgbClr val="008000"/>
            </a:solidFill>
          </a:ln>
        </c:spPr>
      </c:pivotFmt>
      <c:pivotFmt>
        <c:idx val="1241"/>
      </c:pivotFmt>
      <c:pivotFmt>
        <c:idx val="1242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243"/>
        <c:spPr>
          <a:solidFill>
            <a:srgbClr val="C00000"/>
          </a:solidFill>
          <a:ln>
            <a:solidFill>
              <a:srgbClr val="C00000"/>
            </a:solidFill>
          </a:ln>
        </c:spPr>
      </c:pivotFmt>
      <c:pivotFmt>
        <c:idx val="1244"/>
        <c:spPr>
          <a:solidFill>
            <a:srgbClr val="FF7C80"/>
          </a:solidFill>
          <a:ln>
            <a:solidFill>
              <a:srgbClr val="FF7C80"/>
            </a:solidFill>
          </a:ln>
        </c:spPr>
      </c:pivotFmt>
      <c:pivotFmt>
        <c:idx val="1245"/>
        <c:spPr>
          <a:solidFill>
            <a:srgbClr val="FF0000"/>
          </a:solidFill>
          <a:ln>
            <a:solidFill>
              <a:srgbClr val="FF0000"/>
            </a:solidFill>
          </a:ln>
        </c:spPr>
      </c:pivotFmt>
      <c:pivotFmt>
        <c:idx val="1246"/>
        <c:spPr>
          <a:solidFill>
            <a:srgbClr val="00CC00"/>
          </a:solidFill>
          <a:ln>
            <a:solidFill>
              <a:srgbClr val="00CC00"/>
            </a:solidFill>
          </a:ln>
        </c:spPr>
      </c:pivotFmt>
      <c:pivotFmt>
        <c:idx val="1247"/>
        <c:spPr>
          <a:solidFill>
            <a:schemeClr val="accent1"/>
          </a:solidFill>
          <a:ln>
            <a:solidFill>
              <a:schemeClr val="accent1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48"/>
        <c:spPr>
          <a:solidFill>
            <a:schemeClr val="accent3"/>
          </a:solidFill>
          <a:ln>
            <a:solidFill>
              <a:schemeClr val="accent3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49"/>
        <c:spPr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0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1"/>
        <c:spPr>
          <a:solidFill>
            <a:srgbClr val="008000"/>
          </a:solidFill>
          <a:ln>
            <a:solidFill>
              <a:srgbClr val="008000"/>
            </a:solidFill>
          </a:ln>
        </c:spPr>
      </c:pivotFmt>
      <c:pivotFmt>
        <c:idx val="1252"/>
        <c:spPr>
          <a:solidFill>
            <a:srgbClr val="00CC00"/>
          </a:solidFill>
          <a:ln>
            <a:solidFill>
              <a:srgbClr val="00CC00"/>
            </a:solidFill>
          </a:ln>
        </c:spPr>
      </c:pivotFmt>
      <c:pivotFmt>
        <c:idx val="1253"/>
        <c:spPr>
          <a:solidFill>
            <a:srgbClr val="66FF99"/>
          </a:solidFill>
          <a:ln>
            <a:solidFill>
              <a:srgbClr val="66FF99"/>
            </a:solidFill>
          </a:ln>
        </c:spPr>
      </c:pivotFmt>
      <c:pivotFmt>
        <c:idx val="1254"/>
        <c:spPr>
          <a:solidFill>
            <a:srgbClr val="C00000"/>
          </a:solidFill>
          <a:ln>
            <a:solidFill>
              <a:srgbClr val="C00000"/>
            </a:solidFill>
          </a:ln>
        </c:spPr>
      </c:pivotFmt>
      <c:pivotFmt>
        <c:idx val="1255"/>
        <c:spPr>
          <a:solidFill>
            <a:srgbClr val="F8A49E"/>
          </a:solidFill>
          <a:ln>
            <a:solidFill>
              <a:srgbClr val="F8A49E"/>
            </a:solidFill>
          </a:ln>
        </c:spPr>
      </c:pivotFmt>
      <c:pivotFmt>
        <c:idx val="1256"/>
        <c:spPr>
          <a:solidFill>
            <a:srgbClr val="FF0000"/>
          </a:solidFill>
          <a:ln>
            <a:solidFill>
              <a:srgbClr val="FF0000"/>
            </a:solidFill>
          </a:ln>
        </c:spPr>
      </c:pivotFmt>
      <c:pivotFmt>
        <c:idx val="1257"/>
        <c:spPr>
          <a:solidFill>
            <a:schemeClr val="accent1"/>
          </a:solidFill>
          <a:ln>
            <a:solidFill>
              <a:schemeClr val="accent1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8"/>
        <c:spPr>
          <a:solidFill>
            <a:schemeClr val="accent3"/>
          </a:solidFill>
          <a:ln>
            <a:solidFill>
              <a:schemeClr val="accent3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9"/>
        <c:spPr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60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61"/>
        <c:spPr>
          <a:solidFill>
            <a:srgbClr val="008000"/>
          </a:solidFill>
          <a:ln>
            <a:solidFill>
              <a:srgbClr val="008000"/>
            </a:solidFill>
          </a:ln>
        </c:spPr>
      </c:pivotFmt>
      <c:pivotFmt>
        <c:idx val="1262"/>
        <c:spPr>
          <a:solidFill>
            <a:srgbClr val="66FF99"/>
          </a:solidFill>
          <a:ln>
            <a:solidFill>
              <a:srgbClr val="66FF99"/>
            </a:solidFill>
          </a:ln>
        </c:spPr>
      </c:pivotFmt>
      <c:pivotFmt>
        <c:idx val="1263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264"/>
        <c:spPr>
          <a:solidFill>
            <a:srgbClr val="C00000"/>
          </a:solidFill>
          <a:ln>
            <a:solidFill>
              <a:srgbClr val="C00000"/>
            </a:solidFill>
          </a:ln>
        </c:spPr>
      </c:pivotFmt>
      <c:pivotFmt>
        <c:idx val="1265"/>
        <c:spPr>
          <a:solidFill>
            <a:srgbClr val="F8A49E"/>
          </a:solidFill>
          <a:ln>
            <a:solidFill>
              <a:srgbClr val="F8A49E"/>
            </a:solidFill>
          </a:ln>
        </c:spPr>
      </c:pivotFmt>
      <c:pivotFmt>
        <c:idx val="1266"/>
        <c:spPr>
          <a:solidFill>
            <a:srgbClr val="FF0000"/>
          </a:solidFill>
          <a:ln>
            <a:solidFill>
              <a:srgbClr val="FF0000"/>
            </a:solidFill>
          </a:ln>
        </c:spPr>
      </c:pivotFmt>
      <c:pivotFmt>
        <c:idx val="1267"/>
        <c:spPr>
          <a:solidFill>
            <a:schemeClr val="accent1"/>
          </a:solidFill>
          <a:ln>
            <a:solidFill>
              <a:schemeClr val="accent1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68"/>
        <c:spPr>
          <a:solidFill>
            <a:schemeClr val="accent3"/>
          </a:solidFill>
          <a:ln>
            <a:solidFill>
              <a:schemeClr val="accent3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69"/>
        <c:spPr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70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71"/>
        <c:spPr>
          <a:solidFill>
            <a:srgbClr val="008000"/>
          </a:solidFill>
          <a:ln>
            <a:solidFill>
              <a:srgbClr val="008000"/>
            </a:solidFill>
          </a:ln>
        </c:spPr>
      </c:pivotFmt>
      <c:pivotFmt>
        <c:idx val="1272"/>
        <c:spPr>
          <a:solidFill>
            <a:srgbClr val="66FF99"/>
          </a:solidFill>
          <a:ln>
            <a:solidFill>
              <a:srgbClr val="66FF99"/>
            </a:solidFill>
          </a:ln>
        </c:spPr>
      </c:pivotFmt>
      <c:pivotFmt>
        <c:idx val="1273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274"/>
        <c:spPr>
          <a:solidFill>
            <a:srgbClr val="C00000"/>
          </a:solidFill>
          <a:ln>
            <a:solidFill>
              <a:srgbClr val="C00000"/>
            </a:solidFill>
          </a:ln>
        </c:spPr>
      </c:pivotFmt>
      <c:pivotFmt>
        <c:idx val="1275"/>
        <c:spPr>
          <a:solidFill>
            <a:srgbClr val="F8A49E"/>
          </a:solidFill>
          <a:ln>
            <a:solidFill>
              <a:srgbClr val="F8A49E"/>
            </a:solidFill>
          </a:ln>
        </c:spPr>
      </c:pivotFmt>
      <c:pivotFmt>
        <c:idx val="1276"/>
        <c:spPr>
          <a:solidFill>
            <a:srgbClr val="FF0000"/>
          </a:solidFill>
          <a:ln>
            <a:solidFill>
              <a:srgbClr val="FF0000"/>
            </a:solidFill>
          </a:ln>
        </c:spPr>
      </c:pivotFmt>
      <c:pivotFmt>
        <c:idx val="1277"/>
        <c:spPr>
          <a:solidFill>
            <a:schemeClr val="accent1"/>
          </a:solidFill>
          <a:ln>
            <a:solidFill>
              <a:schemeClr val="accent1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78"/>
        <c:spPr>
          <a:solidFill>
            <a:schemeClr val="accent1">
              <a:lumMod val="40000"/>
              <a:lumOff val="60000"/>
            </a:schemeClr>
          </a:solidFill>
          <a:ln>
            <a:solidFill>
              <a:schemeClr val="accent1">
                <a:lumMod val="40000"/>
                <a:lumOff val="6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79"/>
        <c:spPr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80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81"/>
        <c:spPr>
          <a:solidFill>
            <a:schemeClr val="accent3"/>
          </a:solidFill>
          <a:ln>
            <a:solidFill>
              <a:schemeClr val="accent3"/>
            </a:solidFill>
          </a:ln>
        </c:spPr>
      </c:pivotFmt>
      <c:pivotFmt>
        <c:idx val="1282"/>
        <c:spPr>
          <a:solidFill>
            <a:srgbClr val="008000"/>
          </a:solidFill>
          <a:ln>
            <a:solidFill>
              <a:srgbClr val="008000"/>
            </a:solidFill>
          </a:ln>
        </c:spPr>
      </c:pivotFmt>
      <c:pivotFmt>
        <c:idx val="1283"/>
        <c:spPr>
          <a:solidFill>
            <a:srgbClr val="66FF99"/>
          </a:solidFill>
          <a:ln>
            <a:solidFill>
              <a:srgbClr val="66FF99"/>
            </a:solidFill>
          </a:ln>
        </c:spPr>
      </c:pivotFmt>
      <c:pivotFmt>
        <c:idx val="1284"/>
        <c:spPr>
          <a:solidFill>
            <a:srgbClr val="00B050"/>
          </a:solidFill>
          <a:ln>
            <a:solidFill>
              <a:srgbClr val="00B050"/>
            </a:solidFill>
          </a:ln>
        </c:spPr>
      </c:pivotFmt>
      <c:pivotFmt>
        <c:idx val="1285"/>
        <c:spPr>
          <a:solidFill>
            <a:srgbClr val="C00000"/>
          </a:solidFill>
          <a:ln>
            <a:solidFill>
              <a:srgbClr val="C00000"/>
            </a:solidFill>
          </a:ln>
        </c:spPr>
      </c:pivotFmt>
      <c:pivotFmt>
        <c:idx val="1286"/>
        <c:spPr>
          <a:solidFill>
            <a:srgbClr val="F8A49E"/>
          </a:solidFill>
          <a:ln>
            <a:solidFill>
              <a:srgbClr val="F8A49E"/>
            </a:solidFill>
          </a:ln>
        </c:spPr>
      </c:pivotFmt>
      <c:pivotFmt>
        <c:idx val="1287"/>
        <c:spPr>
          <a:solidFill>
            <a:srgbClr val="FF0000"/>
          </a:solidFill>
          <a:ln>
            <a:solidFill>
              <a:srgbClr val="FF0000"/>
            </a:solidFill>
          </a:ln>
        </c:spPr>
      </c:pivotFmt>
      <c:pivotFmt>
        <c:idx val="1288"/>
        <c:spPr>
          <a:solidFill>
            <a:srgbClr val="CC0000"/>
          </a:solidFill>
          <a:ln>
            <a:solidFill>
              <a:srgbClr val="CC0000"/>
            </a:solidFill>
          </a:ln>
        </c:spPr>
      </c:pivotFmt>
    </c:pivotFmts>
    <c:plotArea>
      <c:layout>
        <c:manualLayout>
          <c:layoutTarget val="inner"/>
          <c:xMode val="edge"/>
          <c:yMode val="edge"/>
          <c:x val="0.1235994903365253"/>
          <c:y val="2.9824662839175241E-2"/>
          <c:w val="0.8651771670904731"/>
          <c:h val="0.584833390946633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'GRAFICO Horario'!$B$3:$B$4</c:f>
              <c:strCache>
                <c:ptCount val="1"/>
                <c:pt idx="0">
                  <c:v>SUDESTE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3DA5-4DE8-93A7-4B03C069BFD3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3A5B-428E-89E1-E932908A1F35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3DA5-4DE8-93A7-4B03C069BFD3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3DA5-4DE8-93A7-4B03C069BFD3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5A66-4BEB-89AB-2EF00A1D640D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3DA5-4DE8-93A7-4B03C069BFD3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3DA5-4DE8-93A7-4B03C069BFD3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3DA5-4DE8-93A7-4B03C069BFD3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3DA5-4DE8-93A7-4B03C069BFD3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F6F0-4780-AFAD-C011E2011329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8685-43DB-ABB5-7866417256A5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F6F0-4780-AFAD-C011E2011329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F6F0-4780-AFAD-C011E2011329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F6F0-4780-AFAD-C011E2011329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3DA5-4DE8-93A7-4B03C069BFD3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3DA5-4DE8-93A7-4B03C069BFD3}"/>
              </c:ext>
            </c:extLst>
          </c:dPt>
          <c:dPt>
            <c:idx val="1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3A5B-428E-89E1-E932908A1F35}"/>
              </c:ext>
            </c:extLst>
          </c:dPt>
          <c:dPt>
            <c:idx val="19"/>
            <c:invertIfNegative val="0"/>
            <c:bubble3D val="0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3DA5-4DE8-93A7-4B03C069BFD3}"/>
              </c:ext>
            </c:extLst>
          </c:dPt>
          <c:dPt>
            <c:idx val="2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3DA5-4DE8-93A7-4B03C069BFD3}"/>
              </c:ext>
            </c:extLst>
          </c:dPt>
          <c:dPt>
            <c:idx val="2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3DA5-4DE8-93A7-4B03C069BFD3}"/>
              </c:ext>
            </c:extLst>
          </c:dPt>
          <c:dPt>
            <c:idx val="2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3A5B-428E-89E1-E932908A1F35}"/>
              </c:ext>
            </c:extLst>
          </c:dPt>
          <c:cat>
            <c:strRef>
              <c:f>'GRAFICO Horario'!$A$5:$A$28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'GRAFICO Horario'!$B$5:$B$28</c:f>
              <c:numCache>
                <c:formatCode>0</c:formatCode>
                <c:ptCount val="24"/>
                <c:pt idx="0">
                  <c:v>105.66</c:v>
                </c:pt>
                <c:pt idx="1">
                  <c:v>104.48</c:v>
                </c:pt>
                <c:pt idx="2">
                  <c:v>103.36</c:v>
                </c:pt>
                <c:pt idx="3">
                  <c:v>102.47</c:v>
                </c:pt>
                <c:pt idx="4">
                  <c:v>102.88</c:v>
                </c:pt>
                <c:pt idx="5">
                  <c:v>103.38</c:v>
                </c:pt>
                <c:pt idx="6">
                  <c:v>103.34</c:v>
                </c:pt>
                <c:pt idx="7">
                  <c:v>104.24</c:v>
                </c:pt>
                <c:pt idx="8">
                  <c:v>105.3</c:v>
                </c:pt>
                <c:pt idx="9">
                  <c:v>105.4</c:v>
                </c:pt>
                <c:pt idx="10">
                  <c:v>105.86</c:v>
                </c:pt>
                <c:pt idx="11">
                  <c:v>105.85</c:v>
                </c:pt>
                <c:pt idx="12">
                  <c:v>105.29</c:v>
                </c:pt>
                <c:pt idx="13">
                  <c:v>106.03</c:v>
                </c:pt>
                <c:pt idx="14">
                  <c:v>106.61</c:v>
                </c:pt>
                <c:pt idx="15">
                  <c:v>106.78</c:v>
                </c:pt>
                <c:pt idx="16">
                  <c:v>106.73</c:v>
                </c:pt>
                <c:pt idx="17">
                  <c:v>106.19</c:v>
                </c:pt>
                <c:pt idx="18">
                  <c:v>106.57</c:v>
                </c:pt>
                <c:pt idx="19">
                  <c:v>107.08</c:v>
                </c:pt>
                <c:pt idx="20">
                  <c:v>106.46</c:v>
                </c:pt>
                <c:pt idx="21">
                  <c:v>106.48</c:v>
                </c:pt>
                <c:pt idx="22">
                  <c:v>106.3</c:v>
                </c:pt>
                <c:pt idx="23">
                  <c:v>105.3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DA5-4DE8-93A7-4B03C069BFD3}"/>
            </c:ext>
          </c:extLst>
        </c:ser>
        <c:ser>
          <c:idx val="1"/>
          <c:order val="1"/>
          <c:tx>
            <c:strRef>
              <c:f>'GRAFICO Horario'!$C$3:$C$4</c:f>
              <c:strCache>
                <c:ptCount val="1"/>
                <c:pt idx="0">
                  <c:v>SUL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3DA5-4DE8-93A7-4B03C069BFD3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3A5B-428E-89E1-E932908A1F35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3DA5-4DE8-93A7-4B03C069BFD3}"/>
              </c:ext>
            </c:extLst>
          </c:dPt>
          <c:dPt>
            <c:idx val="3"/>
            <c:invertIfNegative val="0"/>
            <c:bubble3D val="0"/>
            <c:spPr>
              <a:solidFill>
                <a:srgbClr val="66FF99"/>
              </a:solidFill>
              <a:ln>
                <a:solidFill>
                  <a:srgbClr val="66FF99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3DA5-4DE8-93A7-4B03C069BFD3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5A66-4BEB-89AB-2EF00A1D640D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3DA5-4DE8-93A7-4B03C069BFD3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3DA5-4DE8-93A7-4B03C069BFD3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3DA5-4DE8-93A7-4B03C069BFD3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3DA5-4DE8-93A7-4B03C069BFD3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8685-43DB-ABB5-7866417256A5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8685-43DB-ABB5-7866417256A5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F6F0-4780-AFAD-C011E2011329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4-F6F0-4780-AFAD-C011E2011329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8685-43DB-ABB5-7866417256A5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3DA5-4DE8-93A7-4B03C069BFD3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3DA5-4DE8-93A7-4B03C069BFD3}"/>
              </c:ext>
            </c:extLst>
          </c:dPt>
          <c:dPt>
            <c:idx val="1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5DC3-4BA0-A728-27F2ED155BE2}"/>
              </c:ext>
            </c:extLst>
          </c:dPt>
          <c:dPt>
            <c:idx val="19"/>
            <c:invertIfNegative val="0"/>
            <c:bubble3D val="0"/>
            <c:spPr>
              <a:solidFill>
                <a:srgbClr val="F8A49E"/>
              </a:solidFill>
              <a:ln>
                <a:solidFill>
                  <a:srgbClr val="F8A49E"/>
                </a:solidFill>
              </a:ln>
            </c:spPr>
            <c:extLst>
              <c:ext xmlns:c16="http://schemas.microsoft.com/office/drawing/2014/chart" uri="{C3380CC4-5D6E-409C-BE32-E72D297353CC}">
                <c16:uniqueId val="{00000019-3DA5-4DE8-93A7-4B03C069BFD3}"/>
              </c:ext>
            </c:extLst>
          </c:dPt>
          <c:dPt>
            <c:idx val="2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3DA5-4DE8-93A7-4B03C069BFD3}"/>
              </c:ext>
            </c:extLst>
          </c:dPt>
          <c:dPt>
            <c:idx val="2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3DA5-4DE8-93A7-4B03C069BFD3}"/>
              </c:ext>
            </c:extLst>
          </c:dPt>
          <c:dPt>
            <c:idx val="2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8685-43DB-ABB5-7866417256A5}"/>
              </c:ext>
            </c:extLst>
          </c:dPt>
          <c:dPt>
            <c:idx val="2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3A5B-428E-89E1-E932908A1F35}"/>
              </c:ext>
            </c:extLst>
          </c:dPt>
          <c:cat>
            <c:strRef>
              <c:f>'GRAFICO Horario'!$A$5:$A$28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'GRAFICO Horario'!$C$5:$C$28</c:f>
              <c:numCache>
                <c:formatCode>0</c:formatCode>
                <c:ptCount val="24"/>
                <c:pt idx="0">
                  <c:v>105.66</c:v>
                </c:pt>
                <c:pt idx="1">
                  <c:v>104.48</c:v>
                </c:pt>
                <c:pt idx="2">
                  <c:v>103.36</c:v>
                </c:pt>
                <c:pt idx="3">
                  <c:v>102.47</c:v>
                </c:pt>
                <c:pt idx="4">
                  <c:v>102.88</c:v>
                </c:pt>
                <c:pt idx="5">
                  <c:v>103.38</c:v>
                </c:pt>
                <c:pt idx="6">
                  <c:v>103.54</c:v>
                </c:pt>
                <c:pt idx="7">
                  <c:v>104.24</c:v>
                </c:pt>
                <c:pt idx="8">
                  <c:v>105.3</c:v>
                </c:pt>
                <c:pt idx="9">
                  <c:v>105.4</c:v>
                </c:pt>
                <c:pt idx="10">
                  <c:v>105.87</c:v>
                </c:pt>
                <c:pt idx="11">
                  <c:v>105.85</c:v>
                </c:pt>
                <c:pt idx="12">
                  <c:v>105.29</c:v>
                </c:pt>
                <c:pt idx="13">
                  <c:v>106.03</c:v>
                </c:pt>
                <c:pt idx="14">
                  <c:v>106.61</c:v>
                </c:pt>
                <c:pt idx="15">
                  <c:v>106.78</c:v>
                </c:pt>
                <c:pt idx="16">
                  <c:v>106.73</c:v>
                </c:pt>
                <c:pt idx="17">
                  <c:v>106.19</c:v>
                </c:pt>
                <c:pt idx="18">
                  <c:v>106.57</c:v>
                </c:pt>
                <c:pt idx="19">
                  <c:v>107.08</c:v>
                </c:pt>
                <c:pt idx="20">
                  <c:v>106.46</c:v>
                </c:pt>
                <c:pt idx="21">
                  <c:v>106.48</c:v>
                </c:pt>
                <c:pt idx="22">
                  <c:v>106.3</c:v>
                </c:pt>
                <c:pt idx="23">
                  <c:v>105.3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DA5-4DE8-93A7-4B03C069BFD3}"/>
            </c:ext>
          </c:extLst>
        </c:ser>
        <c:ser>
          <c:idx val="2"/>
          <c:order val="2"/>
          <c:tx>
            <c:strRef>
              <c:f>'GRAFICO Horario'!$D$3:$D$4</c:f>
              <c:strCache>
                <c:ptCount val="1"/>
                <c:pt idx="0">
                  <c:v>NORDESTE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3DA5-4DE8-93A7-4B03C069BFD3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A-3A5B-428E-89E1-E932908A1F35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3DA5-4DE8-93A7-4B03C069BFD3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3DA5-4DE8-93A7-4B03C069BFD3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2-5A66-4BEB-89AB-2EF00A1D640D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3DA5-4DE8-93A7-4B03C069BFD3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3DA5-4DE8-93A7-4B03C069BFD3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4-3DA5-4DE8-93A7-4B03C069BFD3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3DA5-4DE8-93A7-4B03C069BFD3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A-F6F0-4780-AFAD-C011E2011329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D-8685-43DB-ABB5-7866417256A5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E-F6F0-4780-AFAD-C011E2011329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0-F6F0-4780-AFAD-C011E2011329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E-8685-43DB-ABB5-7866417256A5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3DA5-4DE8-93A7-4B03C069BFD3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3DA5-4DE8-93A7-4B03C069BFD3}"/>
              </c:ext>
            </c:extLst>
          </c:dPt>
          <c:dPt>
            <c:idx val="1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7-3A5B-428E-89E1-E932908A1F35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A-F6F0-4780-AFAD-C011E2011329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C-F6F0-4780-AFAD-C011E2011329}"/>
              </c:ext>
            </c:extLst>
          </c:dPt>
          <c:dPt>
            <c:idx val="1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3DA5-4DE8-93A7-4B03C069BFD3}"/>
              </c:ext>
            </c:extLst>
          </c:dPt>
          <c:dPt>
            <c:idx val="2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3DA5-4DE8-93A7-4B03C069BFD3}"/>
              </c:ext>
            </c:extLst>
          </c:dPt>
          <c:dPt>
            <c:idx val="2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B-3DA5-4DE8-93A7-4B03C069BFD3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54-F6F0-4780-AFAD-C011E2011329}"/>
              </c:ext>
            </c:extLst>
          </c:dPt>
          <c:dPt>
            <c:idx val="2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C-3A5B-428E-89E1-E932908A1F35}"/>
              </c:ext>
            </c:extLst>
          </c:dPt>
          <c:cat>
            <c:strRef>
              <c:f>'GRAFICO Horario'!$A$5:$A$28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'GRAFICO Horario'!$D$5:$D$28</c:f>
              <c:numCache>
                <c:formatCode>0</c:formatCode>
                <c:ptCount val="24"/>
                <c:pt idx="0">
                  <c:v>105.66</c:v>
                </c:pt>
                <c:pt idx="1">
                  <c:v>104.48</c:v>
                </c:pt>
                <c:pt idx="2">
                  <c:v>103.35</c:v>
                </c:pt>
                <c:pt idx="3">
                  <c:v>102.47</c:v>
                </c:pt>
                <c:pt idx="4">
                  <c:v>102.88</c:v>
                </c:pt>
                <c:pt idx="5">
                  <c:v>103.38</c:v>
                </c:pt>
                <c:pt idx="6">
                  <c:v>103.34</c:v>
                </c:pt>
                <c:pt idx="7">
                  <c:v>103.73</c:v>
                </c:pt>
                <c:pt idx="8">
                  <c:v>104.45</c:v>
                </c:pt>
                <c:pt idx="9">
                  <c:v>104.68</c:v>
                </c:pt>
                <c:pt idx="10">
                  <c:v>104.13</c:v>
                </c:pt>
                <c:pt idx="11">
                  <c:v>104</c:v>
                </c:pt>
                <c:pt idx="12">
                  <c:v>103.3</c:v>
                </c:pt>
                <c:pt idx="13">
                  <c:v>103.84</c:v>
                </c:pt>
                <c:pt idx="14">
                  <c:v>104.01</c:v>
                </c:pt>
                <c:pt idx="15">
                  <c:v>103.96</c:v>
                </c:pt>
                <c:pt idx="16">
                  <c:v>103.81</c:v>
                </c:pt>
                <c:pt idx="17">
                  <c:v>103.73</c:v>
                </c:pt>
                <c:pt idx="18">
                  <c:v>103.78</c:v>
                </c:pt>
                <c:pt idx="19">
                  <c:v>103.89</c:v>
                </c:pt>
                <c:pt idx="20">
                  <c:v>103.94</c:v>
                </c:pt>
                <c:pt idx="21">
                  <c:v>105.69</c:v>
                </c:pt>
                <c:pt idx="22">
                  <c:v>106.3</c:v>
                </c:pt>
                <c:pt idx="23">
                  <c:v>105.3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3DA5-4DE8-93A7-4B03C069BFD3}"/>
            </c:ext>
          </c:extLst>
        </c:ser>
        <c:ser>
          <c:idx val="3"/>
          <c:order val="3"/>
          <c:tx>
            <c:strRef>
              <c:f>'GRAFICO Horario'!$E$3:$E$4</c:f>
              <c:strCache>
                <c:ptCount val="1"/>
                <c:pt idx="0">
                  <c:v>NORTE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2D-3DA5-4DE8-93A7-4B03C069BFD3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E-3A5B-428E-89E1-E932908A1F35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E-3DA5-4DE8-93A7-4B03C069BFD3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F-3DA5-4DE8-93A7-4B03C069BFD3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1-5A66-4BEB-89AB-2EF00A1D640D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0-3DA5-4DE8-93A7-4B03C069BFD3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2-3DA5-4DE8-93A7-4B03C069BFD3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3-3DA5-4DE8-93A7-4B03C069BFD3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4-3DA5-4DE8-93A7-4B03C069BFD3}"/>
              </c:ext>
            </c:extLst>
          </c:dPt>
          <c:dPt>
            <c:idx val="9"/>
            <c:invertIfNegative val="0"/>
            <c:bubble3D val="0"/>
            <c:spPr>
              <a:solidFill>
                <a:srgbClr val="CC0000"/>
              </a:solidFill>
              <a:ln>
                <a:solidFill>
                  <a:srgbClr val="CC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6F-9CF1-4C8E-8C47-5C84D2E0E949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E-8685-43DB-ABB5-7866417256A5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70-9CF1-4C8E-8C47-5C84D2E0E949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71-9CF1-4C8E-8C47-5C84D2E0E949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F-8685-43DB-ABB5-7866417256A5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5-3DA5-4DE8-93A7-4B03C069BFD3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6-3DA5-4DE8-93A7-4B03C069BFD3}"/>
              </c:ext>
            </c:extLst>
          </c:dPt>
          <c:dPt>
            <c:idx val="1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B-3A5B-428E-89E1-E932908A1F35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72-9CF1-4C8E-8C47-5C84D2E0E949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66-612A-40EC-A207-E2736D3016E5}"/>
              </c:ext>
            </c:extLst>
          </c:dPt>
          <c:dPt>
            <c:idx val="1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7-3DA5-4DE8-93A7-4B03C069BFD3}"/>
              </c:ext>
            </c:extLst>
          </c:dPt>
          <c:dPt>
            <c:idx val="2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8-3DA5-4DE8-93A7-4B03C069BFD3}"/>
              </c:ext>
            </c:extLst>
          </c:dPt>
          <c:dPt>
            <c:idx val="2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A-3DA5-4DE8-93A7-4B03C069BFD3}"/>
              </c:ext>
            </c:extLst>
          </c:dPt>
          <c:dPt>
            <c:idx val="2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73-9CF1-4C8E-8C47-5C84D2E0E949}"/>
              </c:ext>
            </c:extLst>
          </c:dPt>
          <c:dPt>
            <c:idx val="2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50-3A5B-428E-89E1-E932908A1F35}"/>
              </c:ext>
            </c:extLst>
          </c:dPt>
          <c:cat>
            <c:strRef>
              <c:f>'GRAFICO Horario'!$A$5:$A$28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'GRAFICO Horario'!$E$5:$E$28</c:f>
              <c:numCache>
                <c:formatCode>0</c:formatCode>
                <c:ptCount val="24"/>
                <c:pt idx="0">
                  <c:v>49.77</c:v>
                </c:pt>
                <c:pt idx="1">
                  <c:v>72.97</c:v>
                </c:pt>
                <c:pt idx="2">
                  <c:v>75.489999999999995</c:v>
                </c:pt>
                <c:pt idx="3">
                  <c:v>91.8</c:v>
                </c:pt>
                <c:pt idx="4">
                  <c:v>101.75</c:v>
                </c:pt>
                <c:pt idx="5">
                  <c:v>101.57</c:v>
                </c:pt>
                <c:pt idx="6">
                  <c:v>101.39</c:v>
                </c:pt>
                <c:pt idx="7">
                  <c:v>97.94</c:v>
                </c:pt>
                <c:pt idx="8">
                  <c:v>103.02</c:v>
                </c:pt>
                <c:pt idx="9">
                  <c:v>104</c:v>
                </c:pt>
                <c:pt idx="10">
                  <c:v>102.46</c:v>
                </c:pt>
                <c:pt idx="11">
                  <c:v>102.22</c:v>
                </c:pt>
                <c:pt idx="12">
                  <c:v>101.39</c:v>
                </c:pt>
                <c:pt idx="13">
                  <c:v>101.74</c:v>
                </c:pt>
                <c:pt idx="14">
                  <c:v>101.51</c:v>
                </c:pt>
                <c:pt idx="15">
                  <c:v>101.25</c:v>
                </c:pt>
                <c:pt idx="16">
                  <c:v>101.01</c:v>
                </c:pt>
                <c:pt idx="17">
                  <c:v>100.77</c:v>
                </c:pt>
                <c:pt idx="18">
                  <c:v>100.53</c:v>
                </c:pt>
                <c:pt idx="19">
                  <c:v>100.28</c:v>
                </c:pt>
                <c:pt idx="20">
                  <c:v>100.04</c:v>
                </c:pt>
                <c:pt idx="21">
                  <c:v>99.8</c:v>
                </c:pt>
                <c:pt idx="22">
                  <c:v>99.56</c:v>
                </c:pt>
                <c:pt idx="23">
                  <c:v>99.32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3DA5-4DE8-93A7-4B03C069B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113152"/>
        <c:axId val="198114688"/>
      </c:barChart>
      <c:catAx>
        <c:axId val="198113152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198114688"/>
        <c:crossesAt val="0"/>
        <c:auto val="1"/>
        <c:lblAlgn val="ctr"/>
        <c:lblOffset val="100"/>
        <c:noMultiLvlLbl val="0"/>
      </c:catAx>
      <c:valAx>
        <c:axId val="198114688"/>
        <c:scaling>
          <c:orientation val="minMax"/>
          <c:max val="160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txPr>
          <a:bodyPr/>
          <a:lstStyle/>
          <a:p>
            <a:pPr>
              <a:defRPr sz="1400">
                <a:solidFill>
                  <a:schemeClr val="bg1"/>
                </a:solidFill>
              </a:defRPr>
            </a:pPr>
            <a:endParaRPr lang="pt-BR"/>
          </a:p>
        </c:txPr>
        <c:crossAx val="198113152"/>
        <c:crosses val="autoZero"/>
        <c:crossBetween val="between"/>
      </c:valAx>
      <c:dTable>
        <c:showHorzBorder val="1"/>
        <c:showVertBorder val="0"/>
        <c:showOutline val="0"/>
        <c:showKeys val="1"/>
        <c:spPr>
          <a:solidFill>
            <a:schemeClr val="accent1">
              <a:lumMod val="50000"/>
            </a:schemeClr>
          </a:solidFill>
        </c:spPr>
        <c:txPr>
          <a:bodyPr/>
          <a:lstStyle/>
          <a:p>
            <a:pPr rtl="0">
              <a:defRPr sz="1600" b="1">
                <a:solidFill>
                  <a:schemeClr val="bg1"/>
                </a:solidFill>
              </a:defRPr>
            </a:pPr>
            <a:endParaRPr lang="pt-BR"/>
          </a:p>
        </c:txPr>
      </c:dTable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1A3D68"/>
    </a:solidFill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'GRAFICO Mensal (dia)'!$B$2</c:f>
              <c:strCache>
                <c:ptCount val="1"/>
                <c:pt idx="0">
                  <c:v>SUDESTE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numRef>
              <c:f>'GRAFICO Mensal (dia)'!$A$3:$A$33</c:f>
              <c:numCache>
                <c:formatCode>0#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'GRAFICO Mensal (dia)'!$B$3:$B$33</c:f>
              <c:numCache>
                <c:formatCode>0.00</c:formatCode>
                <c:ptCount val="31"/>
                <c:pt idx="0">
                  <c:v>113.08708333333333</c:v>
                </c:pt>
                <c:pt idx="1">
                  <c:v>125.23208333333336</c:v>
                </c:pt>
                <c:pt idx="2">
                  <c:v>140.00208333333333</c:v>
                </c:pt>
                <c:pt idx="3">
                  <c:v>139.9675</c:v>
                </c:pt>
                <c:pt idx="4">
                  <c:v>138.49958333333336</c:v>
                </c:pt>
                <c:pt idx="5">
                  <c:v>72.239583333333329</c:v>
                </c:pt>
                <c:pt idx="6">
                  <c:v>57.094166666666666</c:v>
                </c:pt>
                <c:pt idx="7">
                  <c:v>74.508750000000006</c:v>
                </c:pt>
                <c:pt idx="8">
                  <c:v>74.197083333333339</c:v>
                </c:pt>
                <c:pt idx="9">
                  <c:v>73.714166666666657</c:v>
                </c:pt>
                <c:pt idx="10">
                  <c:v>71.845416666666665</c:v>
                </c:pt>
                <c:pt idx="11">
                  <c:v>71.394166666666663</c:v>
                </c:pt>
                <c:pt idx="12">
                  <c:v>118.82083333333334</c:v>
                </c:pt>
                <c:pt idx="13">
                  <c:v>94.226249999999979</c:v>
                </c:pt>
                <c:pt idx="14">
                  <c:v>121.01875000000001</c:v>
                </c:pt>
                <c:pt idx="15">
                  <c:v>123.86208333333336</c:v>
                </c:pt>
                <c:pt idx="16">
                  <c:v>122.17666666666666</c:v>
                </c:pt>
                <c:pt idx="17">
                  <c:v>121.59625000000004</c:v>
                </c:pt>
                <c:pt idx="18">
                  <c:v>120.11</c:v>
                </c:pt>
                <c:pt idx="19">
                  <c:v>128.40083333333331</c:v>
                </c:pt>
                <c:pt idx="20">
                  <c:v>87.930416666666659</c:v>
                </c:pt>
                <c:pt idx="21">
                  <c:v>133.5975</c:v>
                </c:pt>
                <c:pt idx="22">
                  <c:v>136.58000000000001</c:v>
                </c:pt>
                <c:pt idx="23">
                  <c:v>133.98041666666666</c:v>
                </c:pt>
                <c:pt idx="24">
                  <c:v>131.20124999999999</c:v>
                </c:pt>
                <c:pt idx="25">
                  <c:v>131.93375</c:v>
                </c:pt>
                <c:pt idx="26">
                  <c:v>103.94416666666667</c:v>
                </c:pt>
                <c:pt idx="27">
                  <c:v>100.35916666666668</c:v>
                </c:pt>
                <c:pt idx="28">
                  <c:v>107.18666666666667</c:v>
                </c:pt>
                <c:pt idx="29">
                  <c:v>105.69</c:v>
                </c:pt>
                <c:pt idx="30">
                  <c:v>105.33499999999999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A-4315-9D1A-BB75C9352FE5}"/>
            </c:ext>
          </c:extLst>
        </c:ser>
        <c:ser>
          <c:idx val="0"/>
          <c:order val="1"/>
          <c:tx>
            <c:strRef>
              <c:f>'GRAFICO Mensal (dia)'!$C$2</c:f>
              <c:strCache>
                <c:ptCount val="1"/>
                <c:pt idx="0">
                  <c:v>SUL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val>
            <c:numRef>
              <c:f>'GRAFICO Mensal (dia)'!$C$3:$C$33</c:f>
              <c:numCache>
                <c:formatCode>0.00</c:formatCode>
                <c:ptCount val="31"/>
                <c:pt idx="0">
                  <c:v>114.82291666666664</c:v>
                </c:pt>
                <c:pt idx="1">
                  <c:v>139.39000000000001</c:v>
                </c:pt>
                <c:pt idx="2">
                  <c:v>140.0025</c:v>
                </c:pt>
                <c:pt idx="3">
                  <c:v>140.19666666666669</c:v>
                </c:pt>
                <c:pt idx="4">
                  <c:v>138.66708333333335</c:v>
                </c:pt>
                <c:pt idx="5">
                  <c:v>72.318333333333328</c:v>
                </c:pt>
                <c:pt idx="6">
                  <c:v>57.368333333333318</c:v>
                </c:pt>
                <c:pt idx="7">
                  <c:v>74.509166666666673</c:v>
                </c:pt>
                <c:pt idx="8">
                  <c:v>74.263750000000002</c:v>
                </c:pt>
                <c:pt idx="9">
                  <c:v>74.142916666666665</c:v>
                </c:pt>
                <c:pt idx="10">
                  <c:v>73.440416666666678</c:v>
                </c:pt>
                <c:pt idx="11">
                  <c:v>73.537916666666675</c:v>
                </c:pt>
                <c:pt idx="12">
                  <c:v>120.00375000000001</c:v>
                </c:pt>
                <c:pt idx="13">
                  <c:v>97.386666666666656</c:v>
                </c:pt>
                <c:pt idx="14">
                  <c:v>122.1470833333333</c:v>
                </c:pt>
                <c:pt idx="15">
                  <c:v>124.05125000000002</c:v>
                </c:pt>
                <c:pt idx="16">
                  <c:v>122.67666666666668</c:v>
                </c:pt>
                <c:pt idx="17">
                  <c:v>122.0404166666667</c:v>
                </c:pt>
                <c:pt idx="18">
                  <c:v>120.35083333333331</c:v>
                </c:pt>
                <c:pt idx="19">
                  <c:v>130.43291666666667</c:v>
                </c:pt>
                <c:pt idx="20">
                  <c:v>89.048749999999984</c:v>
                </c:pt>
                <c:pt idx="21">
                  <c:v>133.91166666666666</c:v>
                </c:pt>
                <c:pt idx="22">
                  <c:v>136.58000000000001</c:v>
                </c:pt>
                <c:pt idx="23">
                  <c:v>136.98874999999998</c:v>
                </c:pt>
                <c:pt idx="24">
                  <c:v>134.02499999999998</c:v>
                </c:pt>
                <c:pt idx="25">
                  <c:v>131.93375</c:v>
                </c:pt>
                <c:pt idx="26">
                  <c:v>105.54166666666669</c:v>
                </c:pt>
                <c:pt idx="27">
                  <c:v>100.55500000000001</c:v>
                </c:pt>
                <c:pt idx="28">
                  <c:v>107.18874999999998</c:v>
                </c:pt>
                <c:pt idx="29">
                  <c:v>105.70208333333333</c:v>
                </c:pt>
                <c:pt idx="30">
                  <c:v>105.34375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A-4315-9D1A-BB75C9352FE5}"/>
            </c:ext>
          </c:extLst>
        </c:ser>
        <c:ser>
          <c:idx val="2"/>
          <c:order val="2"/>
          <c:tx>
            <c:strRef>
              <c:f>'GRAFICO Mensal (dia)'!$D$2</c:f>
              <c:strCache>
                <c:ptCount val="1"/>
                <c:pt idx="0">
                  <c:v>NORDESTE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val>
            <c:numRef>
              <c:f>'GRAFICO Mensal (dia)'!$D$3:$D$33</c:f>
              <c:numCache>
                <c:formatCode>0.00</c:formatCode>
                <c:ptCount val="31"/>
                <c:pt idx="0">
                  <c:v>49.769999999999989</c:v>
                </c:pt>
                <c:pt idx="1">
                  <c:v>49.769999999999989</c:v>
                </c:pt>
                <c:pt idx="2">
                  <c:v>49.769999999999989</c:v>
                </c:pt>
                <c:pt idx="3">
                  <c:v>55.852499999999985</c:v>
                </c:pt>
                <c:pt idx="4">
                  <c:v>135.21291666666664</c:v>
                </c:pt>
                <c:pt idx="5">
                  <c:v>49.769999999999989</c:v>
                </c:pt>
                <c:pt idx="6">
                  <c:v>54.978333333333332</c:v>
                </c:pt>
                <c:pt idx="7">
                  <c:v>70.083333333333329</c:v>
                </c:pt>
                <c:pt idx="8">
                  <c:v>72.387499999999989</c:v>
                </c:pt>
                <c:pt idx="9">
                  <c:v>69.843750000000014</c:v>
                </c:pt>
                <c:pt idx="10">
                  <c:v>51.643333333333324</c:v>
                </c:pt>
                <c:pt idx="11">
                  <c:v>51.530833333333327</c:v>
                </c:pt>
                <c:pt idx="12">
                  <c:v>73.095416666666665</c:v>
                </c:pt>
                <c:pt idx="13">
                  <c:v>63.004583333333329</c:v>
                </c:pt>
                <c:pt idx="14">
                  <c:v>80.429583333333326</c:v>
                </c:pt>
                <c:pt idx="15">
                  <c:v>86.709583333333327</c:v>
                </c:pt>
                <c:pt idx="16">
                  <c:v>82.577500000000001</c:v>
                </c:pt>
                <c:pt idx="17">
                  <c:v>104.49333333333335</c:v>
                </c:pt>
                <c:pt idx="18">
                  <c:v>107.59333333333336</c:v>
                </c:pt>
                <c:pt idx="19">
                  <c:v>79.247916666666654</c:v>
                </c:pt>
                <c:pt idx="20">
                  <c:v>60.886249999999997</c:v>
                </c:pt>
                <c:pt idx="21">
                  <c:v>79.552916666666661</c:v>
                </c:pt>
                <c:pt idx="22">
                  <c:v>81.851666666666645</c:v>
                </c:pt>
                <c:pt idx="23">
                  <c:v>89.5</c:v>
                </c:pt>
                <c:pt idx="24">
                  <c:v>91.954166666666694</c:v>
                </c:pt>
                <c:pt idx="25">
                  <c:v>104.88749999999999</c:v>
                </c:pt>
                <c:pt idx="26">
                  <c:v>71.228333333333339</c:v>
                </c:pt>
                <c:pt idx="27">
                  <c:v>88.633333333333368</c:v>
                </c:pt>
                <c:pt idx="28">
                  <c:v>104.01791666666668</c:v>
                </c:pt>
                <c:pt idx="29">
                  <c:v>104.10541666666667</c:v>
                </c:pt>
                <c:pt idx="30">
                  <c:v>104.08750000000002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BA-4315-9D1A-BB75C9352FE5}"/>
            </c:ext>
          </c:extLst>
        </c:ser>
        <c:ser>
          <c:idx val="3"/>
          <c:order val="3"/>
          <c:tx>
            <c:strRef>
              <c:f>'GRAFICO Mensal (dia)'!$E$2</c:f>
              <c:strCache>
                <c:ptCount val="1"/>
                <c:pt idx="0">
                  <c:v>NORTE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val>
            <c:numRef>
              <c:f>'GRAFICO Mensal (dia)'!$E$3:$E$33</c:f>
              <c:numCache>
                <c:formatCode>0.00</c:formatCode>
                <c:ptCount val="31"/>
                <c:pt idx="0">
                  <c:v>49.769999999999989</c:v>
                </c:pt>
                <c:pt idx="1">
                  <c:v>49.769999999999989</c:v>
                </c:pt>
                <c:pt idx="2">
                  <c:v>49.769999999999989</c:v>
                </c:pt>
                <c:pt idx="3">
                  <c:v>49.769999999999989</c:v>
                </c:pt>
                <c:pt idx="4">
                  <c:v>131.65458333333331</c:v>
                </c:pt>
                <c:pt idx="5">
                  <c:v>49.769999999999989</c:v>
                </c:pt>
                <c:pt idx="6">
                  <c:v>49.769999999999989</c:v>
                </c:pt>
                <c:pt idx="7">
                  <c:v>68.792500000000004</c:v>
                </c:pt>
                <c:pt idx="8">
                  <c:v>49.769999999999989</c:v>
                </c:pt>
                <c:pt idx="9">
                  <c:v>49.769999999999989</c:v>
                </c:pt>
                <c:pt idx="10">
                  <c:v>49.769999999999989</c:v>
                </c:pt>
                <c:pt idx="11">
                  <c:v>49.769999999999989</c:v>
                </c:pt>
                <c:pt idx="12">
                  <c:v>58.920416666666654</c:v>
                </c:pt>
                <c:pt idx="13">
                  <c:v>53.607083333333321</c:v>
                </c:pt>
                <c:pt idx="14">
                  <c:v>60.41041666666667</c:v>
                </c:pt>
                <c:pt idx="15">
                  <c:v>55.302500000000002</c:v>
                </c:pt>
                <c:pt idx="16">
                  <c:v>49.769999999999989</c:v>
                </c:pt>
                <c:pt idx="17">
                  <c:v>52.656666666666659</c:v>
                </c:pt>
                <c:pt idx="18">
                  <c:v>50.175416666666656</c:v>
                </c:pt>
                <c:pt idx="19">
                  <c:v>49.769999999999989</c:v>
                </c:pt>
                <c:pt idx="20">
                  <c:v>49.769999999999989</c:v>
                </c:pt>
                <c:pt idx="21">
                  <c:v>49.769999999999989</c:v>
                </c:pt>
                <c:pt idx="22">
                  <c:v>49.769999999999989</c:v>
                </c:pt>
                <c:pt idx="23">
                  <c:v>49.769999999999989</c:v>
                </c:pt>
                <c:pt idx="24">
                  <c:v>49.769999999999989</c:v>
                </c:pt>
                <c:pt idx="25">
                  <c:v>49.769999999999989</c:v>
                </c:pt>
                <c:pt idx="26">
                  <c:v>49.769999999999989</c:v>
                </c:pt>
                <c:pt idx="27">
                  <c:v>49.769999999999989</c:v>
                </c:pt>
                <c:pt idx="28">
                  <c:v>49.769999999999989</c:v>
                </c:pt>
                <c:pt idx="29">
                  <c:v>49.769999999999989</c:v>
                </c:pt>
                <c:pt idx="30">
                  <c:v>96.315833333333345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A-4315-9D1A-BB75C9352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858624"/>
        <c:axId val="198860160"/>
      </c:barChart>
      <c:lineChart>
        <c:grouping val="standard"/>
        <c:varyColors val="0"/>
        <c:ser>
          <c:idx val="4"/>
          <c:order val="4"/>
          <c:tx>
            <c:strRef>
              <c:f>'GRAFICO Mensal (dia)'!$J$2</c:f>
              <c:strCache>
                <c:ptCount val="1"/>
                <c:pt idx="0">
                  <c:v>Média Geral</c:v>
                </c:pt>
              </c:strCache>
            </c:strRef>
          </c:tx>
          <c:spPr>
            <a:ln w="19050">
              <a:solidFill>
                <a:schemeClr val="bg1">
                  <a:lumMod val="95000"/>
                </a:schemeClr>
              </a:solidFill>
              <a:prstDash val="sysDash"/>
            </a:ln>
          </c:spPr>
          <c:marker>
            <c:symbol val="none"/>
          </c:marker>
          <c:val>
            <c:numRef>
              <c:f>'GRAFICO Mensal (dia)'!$J$3:$J$33</c:f>
              <c:numCache>
                <c:formatCode>0.00</c:formatCode>
                <c:ptCount val="31"/>
                <c:pt idx="0">
                  <c:v>88.22213373655913</c:v>
                </c:pt>
                <c:pt idx="1">
                  <c:v>88.22213373655913</c:v>
                </c:pt>
                <c:pt idx="2">
                  <c:v>88.22213373655913</c:v>
                </c:pt>
                <c:pt idx="3">
                  <c:v>88.22213373655913</c:v>
                </c:pt>
                <c:pt idx="4">
                  <c:v>88.22213373655913</c:v>
                </c:pt>
                <c:pt idx="5">
                  <c:v>88.22213373655913</c:v>
                </c:pt>
                <c:pt idx="6">
                  <c:v>88.22213373655913</c:v>
                </c:pt>
                <c:pt idx="7">
                  <c:v>88.22213373655913</c:v>
                </c:pt>
                <c:pt idx="8">
                  <c:v>88.22213373655913</c:v>
                </c:pt>
                <c:pt idx="9">
                  <c:v>88.22213373655913</c:v>
                </c:pt>
                <c:pt idx="10">
                  <c:v>88.22213373655913</c:v>
                </c:pt>
                <c:pt idx="11">
                  <c:v>88.22213373655913</c:v>
                </c:pt>
                <c:pt idx="12">
                  <c:v>88.22213373655913</c:v>
                </c:pt>
                <c:pt idx="13">
                  <c:v>88.22213373655913</c:v>
                </c:pt>
                <c:pt idx="14">
                  <c:v>88.22213373655913</c:v>
                </c:pt>
                <c:pt idx="15">
                  <c:v>88.22213373655913</c:v>
                </c:pt>
                <c:pt idx="16">
                  <c:v>88.22213373655913</c:v>
                </c:pt>
                <c:pt idx="17">
                  <c:v>88.22213373655913</c:v>
                </c:pt>
                <c:pt idx="18">
                  <c:v>88.22213373655913</c:v>
                </c:pt>
                <c:pt idx="19">
                  <c:v>88.22213373655913</c:v>
                </c:pt>
                <c:pt idx="20">
                  <c:v>88.22213373655913</c:v>
                </c:pt>
                <c:pt idx="21">
                  <c:v>88.22213373655913</c:v>
                </c:pt>
                <c:pt idx="22">
                  <c:v>88.22213373655913</c:v>
                </c:pt>
                <c:pt idx="23">
                  <c:v>88.22213373655913</c:v>
                </c:pt>
                <c:pt idx="24">
                  <c:v>88.22213373655913</c:v>
                </c:pt>
                <c:pt idx="25">
                  <c:v>88.22213373655913</c:v>
                </c:pt>
                <c:pt idx="26">
                  <c:v>88.22213373655913</c:v>
                </c:pt>
                <c:pt idx="27">
                  <c:v>88.22213373655913</c:v>
                </c:pt>
                <c:pt idx="28">
                  <c:v>88.22213373655913</c:v>
                </c:pt>
                <c:pt idx="29">
                  <c:v>88.22213373655913</c:v>
                </c:pt>
                <c:pt idx="30">
                  <c:v>88.22213373655913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BA-4315-9D1A-BB75C9352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58624"/>
        <c:axId val="198860160"/>
      </c:lineChart>
      <c:catAx>
        <c:axId val="198858624"/>
        <c:scaling>
          <c:orientation val="minMax"/>
        </c:scaling>
        <c:delete val="0"/>
        <c:axPos val="b"/>
        <c:numFmt formatCode="0#" sourceLinked="1"/>
        <c:majorTickMark val="out"/>
        <c:minorTickMark val="none"/>
        <c:tickLblPos val="nextTo"/>
        <c:txPr>
          <a:bodyPr/>
          <a:lstStyle/>
          <a:p>
            <a:pPr>
              <a:defRPr sz="1800" b="1" baseline="0">
                <a:solidFill>
                  <a:schemeClr val="bg1"/>
                </a:solidFill>
              </a:defRPr>
            </a:pPr>
            <a:endParaRPr lang="pt-BR"/>
          </a:p>
        </c:txPr>
        <c:crossAx val="19886016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98860160"/>
        <c:scaling>
          <c:orientation val="minMax"/>
          <c:min val="0"/>
        </c:scaling>
        <c:delete val="0"/>
        <c:axPos val="l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800" b="1">
                <a:solidFill>
                  <a:schemeClr val="bg1"/>
                </a:solidFill>
              </a:defRPr>
            </a:pPr>
            <a:endParaRPr lang="pt-BR"/>
          </a:p>
        </c:txPr>
        <c:crossAx val="198858624"/>
        <c:crosses val="autoZero"/>
        <c:crossBetween val="between"/>
        <c:majorUnit val="50"/>
      </c:valAx>
      <c:spPr>
        <a:solidFill>
          <a:schemeClr val="accent1">
            <a:lumMod val="50000"/>
          </a:schemeClr>
        </a:solidFill>
      </c:spPr>
    </c:plotArea>
    <c:legend>
      <c:legendPos val="b"/>
      <c:overlay val="0"/>
      <c:txPr>
        <a:bodyPr/>
        <a:lstStyle/>
        <a:p>
          <a:pPr>
            <a:defRPr sz="1600" b="1">
              <a:solidFill>
                <a:schemeClr val="bg1"/>
              </a:solidFill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accent1">
        <a:lumMod val="50000"/>
      </a:schemeClr>
    </a:solidFill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'GRAFICO Mensal (hora)'!$B$2</c:f>
              <c:strCache>
                <c:ptCount val="1"/>
                <c:pt idx="0">
                  <c:v>SUDESTE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dPt>
            <c:idx val="6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1-952B-4EB8-AA84-AC9D7EFD5EAB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3-952B-4EB8-AA84-AC9D7EFD5EAB}"/>
              </c:ext>
            </c:extLst>
          </c:dPt>
          <c:cat>
            <c:numRef>
              <c:f>'GRAFICO Mensal (hora)'!$A$3:$A$26</c:f>
              <c:numCache>
                <c:formatCode>0#</c:formatCode>
                <c:ptCount val="24"/>
                <c:pt idx="0" formatCode="0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'GRAFICO Mensal (hora)'!$B$3:$B$26</c:f>
              <c:numCache>
                <c:formatCode>0.00</c:formatCode>
                <c:ptCount val="24"/>
                <c:pt idx="0">
                  <c:v>105.66</c:v>
                </c:pt>
                <c:pt idx="1">
                  <c:v>104.48</c:v>
                </c:pt>
                <c:pt idx="2">
                  <c:v>103.36</c:v>
                </c:pt>
                <c:pt idx="3">
                  <c:v>102.47</c:v>
                </c:pt>
                <c:pt idx="4">
                  <c:v>102.88</c:v>
                </c:pt>
                <c:pt idx="5">
                  <c:v>103.38</c:v>
                </c:pt>
                <c:pt idx="6">
                  <c:v>103.34</c:v>
                </c:pt>
                <c:pt idx="7">
                  <c:v>104.24</c:v>
                </c:pt>
                <c:pt idx="8">
                  <c:v>105.3</c:v>
                </c:pt>
                <c:pt idx="9">
                  <c:v>105.4</c:v>
                </c:pt>
                <c:pt idx="10">
                  <c:v>105.86</c:v>
                </c:pt>
                <c:pt idx="11">
                  <c:v>105.85</c:v>
                </c:pt>
                <c:pt idx="12">
                  <c:v>105.29</c:v>
                </c:pt>
                <c:pt idx="13">
                  <c:v>106.03</c:v>
                </c:pt>
                <c:pt idx="14">
                  <c:v>106.61</c:v>
                </c:pt>
                <c:pt idx="15">
                  <c:v>106.78</c:v>
                </c:pt>
                <c:pt idx="16">
                  <c:v>106.73</c:v>
                </c:pt>
                <c:pt idx="17">
                  <c:v>106.19</c:v>
                </c:pt>
                <c:pt idx="18">
                  <c:v>106.57</c:v>
                </c:pt>
                <c:pt idx="19">
                  <c:v>107.08</c:v>
                </c:pt>
                <c:pt idx="20">
                  <c:v>106.46</c:v>
                </c:pt>
                <c:pt idx="21">
                  <c:v>106.48</c:v>
                </c:pt>
                <c:pt idx="22">
                  <c:v>106.3</c:v>
                </c:pt>
                <c:pt idx="23">
                  <c:v>105.3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2B-4EB8-AA84-AC9D7EFD5EAB}"/>
            </c:ext>
          </c:extLst>
        </c:ser>
        <c:ser>
          <c:idx val="1"/>
          <c:order val="1"/>
          <c:tx>
            <c:strRef>
              <c:f>'GRAFICO Mensal (hora)'!$C$2</c:f>
              <c:strCache>
                <c:ptCount val="1"/>
                <c:pt idx="0">
                  <c:v>SUL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dPt>
            <c:idx val="6"/>
            <c:invertIfNegative val="0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6-952B-4EB8-AA84-AC9D7EFD5EAB}"/>
              </c:ext>
            </c:extLst>
          </c:dPt>
          <c:dPt>
            <c:idx val="21"/>
            <c:invertIfNegative val="0"/>
            <c:bubble3D val="0"/>
            <c:spPr>
              <a:solidFill>
                <a:srgbClr val="FF7C80"/>
              </a:solidFill>
            </c:spPr>
            <c:extLst>
              <c:ext xmlns:c16="http://schemas.microsoft.com/office/drawing/2014/chart" uri="{C3380CC4-5D6E-409C-BE32-E72D297353CC}">
                <c16:uniqueId val="{00000008-952B-4EB8-AA84-AC9D7EFD5EAB}"/>
              </c:ext>
            </c:extLst>
          </c:dPt>
          <c:val>
            <c:numRef>
              <c:f>'GRAFICO Mensal (hora)'!$C$3:$C$26</c:f>
              <c:numCache>
                <c:formatCode>0.00</c:formatCode>
                <c:ptCount val="24"/>
                <c:pt idx="0">
                  <c:v>105.66</c:v>
                </c:pt>
                <c:pt idx="1">
                  <c:v>104.48</c:v>
                </c:pt>
                <c:pt idx="2">
                  <c:v>103.36</c:v>
                </c:pt>
                <c:pt idx="3">
                  <c:v>102.47</c:v>
                </c:pt>
                <c:pt idx="4">
                  <c:v>102.88</c:v>
                </c:pt>
                <c:pt idx="5">
                  <c:v>103.38</c:v>
                </c:pt>
                <c:pt idx="6">
                  <c:v>103.54</c:v>
                </c:pt>
                <c:pt idx="7">
                  <c:v>104.24</c:v>
                </c:pt>
                <c:pt idx="8">
                  <c:v>105.3</c:v>
                </c:pt>
                <c:pt idx="9">
                  <c:v>105.4</c:v>
                </c:pt>
                <c:pt idx="10">
                  <c:v>105.87</c:v>
                </c:pt>
                <c:pt idx="11">
                  <c:v>105.85</c:v>
                </c:pt>
                <c:pt idx="12">
                  <c:v>105.29</c:v>
                </c:pt>
                <c:pt idx="13">
                  <c:v>106.03</c:v>
                </c:pt>
                <c:pt idx="14">
                  <c:v>106.61</c:v>
                </c:pt>
                <c:pt idx="15">
                  <c:v>106.78</c:v>
                </c:pt>
                <c:pt idx="16">
                  <c:v>106.73</c:v>
                </c:pt>
                <c:pt idx="17">
                  <c:v>106.19</c:v>
                </c:pt>
                <c:pt idx="18">
                  <c:v>106.57</c:v>
                </c:pt>
                <c:pt idx="19">
                  <c:v>107.08</c:v>
                </c:pt>
                <c:pt idx="20">
                  <c:v>106.46</c:v>
                </c:pt>
                <c:pt idx="21">
                  <c:v>106.48</c:v>
                </c:pt>
                <c:pt idx="22">
                  <c:v>106.3</c:v>
                </c:pt>
                <c:pt idx="23">
                  <c:v>105.3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52B-4EB8-AA84-AC9D7EFD5EAB}"/>
            </c:ext>
          </c:extLst>
        </c:ser>
        <c:ser>
          <c:idx val="2"/>
          <c:order val="2"/>
          <c:tx>
            <c:strRef>
              <c:f>'GRAFICO Mensal (hora)'!$D$2</c:f>
              <c:strCache>
                <c:ptCount val="1"/>
                <c:pt idx="0">
                  <c:v>NORDESTE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dPt>
            <c:idx val="6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B-952B-4EB8-AA84-AC9D7EFD5EAB}"/>
              </c:ext>
            </c:extLst>
          </c:dPt>
          <c:dPt>
            <c:idx val="21"/>
            <c:invertIfNegative val="0"/>
            <c:bubble3D val="0"/>
            <c:spPr>
              <a:solidFill>
                <a:srgbClr val="FF5050"/>
              </a:solidFill>
            </c:spPr>
            <c:extLst>
              <c:ext xmlns:c16="http://schemas.microsoft.com/office/drawing/2014/chart" uri="{C3380CC4-5D6E-409C-BE32-E72D297353CC}">
                <c16:uniqueId val="{0000000D-952B-4EB8-AA84-AC9D7EFD5EAB}"/>
              </c:ext>
            </c:extLst>
          </c:dPt>
          <c:val>
            <c:numRef>
              <c:f>'GRAFICO Mensal (hora)'!$D$3:$D$26</c:f>
              <c:numCache>
                <c:formatCode>0.00</c:formatCode>
                <c:ptCount val="24"/>
                <c:pt idx="0">
                  <c:v>105.66</c:v>
                </c:pt>
                <c:pt idx="1">
                  <c:v>104.48</c:v>
                </c:pt>
                <c:pt idx="2">
                  <c:v>103.35</c:v>
                </c:pt>
                <c:pt idx="3">
                  <c:v>102.47</c:v>
                </c:pt>
                <c:pt idx="4">
                  <c:v>102.88</c:v>
                </c:pt>
                <c:pt idx="5">
                  <c:v>103.38</c:v>
                </c:pt>
                <c:pt idx="6">
                  <c:v>103.34</c:v>
                </c:pt>
                <c:pt idx="7">
                  <c:v>103.73</c:v>
                </c:pt>
                <c:pt idx="8">
                  <c:v>104.45</c:v>
                </c:pt>
                <c:pt idx="9">
                  <c:v>104.68</c:v>
                </c:pt>
                <c:pt idx="10">
                  <c:v>104.13</c:v>
                </c:pt>
                <c:pt idx="11">
                  <c:v>104</c:v>
                </c:pt>
                <c:pt idx="12">
                  <c:v>103.3</c:v>
                </c:pt>
                <c:pt idx="13">
                  <c:v>103.84</c:v>
                </c:pt>
                <c:pt idx="14">
                  <c:v>104.01</c:v>
                </c:pt>
                <c:pt idx="15">
                  <c:v>103.96</c:v>
                </c:pt>
                <c:pt idx="16">
                  <c:v>103.81</c:v>
                </c:pt>
                <c:pt idx="17">
                  <c:v>103.73</c:v>
                </c:pt>
                <c:pt idx="18">
                  <c:v>103.78</c:v>
                </c:pt>
                <c:pt idx="19">
                  <c:v>103.89</c:v>
                </c:pt>
                <c:pt idx="20">
                  <c:v>103.94</c:v>
                </c:pt>
                <c:pt idx="21">
                  <c:v>105.69</c:v>
                </c:pt>
                <c:pt idx="22">
                  <c:v>106.3</c:v>
                </c:pt>
                <c:pt idx="23">
                  <c:v>105.3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52B-4EB8-AA84-AC9D7EFD5EAB}"/>
            </c:ext>
          </c:extLst>
        </c:ser>
        <c:ser>
          <c:idx val="3"/>
          <c:order val="3"/>
          <c:tx>
            <c:strRef>
              <c:f>'GRAFICO Mensal (hora)'!$E$2</c:f>
              <c:strCache>
                <c:ptCount val="1"/>
                <c:pt idx="0">
                  <c:v>NORTE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dPt>
            <c:idx val="6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0-952B-4EB8-AA84-AC9D7EFD5EAB}"/>
              </c:ext>
            </c:extLst>
          </c:dPt>
          <c:dPt>
            <c:idx val="21"/>
            <c:invertIfNegative val="0"/>
            <c:bubble3D val="0"/>
            <c:spPr>
              <a:solidFill>
                <a:srgbClr val="FF9999"/>
              </a:solidFill>
            </c:spPr>
            <c:extLst>
              <c:ext xmlns:c16="http://schemas.microsoft.com/office/drawing/2014/chart" uri="{C3380CC4-5D6E-409C-BE32-E72D297353CC}">
                <c16:uniqueId val="{00000012-952B-4EB8-AA84-AC9D7EFD5EAB}"/>
              </c:ext>
            </c:extLst>
          </c:dPt>
          <c:val>
            <c:numRef>
              <c:f>'GRAFICO Mensal (hora)'!$E$3:$E$26</c:f>
              <c:numCache>
                <c:formatCode>0.00</c:formatCode>
                <c:ptCount val="24"/>
                <c:pt idx="0">
                  <c:v>49.77</c:v>
                </c:pt>
                <c:pt idx="1">
                  <c:v>72.97</c:v>
                </c:pt>
                <c:pt idx="2">
                  <c:v>75.489999999999995</c:v>
                </c:pt>
                <c:pt idx="3">
                  <c:v>91.8</c:v>
                </c:pt>
                <c:pt idx="4">
                  <c:v>101.75</c:v>
                </c:pt>
                <c:pt idx="5">
                  <c:v>101.57</c:v>
                </c:pt>
                <c:pt idx="6">
                  <c:v>101.39</c:v>
                </c:pt>
                <c:pt idx="7">
                  <c:v>97.94</c:v>
                </c:pt>
                <c:pt idx="8">
                  <c:v>103.02</c:v>
                </c:pt>
                <c:pt idx="9">
                  <c:v>104</c:v>
                </c:pt>
                <c:pt idx="10">
                  <c:v>102.46</c:v>
                </c:pt>
                <c:pt idx="11">
                  <c:v>102.22</c:v>
                </c:pt>
                <c:pt idx="12">
                  <c:v>101.39</c:v>
                </c:pt>
                <c:pt idx="13">
                  <c:v>101.74</c:v>
                </c:pt>
                <c:pt idx="14">
                  <c:v>101.51</c:v>
                </c:pt>
                <c:pt idx="15">
                  <c:v>101.25</c:v>
                </c:pt>
                <c:pt idx="16">
                  <c:v>101.01</c:v>
                </c:pt>
                <c:pt idx="17">
                  <c:v>100.77</c:v>
                </c:pt>
                <c:pt idx="18">
                  <c:v>100.53</c:v>
                </c:pt>
                <c:pt idx="19">
                  <c:v>100.28</c:v>
                </c:pt>
                <c:pt idx="20">
                  <c:v>100.04</c:v>
                </c:pt>
                <c:pt idx="21">
                  <c:v>99.8</c:v>
                </c:pt>
                <c:pt idx="22">
                  <c:v>99.56</c:v>
                </c:pt>
                <c:pt idx="23">
                  <c:v>99.32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52B-4EB8-AA84-AC9D7EFD5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007616"/>
        <c:axId val="199009408"/>
      </c:barChart>
      <c:lineChart>
        <c:grouping val="standard"/>
        <c:varyColors val="0"/>
        <c:ser>
          <c:idx val="4"/>
          <c:order val="4"/>
          <c:tx>
            <c:strRef>
              <c:f>'GRAFICO Mensal (hora)'!$J$2</c:f>
              <c:strCache>
                <c:ptCount val="1"/>
                <c:pt idx="0">
                  <c:v>Média Geral</c:v>
                </c:pt>
              </c:strCache>
            </c:strRef>
          </c:tx>
          <c:spPr>
            <a:ln w="19050">
              <a:solidFill>
                <a:schemeClr val="bg1"/>
              </a:solidFill>
              <a:prstDash val="sysDash"/>
            </a:ln>
          </c:spPr>
          <c:marker>
            <c:symbol val="none"/>
          </c:marker>
          <c:val>
            <c:numRef>
              <c:f>'GRAFICO Mensal (hora)'!$J$3:$J$26</c:f>
              <c:numCache>
                <c:formatCode>0.00</c:formatCode>
                <c:ptCount val="24"/>
                <c:pt idx="0">
                  <c:v>102.77052083333334</c:v>
                </c:pt>
                <c:pt idx="1">
                  <c:v>102.77052083333334</c:v>
                </c:pt>
                <c:pt idx="2">
                  <c:v>102.77052083333334</c:v>
                </c:pt>
                <c:pt idx="3">
                  <c:v>102.77052083333334</c:v>
                </c:pt>
                <c:pt idx="4">
                  <c:v>102.77052083333334</c:v>
                </c:pt>
                <c:pt idx="5">
                  <c:v>102.77052083333334</c:v>
                </c:pt>
                <c:pt idx="6">
                  <c:v>102.77052083333334</c:v>
                </c:pt>
                <c:pt idx="7">
                  <c:v>102.77052083333334</c:v>
                </c:pt>
                <c:pt idx="8">
                  <c:v>102.77052083333334</c:v>
                </c:pt>
                <c:pt idx="9">
                  <c:v>102.77052083333334</c:v>
                </c:pt>
                <c:pt idx="10">
                  <c:v>102.77052083333334</c:v>
                </c:pt>
                <c:pt idx="11">
                  <c:v>102.77052083333334</c:v>
                </c:pt>
                <c:pt idx="12">
                  <c:v>102.77052083333334</c:v>
                </c:pt>
                <c:pt idx="13">
                  <c:v>102.77052083333334</c:v>
                </c:pt>
                <c:pt idx="14">
                  <c:v>102.77052083333334</c:v>
                </c:pt>
                <c:pt idx="15">
                  <c:v>102.77052083333334</c:v>
                </c:pt>
                <c:pt idx="16">
                  <c:v>102.77052083333334</c:v>
                </c:pt>
                <c:pt idx="17">
                  <c:v>102.77052083333334</c:v>
                </c:pt>
                <c:pt idx="18">
                  <c:v>102.77052083333334</c:v>
                </c:pt>
                <c:pt idx="19">
                  <c:v>102.77052083333334</c:v>
                </c:pt>
                <c:pt idx="20">
                  <c:v>102.77052083333334</c:v>
                </c:pt>
                <c:pt idx="21">
                  <c:v>102.77052083333334</c:v>
                </c:pt>
                <c:pt idx="22">
                  <c:v>102.77052083333334</c:v>
                </c:pt>
                <c:pt idx="23">
                  <c:v>102.77052083333334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52B-4EB8-AA84-AC9D7EFD5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007616"/>
        <c:axId val="199009408"/>
      </c:lineChart>
      <c:catAx>
        <c:axId val="199007616"/>
        <c:scaling>
          <c:orientation val="minMax"/>
        </c:scaling>
        <c:delete val="0"/>
        <c:axPos val="b"/>
        <c:numFmt formatCode="00" sourceLinked="1"/>
        <c:majorTickMark val="out"/>
        <c:minorTickMark val="none"/>
        <c:tickLblPos val="nextTo"/>
        <c:txPr>
          <a:bodyPr/>
          <a:lstStyle/>
          <a:p>
            <a:pPr>
              <a:defRPr b="0"/>
            </a:pPr>
            <a:endParaRPr lang="pt-BR"/>
          </a:p>
        </c:txPr>
        <c:crossAx val="199009408"/>
        <c:crosses val="autoZero"/>
        <c:auto val="1"/>
        <c:lblAlgn val="ctr"/>
        <c:lblOffset val="100"/>
        <c:noMultiLvlLbl val="0"/>
      </c:catAx>
      <c:valAx>
        <c:axId val="199009408"/>
        <c:scaling>
          <c:orientation val="minMax"/>
          <c:min val="50"/>
        </c:scaling>
        <c:delete val="0"/>
        <c:axPos val="l"/>
        <c:numFmt formatCode="0.00" sourceLinked="1"/>
        <c:majorTickMark val="out"/>
        <c:minorTickMark val="none"/>
        <c:tickLblPos val="nextTo"/>
        <c:crossAx val="199007616"/>
        <c:crosses val="autoZero"/>
        <c:crossBetween val="between"/>
        <c:majorUnit val="20"/>
      </c:valAx>
      <c:spPr>
        <a:solidFill>
          <a:schemeClr val="accent1">
            <a:lumMod val="50000"/>
          </a:schemeClr>
        </a:solidFill>
      </c:spPr>
    </c:plotArea>
    <c:legend>
      <c:legendPos val="b"/>
      <c:overlay val="0"/>
    </c:legend>
    <c:plotVisOnly val="1"/>
    <c:dispBlanksAs val="gap"/>
    <c:showDLblsOverMax val="0"/>
  </c:chart>
  <c:spPr>
    <a:solidFill>
      <a:schemeClr val="accent1">
        <a:lumMod val="50000"/>
      </a:schemeClr>
    </a:solidFill>
    <a:ln>
      <a:noFill/>
    </a:ln>
    <a:effectLst/>
  </c:spPr>
  <c:txPr>
    <a:bodyPr/>
    <a:lstStyle/>
    <a:p>
      <a:pPr>
        <a:defRPr sz="1400" b="1"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'PLD semanal'!$A$2</c:f>
              <c:strCache>
                <c:ptCount val="1"/>
                <c:pt idx="0">
                  <c:v>SE/CO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strRef>
              <c:f>'PLD semanal'!$B$1:$H$1</c:f>
              <c:strCache>
                <c:ptCount val="7"/>
                <c:pt idx="0">
                  <c:v>Sab.</c:v>
                </c:pt>
                <c:pt idx="1">
                  <c:v>Dom.</c:v>
                </c:pt>
                <c:pt idx="2">
                  <c:v>Seg.</c:v>
                </c:pt>
                <c:pt idx="3">
                  <c:v>Ter.</c:v>
                </c:pt>
                <c:pt idx="4">
                  <c:v>Qua.</c:v>
                </c:pt>
                <c:pt idx="5">
                  <c:v>Qui.</c:v>
                </c:pt>
                <c:pt idx="6">
                  <c:v>Sex.</c:v>
                </c:pt>
              </c:strCache>
            </c:strRef>
          </c:cat>
          <c:val>
            <c:numRef>
              <c:f>'PLD semanal'!$B$2:$H$2</c:f>
              <c:numCache>
                <c:formatCode>0.00</c:formatCode>
                <c:ptCount val="7"/>
                <c:pt idx="0">
                  <c:v>128.40083333333331</c:v>
                </c:pt>
                <c:pt idx="1">
                  <c:v>87.930416666666659</c:v>
                </c:pt>
                <c:pt idx="2">
                  <c:v>133.5975</c:v>
                </c:pt>
                <c:pt idx="3">
                  <c:v>136.58000000000001</c:v>
                </c:pt>
                <c:pt idx="4">
                  <c:v>133.98041666666666</c:v>
                </c:pt>
                <c:pt idx="5">
                  <c:v>131.20124999999999</c:v>
                </c:pt>
                <c:pt idx="6">
                  <c:v>131.93375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1-4BE6-B235-429A95F8252A}"/>
            </c:ext>
          </c:extLst>
        </c:ser>
        <c:ser>
          <c:idx val="1"/>
          <c:order val="1"/>
          <c:tx>
            <c:strRef>
              <c:f>'PLD semanal'!$A$3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'PLD semanal'!$B$1:$H$1</c:f>
              <c:strCache>
                <c:ptCount val="7"/>
                <c:pt idx="0">
                  <c:v>Sab.</c:v>
                </c:pt>
                <c:pt idx="1">
                  <c:v>Dom.</c:v>
                </c:pt>
                <c:pt idx="2">
                  <c:v>Seg.</c:v>
                </c:pt>
                <c:pt idx="3">
                  <c:v>Ter.</c:v>
                </c:pt>
                <c:pt idx="4">
                  <c:v>Qua.</c:v>
                </c:pt>
                <c:pt idx="5">
                  <c:v>Qui.</c:v>
                </c:pt>
                <c:pt idx="6">
                  <c:v>Sex.</c:v>
                </c:pt>
              </c:strCache>
            </c:strRef>
          </c:cat>
          <c:val>
            <c:numRef>
              <c:f>'PLD semanal'!$B$3:$H$3</c:f>
              <c:numCache>
                <c:formatCode>0.00</c:formatCode>
                <c:ptCount val="7"/>
                <c:pt idx="0">
                  <c:v>130.43291666666667</c:v>
                </c:pt>
                <c:pt idx="1">
                  <c:v>89.048749999999984</c:v>
                </c:pt>
                <c:pt idx="2">
                  <c:v>133.91166666666666</c:v>
                </c:pt>
                <c:pt idx="3">
                  <c:v>136.58000000000001</c:v>
                </c:pt>
                <c:pt idx="4">
                  <c:v>136.98874999999998</c:v>
                </c:pt>
                <c:pt idx="5">
                  <c:v>134.02499999999998</c:v>
                </c:pt>
                <c:pt idx="6">
                  <c:v>131.93375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71-4BE6-B235-429A95F8252A}"/>
            </c:ext>
          </c:extLst>
        </c:ser>
        <c:ser>
          <c:idx val="2"/>
          <c:order val="2"/>
          <c:tx>
            <c:strRef>
              <c:f>'PLD semanal'!$A$4</c:f>
              <c:strCache>
                <c:ptCount val="1"/>
                <c:pt idx="0">
                  <c:v>NE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'PLD semanal'!$B$1:$H$1</c:f>
              <c:strCache>
                <c:ptCount val="7"/>
                <c:pt idx="0">
                  <c:v>Sab.</c:v>
                </c:pt>
                <c:pt idx="1">
                  <c:v>Dom.</c:v>
                </c:pt>
                <c:pt idx="2">
                  <c:v>Seg.</c:v>
                </c:pt>
                <c:pt idx="3">
                  <c:v>Ter.</c:v>
                </c:pt>
                <c:pt idx="4">
                  <c:v>Qua.</c:v>
                </c:pt>
                <c:pt idx="5">
                  <c:v>Qui.</c:v>
                </c:pt>
                <c:pt idx="6">
                  <c:v>Sex.</c:v>
                </c:pt>
              </c:strCache>
            </c:strRef>
          </c:cat>
          <c:val>
            <c:numRef>
              <c:f>'PLD semanal'!$B$4:$H$4</c:f>
              <c:numCache>
                <c:formatCode>0.00</c:formatCode>
                <c:ptCount val="7"/>
                <c:pt idx="0">
                  <c:v>79.247916666666654</c:v>
                </c:pt>
                <c:pt idx="1">
                  <c:v>60.886249999999997</c:v>
                </c:pt>
                <c:pt idx="2">
                  <c:v>79.552916666666661</c:v>
                </c:pt>
                <c:pt idx="3">
                  <c:v>81.851666666666645</c:v>
                </c:pt>
                <c:pt idx="4">
                  <c:v>89.5</c:v>
                </c:pt>
                <c:pt idx="5">
                  <c:v>91.954166666666694</c:v>
                </c:pt>
                <c:pt idx="6">
                  <c:v>104.88749999999999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71-4BE6-B235-429A95F8252A}"/>
            </c:ext>
          </c:extLst>
        </c:ser>
        <c:ser>
          <c:idx val="3"/>
          <c:order val="3"/>
          <c:tx>
            <c:strRef>
              <c:f>'PLD semanal'!$A$5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strRef>
              <c:f>'PLD semanal'!$B$1:$H$1</c:f>
              <c:strCache>
                <c:ptCount val="7"/>
                <c:pt idx="0">
                  <c:v>Sab.</c:v>
                </c:pt>
                <c:pt idx="1">
                  <c:v>Dom.</c:v>
                </c:pt>
                <c:pt idx="2">
                  <c:v>Seg.</c:v>
                </c:pt>
                <c:pt idx="3">
                  <c:v>Ter.</c:v>
                </c:pt>
                <c:pt idx="4">
                  <c:v>Qua.</c:v>
                </c:pt>
                <c:pt idx="5">
                  <c:v>Qui.</c:v>
                </c:pt>
                <c:pt idx="6">
                  <c:v>Sex.</c:v>
                </c:pt>
              </c:strCache>
            </c:strRef>
          </c:cat>
          <c:val>
            <c:numRef>
              <c:f>'PLD semanal'!$B$5:$H$5</c:f>
              <c:numCache>
                <c:formatCode>0.00</c:formatCode>
                <c:ptCount val="7"/>
                <c:pt idx="0">
                  <c:v>49.769999999999989</c:v>
                </c:pt>
                <c:pt idx="1">
                  <c:v>49.769999999999989</c:v>
                </c:pt>
                <c:pt idx="2">
                  <c:v>49.769999999999989</c:v>
                </c:pt>
                <c:pt idx="3">
                  <c:v>49.769999999999989</c:v>
                </c:pt>
                <c:pt idx="4">
                  <c:v>49.769999999999989</c:v>
                </c:pt>
                <c:pt idx="5">
                  <c:v>49.769999999999989</c:v>
                </c:pt>
                <c:pt idx="6">
                  <c:v>49.769999999999989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71-4BE6-B235-429A95F82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088768"/>
        <c:axId val="198705536"/>
      </c:barChart>
      <c:catAx>
        <c:axId val="199088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800">
                <a:solidFill>
                  <a:schemeClr val="bg1"/>
                </a:solidFill>
              </a:defRPr>
            </a:pPr>
            <a:endParaRPr lang="pt-BR"/>
          </a:p>
        </c:txPr>
        <c:crossAx val="198705536"/>
        <c:crosses val="autoZero"/>
        <c:auto val="1"/>
        <c:lblAlgn val="ctr"/>
        <c:lblOffset val="100"/>
        <c:noMultiLvlLbl val="0"/>
      </c:catAx>
      <c:valAx>
        <c:axId val="198705536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800">
                <a:solidFill>
                  <a:schemeClr val="bg1"/>
                </a:solidFill>
              </a:defRPr>
            </a:pPr>
            <a:endParaRPr lang="pt-BR"/>
          </a:p>
        </c:txPr>
        <c:crossAx val="199088768"/>
        <c:crosses val="autoZero"/>
        <c:crossBetween val="between"/>
      </c:valAx>
      <c:dTable>
        <c:showHorzBorder val="1"/>
        <c:showVertBorder val="0"/>
        <c:showOutline val="0"/>
        <c:showKeys val="1"/>
        <c:txPr>
          <a:bodyPr/>
          <a:lstStyle/>
          <a:p>
            <a:pPr rtl="0">
              <a:defRPr sz="1400" b="1">
                <a:solidFill>
                  <a:schemeClr val="bg1"/>
                </a:solidFill>
              </a:defRPr>
            </a:pPr>
            <a:endParaRPr lang="pt-BR"/>
          </a:p>
        </c:txPr>
      </c:dTable>
      <c:spPr>
        <a:solidFill>
          <a:schemeClr val="accent1">
            <a:lumMod val="50000"/>
          </a:schemeClr>
        </a:solidFill>
      </c:spPr>
    </c:plotArea>
    <c:plotVisOnly val="1"/>
    <c:dispBlanksAs val="gap"/>
    <c:showDLblsOverMax val="0"/>
  </c:chart>
  <c:spPr>
    <a:solidFill>
      <a:schemeClr val="accent1">
        <a:lumMod val="50000"/>
      </a:schemeClr>
    </a:solidFill>
    <a:ln>
      <a:noFill/>
    </a:ln>
    <a:effectLst/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400048</xdr:colOff>
      <xdr:row>2</xdr:row>
      <xdr:rowOff>180974</xdr:rowOff>
    </xdr:from>
    <xdr:to>
      <xdr:col>13</xdr:col>
      <xdr:colOff>1102178</xdr:colOff>
      <xdr:row>24</xdr:row>
      <xdr:rowOff>54429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409576</xdr:colOff>
      <xdr:row>1</xdr:row>
      <xdr:rowOff>133349</xdr:rowOff>
    </xdr:from>
    <xdr:to>
      <xdr:col>29</xdr:col>
      <xdr:colOff>523876</xdr:colOff>
      <xdr:row>23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0.54072</cdr:x>
      <cdr:y>0.11395</cdr:y>
    </cdr:from>
    <cdr:to>
      <cdr:x>0.61889</cdr:x>
      <cdr:y>0.18372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6324599" y="466726"/>
          <a:ext cx="9144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0.42345</cdr:x>
      <cdr:y>0</cdr:y>
    </cdr:from>
    <cdr:to>
      <cdr:x>0.52606</cdr:x>
      <cdr:y>0.13023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4952999" y="0"/>
          <a:ext cx="1200150" cy="5334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pt-BR" sz="14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0.443</cdr:x>
      <cdr:y>0.01395</cdr:y>
    </cdr:from>
    <cdr:to>
      <cdr:x>0.54886</cdr:x>
      <cdr:y>0.15349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5181599" y="57152"/>
          <a:ext cx="1238250" cy="571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t"/>
        <a:lstStyle xmlns:a="http://schemas.openxmlformats.org/drawingml/2006/main"/>
        <a:p xmlns:a="http://schemas.openxmlformats.org/drawingml/2006/main">
          <a:pPr algn="ctr"/>
          <a:endParaRPr lang="pt-BR" sz="1400" b="1">
            <a:solidFill>
              <a:schemeClr val="bg1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161923</xdr:colOff>
      <xdr:row>1</xdr:row>
      <xdr:rowOff>19050</xdr:rowOff>
    </xdr:from>
    <xdr:to>
      <xdr:col>29</xdr:col>
      <xdr:colOff>114300</xdr:colOff>
      <xdr:row>22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323847</xdr:colOff>
      <xdr:row>6</xdr:row>
      <xdr:rowOff>9524</xdr:rowOff>
    </xdr:from>
    <xdr:to>
      <xdr:col>20</xdr:col>
      <xdr:colOff>153447</xdr:colOff>
      <xdr:row>27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lu Direcional" refreshedDate="44285.767358333331" createdVersion="4" refreshedVersion="6" minRefreshableVersion="3" recordCount="96" xr:uid="{00000000-000A-0000-FFFF-FFFF00000000}">
  <cacheSource type="worksheet">
    <worksheetSource ref="A1:DD97" sheet="BD+FUNC"/>
  </cacheSource>
  <cacheFields count="108">
    <cacheField name="Hora" numFmtId="0">
      <sharedItems containsSemiMixedTypes="0" containsString="0" containsNumber="1" containsInteger="1" minValue="0" maxValue="23" count="2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</sharedItems>
    </cacheField>
    <cacheField name="Submercado" numFmtId="0">
      <sharedItems count="4">
        <s v="SUDESTE"/>
        <s v="SUL"/>
        <s v="NORDESTE"/>
        <s v="NORTE"/>
      </sharedItems>
    </cacheField>
    <cacheField name="01/01/2021" numFmtId="2">
      <sharedItems containsSemiMixedTypes="0" containsString="0" containsNumber="1" minValue="195.4" maxValue="223.06"/>
    </cacheField>
    <cacheField name="02/01/2021" numFmtId="2">
      <sharedItems containsSemiMixedTypes="0" containsString="0" containsNumber="1" minValue="266.88" maxValue="299.35000000000002"/>
    </cacheField>
    <cacheField name="03/01/2021" numFmtId="2">
      <sharedItems containsSemiMixedTypes="0" containsString="0" containsNumber="1" minValue="255.42" maxValue="297.64"/>
    </cacheField>
    <cacheField name="04/01/2021" numFmtId="2">
      <sharedItems containsSemiMixedTypes="0" containsString="0" containsNumber="1" minValue="273.69" maxValue="309.33999999999997"/>
    </cacheField>
    <cacheField name="05/01/2021" numFmtId="2">
      <sharedItems containsSemiMixedTypes="0" containsString="0" containsNumber="1" minValue="285.83999999999997" maxValue="305.89999999999998"/>
    </cacheField>
    <cacheField name="06/01/2021" numFmtId="0">
      <sharedItems containsSemiMixedTypes="0" containsString="0" containsNumber="1" minValue="233.32" maxValue="313.89"/>
    </cacheField>
    <cacheField name="07/01/2021" numFmtId="0">
      <sharedItems containsSemiMixedTypes="0" containsString="0" containsNumber="1" minValue="301.16000000000003" maxValue="342.29"/>
    </cacheField>
    <cacheField name="08/01/2021" numFmtId="2">
      <sharedItems containsSemiMixedTypes="0" containsString="0" containsNumber="1" minValue="300.16000000000003" maxValue="325.17"/>
    </cacheField>
    <cacheField name="09/01/2021" numFmtId="2">
      <sharedItems containsSemiMixedTypes="0" containsString="0" containsNumber="1" minValue="282.31" maxValue="303.69"/>
    </cacheField>
    <cacheField name="10/01/2021" numFmtId="2">
      <sharedItems containsSemiMixedTypes="0" containsString="0" containsNumber="1" minValue="269.76" maxValue="300.38"/>
    </cacheField>
    <cacheField name="11/01/2021" numFmtId="2">
      <sharedItems containsSemiMixedTypes="0" containsString="0" containsNumber="1" minValue="296.38" maxValue="324.81"/>
    </cacheField>
    <cacheField name="12/01/2021" numFmtId="2">
      <sharedItems containsSemiMixedTypes="0" containsString="0" containsNumber="1" minValue="307.08999999999997" maxValue="344.97"/>
    </cacheField>
    <cacheField name="13/01/2021" numFmtId="2">
      <sharedItems containsSemiMixedTypes="0" containsString="0" containsNumber="1" minValue="297.5" maxValue="353.5"/>
    </cacheField>
    <cacheField name="14/01/2021" numFmtId="2">
      <sharedItems containsSemiMixedTypes="0" containsString="0" containsNumber="1" minValue="285.01" maxValue="321.97000000000003"/>
    </cacheField>
    <cacheField name="15/01/2021" numFmtId="2">
      <sharedItems containsSemiMixedTypes="0" containsString="0" containsNumber="1" minValue="280.73" maxValue="311.52"/>
    </cacheField>
    <cacheField name="16/01/2021" numFmtId="2">
      <sharedItems containsSemiMixedTypes="0" containsString="0" containsNumber="1" minValue="206.81" maxValue="218.69"/>
    </cacheField>
    <cacheField name="17/01/2021" numFmtId="2">
      <sharedItems containsSemiMixedTypes="0" containsString="0" containsNumber="1" minValue="196.38" maxValue="225.46"/>
    </cacheField>
    <cacheField name="18/01/2021" numFmtId="2">
      <sharedItems containsSemiMixedTypes="0" containsString="0" containsNumber="1" minValue="207.33" maxValue="236.71"/>
    </cacheField>
    <cacheField name="19/01/2021" numFmtId="2">
      <sharedItems containsSemiMixedTypes="0" containsString="0" containsNumber="1" minValue="214.46" maxValue="233.88"/>
    </cacheField>
    <cacheField name="20/01/2021" numFmtId="2">
      <sharedItems containsSemiMixedTypes="0" containsString="0" containsNumber="1" minValue="213.38" maxValue="230"/>
    </cacheField>
    <cacheField name="21/01/2021" numFmtId="2">
      <sharedItems containsSemiMixedTypes="0" containsString="0" containsNumber="1" minValue="202.68" maxValue="214.66"/>
    </cacheField>
    <cacheField name="22/01/2021" numFmtId="2">
      <sharedItems containsSemiMixedTypes="0" containsString="0" containsNumber="1" minValue="196.27" maxValue="214.43"/>
    </cacheField>
    <cacheField name="23/01/2021" numFmtId="2">
      <sharedItems containsSemiMixedTypes="0" containsString="0" containsNumber="1" minValue="172.25" maxValue="212.83"/>
    </cacheField>
    <cacheField name="24/01/2021" numFmtId="2">
      <sharedItems containsSemiMixedTypes="0" containsString="0" containsNumber="1" minValue="162.77000000000001" maxValue="183.22"/>
    </cacheField>
    <cacheField name="25/01/2021" numFmtId="2">
      <sharedItems containsSemiMixedTypes="0" containsString="0" containsNumber="1" minValue="174.95" maxValue="193.96"/>
    </cacheField>
    <cacheField name="26/01/2021" numFmtId="2">
      <sharedItems containsSemiMixedTypes="0" containsString="0" containsNumber="1" minValue="174.39" maxValue="190.08"/>
    </cacheField>
    <cacheField name="27/01/2021" numFmtId="2">
      <sharedItems containsSemiMixedTypes="0" containsString="0" containsNumber="1" minValue="176.03" maxValue="192.26"/>
    </cacheField>
    <cacheField name="28/01/2021" numFmtId="2">
      <sharedItems containsSemiMixedTypes="0" containsString="0" containsNumber="1" minValue="174.87" maxValue="217.06"/>
    </cacheField>
    <cacheField name="29/01/2021" numFmtId="2">
      <sharedItems containsSemiMixedTypes="0" containsString="0" containsNumber="1" minValue="172.52" maxValue="203.89"/>
    </cacheField>
    <cacheField name="30/01/2021" numFmtId="2">
      <sharedItems containsSemiMixedTypes="0" containsString="0" containsNumber="1" minValue="133.88" maxValue="161.97"/>
    </cacheField>
    <cacheField name="31/01/2021" numFmtId="2">
      <sharedItems containsSemiMixedTypes="0" containsString="0" containsNumber="1" minValue="128.74" maxValue="153.54"/>
    </cacheField>
    <cacheField name="01/02/2021" numFmtId="2">
      <sharedItems containsSemiMixedTypes="0" containsString="0" containsNumber="1" minValue="137.83000000000001" maxValue="160.16999999999999"/>
    </cacheField>
    <cacheField name="02/02/2021" numFmtId="2">
      <sharedItems containsSemiMixedTypes="0" containsString="0" containsNumber="1" minValue="139.99" maxValue="170.79"/>
    </cacheField>
    <cacheField name="03/02/2021" numFmtId="2">
      <sharedItems containsSemiMixedTypes="0" containsString="0" containsNumber="1" minValue="141.53" maxValue="169.76"/>
    </cacheField>
    <cacheField name="04/02/2021" numFmtId="2">
      <sharedItems containsSemiMixedTypes="0" containsString="0" containsNumber="1" minValue="137.16999999999999" maxValue="174.26"/>
    </cacheField>
    <cacheField name="05/02/2021" numFmtId="2">
      <sharedItems containsSemiMixedTypes="0" containsString="0" containsNumber="1" minValue="127.52" maxValue="165.11"/>
    </cacheField>
    <cacheField name="06/02/2021" numFmtId="2">
      <sharedItems containsSemiMixedTypes="0" containsString="0" containsNumber="1" minValue="165.43" maxValue="172.95"/>
    </cacheField>
    <cacheField name="07/02/2021" numFmtId="2">
      <sharedItems containsSemiMixedTypes="0" containsString="0" containsNumber="1" minValue="156.9" maxValue="172.57"/>
    </cacheField>
    <cacheField name="08/02/2021" numFmtId="2">
      <sharedItems containsSemiMixedTypes="0" containsString="0" containsNumber="1" minValue="160.29" maxValue="176.9"/>
    </cacheField>
    <cacheField name="09/02/2021" numFmtId="2">
      <sharedItems containsSemiMixedTypes="0" containsString="0" containsNumber="1" minValue="166.4" maxValue="177.77"/>
    </cacheField>
    <cacheField name="10/02/2021" numFmtId="2">
      <sharedItems containsSemiMixedTypes="0" containsString="0" containsNumber="1" minValue="165.11" maxValue="177.63"/>
    </cacheField>
    <cacheField name="11/02/2021" numFmtId="2">
      <sharedItems containsSemiMixedTypes="0" containsString="0" containsNumber="1" minValue="162.80000000000001" maxValue="175.36"/>
    </cacheField>
    <cacheField name="12/02/2021" numFmtId="2">
      <sharedItems containsSemiMixedTypes="0" containsString="0" containsNumber="1" minValue="159.52000000000001" maxValue="185.15"/>
    </cacheField>
    <cacheField name="13/02/2021" numFmtId="2">
      <sharedItems containsSemiMixedTypes="0" containsString="0" containsNumber="1" minValue="164.99" maxValue="172.81"/>
    </cacheField>
    <cacheField name="14/02/2021" numFmtId="2">
      <sharedItems containsSemiMixedTypes="0" containsString="0" containsNumber="1" minValue="155.41" maxValue="173.64"/>
    </cacheField>
    <cacheField name="15/02/2021" numFmtId="2">
      <sharedItems containsSemiMixedTypes="0" containsString="0" containsNumber="1" minValue="164.67" maxValue="180.17"/>
    </cacheField>
    <cacheField name="16/02/2021" numFmtId="2">
      <sharedItems containsSemiMixedTypes="0" containsString="0" containsNumber="1" minValue="171.08" maxValue="180.88"/>
    </cacheField>
    <cacheField name="17/02/2021" numFmtId="2">
      <sharedItems containsSemiMixedTypes="0" containsString="0" containsNumber="1" minValue="171.56" maxValue="181.55"/>
    </cacheField>
    <cacheField name="18/02/2021" numFmtId="2">
      <sharedItems containsSemiMixedTypes="0" containsString="0" containsNumber="1" minValue="173.1" maxValue="180.96"/>
    </cacheField>
    <cacheField name="19/02/2021" numFmtId="2">
      <sharedItems containsSemiMixedTypes="0" containsString="0" containsNumber="1" minValue="168.04" maxValue="179.02"/>
    </cacheField>
    <cacheField name="20/02/2021" numFmtId="2">
      <sharedItems containsSemiMixedTypes="0" containsString="0" containsNumber="1" minValue="170.15" maxValue="174.46"/>
    </cacheField>
    <cacheField name="21/02/2021" numFmtId="2">
      <sharedItems containsSemiMixedTypes="0" containsString="0" containsNumber="1" minValue="147.49" maxValue="176.09"/>
    </cacheField>
    <cacheField name="22/02/2021" numFmtId="2">
      <sharedItems containsSemiMixedTypes="0" containsString="0" containsNumber="1" minValue="156.28" maxValue="196.59"/>
    </cacheField>
    <cacheField name="23/02/2021" numFmtId="2">
      <sharedItems containsSemiMixedTypes="0" containsString="0" containsNumber="1" minValue="155.83000000000001" maxValue="200.96"/>
    </cacheField>
    <cacheField name="24/02/2021" numFmtId="2">
      <sharedItems containsSemiMixedTypes="0" containsString="0" containsNumber="1" minValue="172.65" maxValue="214.28"/>
    </cacheField>
    <cacheField name="25/02/2021" numFmtId="2">
      <sharedItems containsSemiMixedTypes="0" containsString="0" containsNumber="1" minValue="175.31" maxValue="210.12"/>
    </cacheField>
    <cacheField name="26/02/2021" numFmtId="2">
      <sharedItems containsSemiMixedTypes="0" containsString="0" containsNumber="1" minValue="173.01" maxValue="200.27"/>
    </cacheField>
    <cacheField name="27/02/2021" numFmtId="2">
      <sharedItems containsSemiMixedTypes="0" containsString="0" containsNumber="1" minValue="49.77" maxValue="136.44"/>
    </cacheField>
    <cacheField name="28/02/2021" numFmtId="2">
      <sharedItems containsSemiMixedTypes="0" containsString="0" containsNumber="1" minValue="49.77" maxValue="136.66"/>
    </cacheField>
    <cacheField name="01/03/2021" numFmtId="2">
      <sharedItems containsSemiMixedTypes="0" containsString="0" containsNumber="1" minValue="49.77" maxValue="142.99"/>
    </cacheField>
    <cacheField name="02/03/2021" numFmtId="2">
      <sharedItems containsSemiMixedTypes="0" containsString="0" containsNumber="1" minValue="49.77" maxValue="145"/>
    </cacheField>
    <cacheField name="03/03/2021" numFmtId="2">
      <sharedItems containsSemiMixedTypes="0" containsString="0" containsNumber="1" minValue="49.77" maxValue="144.56"/>
    </cacheField>
    <cacheField name="04/03/2021" numFmtId="2">
      <sharedItems containsSemiMixedTypes="0" containsString="0" containsNumber="1" minValue="49.77" maxValue="145.82"/>
    </cacheField>
    <cacheField name="05/03/2021" numFmtId="2">
      <sharedItems containsSemiMixedTypes="0" containsString="0" containsNumber="1" minValue="97.03" maxValue="143.91999999999999"/>
    </cacheField>
    <cacheField name="06/03/2021" numFmtId="2">
      <sharedItems containsSemiMixedTypes="0" containsString="0" containsNumber="1" minValue="49.77" maxValue="74.260000000000005"/>
    </cacheField>
    <cacheField name="07/03/2021" numFmtId="2">
      <sharedItems containsSemiMixedTypes="0" containsString="0" containsNumber="1" minValue="49.77" maxValue="73.260000000000005"/>
    </cacheField>
    <cacheField name="08/03/2021" numFmtId="2">
      <sharedItems containsSemiMixedTypes="0" containsString="0" containsNumber="1" minValue="49.77" maxValue="79.16"/>
    </cacheField>
    <cacheField name="09/03/2021" numFmtId="2">
      <sharedItems containsSemiMixedTypes="0" containsString="0" containsNumber="1" minValue="49.77" maxValue="76.48"/>
    </cacheField>
    <cacheField name="10/03/2021" numFmtId="2">
      <sharedItems containsSemiMixedTypes="0" containsString="0" containsNumber="1" minValue="49.77" maxValue="76.81"/>
    </cacheField>
    <cacheField name="11/03/2021" numFmtId="2">
      <sharedItems containsSemiMixedTypes="0" containsString="0" containsNumber="1" minValue="49.77" maxValue="75.430000000000007"/>
    </cacheField>
    <cacheField name="12/03/2021" numFmtId="2">
      <sharedItems containsSemiMixedTypes="0" containsString="0" containsNumber="1" minValue="49.77" maxValue="75.72"/>
    </cacheField>
    <cacheField name="13/03/2021" numFmtId="2">
      <sharedItems containsSemiMixedTypes="0" containsString="0" containsNumber="1" minValue="49.77" maxValue="122.07"/>
    </cacheField>
    <cacheField name="14/03/2021" numFmtId="2">
      <sharedItems containsSemiMixedTypes="0" containsString="0" containsNumber="1" minValue="49.77" maxValue="122.55"/>
    </cacheField>
    <cacheField name="15/03/2021" numFmtId="2">
      <sharedItems containsSemiMixedTypes="0" containsString="0" containsNumber="1" minValue="49.77" maxValue="129.35"/>
    </cacheField>
    <cacheField name="16/03/2021" numFmtId="2">
      <sharedItems containsSemiMixedTypes="0" containsString="0" containsNumber="1" minValue="49.77" maxValue="129.5"/>
    </cacheField>
    <cacheField name="17/03/2021" numFmtId="2">
      <sharedItems containsSemiMixedTypes="0" containsString="0" containsNumber="1" minValue="49.77" maxValue="128.16999999999999"/>
    </cacheField>
    <cacheField name="18/03/2021" numFmtId="2">
      <sharedItems containsSemiMixedTypes="0" containsString="0" containsNumber="1" minValue="49.77" maxValue="130.43"/>
    </cacheField>
    <cacheField name="19/03/2021" numFmtId="2">
      <sharedItems containsSemiMixedTypes="0" containsString="0" containsNumber="1" minValue="49.77" maxValue="126.21"/>
    </cacheField>
    <cacheField name="20/03/2021" numFmtId="2">
      <sharedItems containsSemiMixedTypes="0" containsString="0" containsNumber="1" minValue="49.77" maxValue="134.76"/>
    </cacheField>
    <cacheField name="21/03/2021" numFmtId="2">
      <sharedItems containsSemiMixedTypes="0" containsString="0" containsNumber="1" minValue="49.77" maxValue="133.52000000000001"/>
    </cacheField>
    <cacheField name="22/03/2021" numFmtId="2">
      <sharedItems containsSemiMixedTypes="0" containsString="0" containsNumber="1" minValue="49.77" maxValue="140.47999999999999"/>
    </cacheField>
    <cacheField name="23/03/2021" numFmtId="2">
      <sharedItems containsSemiMixedTypes="0" containsString="0" containsNumber="1" minValue="49.77" maxValue="144.13999999999999"/>
    </cacheField>
    <cacheField name="24/03/2021" numFmtId="2">
      <sharedItems containsSemiMixedTypes="0" containsString="0" containsNumber="1" minValue="49.77" maxValue="147.1"/>
    </cacheField>
    <cacheField name="25/03/2021" numFmtId="2">
      <sharedItems containsSemiMixedTypes="0" containsString="0" containsNumber="1" minValue="49.77" maxValue="142.9"/>
    </cacheField>
    <cacheField name="26/03/2021" numFmtId="2">
      <sharedItems containsSemiMixedTypes="0" containsString="0" containsNumber="1" minValue="49.77" maxValue="137.69999999999999"/>
    </cacheField>
    <cacheField name="27/03/2021" numFmtId="2">
      <sharedItems containsSemiMixedTypes="0" containsString="0" containsNumber="1" minValue="49.77" maxValue="106.76"/>
    </cacheField>
    <cacheField name="28/03/2021" numFmtId="2">
      <sharedItems containsSemiMixedTypes="0" containsString="0" containsNumber="1" minValue="49.77" maxValue="106.96"/>
    </cacheField>
    <cacheField name="29/03/2021" numFmtId="2">
      <sharedItems containsSemiMixedTypes="0" containsString="0" containsNumber="1" minValue="49.77" maxValue="110.89"/>
    </cacheField>
    <cacheField name="30/03/2021" numFmtId="2">
      <sharedItems containsSemiMixedTypes="0" containsString="0" containsNumber="1" minValue="49.77" maxValue="107.43"/>
    </cacheField>
    <cacheField name="31/03/2021" numFmtId="2">
      <sharedItems containsSemiMixedTypes="0" containsString="0" containsNumber="1" minValue="49.77" maxValue="107.08"/>
    </cacheField>
    <cacheField name="01/04/2021" numFmtId="2">
      <sharedItems containsNonDate="0" containsString="0" containsBlank="1"/>
    </cacheField>
    <cacheField name="02/04/2021" numFmtId="2">
      <sharedItems containsNonDate="0" containsString="0" containsBlank="1"/>
    </cacheField>
    <cacheField name="03/04/2021" numFmtId="2">
      <sharedItems containsNonDate="0" containsString="0" containsBlank="1"/>
    </cacheField>
    <cacheField name="04/04/2021" numFmtId="2">
      <sharedItems containsNonDate="0" containsString="0" containsBlank="1"/>
    </cacheField>
    <cacheField name="05/04/2021" numFmtId="2">
      <sharedItems containsNonDate="0" containsString="0" containsBlank="1"/>
    </cacheField>
    <cacheField name="06/04/2021" numFmtId="2">
      <sharedItems containsNonDate="0" containsString="0" containsBlank="1"/>
    </cacheField>
    <cacheField name="07/04/2021" numFmtId="2">
      <sharedItems containsNonDate="0" containsString="0" containsBlank="1"/>
    </cacheField>
    <cacheField name="08/04/2021" numFmtId="2">
      <sharedItems containsNonDate="0" containsString="0" containsBlank="1"/>
    </cacheField>
    <cacheField name="09/04/2021" numFmtId="2">
      <sharedItems containsNonDate="0" containsString="0" containsBlank="1"/>
    </cacheField>
    <cacheField name="10/04/2021" numFmtId="2">
      <sharedItems containsNonDate="0" containsString="0" containsBlank="1"/>
    </cacheField>
    <cacheField name="11/04/2021" numFmtId="2">
      <sharedItems containsNonDate="0" containsString="0" containsBlank="1"/>
    </cacheField>
    <cacheField name="12/04/2021" numFmtId="2">
      <sharedItems containsNonDate="0" containsString="0" containsBlank="1"/>
    </cacheField>
    <cacheField name="13/04/2021" numFmtId="2">
      <sharedItems containsNonDate="0" containsString="0" containsBlank="1"/>
    </cacheField>
    <cacheField name="14/04/2021" numFmtId="2">
      <sharedItems containsNonDate="0" containsString="0" containsBlank="1"/>
    </cacheField>
    <cacheField name="15/04/2021" numFmtId="2">
      <sharedItems containsNonDate="0" containsString="0" containsBlank="1"/>
    </cacheField>
    <cacheField name="16/04/2021" numFmtId="2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x v="0"/>
    <n v="204.37"/>
    <n v="276.93"/>
    <n v="273.86"/>
    <n v="277"/>
    <n v="294.83"/>
    <n v="298.45"/>
    <n v="307.79000000000002"/>
    <n v="312.67"/>
    <n v="303.69"/>
    <n v="294.2"/>
    <n v="305.42"/>
    <n v="329.41"/>
    <n v="353.5"/>
    <n v="318.38"/>
    <n v="290.72000000000003"/>
    <n v="215.09"/>
    <n v="219.44"/>
    <n v="221.73"/>
    <n v="225.58"/>
    <n v="223.54"/>
    <n v="208.61"/>
    <n v="205.89"/>
    <n v="194.66"/>
    <n v="172.88"/>
    <n v="177.28"/>
    <n v="178.85"/>
    <n v="180.41"/>
    <n v="181.37"/>
    <n v="176.91"/>
    <n v="156.53"/>
    <n v="146.97"/>
    <n v="145.38999999999999"/>
    <n v="148.88"/>
    <n v="147.49"/>
    <n v="148.69"/>
    <n v="156.99"/>
    <n v="172.53"/>
    <n v="168.88"/>
    <n v="166.16"/>
    <n v="169.08"/>
    <n v="169.52"/>
    <n v="166.74"/>
    <n v="166.49"/>
    <n v="167.45"/>
    <n v="164.17"/>
    <n v="170.74"/>
    <n v="176.32"/>
    <n v="177.47"/>
    <n v="177.89"/>
    <n v="172.91"/>
    <n v="174.45"/>
    <n v="171.46"/>
    <n v="172.59"/>
    <n v="181.7"/>
    <n v="183.28"/>
    <n v="193.47"/>
    <n v="182.54"/>
    <n v="133.53"/>
    <n v="49.77"/>
    <n v="49.77"/>
    <n v="136.58000000000001"/>
    <n v="137.49"/>
    <n v="137.83000000000001"/>
    <n v="136.07"/>
    <n v="73"/>
    <n v="64.69"/>
    <n v="72.34"/>
    <n v="72.88"/>
    <n v="72.180000000000007"/>
    <n v="71.63"/>
    <n v="70.45"/>
    <n v="120.7"/>
    <n v="116.49"/>
    <n v="119.67"/>
    <n v="120.45"/>
    <n v="119.91"/>
    <n v="119.05"/>
    <n v="118.51"/>
    <n v="133.21"/>
    <n v="125.7"/>
    <n v="130.22"/>
    <n v="135.44999999999999"/>
    <n v="133.74"/>
    <n v="131.04"/>
    <n v="129.51"/>
    <n v="106.39"/>
    <n v="106.17"/>
    <n v="106.84"/>
    <n v="105.89"/>
    <n v="105.66"/>
    <m/>
    <m/>
    <m/>
    <m/>
    <m/>
    <m/>
    <m/>
    <m/>
    <m/>
    <m/>
    <m/>
    <m/>
    <m/>
    <m/>
    <m/>
    <m/>
  </r>
  <r>
    <x v="0"/>
    <x v="1"/>
    <n v="204.37"/>
    <n v="276.93"/>
    <n v="273.87"/>
    <n v="277"/>
    <n v="294.83"/>
    <n v="298.45"/>
    <n v="307.79000000000002"/>
    <n v="312.67"/>
    <n v="303.69"/>
    <n v="294.2"/>
    <n v="305.42"/>
    <n v="329.41"/>
    <n v="353.5"/>
    <n v="318.38"/>
    <n v="290.72000000000003"/>
    <n v="215.09"/>
    <n v="219.44"/>
    <n v="221.73"/>
    <n v="225.58"/>
    <n v="223.54"/>
    <n v="208.61"/>
    <n v="205.33"/>
    <n v="177.13"/>
    <n v="172.62"/>
    <n v="177.28"/>
    <n v="178.85"/>
    <n v="177.35"/>
    <n v="175.77"/>
    <n v="173.87"/>
    <n v="139.72999999999999"/>
    <n v="138.82"/>
    <n v="141.91999999999999"/>
    <n v="144.28"/>
    <n v="145.06"/>
    <n v="144.1"/>
    <n v="134.93"/>
    <n v="169.65"/>
    <n v="162.86000000000001"/>
    <n v="166.16"/>
    <n v="169.08"/>
    <n v="168.89"/>
    <n v="166.74"/>
    <n v="166.49"/>
    <n v="167.45"/>
    <n v="164.17"/>
    <n v="170.74"/>
    <n v="176.32"/>
    <n v="177.47"/>
    <n v="177.89"/>
    <n v="172.91"/>
    <n v="174.45"/>
    <n v="171.46"/>
    <n v="172.59"/>
    <n v="181.7"/>
    <n v="183.28"/>
    <n v="193.47"/>
    <n v="182.54"/>
    <n v="135.33000000000001"/>
    <n v="49.77"/>
    <n v="68.64"/>
    <n v="136.99"/>
    <n v="137.49"/>
    <n v="137.83000000000001"/>
    <n v="136.07"/>
    <n v="73"/>
    <n v="71.150000000000006"/>
    <n v="72.34"/>
    <n v="73.48"/>
    <n v="72.900000000000006"/>
    <n v="72.39"/>
    <n v="72.92"/>
    <n v="120.7"/>
    <n v="119.48"/>
    <n v="120.04"/>
    <n v="121.21"/>
    <n v="119.91"/>
    <n v="119.05"/>
    <n v="118.51"/>
    <n v="133.21"/>
    <n v="128.4"/>
    <n v="130.22"/>
    <n v="135.44999999999999"/>
    <n v="133.74"/>
    <n v="131.04"/>
    <n v="129.51"/>
    <n v="106.39"/>
    <n v="106.18"/>
    <n v="106.84"/>
    <n v="105.89"/>
    <n v="105.66"/>
    <m/>
    <m/>
    <m/>
    <m/>
    <m/>
    <m/>
    <m/>
    <m/>
    <m/>
    <m/>
    <m/>
    <m/>
    <m/>
    <m/>
    <m/>
    <m/>
  </r>
  <r>
    <x v="0"/>
    <x v="2"/>
    <n v="204.36"/>
    <n v="276.93"/>
    <n v="273.86"/>
    <n v="277"/>
    <n v="294.83"/>
    <n v="270.2"/>
    <n v="307.79000000000002"/>
    <n v="312.67"/>
    <n v="303.69"/>
    <n v="294.2"/>
    <n v="305.42"/>
    <n v="329.41"/>
    <n v="353.5"/>
    <n v="318.38"/>
    <n v="290.72000000000003"/>
    <n v="215.09"/>
    <n v="219.44"/>
    <n v="221.73"/>
    <n v="225.58"/>
    <n v="223.54"/>
    <n v="208.61"/>
    <n v="205.33"/>
    <n v="177.13"/>
    <n v="172.62"/>
    <n v="177.28"/>
    <n v="178.85"/>
    <n v="177.35"/>
    <n v="175.77"/>
    <n v="173.87"/>
    <n v="139.72999999999999"/>
    <n v="139.99"/>
    <n v="145.38999999999999"/>
    <n v="148.88"/>
    <n v="145.06"/>
    <n v="144.24"/>
    <n v="156.99"/>
    <n v="172.53"/>
    <n v="168.88"/>
    <n v="166.16"/>
    <n v="169.08"/>
    <n v="169.52"/>
    <n v="166.74"/>
    <n v="166.49"/>
    <n v="167.45"/>
    <n v="164.17"/>
    <n v="170.74"/>
    <n v="176.32"/>
    <n v="177.47"/>
    <n v="177.89"/>
    <n v="172.91"/>
    <n v="174.45"/>
    <n v="171.46"/>
    <n v="172.59"/>
    <n v="181.7"/>
    <n v="183.28"/>
    <n v="193.47"/>
    <n v="182.54"/>
    <n v="84.12"/>
    <n v="49.77"/>
    <n v="49.77"/>
    <n v="49.77"/>
    <n v="49.77"/>
    <n v="49.77"/>
    <n v="125.11"/>
    <n v="49.77"/>
    <n v="49.77"/>
    <n v="70.02"/>
    <n v="72.88"/>
    <n v="72.180000000000007"/>
    <n v="71.63"/>
    <n v="58.04"/>
    <n v="72.540000000000006"/>
    <n v="71.55"/>
    <n v="71.92"/>
    <n v="75.400000000000006"/>
    <n v="88.65"/>
    <n v="119.05"/>
    <n v="115.77"/>
    <n v="83.92"/>
    <n v="79.19"/>
    <n v="82.04"/>
    <n v="84.22"/>
    <n v="86.88"/>
    <n v="84.71"/>
    <n v="103.86"/>
    <n v="72.849999999999994"/>
    <n v="92.39"/>
    <n v="103.45"/>
    <n v="105.89"/>
    <n v="105.66"/>
    <m/>
    <m/>
    <m/>
    <m/>
    <m/>
    <m/>
    <m/>
    <m/>
    <m/>
    <m/>
    <m/>
    <m/>
    <m/>
    <m/>
    <m/>
    <m/>
  </r>
  <r>
    <x v="0"/>
    <x v="3"/>
    <n v="204.37"/>
    <n v="276.93"/>
    <n v="273.86"/>
    <n v="277"/>
    <n v="294.83"/>
    <n v="298.45"/>
    <n v="307.79000000000002"/>
    <n v="312.67"/>
    <n v="303.69"/>
    <n v="294.2"/>
    <n v="305.42"/>
    <n v="329.41"/>
    <n v="353.5"/>
    <n v="318.38"/>
    <n v="290.72000000000003"/>
    <n v="215.09"/>
    <n v="219.44"/>
    <n v="221.73"/>
    <n v="225.58"/>
    <n v="223.54"/>
    <n v="208.61"/>
    <n v="205.33"/>
    <n v="177.13"/>
    <n v="172.62"/>
    <n v="177.28"/>
    <n v="178.85"/>
    <n v="177.35"/>
    <n v="175.77"/>
    <n v="173.87"/>
    <n v="139.72999999999999"/>
    <n v="139.99"/>
    <n v="145.38999999999999"/>
    <n v="148.88"/>
    <n v="145.06"/>
    <n v="144.24"/>
    <n v="156.99"/>
    <n v="172.53"/>
    <n v="168.88"/>
    <n v="166.16"/>
    <n v="169.08"/>
    <n v="169.52"/>
    <n v="166.74"/>
    <n v="166.49"/>
    <n v="167.45"/>
    <n v="164.17"/>
    <n v="170.74"/>
    <n v="176.32"/>
    <n v="177.47"/>
    <n v="177.89"/>
    <n v="172.91"/>
    <n v="174.45"/>
    <n v="171.46"/>
    <n v="172.59"/>
    <n v="181.7"/>
    <n v="180.03"/>
    <n v="193.47"/>
    <n v="182.54"/>
    <n v="49.77"/>
    <n v="49.77"/>
    <n v="49.77"/>
    <n v="49.77"/>
    <n v="49.77"/>
    <n v="49.77"/>
    <n v="111.7"/>
    <n v="49.77"/>
    <n v="49.77"/>
    <n v="49.77"/>
    <n v="49.77"/>
    <n v="49.77"/>
    <n v="49.77"/>
    <n v="49.77"/>
    <n v="72.540000000000006"/>
    <n v="49.77"/>
    <n v="71.92"/>
    <n v="49.77"/>
    <n v="49.77"/>
    <n v="119.05"/>
    <n v="59.5"/>
    <n v="49.77"/>
    <n v="49.77"/>
    <n v="49.77"/>
    <n v="49.77"/>
    <n v="49.77"/>
    <n v="49.77"/>
    <n v="49.77"/>
    <n v="49.77"/>
    <n v="49.77"/>
    <n v="49.77"/>
    <n v="49.77"/>
    <n v="49.77"/>
    <m/>
    <m/>
    <m/>
    <m/>
    <m/>
    <m/>
    <m/>
    <m/>
    <m/>
    <m/>
    <m/>
    <m/>
    <m/>
    <m/>
    <m/>
    <m/>
  </r>
  <r>
    <x v="1"/>
    <x v="0"/>
    <n v="206.82"/>
    <n v="272.23"/>
    <n v="270.98"/>
    <n v="275.04000000000002"/>
    <n v="287.24"/>
    <n v="288.7"/>
    <n v="303.26"/>
    <n v="304.39999999999998"/>
    <n v="293.05"/>
    <n v="283.56"/>
    <n v="300.20999999999998"/>
    <n v="315.77999999999997"/>
    <n v="314.81"/>
    <n v="292.64999999999998"/>
    <n v="283.55"/>
    <n v="211"/>
    <n v="213.04"/>
    <n v="211.59"/>
    <n v="219.78"/>
    <n v="216.91"/>
    <n v="205.92"/>
    <n v="201.89"/>
    <n v="192.7"/>
    <n v="169.21"/>
    <n v="176.37"/>
    <n v="178"/>
    <n v="176.71"/>
    <n v="176.07"/>
    <n v="174.01"/>
    <n v="150.69999999999999"/>
    <n v="146.75"/>
    <n v="144.44"/>
    <n v="145.76"/>
    <n v="142.55000000000001"/>
    <n v="141.19"/>
    <n v="155.44"/>
    <n v="169.99"/>
    <n v="165.45"/>
    <n v="162.33000000000001"/>
    <n v="166.61"/>
    <n v="167.33"/>
    <n v="164.5"/>
    <n v="162.99"/>
    <n v="165.81"/>
    <n v="163.44999999999999"/>
    <n v="165.53"/>
    <n v="171.8"/>
    <n v="173.8"/>
    <n v="174.02"/>
    <n v="168.04"/>
    <n v="172.95"/>
    <n v="163.18"/>
    <n v="163.03"/>
    <n v="160.61000000000001"/>
    <n v="174.71"/>
    <n v="178.68"/>
    <n v="174.54"/>
    <n v="124.58"/>
    <n v="49.77"/>
    <n v="49.77"/>
    <n v="109.23"/>
    <n v="135.87"/>
    <n v="135.66"/>
    <n v="134.18"/>
    <n v="72.010000000000005"/>
    <n v="49.77"/>
    <n v="71.650000000000006"/>
    <n v="71.94"/>
    <n v="71.92"/>
    <n v="69.73"/>
    <n v="69.31"/>
    <n v="119.85"/>
    <n v="88.21"/>
    <n v="94.38"/>
    <n v="119.56"/>
    <n v="119.28"/>
    <n v="118.27"/>
    <n v="116.96"/>
    <n v="125.59"/>
    <n v="104.46"/>
    <n v="125.78"/>
    <n v="131.49"/>
    <n v="129.72999999999999"/>
    <n v="127.64"/>
    <n v="127.81"/>
    <n v="103.23"/>
    <n v="104.68"/>
    <n v="105.71"/>
    <n v="104.52"/>
    <n v="104.48"/>
    <m/>
    <m/>
    <m/>
    <m/>
    <m/>
    <m/>
    <m/>
    <m/>
    <m/>
    <m/>
    <m/>
    <m/>
    <m/>
    <m/>
    <m/>
    <m/>
  </r>
  <r>
    <x v="1"/>
    <x v="1"/>
    <n v="206.82"/>
    <n v="272.23"/>
    <n v="270.98"/>
    <n v="275.04000000000002"/>
    <n v="287.24"/>
    <n v="288.7"/>
    <n v="303.26"/>
    <n v="304.39999999999998"/>
    <n v="293.05"/>
    <n v="283.56"/>
    <n v="300.20999999999998"/>
    <n v="315.77999999999997"/>
    <n v="314.81"/>
    <n v="292.64999999999998"/>
    <n v="283.55"/>
    <n v="211"/>
    <n v="213.04"/>
    <n v="211.59"/>
    <n v="219.78"/>
    <n v="216.91"/>
    <n v="205.92"/>
    <n v="198.97"/>
    <n v="174.63"/>
    <n v="169.21"/>
    <n v="176.37"/>
    <n v="178"/>
    <n v="176.71"/>
    <n v="175.36"/>
    <n v="173.54"/>
    <n v="139.18"/>
    <n v="133.91"/>
    <n v="140.99"/>
    <n v="143.96"/>
    <n v="142.55000000000001"/>
    <n v="141.19"/>
    <n v="129.32"/>
    <n v="169.15"/>
    <n v="165.45"/>
    <n v="162.33000000000001"/>
    <n v="166.61"/>
    <n v="165.94"/>
    <n v="164.5"/>
    <n v="162.99"/>
    <n v="165.81"/>
    <n v="163.44999999999999"/>
    <n v="165.53"/>
    <n v="171.8"/>
    <n v="173.8"/>
    <n v="174.02"/>
    <n v="168.04"/>
    <n v="172.95"/>
    <n v="163.19"/>
    <n v="163.03"/>
    <n v="172.76"/>
    <n v="174.71"/>
    <n v="178.68"/>
    <n v="174.54"/>
    <n v="135.26"/>
    <n v="49.77"/>
    <n v="49.77"/>
    <n v="135.93"/>
    <n v="135.87"/>
    <n v="135.66"/>
    <n v="134.18"/>
    <n v="72.010000000000005"/>
    <n v="49.77"/>
    <n v="71.650000000000006"/>
    <n v="72.69"/>
    <n v="71.92"/>
    <n v="72.099999999999994"/>
    <n v="72.34"/>
    <n v="119.92"/>
    <n v="118.25"/>
    <n v="118.94"/>
    <n v="119.56"/>
    <n v="119.28"/>
    <n v="118.27"/>
    <n v="117.54"/>
    <n v="129.72"/>
    <n v="128.13999999999999"/>
    <n v="128.11000000000001"/>
    <n v="131.49"/>
    <n v="129.72999999999999"/>
    <n v="127.64"/>
    <n v="127.81"/>
    <n v="105.6"/>
    <n v="104.92"/>
    <n v="105.71"/>
    <n v="104.52"/>
    <n v="104.48"/>
    <m/>
    <m/>
    <m/>
    <m/>
    <m/>
    <m/>
    <m/>
    <m/>
    <m/>
    <m/>
    <m/>
    <m/>
    <m/>
    <m/>
    <m/>
    <m/>
  </r>
  <r>
    <x v="1"/>
    <x v="2"/>
    <n v="206.82"/>
    <n v="272.23"/>
    <n v="270.98"/>
    <n v="275.04000000000002"/>
    <n v="287.24"/>
    <n v="261.31"/>
    <n v="303.26"/>
    <n v="304.39999999999998"/>
    <n v="293.05"/>
    <n v="283.56"/>
    <n v="300.20999999999998"/>
    <n v="315.77999999999997"/>
    <n v="314.81"/>
    <n v="292.64999999999998"/>
    <n v="283.55"/>
    <n v="211"/>
    <n v="213.04"/>
    <n v="211.59"/>
    <n v="219.78"/>
    <n v="216.91"/>
    <n v="205.92"/>
    <n v="198.97"/>
    <n v="174.63"/>
    <n v="169.21"/>
    <n v="176.37"/>
    <n v="178"/>
    <n v="176.71"/>
    <n v="175.36"/>
    <n v="173.54"/>
    <n v="139.18"/>
    <n v="133.91"/>
    <n v="144.44"/>
    <n v="145.76"/>
    <n v="142.56"/>
    <n v="141.19"/>
    <n v="155.44"/>
    <n v="169.99"/>
    <n v="165.45"/>
    <n v="162.33000000000001"/>
    <n v="166.61"/>
    <n v="167.33"/>
    <n v="164.5"/>
    <n v="162.99"/>
    <n v="165.81"/>
    <n v="163.44999999999999"/>
    <n v="165.53"/>
    <n v="171.8"/>
    <n v="173.8"/>
    <n v="174.02"/>
    <n v="168.04"/>
    <n v="172.95"/>
    <n v="163.18"/>
    <n v="163.03"/>
    <n v="160.61000000000001"/>
    <n v="174.71"/>
    <n v="178.68"/>
    <n v="174.54"/>
    <n v="78.489999999999995"/>
    <n v="49.77"/>
    <n v="49.77"/>
    <n v="49.77"/>
    <n v="49.77"/>
    <n v="49.77"/>
    <n v="120.43"/>
    <n v="49.77"/>
    <n v="49.77"/>
    <n v="70.06"/>
    <n v="71.94"/>
    <n v="71.92"/>
    <n v="69.73"/>
    <n v="49.77"/>
    <n v="72.03"/>
    <n v="55.31"/>
    <n v="57.94"/>
    <n v="75.88"/>
    <n v="79.349999999999994"/>
    <n v="106.5"/>
    <n v="112.06"/>
    <n v="79.12"/>
    <n v="65.81"/>
    <n v="79.260000000000005"/>
    <n v="83.02"/>
    <n v="81.73"/>
    <n v="80.41"/>
    <n v="102.76"/>
    <n v="70.03"/>
    <n v="91.22"/>
    <n v="103.08"/>
    <n v="104.52"/>
    <n v="104.48"/>
    <m/>
    <m/>
    <m/>
    <m/>
    <m/>
    <m/>
    <m/>
    <m/>
    <m/>
    <m/>
    <m/>
    <m/>
    <m/>
    <m/>
    <m/>
    <m/>
  </r>
  <r>
    <x v="1"/>
    <x v="3"/>
    <n v="206.82"/>
    <n v="272.23"/>
    <n v="270.98"/>
    <n v="275.04000000000002"/>
    <n v="287.24"/>
    <n v="288.7"/>
    <n v="303.26"/>
    <n v="304.39999999999998"/>
    <n v="293.05"/>
    <n v="283.56"/>
    <n v="300.20999999999998"/>
    <n v="315.77999999999997"/>
    <n v="314.81"/>
    <n v="292.64999999999998"/>
    <n v="283.55"/>
    <n v="211"/>
    <n v="213.04"/>
    <n v="211.59"/>
    <n v="219.78"/>
    <n v="216.91"/>
    <n v="205.92"/>
    <n v="198.97"/>
    <n v="174.63"/>
    <n v="169.21"/>
    <n v="176.37"/>
    <n v="178"/>
    <n v="176.71"/>
    <n v="175.36"/>
    <n v="173.54"/>
    <n v="139.18"/>
    <n v="133.91"/>
    <n v="144.44"/>
    <n v="145.76"/>
    <n v="142.55000000000001"/>
    <n v="141.19"/>
    <n v="155.44"/>
    <n v="169.99"/>
    <n v="165.45"/>
    <n v="162.33000000000001"/>
    <n v="166.61"/>
    <n v="167.33"/>
    <n v="164.5"/>
    <n v="162.99"/>
    <n v="165.81"/>
    <n v="163.44999999999999"/>
    <n v="165.53"/>
    <n v="171.8"/>
    <n v="173.8"/>
    <n v="174.02"/>
    <n v="168.04"/>
    <n v="172.95"/>
    <n v="163.18"/>
    <n v="163.03"/>
    <n v="160.61000000000001"/>
    <n v="173.68"/>
    <n v="178.68"/>
    <n v="174.54"/>
    <n v="49.77"/>
    <n v="49.77"/>
    <n v="49.77"/>
    <n v="49.77"/>
    <n v="49.77"/>
    <n v="49.77"/>
    <n v="97.03"/>
    <n v="49.77"/>
    <n v="49.77"/>
    <n v="70.06"/>
    <n v="49.77"/>
    <n v="49.77"/>
    <n v="49.77"/>
    <n v="49.77"/>
    <n v="72.03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72.97"/>
    <m/>
    <m/>
    <m/>
    <m/>
    <m/>
    <m/>
    <m/>
    <m/>
    <m/>
    <m/>
    <m/>
    <m/>
    <m/>
    <m/>
    <m/>
    <m/>
  </r>
  <r>
    <x v="2"/>
    <x v="0"/>
    <n v="204.61"/>
    <n v="270.08999999999997"/>
    <n v="269.08"/>
    <n v="273.69"/>
    <n v="285.83999999999997"/>
    <n v="280.37"/>
    <n v="301.16000000000003"/>
    <n v="302.07"/>
    <n v="289.83"/>
    <n v="280.93"/>
    <n v="296.58"/>
    <n v="308.43"/>
    <n v="308.08999999999997"/>
    <n v="288.52999999999997"/>
    <n v="281.79000000000002"/>
    <n v="208.99"/>
    <n v="207.88"/>
    <n v="208.12"/>
    <n v="215.32"/>
    <n v="213.58"/>
    <n v="202.82"/>
    <n v="199.19"/>
    <n v="181.62"/>
    <n v="167.89"/>
    <n v="174.95"/>
    <n v="176.76"/>
    <n v="176.24"/>
    <n v="174.87"/>
    <n v="173.34"/>
    <n v="150.44"/>
    <n v="142.59"/>
    <n v="143.88"/>
    <n v="141.1"/>
    <n v="141.53"/>
    <n v="139.47"/>
    <n v="155.35"/>
    <n v="168.06"/>
    <n v="164.35"/>
    <n v="160.29"/>
    <n v="166.4"/>
    <n v="165.36"/>
    <n v="164.5"/>
    <n v="159.52000000000001"/>
    <n v="164.99"/>
    <n v="161.46"/>
    <n v="164.67"/>
    <n v="171.27"/>
    <n v="171.56"/>
    <n v="173.1"/>
    <n v="168.49"/>
    <n v="171.62"/>
    <n v="157.32"/>
    <n v="156.28"/>
    <n v="172.43"/>
    <n v="172.75"/>
    <n v="175.51"/>
    <n v="173.01"/>
    <n v="117.35"/>
    <n v="49.77"/>
    <n v="49.77"/>
    <n v="49.77"/>
    <n v="135.55000000000001"/>
    <n v="133.71"/>
    <n v="133.11000000000001"/>
    <n v="71.67"/>
    <n v="49.77"/>
    <n v="71.3"/>
    <n v="72.02"/>
    <n v="63.58"/>
    <n v="54.02"/>
    <n v="49.85"/>
    <n v="118.9"/>
    <n v="77.489999999999995"/>
    <n v="93.18"/>
    <n v="118.36"/>
    <n v="118.25"/>
    <n v="117.22"/>
    <n v="116.89"/>
    <n v="129.28"/>
    <n v="78.86"/>
    <n v="124.88"/>
    <n v="129.66"/>
    <n v="129.15"/>
    <n v="127.13"/>
    <n v="127.25"/>
    <n v="104.82"/>
    <n v="103.59"/>
    <n v="104.34"/>
    <n v="103.79"/>
    <n v="103.36"/>
    <m/>
    <m/>
    <m/>
    <m/>
    <m/>
    <m/>
    <m/>
    <m/>
    <m/>
    <m/>
    <m/>
    <m/>
    <m/>
    <m/>
    <m/>
    <m/>
  </r>
  <r>
    <x v="2"/>
    <x v="1"/>
    <n v="204.61"/>
    <n v="270.08999999999997"/>
    <n v="269.08"/>
    <n v="273.69"/>
    <n v="285.83999999999997"/>
    <n v="280.37"/>
    <n v="301.16000000000003"/>
    <n v="302.07"/>
    <n v="289.83"/>
    <n v="280.93"/>
    <n v="296.58"/>
    <n v="308.43"/>
    <n v="308.08999999999997"/>
    <n v="288.52999999999997"/>
    <n v="281.79000000000002"/>
    <n v="208.99"/>
    <n v="207.88"/>
    <n v="208.12"/>
    <n v="215.32"/>
    <n v="213.58"/>
    <n v="202.82"/>
    <n v="197.11"/>
    <n v="173.19"/>
    <n v="167.89"/>
    <n v="174.95"/>
    <n v="174.39"/>
    <n v="176.24"/>
    <n v="174.87"/>
    <n v="173.34"/>
    <n v="137.29"/>
    <n v="132.55000000000001"/>
    <n v="143.88"/>
    <n v="141.1"/>
    <n v="141.53"/>
    <n v="139.38999999999999"/>
    <n v="128.27000000000001"/>
    <n v="167.09"/>
    <n v="164.35"/>
    <n v="160.29"/>
    <n v="166.4"/>
    <n v="165.13"/>
    <n v="164.5"/>
    <n v="159.52000000000001"/>
    <n v="164.99"/>
    <n v="161.46"/>
    <n v="164.67"/>
    <n v="171.27"/>
    <n v="171.56"/>
    <n v="173.1"/>
    <n v="168.49"/>
    <n v="171.62"/>
    <n v="157.32"/>
    <n v="156.28"/>
    <n v="172.43"/>
    <n v="172.75"/>
    <n v="175.51"/>
    <n v="173.01"/>
    <n v="123.56"/>
    <n v="49.77"/>
    <n v="49.77"/>
    <n v="131.32"/>
    <n v="135.55000000000001"/>
    <n v="135.58000000000001"/>
    <n v="133.93"/>
    <n v="71.67"/>
    <n v="49.77"/>
    <n v="71.3"/>
    <n v="72.02"/>
    <n v="71.760000000000005"/>
    <n v="71.709999999999994"/>
    <n v="71.59"/>
    <n v="119.37"/>
    <n v="116.92"/>
    <n v="93.18"/>
    <n v="118.36"/>
    <n v="118.25"/>
    <n v="117.23"/>
    <n v="116.89"/>
    <n v="129.44999999999999"/>
    <n v="78.86"/>
    <n v="124.88"/>
    <n v="129.66"/>
    <n v="129.16"/>
    <n v="127.13"/>
    <n v="127.25"/>
    <n v="105.18"/>
    <n v="104.04"/>
    <n v="104.34"/>
    <n v="103.79"/>
    <n v="103.36"/>
    <m/>
    <m/>
    <m/>
    <m/>
    <m/>
    <m/>
    <m/>
    <m/>
    <m/>
    <m/>
    <m/>
    <m/>
    <m/>
    <m/>
    <m/>
    <m/>
  </r>
  <r>
    <x v="2"/>
    <x v="2"/>
    <n v="204.61"/>
    <n v="270.08999999999997"/>
    <n v="269.08"/>
    <n v="273.69"/>
    <n v="285.83999999999997"/>
    <n v="261.22000000000003"/>
    <n v="301.16000000000003"/>
    <n v="302.07"/>
    <n v="289.83"/>
    <n v="280.93"/>
    <n v="296.58"/>
    <n v="308.43"/>
    <n v="308.08999999999997"/>
    <n v="288.54000000000002"/>
    <n v="281.79000000000002"/>
    <n v="208.99"/>
    <n v="207.88"/>
    <n v="208.12"/>
    <n v="215.32"/>
    <n v="213.58"/>
    <n v="202.82"/>
    <n v="197.11"/>
    <n v="173.19"/>
    <n v="167.89"/>
    <n v="174.95"/>
    <n v="174.39"/>
    <n v="176.24"/>
    <n v="174.87"/>
    <n v="173.34"/>
    <n v="137.29"/>
    <n v="132.55000000000001"/>
    <n v="143.88"/>
    <n v="141.1"/>
    <n v="141.53"/>
    <n v="139.47"/>
    <n v="155.35"/>
    <n v="168.06"/>
    <n v="164.35"/>
    <n v="160.29"/>
    <n v="166.4"/>
    <n v="165.36"/>
    <n v="164.5"/>
    <n v="159.52000000000001"/>
    <n v="164.99"/>
    <n v="161.46"/>
    <n v="164.67"/>
    <n v="171.27"/>
    <n v="171.56"/>
    <n v="173.1"/>
    <n v="168.49"/>
    <n v="171.62"/>
    <n v="157.32"/>
    <n v="156.28"/>
    <n v="172.43"/>
    <n v="172.75"/>
    <n v="175.51"/>
    <n v="173.01"/>
    <n v="73.930000000000007"/>
    <n v="49.77"/>
    <n v="49.77"/>
    <n v="49.77"/>
    <n v="49.77"/>
    <n v="49.77"/>
    <n v="130.72999999999999"/>
    <n v="49.77"/>
    <n v="49.77"/>
    <n v="70.59"/>
    <n v="72.02"/>
    <n v="63.58"/>
    <n v="52.91"/>
    <n v="49.77"/>
    <n v="71.45"/>
    <n v="49.77"/>
    <n v="58.43"/>
    <n v="75.239999999999995"/>
    <n v="74.489999999999995"/>
    <n v="107.47"/>
    <n v="112.05"/>
    <n v="81.44"/>
    <n v="49.77"/>
    <n v="78.67"/>
    <n v="81.69"/>
    <n v="81.37"/>
    <n v="80.09"/>
    <n v="104.61"/>
    <n v="71.400000000000006"/>
    <n v="91.11"/>
    <n v="92.36"/>
    <n v="103.79"/>
    <n v="103.35"/>
    <m/>
    <m/>
    <m/>
    <m/>
    <m/>
    <m/>
    <m/>
    <m/>
    <m/>
    <m/>
    <m/>
    <m/>
    <m/>
    <m/>
    <m/>
    <m/>
  </r>
  <r>
    <x v="2"/>
    <x v="3"/>
    <n v="204.61"/>
    <n v="270.08999999999997"/>
    <n v="269.08"/>
    <n v="273.69"/>
    <n v="285.83999999999997"/>
    <n v="280.37"/>
    <n v="301.16000000000003"/>
    <n v="302.07"/>
    <n v="289.83"/>
    <n v="280.93"/>
    <n v="296.58"/>
    <n v="308.43"/>
    <n v="308.08999999999997"/>
    <n v="288.52999999999997"/>
    <n v="281.79000000000002"/>
    <n v="208.99"/>
    <n v="207.88"/>
    <n v="208.12"/>
    <n v="215.32"/>
    <n v="213.58"/>
    <n v="202.82"/>
    <n v="197.11"/>
    <n v="173.19"/>
    <n v="167.89"/>
    <n v="174.95"/>
    <n v="174.39"/>
    <n v="176.24"/>
    <n v="174.87"/>
    <n v="173.34"/>
    <n v="137.29"/>
    <n v="132.55000000000001"/>
    <n v="143.88"/>
    <n v="141.1"/>
    <n v="141.53"/>
    <n v="139.47"/>
    <n v="155.35"/>
    <n v="168.06"/>
    <n v="164.35"/>
    <n v="160.29"/>
    <n v="166.4"/>
    <n v="165.36"/>
    <n v="164.5"/>
    <n v="159.52000000000001"/>
    <n v="164.99"/>
    <n v="161.46"/>
    <n v="164.67"/>
    <n v="171.27"/>
    <n v="171.56"/>
    <n v="173.1"/>
    <n v="168.49"/>
    <n v="171.62"/>
    <n v="157.32"/>
    <n v="156.28"/>
    <n v="172.43"/>
    <n v="172.75"/>
    <n v="175.51"/>
    <n v="173.01"/>
    <n v="49.77"/>
    <n v="49.77"/>
    <n v="49.77"/>
    <n v="49.77"/>
    <n v="49.77"/>
    <n v="49.77"/>
    <n v="126.66"/>
    <n v="49.77"/>
    <n v="49.77"/>
    <n v="70.59"/>
    <n v="49.77"/>
    <n v="49.77"/>
    <n v="49.77"/>
    <n v="49.77"/>
    <n v="71.45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75.489999999999995"/>
    <m/>
    <m/>
    <m/>
    <m/>
    <m/>
    <m/>
    <m/>
    <m/>
    <m/>
    <m/>
    <m/>
    <m/>
    <m/>
    <m/>
    <m/>
    <m/>
  </r>
  <r>
    <x v="3"/>
    <x v="0"/>
    <n v="209.2"/>
    <n v="271.55"/>
    <n v="270.55"/>
    <n v="275.2"/>
    <n v="288.66000000000003"/>
    <n v="278.82"/>
    <n v="302.13"/>
    <n v="300.16000000000003"/>
    <n v="288.60000000000002"/>
    <n v="279.08"/>
    <n v="296.61"/>
    <n v="308.38"/>
    <n v="306.58"/>
    <n v="285.73"/>
    <n v="282.36"/>
    <n v="206.98"/>
    <n v="205.42"/>
    <n v="207.71"/>
    <n v="214.67"/>
    <n v="213.67"/>
    <n v="202.88"/>
    <n v="198.34"/>
    <n v="177.61"/>
    <n v="167.43"/>
    <n v="176.23"/>
    <n v="176.97"/>
    <n v="176.03"/>
    <n v="175.25"/>
    <n v="173.43"/>
    <n v="150.27000000000001"/>
    <n v="139.24"/>
    <n v="144.4"/>
    <n v="142.32"/>
    <n v="142.41999999999999"/>
    <n v="142.41"/>
    <n v="155.41"/>
    <n v="166.09"/>
    <n v="160.71"/>
    <n v="161.53"/>
    <n v="166.51"/>
    <n v="166.8"/>
    <n v="163.04"/>
    <n v="161.94999999999999"/>
    <n v="165.4"/>
    <n v="161.41999999999999"/>
    <n v="165"/>
    <n v="171.65"/>
    <n v="171.63"/>
    <n v="173.18"/>
    <n v="168.97"/>
    <n v="170.7"/>
    <n v="156.15"/>
    <n v="161.29"/>
    <n v="155.83000000000001"/>
    <n v="172.7"/>
    <n v="175.31"/>
    <n v="173.18"/>
    <n v="49.77"/>
    <n v="49.77"/>
    <n v="49.77"/>
    <n v="49.77"/>
    <n v="135.02000000000001"/>
    <n v="132.61000000000001"/>
    <n v="134.08000000000001"/>
    <n v="71.2"/>
    <n v="49.77"/>
    <n v="71"/>
    <n v="71.7"/>
    <n v="69.650000000000006"/>
    <n v="52.97"/>
    <n v="49.77"/>
    <n v="118.23"/>
    <n v="96.14"/>
    <n v="111.93"/>
    <n v="118.06"/>
    <n v="117.93"/>
    <n v="117.08"/>
    <n v="115.45"/>
    <n v="124.78"/>
    <n v="49.77"/>
    <n v="119.74"/>
    <n v="128.85"/>
    <n v="129.07"/>
    <n v="127"/>
    <n v="127.25"/>
    <n v="99.27"/>
    <n v="102.46"/>
    <n v="104.31"/>
    <n v="102.96"/>
    <n v="102.47"/>
    <m/>
    <m/>
    <m/>
    <m/>
    <m/>
    <m/>
    <m/>
    <m/>
    <m/>
    <m/>
    <m/>
    <m/>
    <m/>
    <m/>
    <m/>
    <m/>
  </r>
  <r>
    <x v="3"/>
    <x v="1"/>
    <n v="209.2"/>
    <n v="271.55"/>
    <n v="270.56"/>
    <n v="275.2"/>
    <n v="288.66000000000003"/>
    <n v="278.82"/>
    <n v="302.13"/>
    <n v="300.16000000000003"/>
    <n v="288.60000000000002"/>
    <n v="279.08"/>
    <n v="296.61"/>
    <n v="308.38"/>
    <n v="306.58"/>
    <n v="285.73"/>
    <n v="282.36"/>
    <n v="206.98"/>
    <n v="205.42"/>
    <n v="207.71"/>
    <n v="214.67"/>
    <n v="213.67"/>
    <n v="202.88"/>
    <n v="197.04"/>
    <n v="172.25"/>
    <n v="167.43"/>
    <n v="176.23"/>
    <n v="176.97"/>
    <n v="176.03"/>
    <n v="175.25"/>
    <n v="173.43"/>
    <n v="136.74"/>
    <n v="132.66"/>
    <n v="137.83000000000001"/>
    <n v="142.26"/>
    <n v="142.41999999999999"/>
    <n v="137.34"/>
    <n v="127.52"/>
    <n v="166.09"/>
    <n v="159.86000000000001"/>
    <n v="161.53"/>
    <n v="166.51"/>
    <n v="165.94"/>
    <n v="163.04"/>
    <n v="161.94999999999999"/>
    <n v="165.4"/>
    <n v="161.41999999999999"/>
    <n v="165"/>
    <n v="171.64"/>
    <n v="171.63"/>
    <n v="173.17"/>
    <n v="168.97"/>
    <n v="170.7"/>
    <n v="156.15"/>
    <n v="161.29"/>
    <n v="171.81"/>
    <n v="172.7"/>
    <n v="175.31"/>
    <n v="173.18"/>
    <n v="49.77"/>
    <n v="49.77"/>
    <n v="49.77"/>
    <n v="130.41"/>
    <n v="135.02000000000001"/>
    <n v="135.4"/>
    <n v="134.08000000000001"/>
    <n v="71.2"/>
    <n v="49.77"/>
    <n v="71"/>
    <n v="71.7"/>
    <n v="70.84"/>
    <n v="70.03"/>
    <n v="71.459999999999994"/>
    <n v="119.33"/>
    <n v="96.14"/>
    <n v="111.93"/>
    <n v="118.22"/>
    <n v="117.93"/>
    <n v="117.08"/>
    <n v="116.88"/>
    <n v="129.09"/>
    <n v="49.77"/>
    <n v="119.74"/>
    <n v="128.85"/>
    <n v="129.07"/>
    <n v="127"/>
    <n v="127.25"/>
    <n v="105.16"/>
    <n v="102.46"/>
    <n v="104.31"/>
    <n v="102.96"/>
    <n v="102.47"/>
    <m/>
    <m/>
    <m/>
    <m/>
    <m/>
    <m/>
    <m/>
    <m/>
    <m/>
    <m/>
    <m/>
    <m/>
    <m/>
    <m/>
    <m/>
    <m/>
  </r>
  <r>
    <x v="3"/>
    <x v="2"/>
    <n v="209.2"/>
    <n v="271.55"/>
    <n v="270.55"/>
    <n v="275.2"/>
    <n v="288.66000000000003"/>
    <n v="250.2"/>
    <n v="302.13"/>
    <n v="300.16000000000003"/>
    <n v="288.60000000000002"/>
    <n v="279.08"/>
    <n v="296.61"/>
    <n v="308.38"/>
    <n v="306.58"/>
    <n v="285.73"/>
    <n v="282.36"/>
    <n v="206.98"/>
    <n v="205.42"/>
    <n v="207.71"/>
    <n v="214.67"/>
    <n v="213.67"/>
    <n v="202.88"/>
    <n v="197.04"/>
    <n v="172.25"/>
    <n v="167.43"/>
    <n v="176.23"/>
    <n v="176.97"/>
    <n v="176.03"/>
    <n v="175.25"/>
    <n v="173.43"/>
    <n v="136.74"/>
    <n v="132.66999999999999"/>
    <n v="144.4"/>
    <n v="142.32"/>
    <n v="142.41999999999999"/>
    <n v="142.41"/>
    <n v="155.41"/>
    <n v="166.09"/>
    <n v="160.71"/>
    <n v="161.53"/>
    <n v="166.78"/>
    <n v="166.8"/>
    <n v="163.04"/>
    <n v="161.94999999999999"/>
    <n v="165.4"/>
    <n v="161.41999999999999"/>
    <n v="165"/>
    <n v="171.65"/>
    <n v="178.15"/>
    <n v="177"/>
    <n v="168.97"/>
    <n v="170.7"/>
    <n v="156.15"/>
    <n v="161.29"/>
    <n v="155.83000000000001"/>
    <n v="172.7"/>
    <n v="175.31"/>
    <n v="173.18"/>
    <n v="49.77"/>
    <n v="49.77"/>
    <n v="49.77"/>
    <n v="49.77"/>
    <n v="49.77"/>
    <n v="49.77"/>
    <n v="134.08000000000001"/>
    <n v="49.77"/>
    <n v="49.77"/>
    <n v="69.959999999999994"/>
    <n v="71.7"/>
    <n v="69.239999999999995"/>
    <n v="49.77"/>
    <n v="49.77"/>
    <n v="71.349999999999994"/>
    <n v="62.19"/>
    <n v="83.75"/>
    <n v="92.58"/>
    <n v="81.540000000000006"/>
    <n v="97.62"/>
    <n v="101.91"/>
    <n v="78.61"/>
    <n v="49.77"/>
    <n v="75.45"/>
    <n v="81.17"/>
    <n v="81.31"/>
    <n v="80.010000000000005"/>
    <n v="104.44"/>
    <n v="70.02"/>
    <n v="87.47"/>
    <n v="104.31"/>
    <n v="102.67"/>
    <n v="102.47"/>
    <m/>
    <m/>
    <m/>
    <m/>
    <m/>
    <m/>
    <m/>
    <m/>
    <m/>
    <m/>
    <m/>
    <m/>
    <m/>
    <m/>
    <m/>
    <m/>
  </r>
  <r>
    <x v="3"/>
    <x v="3"/>
    <n v="209.2"/>
    <n v="271.55"/>
    <n v="270.55"/>
    <n v="275.2"/>
    <n v="288.66000000000003"/>
    <n v="278.82"/>
    <n v="302.13"/>
    <n v="300.16000000000003"/>
    <n v="288.60000000000002"/>
    <n v="279.08"/>
    <n v="296.61"/>
    <n v="308.38"/>
    <n v="306.58"/>
    <n v="285.73"/>
    <n v="282.36"/>
    <n v="206.98"/>
    <n v="205.42"/>
    <n v="207.71"/>
    <n v="214.67"/>
    <n v="213.67"/>
    <n v="202.88"/>
    <n v="197.04"/>
    <n v="172.25"/>
    <n v="167.43"/>
    <n v="176.23"/>
    <n v="176.97"/>
    <n v="176.03"/>
    <n v="175.25"/>
    <n v="173.43"/>
    <n v="136.74"/>
    <n v="132.66"/>
    <n v="144.4"/>
    <n v="142.32"/>
    <n v="142.41999999999999"/>
    <n v="142.41"/>
    <n v="155.41"/>
    <n v="166.09"/>
    <n v="160.71"/>
    <n v="161.53"/>
    <n v="166.78"/>
    <n v="166.8"/>
    <n v="163.04"/>
    <n v="161.94999999999999"/>
    <n v="165.4"/>
    <n v="161.41999999999999"/>
    <n v="165"/>
    <n v="171.65"/>
    <n v="171.63"/>
    <n v="173.18"/>
    <n v="168.97"/>
    <n v="170.7"/>
    <n v="156.15"/>
    <n v="161.29"/>
    <n v="155.83000000000001"/>
    <n v="172.7"/>
    <n v="175.31"/>
    <n v="173.18"/>
    <n v="49.77"/>
    <n v="49.77"/>
    <n v="49.77"/>
    <n v="49.77"/>
    <n v="49.77"/>
    <n v="49.77"/>
    <n v="134.08000000000001"/>
    <n v="49.77"/>
    <n v="49.77"/>
    <n v="69.959999999999994"/>
    <n v="49.77"/>
    <n v="49.77"/>
    <n v="49.77"/>
    <n v="49.77"/>
    <n v="70.61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91.8"/>
    <m/>
    <m/>
    <m/>
    <m/>
    <m/>
    <m/>
    <m/>
    <m/>
    <m/>
    <m/>
    <m/>
    <m/>
    <m/>
    <m/>
    <m/>
    <m/>
  </r>
  <r>
    <x v="4"/>
    <x v="0"/>
    <n v="207.19"/>
    <n v="271.47000000000003"/>
    <n v="270.45999999999998"/>
    <n v="275.22000000000003"/>
    <n v="289.18"/>
    <n v="281.35000000000002"/>
    <n v="302.64"/>
    <n v="303.52"/>
    <n v="289.66000000000003"/>
    <n v="277.39999999999998"/>
    <n v="296.69"/>
    <n v="308.31"/>
    <n v="305.27"/>
    <n v="287.02"/>
    <n v="281.83999999999997"/>
    <n v="208.18"/>
    <n v="202.33"/>
    <n v="207.6"/>
    <n v="214.56"/>
    <n v="213.6"/>
    <n v="202.78"/>
    <n v="198.97"/>
    <n v="177.54"/>
    <n v="166.73"/>
    <n v="176.33"/>
    <n v="177.02"/>
    <n v="176.32"/>
    <n v="175.19"/>
    <n v="173.2"/>
    <n v="149.65"/>
    <n v="139.22"/>
    <n v="144.38"/>
    <n v="141.21"/>
    <n v="142.32"/>
    <n v="145.62"/>
    <n v="155.44"/>
    <n v="166.13"/>
    <n v="161.85"/>
    <n v="163.4"/>
    <n v="166.63"/>
    <n v="167.36"/>
    <n v="162.81"/>
    <n v="163.16"/>
    <n v="165.44"/>
    <n v="161.38"/>
    <n v="165.71"/>
    <n v="171.28"/>
    <n v="172"/>
    <n v="173.29"/>
    <n v="169.11"/>
    <n v="170.69"/>
    <n v="155.07"/>
    <n v="162.65"/>
    <n v="156.52000000000001"/>
    <n v="172.65"/>
    <n v="175.47"/>
    <n v="173.3"/>
    <n v="49.77"/>
    <n v="49.77"/>
    <n v="49.77"/>
    <n v="49.77"/>
    <n v="135.13"/>
    <n v="135.36000000000001"/>
    <n v="131.52000000000001"/>
    <n v="71.38"/>
    <n v="49.77"/>
    <n v="71.010000000000005"/>
    <n v="71.52"/>
    <n v="71.099999999999994"/>
    <n v="69.849999999999994"/>
    <n v="69.12"/>
    <n v="117.66"/>
    <n v="80.87"/>
    <n v="112.3"/>
    <n v="118.01"/>
    <n v="117.67"/>
    <n v="117.04"/>
    <n v="116.56"/>
    <n v="125.24"/>
    <n v="49.77"/>
    <n v="120.1"/>
    <n v="128.96"/>
    <n v="118.3"/>
    <n v="115.74"/>
    <n v="127.28"/>
    <n v="103.8"/>
    <n v="101.87"/>
    <n v="104.22"/>
    <n v="103.26"/>
    <n v="102.88"/>
    <m/>
    <m/>
    <m/>
    <m/>
    <m/>
    <m/>
    <m/>
    <m/>
    <m/>
    <m/>
    <m/>
    <m/>
    <m/>
    <m/>
    <m/>
    <m/>
  </r>
  <r>
    <x v="4"/>
    <x v="1"/>
    <n v="207.19"/>
    <n v="271.47000000000003"/>
    <n v="270.47000000000003"/>
    <n v="275.22000000000003"/>
    <n v="289.18"/>
    <n v="281.35000000000002"/>
    <n v="302.64"/>
    <n v="303.52"/>
    <n v="289.66000000000003"/>
    <n v="277.39999999999998"/>
    <n v="296.69"/>
    <n v="308.31"/>
    <n v="305.27"/>
    <n v="287.02"/>
    <n v="281.83999999999997"/>
    <n v="208.18"/>
    <n v="202.33"/>
    <n v="207.6"/>
    <n v="214.56"/>
    <n v="213.6"/>
    <n v="202.78"/>
    <n v="196.98"/>
    <n v="173.2"/>
    <n v="166.73"/>
    <n v="176.33"/>
    <n v="177.02"/>
    <n v="176.32"/>
    <n v="175.19"/>
    <n v="173.2"/>
    <n v="135.6"/>
    <n v="130.86000000000001"/>
    <n v="140.93"/>
    <n v="141.21"/>
    <n v="142.32"/>
    <n v="137.16999999999999"/>
    <n v="127.97"/>
    <n v="166.1"/>
    <n v="161.85"/>
    <n v="163.4"/>
    <n v="166.63"/>
    <n v="165.11"/>
    <n v="162.80000000000001"/>
    <n v="163.16"/>
    <n v="165.44"/>
    <n v="161.38"/>
    <n v="165.71"/>
    <n v="171.28"/>
    <n v="172"/>
    <n v="173.29"/>
    <n v="169.11"/>
    <n v="170.69"/>
    <n v="155.07"/>
    <n v="162.66"/>
    <n v="172.63"/>
    <n v="172.65"/>
    <n v="175.47"/>
    <n v="173.3"/>
    <n v="49.77"/>
    <n v="49.77"/>
    <n v="49.77"/>
    <n v="130.4"/>
    <n v="135.13"/>
    <n v="135.36000000000001"/>
    <n v="133.9"/>
    <n v="71.38"/>
    <n v="49.77"/>
    <n v="71.010000000000005"/>
    <n v="71.52"/>
    <n v="71.099999999999994"/>
    <n v="69.849999999999994"/>
    <n v="71.400000000000006"/>
    <n v="119.31"/>
    <n v="80.87"/>
    <n v="112.3"/>
    <n v="118.11"/>
    <n v="117.67"/>
    <n v="117.04"/>
    <n v="116.69"/>
    <n v="127.72"/>
    <n v="49.77"/>
    <n v="120.1"/>
    <n v="128.96"/>
    <n v="129.06"/>
    <n v="127"/>
    <n v="127.28"/>
    <n v="104.71"/>
    <n v="101.87"/>
    <n v="104.22"/>
    <n v="103.26"/>
    <n v="102.88"/>
    <m/>
    <m/>
    <m/>
    <m/>
    <m/>
    <m/>
    <m/>
    <m/>
    <m/>
    <m/>
    <m/>
    <m/>
    <m/>
    <m/>
    <m/>
    <m/>
  </r>
  <r>
    <x v="4"/>
    <x v="2"/>
    <n v="207.19"/>
    <n v="271.47000000000003"/>
    <n v="270.47000000000003"/>
    <n v="275.22000000000003"/>
    <n v="289.18"/>
    <n v="250.88"/>
    <n v="302.64"/>
    <n v="303.52"/>
    <n v="289.66000000000003"/>
    <n v="277.39999999999998"/>
    <n v="296.69"/>
    <n v="308.31"/>
    <n v="305.27"/>
    <n v="287.02"/>
    <n v="281.83999999999997"/>
    <n v="208.18"/>
    <n v="202.33"/>
    <n v="207.6"/>
    <n v="214.56"/>
    <n v="213.6"/>
    <n v="202.78"/>
    <n v="196.98"/>
    <n v="173.2"/>
    <n v="166.73"/>
    <n v="176.33"/>
    <n v="177.02"/>
    <n v="176.32"/>
    <n v="175.19"/>
    <n v="173.2"/>
    <n v="135.6"/>
    <n v="130.86000000000001"/>
    <n v="144.38"/>
    <n v="141.21"/>
    <n v="142.33000000000001"/>
    <n v="145.62"/>
    <n v="155.44"/>
    <n v="166.13"/>
    <n v="161.85"/>
    <n v="163.4"/>
    <n v="168.53"/>
    <n v="167.76"/>
    <n v="162.81"/>
    <n v="163.16"/>
    <n v="165.44"/>
    <n v="161.38"/>
    <n v="165.71"/>
    <n v="171.28"/>
    <n v="179.68"/>
    <n v="175.28"/>
    <n v="169.11"/>
    <n v="170.69"/>
    <n v="155.07"/>
    <n v="162.66"/>
    <n v="156.52000000000001"/>
    <n v="172.65"/>
    <n v="175.47"/>
    <n v="173.3"/>
    <n v="49.77"/>
    <n v="49.77"/>
    <n v="49.77"/>
    <n v="49.77"/>
    <n v="49.77"/>
    <n v="49.77"/>
    <n v="131.52000000000001"/>
    <n v="49.77"/>
    <n v="49.77"/>
    <n v="69.97"/>
    <n v="71.52"/>
    <n v="70.650000000000006"/>
    <n v="49.77"/>
    <n v="49.77"/>
    <n v="71.62"/>
    <n v="62.18"/>
    <n v="85.07"/>
    <n v="92.42"/>
    <n v="83.92"/>
    <n v="102.86"/>
    <n v="103.47"/>
    <n v="78.900000000000006"/>
    <n v="49.77"/>
    <n v="75.67"/>
    <n v="81.25"/>
    <n v="74.53"/>
    <n v="72.92"/>
    <n v="104.93"/>
    <n v="70.709999999999994"/>
    <n v="88"/>
    <n v="104.22"/>
    <n v="103.26"/>
    <n v="102.88"/>
    <m/>
    <m/>
    <m/>
    <m/>
    <m/>
    <m/>
    <m/>
    <m/>
    <m/>
    <m/>
    <m/>
    <m/>
    <m/>
    <m/>
    <m/>
    <m/>
  </r>
  <r>
    <x v="4"/>
    <x v="3"/>
    <n v="207.19"/>
    <n v="271.47000000000003"/>
    <n v="270.45999999999998"/>
    <n v="275.22000000000003"/>
    <n v="289.18"/>
    <n v="281.35000000000002"/>
    <n v="302.64"/>
    <n v="303.52"/>
    <n v="289.66000000000003"/>
    <n v="277.39999999999998"/>
    <n v="296.69"/>
    <n v="308.31"/>
    <n v="305.27"/>
    <n v="287.02"/>
    <n v="281.83999999999997"/>
    <n v="208.18"/>
    <n v="202.33"/>
    <n v="207.6"/>
    <n v="214.56"/>
    <n v="213.6"/>
    <n v="202.78"/>
    <n v="196.98"/>
    <n v="173.2"/>
    <n v="166.73"/>
    <n v="176.33"/>
    <n v="177.02"/>
    <n v="176.32"/>
    <n v="175.19"/>
    <n v="173.2"/>
    <n v="135.6"/>
    <n v="130.86000000000001"/>
    <n v="144.38"/>
    <n v="141.21"/>
    <n v="142.32"/>
    <n v="145.62"/>
    <n v="155.44"/>
    <n v="166.13"/>
    <n v="161.85"/>
    <n v="163.4"/>
    <n v="168.53"/>
    <n v="167.76"/>
    <n v="162.81"/>
    <n v="163.16"/>
    <n v="165.44"/>
    <n v="161.38"/>
    <n v="165.71"/>
    <n v="171.28"/>
    <n v="172"/>
    <n v="173.29"/>
    <n v="169.11"/>
    <n v="170.69"/>
    <n v="155.07"/>
    <n v="162.65"/>
    <n v="156.52000000000001"/>
    <n v="172.65"/>
    <n v="175.47"/>
    <n v="173.3"/>
    <n v="49.77"/>
    <n v="49.77"/>
    <n v="49.77"/>
    <n v="49.77"/>
    <n v="49.77"/>
    <n v="49.77"/>
    <n v="131.52000000000001"/>
    <n v="49.77"/>
    <n v="49.77"/>
    <n v="69.97"/>
    <n v="49.77"/>
    <n v="49.77"/>
    <n v="49.77"/>
    <n v="49.77"/>
    <n v="69.34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101.75"/>
    <m/>
    <m/>
    <m/>
    <m/>
    <m/>
    <m/>
    <m/>
    <m/>
    <m/>
    <m/>
    <m/>
    <m/>
    <m/>
    <m/>
    <m/>
    <m/>
  </r>
  <r>
    <x v="5"/>
    <x v="0"/>
    <n v="201.99"/>
    <n v="269.20999999999998"/>
    <n v="267.14999999999998"/>
    <n v="275.17"/>
    <n v="288.02"/>
    <n v="281.41000000000003"/>
    <n v="302.74"/>
    <n v="303.01"/>
    <n v="286.57"/>
    <n v="273.77999999999997"/>
    <n v="296.38"/>
    <n v="307.82"/>
    <n v="301.76"/>
    <n v="285.05"/>
    <n v="280.73"/>
    <n v="207.37"/>
    <n v="200.06"/>
    <n v="207.33"/>
    <n v="214.46"/>
    <n v="213.48"/>
    <n v="202.68"/>
    <n v="199.23"/>
    <n v="175.9"/>
    <n v="166.22"/>
    <n v="176.48"/>
    <n v="177.22"/>
    <n v="176.74"/>
    <n v="175.13"/>
    <n v="172.87"/>
    <n v="147.4"/>
    <n v="135.4"/>
    <n v="144.09"/>
    <n v="141.22"/>
    <n v="142.26"/>
    <n v="147.4"/>
    <n v="155.47"/>
    <n v="166.62"/>
    <n v="161.72"/>
    <n v="165.43"/>
    <n v="167.18"/>
    <n v="167.74"/>
    <n v="165.41"/>
    <n v="166.39"/>
    <n v="165.46"/>
    <n v="159.22999999999999"/>
    <n v="169.43"/>
    <n v="171.08"/>
    <n v="173.39"/>
    <n v="173.58"/>
    <n v="170.28"/>
    <n v="170.73"/>
    <n v="150.36000000000001"/>
    <n v="171.66"/>
    <n v="171.38"/>
    <n v="173.52"/>
    <n v="176.72"/>
    <n v="173.8"/>
    <n v="49.77"/>
    <n v="49.77"/>
    <n v="49.77"/>
    <n v="88.17"/>
    <n v="135.66"/>
    <n v="135.57"/>
    <n v="133.28"/>
    <n v="71.52"/>
    <n v="49.77"/>
    <n v="71.650000000000006"/>
    <n v="71.78"/>
    <n v="71.680000000000007"/>
    <n v="70.84"/>
    <n v="71.28"/>
    <n v="117.55"/>
    <n v="49.77"/>
    <n v="115.9"/>
    <n v="118.09"/>
    <n v="118.61"/>
    <n v="117.32"/>
    <n v="117.05"/>
    <n v="124.8"/>
    <n v="49.77"/>
    <n v="126.32"/>
    <n v="129.56"/>
    <n v="129.27000000000001"/>
    <n v="127.35"/>
    <n v="127.58"/>
    <n v="98.84"/>
    <n v="99.99"/>
    <n v="104.44"/>
    <n v="103.6"/>
    <n v="103.38"/>
    <m/>
    <m/>
    <m/>
    <m/>
    <m/>
    <m/>
    <m/>
    <m/>
    <m/>
    <m/>
    <m/>
    <m/>
    <m/>
    <m/>
    <m/>
    <m/>
  </r>
  <r>
    <x v="5"/>
    <x v="1"/>
    <n v="201.99"/>
    <n v="269.20999999999998"/>
    <n v="267.14999999999998"/>
    <n v="275.17"/>
    <n v="288.02"/>
    <n v="281.41000000000003"/>
    <n v="302.74"/>
    <n v="303.01"/>
    <n v="286.57"/>
    <n v="273.77999999999997"/>
    <n v="296.38"/>
    <n v="307.82"/>
    <n v="301.76"/>
    <n v="285.05"/>
    <n v="280.73"/>
    <n v="207.37"/>
    <n v="200.06"/>
    <n v="207.33"/>
    <n v="214.46"/>
    <n v="213.48"/>
    <n v="202.68"/>
    <n v="196.57"/>
    <n v="173.76"/>
    <n v="166.22"/>
    <n v="176.48"/>
    <n v="177.22"/>
    <n v="176.74"/>
    <n v="175.13"/>
    <n v="172.76"/>
    <n v="134.13"/>
    <n v="129.06"/>
    <n v="143.63"/>
    <n v="141.22"/>
    <n v="142.22999999999999"/>
    <n v="138.93"/>
    <n v="128.26"/>
    <n v="166.11"/>
    <n v="159.88999999999999"/>
    <n v="165.43"/>
    <n v="167.18"/>
    <n v="167.74"/>
    <n v="165.41"/>
    <n v="166.39"/>
    <n v="165.46"/>
    <n v="159.22999999999999"/>
    <n v="169.43"/>
    <n v="171.08"/>
    <n v="173.39"/>
    <n v="173.58"/>
    <n v="170.28"/>
    <n v="170.73"/>
    <n v="150.36000000000001"/>
    <n v="171.66"/>
    <n v="171.9"/>
    <n v="173.52"/>
    <n v="176.72"/>
    <n v="173.8"/>
    <n v="49.77"/>
    <n v="49.77"/>
    <n v="49.77"/>
    <n v="134.27000000000001"/>
    <n v="135.66"/>
    <n v="135.57"/>
    <n v="134.1"/>
    <n v="71.52"/>
    <n v="49.77"/>
    <n v="71.66"/>
    <n v="72.03"/>
    <n v="71.81"/>
    <n v="71.09"/>
    <n v="71.430000000000007"/>
    <n v="119.29"/>
    <n v="49.77"/>
    <n v="115.9"/>
    <n v="118.85"/>
    <n v="118.7"/>
    <n v="117.33"/>
    <n v="117.05"/>
    <n v="124.8"/>
    <n v="49.77"/>
    <n v="126.32"/>
    <n v="129.56"/>
    <n v="129.27000000000001"/>
    <n v="127.35"/>
    <n v="127.58"/>
    <n v="105.08"/>
    <n v="99.99"/>
    <n v="104.44"/>
    <n v="103.6"/>
    <n v="103.38"/>
    <m/>
    <m/>
    <m/>
    <m/>
    <m/>
    <m/>
    <m/>
    <m/>
    <m/>
    <m/>
    <m/>
    <m/>
    <m/>
    <m/>
    <m/>
    <m/>
  </r>
  <r>
    <x v="5"/>
    <x v="2"/>
    <n v="201.99"/>
    <n v="269.20999999999998"/>
    <n v="267.14999999999998"/>
    <n v="275.17"/>
    <n v="288.02"/>
    <n v="247.01"/>
    <n v="302.74"/>
    <n v="303.01"/>
    <n v="286.57"/>
    <n v="273.77999999999997"/>
    <n v="296.38"/>
    <n v="307.82"/>
    <n v="301.76"/>
    <n v="285.05"/>
    <n v="280.73"/>
    <n v="207.37"/>
    <n v="200.06"/>
    <n v="207.33"/>
    <n v="214.46"/>
    <n v="213.48"/>
    <n v="202.68"/>
    <n v="196.57"/>
    <n v="173.76"/>
    <n v="166.22"/>
    <n v="176.48"/>
    <n v="177.22"/>
    <n v="176.74"/>
    <n v="175.13"/>
    <n v="172.76"/>
    <n v="134.13"/>
    <n v="129.06"/>
    <n v="144.09"/>
    <n v="141.22"/>
    <n v="142.26"/>
    <n v="147.4"/>
    <n v="155.47"/>
    <n v="166.62"/>
    <n v="161.72999999999999"/>
    <n v="165.43"/>
    <n v="167.45"/>
    <n v="167.74"/>
    <n v="165.41"/>
    <n v="166.39"/>
    <n v="165.46"/>
    <n v="159.22999999999999"/>
    <n v="169.43"/>
    <n v="171.08"/>
    <n v="175.86"/>
    <n v="173.58"/>
    <n v="170.28"/>
    <n v="170.73"/>
    <n v="150.36000000000001"/>
    <n v="171.66"/>
    <n v="171.38"/>
    <n v="173.52"/>
    <n v="176.72"/>
    <n v="173.8"/>
    <n v="49.77"/>
    <n v="49.77"/>
    <n v="49.77"/>
    <n v="49.77"/>
    <n v="49.77"/>
    <n v="49.77"/>
    <n v="133.28"/>
    <n v="49.77"/>
    <n v="49.77"/>
    <n v="69.77"/>
    <n v="71.78"/>
    <n v="71.040000000000006"/>
    <n v="49.77"/>
    <n v="49.77"/>
    <n v="71.680000000000007"/>
    <n v="49.77"/>
    <n v="84.11"/>
    <n v="90.46"/>
    <n v="79.86"/>
    <n v="102.5"/>
    <n v="103.15"/>
    <n v="78.540000000000006"/>
    <n v="49.77"/>
    <n v="77.12"/>
    <n v="81.650000000000006"/>
    <n v="81.44"/>
    <n v="80.23"/>
    <n v="104.19"/>
    <n v="70.05"/>
    <n v="88.08"/>
    <n v="104.44"/>
    <n v="103.6"/>
    <n v="103.38"/>
    <m/>
    <m/>
    <m/>
    <m/>
    <m/>
    <m/>
    <m/>
    <m/>
    <m/>
    <m/>
    <m/>
    <m/>
    <m/>
    <m/>
    <m/>
    <m/>
  </r>
  <r>
    <x v="5"/>
    <x v="3"/>
    <n v="201.99"/>
    <n v="269.20999999999998"/>
    <n v="267.14999999999998"/>
    <n v="275.17"/>
    <n v="288.02"/>
    <n v="281.41000000000003"/>
    <n v="302.74"/>
    <n v="303.01"/>
    <n v="286.57"/>
    <n v="273.77999999999997"/>
    <n v="296.38"/>
    <n v="307.82"/>
    <n v="301.76"/>
    <n v="285.05"/>
    <n v="280.73"/>
    <n v="207.37"/>
    <n v="200.06"/>
    <n v="207.33"/>
    <n v="214.46"/>
    <n v="213.48"/>
    <n v="202.68"/>
    <n v="196.57"/>
    <n v="173.76"/>
    <n v="166.22"/>
    <n v="176.48"/>
    <n v="177.22"/>
    <n v="176.74"/>
    <n v="175.13"/>
    <n v="172.76"/>
    <n v="134.13"/>
    <n v="129.06"/>
    <n v="144.09"/>
    <n v="141.22"/>
    <n v="142.26"/>
    <n v="147.4"/>
    <n v="155.47"/>
    <n v="166.62"/>
    <n v="161.72"/>
    <n v="165.43"/>
    <n v="167.45"/>
    <n v="167.74"/>
    <n v="165.41"/>
    <n v="166.39"/>
    <n v="165.46"/>
    <n v="159.22999999999999"/>
    <n v="169.43"/>
    <n v="171.08"/>
    <n v="173.39"/>
    <n v="173.58"/>
    <n v="170.28"/>
    <n v="170.73"/>
    <n v="150.36000000000001"/>
    <n v="171.66"/>
    <n v="171.38"/>
    <n v="173.52"/>
    <n v="176.72"/>
    <n v="173.8"/>
    <n v="49.77"/>
    <n v="49.77"/>
    <n v="49.77"/>
    <n v="49.77"/>
    <n v="49.77"/>
    <n v="49.77"/>
    <n v="133.28"/>
    <n v="49.77"/>
    <n v="49.77"/>
    <n v="69.77"/>
    <n v="49.77"/>
    <n v="49.77"/>
    <n v="49.77"/>
    <n v="49.77"/>
    <n v="69.08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101.57"/>
    <m/>
    <m/>
    <m/>
    <m/>
    <m/>
    <m/>
    <m/>
    <m/>
    <m/>
    <m/>
    <m/>
    <m/>
    <m/>
    <m/>
    <m/>
    <m/>
  </r>
  <r>
    <x v="6"/>
    <x v="0"/>
    <n v="195.53"/>
    <n v="266.88"/>
    <n v="261.64"/>
    <n v="277.32"/>
    <n v="288.86"/>
    <n v="283.10000000000002"/>
    <n v="302.77999999999997"/>
    <n v="303"/>
    <n v="282.31"/>
    <n v="270.72000000000003"/>
    <n v="297.61"/>
    <n v="307.08999999999997"/>
    <n v="297.5"/>
    <n v="285.01"/>
    <n v="281.39"/>
    <n v="206.81"/>
    <n v="197.23"/>
    <n v="208.17"/>
    <n v="215.34"/>
    <n v="213.38"/>
    <n v="202.68"/>
    <n v="199.46"/>
    <n v="173.52"/>
    <n v="164.67"/>
    <n v="176.41"/>
    <n v="177.69"/>
    <n v="176.77"/>
    <n v="174.89"/>
    <n v="172.84"/>
    <n v="138.6"/>
    <n v="129.24"/>
    <n v="143.87"/>
    <n v="139.99"/>
    <n v="142.13999999999999"/>
    <n v="145.51"/>
    <n v="155.47999999999999"/>
    <n v="167.5"/>
    <n v="159.02000000000001"/>
    <n v="167.16"/>
    <n v="168.47"/>
    <n v="167.95"/>
    <n v="166.35"/>
    <n v="167.8"/>
    <n v="165.41"/>
    <n v="155.41"/>
    <n v="169.83"/>
    <n v="172.97"/>
    <n v="173.49"/>
    <n v="173.97"/>
    <n v="170.93"/>
    <n v="170.7"/>
    <n v="147.55000000000001"/>
    <n v="172.69"/>
    <n v="174.15"/>
    <n v="174.07"/>
    <n v="178.19"/>
    <n v="176.19"/>
    <n v="49.77"/>
    <n v="49.77"/>
    <n v="49.77"/>
    <n v="118.66"/>
    <n v="136.09"/>
    <n v="135.66999999999999"/>
    <n v="134.5"/>
    <n v="71.38"/>
    <n v="49.77"/>
    <n v="72.3"/>
    <n v="72.31"/>
    <n v="71.739999999999995"/>
    <n v="71.73"/>
    <n v="71.989999999999995"/>
    <n v="115.79"/>
    <n v="49.77"/>
    <n v="117.87"/>
    <n v="118.6"/>
    <n v="118.67"/>
    <n v="118.01"/>
    <n v="117.52"/>
    <n v="125.02"/>
    <n v="49.77"/>
    <n v="124.63"/>
    <n v="130.37"/>
    <n v="101.53"/>
    <n v="99.27"/>
    <n v="127.87"/>
    <n v="104"/>
    <n v="79.319999999999993"/>
    <n v="104.72"/>
    <n v="103.85"/>
    <n v="103.34"/>
    <m/>
    <m/>
    <m/>
    <m/>
    <m/>
    <m/>
    <m/>
    <m/>
    <m/>
    <m/>
    <m/>
    <m/>
    <m/>
    <m/>
    <m/>
    <m/>
  </r>
  <r>
    <x v="6"/>
    <x v="1"/>
    <n v="195.53"/>
    <n v="266.88"/>
    <n v="261.64"/>
    <n v="277.32"/>
    <n v="288.86"/>
    <n v="283.10000000000002"/>
    <n v="302.77999999999997"/>
    <n v="303"/>
    <n v="282.31"/>
    <n v="270.72000000000003"/>
    <n v="297.61"/>
    <n v="307.08999999999997"/>
    <n v="297.5"/>
    <n v="285.01"/>
    <n v="281.39"/>
    <n v="206.82"/>
    <n v="197.24"/>
    <n v="208.17"/>
    <n v="215.34"/>
    <n v="213.38"/>
    <n v="202.68"/>
    <n v="196.27"/>
    <n v="172.41"/>
    <n v="164.67"/>
    <n v="176.41"/>
    <n v="177.69"/>
    <n v="176.77"/>
    <n v="174.89"/>
    <n v="172.52"/>
    <n v="133.88"/>
    <n v="129.24"/>
    <n v="137.83000000000001"/>
    <n v="139.99"/>
    <n v="142.13999999999999"/>
    <n v="141.04"/>
    <n v="132.15"/>
    <n v="165.5"/>
    <n v="156.9"/>
    <n v="164.52"/>
    <n v="168.47"/>
    <n v="167.95"/>
    <n v="166.35"/>
    <n v="167.8"/>
    <n v="165.41"/>
    <n v="155.41"/>
    <n v="169.83"/>
    <n v="172.97"/>
    <n v="173.49"/>
    <n v="173.97"/>
    <n v="170.93"/>
    <n v="170.7"/>
    <n v="147.55000000000001"/>
    <n v="172.69"/>
    <n v="174.15"/>
    <n v="174.07"/>
    <n v="178.19"/>
    <n v="176.19"/>
    <n v="49.77"/>
    <n v="49.77"/>
    <n v="49.77"/>
    <n v="136.01"/>
    <n v="136.1"/>
    <n v="135.66999999999999"/>
    <n v="134.5"/>
    <n v="71.38"/>
    <n v="49.77"/>
    <n v="72.3"/>
    <n v="72.31"/>
    <n v="71.81"/>
    <n v="71.88"/>
    <n v="72"/>
    <n v="115.79"/>
    <n v="49.77"/>
    <n v="120.01"/>
    <n v="119.26"/>
    <n v="119.16"/>
    <n v="118.01"/>
    <n v="117.52"/>
    <n v="125.02"/>
    <n v="49.77"/>
    <n v="129.84"/>
    <n v="130.37"/>
    <n v="129.63999999999999"/>
    <n v="127.49"/>
    <n v="127.87"/>
    <n v="104"/>
    <n v="79.319999999999993"/>
    <n v="104.77"/>
    <n v="103.85"/>
    <n v="103.54"/>
    <m/>
    <m/>
    <m/>
    <m/>
    <m/>
    <m/>
    <m/>
    <m/>
    <m/>
    <m/>
    <m/>
    <m/>
    <m/>
    <m/>
    <m/>
    <m/>
  </r>
  <r>
    <x v="6"/>
    <x v="2"/>
    <n v="195.53"/>
    <n v="266.88"/>
    <n v="261.64"/>
    <n v="277.32"/>
    <n v="288.86"/>
    <n v="240.01"/>
    <n v="302.77999999999997"/>
    <n v="303"/>
    <n v="282.31"/>
    <n v="270.72000000000003"/>
    <n v="297.61"/>
    <n v="307.08999999999997"/>
    <n v="297.5"/>
    <n v="285.01"/>
    <n v="281.39"/>
    <n v="206.82"/>
    <n v="197.23"/>
    <n v="208.17"/>
    <n v="215.34"/>
    <n v="213.38"/>
    <n v="202.68"/>
    <n v="196.27"/>
    <n v="172.41"/>
    <n v="164.67"/>
    <n v="176.41"/>
    <n v="177.69"/>
    <n v="176.77"/>
    <n v="174.89"/>
    <n v="172.52"/>
    <n v="133.88"/>
    <n v="129.24"/>
    <n v="143.87"/>
    <n v="139.99"/>
    <n v="142.13999999999999"/>
    <n v="145.51"/>
    <n v="155.47999999999999"/>
    <n v="167.5"/>
    <n v="159.02000000000001"/>
    <n v="167.16"/>
    <n v="168.47"/>
    <n v="167.95"/>
    <n v="166.35"/>
    <n v="167.8"/>
    <n v="165.41"/>
    <n v="155.41"/>
    <n v="169.83"/>
    <n v="172.97"/>
    <n v="173.49"/>
    <n v="173.97"/>
    <n v="170.93"/>
    <n v="170.7"/>
    <n v="147.55000000000001"/>
    <n v="172.69"/>
    <n v="174.15"/>
    <n v="174.07"/>
    <n v="178.19"/>
    <n v="176.19"/>
    <n v="49.77"/>
    <n v="49.77"/>
    <n v="49.77"/>
    <n v="49.77"/>
    <n v="49.77"/>
    <n v="49.77"/>
    <n v="134.5"/>
    <n v="49.77"/>
    <n v="49.77"/>
    <n v="70.05"/>
    <n v="72.28"/>
    <n v="69.87"/>
    <n v="49.77"/>
    <n v="49.77"/>
    <n v="71.67"/>
    <n v="49.77"/>
    <n v="81.86"/>
    <n v="84.38"/>
    <n v="74.760000000000005"/>
    <n v="100.07"/>
    <n v="79.37"/>
    <n v="78.760000000000005"/>
    <n v="49.77"/>
    <n v="78.52"/>
    <n v="82.13"/>
    <n v="63.97"/>
    <n v="62.54"/>
    <n v="104.31"/>
    <n v="70.39"/>
    <n v="79.319999999999993"/>
    <n v="104.12"/>
    <n v="103.85"/>
    <n v="103.34"/>
    <m/>
    <m/>
    <m/>
    <m/>
    <m/>
    <m/>
    <m/>
    <m/>
    <m/>
    <m/>
    <m/>
    <m/>
    <m/>
    <m/>
    <m/>
    <m/>
  </r>
  <r>
    <x v="6"/>
    <x v="3"/>
    <n v="195.53"/>
    <n v="266.88"/>
    <n v="261.64"/>
    <n v="277.32"/>
    <n v="288.86"/>
    <n v="283.10000000000002"/>
    <n v="302.77999999999997"/>
    <n v="303"/>
    <n v="282.31"/>
    <n v="270.72000000000003"/>
    <n v="297.61"/>
    <n v="307.08999999999997"/>
    <n v="297.5"/>
    <n v="285.01"/>
    <n v="281.39"/>
    <n v="206.81"/>
    <n v="197.23"/>
    <n v="208.17"/>
    <n v="215.34"/>
    <n v="213.38"/>
    <n v="202.68"/>
    <n v="196.27"/>
    <n v="172.41"/>
    <n v="164.67"/>
    <n v="176.41"/>
    <n v="177.69"/>
    <n v="176.77"/>
    <n v="174.89"/>
    <n v="172.52"/>
    <n v="133.88"/>
    <n v="129.24"/>
    <n v="143.87"/>
    <n v="139.99"/>
    <n v="142.13999999999999"/>
    <n v="145.51"/>
    <n v="155.47999999999999"/>
    <n v="167.5"/>
    <n v="159.02000000000001"/>
    <n v="167.16"/>
    <n v="168.47"/>
    <n v="167.95"/>
    <n v="166.35"/>
    <n v="167.8"/>
    <n v="165.41"/>
    <n v="155.41"/>
    <n v="169.83"/>
    <n v="172.97"/>
    <n v="173.49"/>
    <n v="173.97"/>
    <n v="170.93"/>
    <n v="170.7"/>
    <n v="147.55000000000001"/>
    <n v="172.69"/>
    <n v="174.15"/>
    <n v="174.07"/>
    <n v="178.19"/>
    <n v="176.19"/>
    <n v="49.77"/>
    <n v="49.77"/>
    <n v="49.77"/>
    <n v="49.77"/>
    <n v="49.77"/>
    <n v="49.77"/>
    <n v="134.5"/>
    <n v="49.77"/>
    <n v="49.77"/>
    <n v="70.05"/>
    <n v="49.77"/>
    <n v="49.77"/>
    <n v="49.77"/>
    <n v="49.77"/>
    <n v="50.8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101.39"/>
    <m/>
    <m/>
    <m/>
    <m/>
    <m/>
    <m/>
    <m/>
    <m/>
    <m/>
    <m/>
    <m/>
    <m/>
    <m/>
    <m/>
    <m/>
    <m/>
  </r>
  <r>
    <x v="7"/>
    <x v="0"/>
    <n v="195.4"/>
    <n v="269.51"/>
    <n v="255.42"/>
    <n v="292.3"/>
    <n v="295.68"/>
    <n v="294.83"/>
    <n v="304.35000000000002"/>
    <n v="304.64"/>
    <n v="287.14999999999998"/>
    <n v="270.14999999999998"/>
    <n v="302.48"/>
    <n v="308.19"/>
    <n v="306.16000000000003"/>
    <n v="297.76"/>
    <n v="287"/>
    <n v="207.98"/>
    <n v="196.38"/>
    <n v="220.01"/>
    <n v="220.6"/>
    <n v="217.52"/>
    <n v="206.06"/>
    <n v="204.82"/>
    <n v="176.91"/>
    <n v="163.05000000000001"/>
    <n v="179.27"/>
    <n v="179.93"/>
    <n v="178.14"/>
    <n v="179.87"/>
    <n v="174.08"/>
    <n v="146.97"/>
    <n v="128.74"/>
    <n v="145.41999999999999"/>
    <n v="143.81"/>
    <n v="145.41999999999999"/>
    <n v="146.91"/>
    <n v="157.1"/>
    <n v="167.53"/>
    <n v="161.78"/>
    <n v="171.18"/>
    <n v="170.59"/>
    <n v="169.77"/>
    <n v="169.18"/>
    <n v="169.56"/>
    <n v="165.5"/>
    <n v="161.24"/>
    <n v="173.13"/>
    <n v="174.46"/>
    <n v="175.65"/>
    <n v="176.41"/>
    <n v="173.68"/>
    <n v="170.99"/>
    <n v="147.49"/>
    <n v="179.2"/>
    <n v="183.32"/>
    <n v="179.14"/>
    <n v="188.88"/>
    <n v="182.26"/>
    <n v="59.92"/>
    <n v="49.77"/>
    <n v="113.59"/>
    <n v="136.74"/>
    <n v="137.85"/>
    <n v="137.30000000000001"/>
    <n v="135.51"/>
    <n v="71.63"/>
    <n v="49.77"/>
    <n v="73.7"/>
    <n v="73.48"/>
    <n v="73.37"/>
    <n v="72.739999999999995"/>
    <n v="72.55"/>
    <n v="116.18"/>
    <n v="49.77"/>
    <n v="121.33"/>
    <n v="119.91"/>
    <n v="118.58"/>
    <n v="119.13"/>
    <n v="118.54"/>
    <n v="124.84"/>
    <n v="49.77"/>
    <n v="130.91"/>
    <n v="132.15"/>
    <n v="102.36"/>
    <n v="100.65"/>
    <n v="130"/>
    <n v="103.88"/>
    <n v="68.66"/>
    <n v="105.77"/>
    <n v="104.84"/>
    <n v="104.24"/>
    <m/>
    <m/>
    <m/>
    <m/>
    <m/>
    <m/>
    <m/>
    <m/>
    <m/>
    <m/>
    <m/>
    <m/>
    <m/>
    <m/>
    <m/>
    <m/>
  </r>
  <r>
    <x v="7"/>
    <x v="1"/>
    <n v="195.4"/>
    <n v="269.51"/>
    <n v="255.42"/>
    <n v="292.3"/>
    <n v="295.68"/>
    <n v="294.83"/>
    <n v="304.35000000000002"/>
    <n v="304.64"/>
    <n v="287.14999999999998"/>
    <n v="270.14999999999998"/>
    <n v="302.48"/>
    <n v="308.19"/>
    <n v="306.16000000000003"/>
    <n v="297.76"/>
    <n v="287"/>
    <n v="207.98"/>
    <n v="196.38"/>
    <n v="220.01"/>
    <n v="220.6"/>
    <n v="217.52"/>
    <n v="206.06"/>
    <n v="197.22"/>
    <n v="172.95"/>
    <n v="163.05000000000001"/>
    <n v="179.27"/>
    <n v="179.93"/>
    <n v="177.55"/>
    <n v="175.29"/>
    <n v="173.66"/>
    <n v="134.5"/>
    <n v="128.74"/>
    <n v="144.93"/>
    <n v="143.81"/>
    <n v="145.41999999999999"/>
    <n v="143.55000000000001"/>
    <n v="141.56"/>
    <n v="165.43"/>
    <n v="160.59"/>
    <n v="167.87"/>
    <n v="170.59"/>
    <n v="169.77"/>
    <n v="169.18"/>
    <n v="169.56"/>
    <n v="165.5"/>
    <n v="161.24"/>
    <n v="173.13"/>
    <n v="174.46"/>
    <n v="175.65"/>
    <n v="176.41"/>
    <n v="173.68"/>
    <n v="170.99"/>
    <n v="147.49"/>
    <n v="179.2"/>
    <n v="183.32"/>
    <n v="179.14"/>
    <n v="188.88"/>
    <n v="182.26"/>
    <n v="59.92"/>
    <n v="49.77"/>
    <n v="136.38"/>
    <n v="137.6"/>
    <n v="137.85"/>
    <n v="137.30000000000001"/>
    <n v="135.51"/>
    <n v="71.63"/>
    <n v="49.77"/>
    <n v="73.7"/>
    <n v="73.48"/>
    <n v="73.37"/>
    <n v="72.739999999999995"/>
    <n v="72.63"/>
    <n v="117.63"/>
    <n v="49.77"/>
    <n v="121.33"/>
    <n v="121.62"/>
    <n v="120.34"/>
    <n v="119.13"/>
    <n v="118.54"/>
    <n v="127.2"/>
    <n v="49.77"/>
    <n v="130.91"/>
    <n v="132.15"/>
    <n v="131.04"/>
    <n v="128.94"/>
    <n v="130"/>
    <n v="104.58"/>
    <n v="68.66"/>
    <n v="105.77"/>
    <n v="104.84"/>
    <n v="104.24"/>
    <m/>
    <m/>
    <m/>
    <m/>
    <m/>
    <m/>
    <m/>
    <m/>
    <m/>
    <m/>
    <m/>
    <m/>
    <m/>
    <m/>
    <m/>
    <m/>
  </r>
  <r>
    <x v="7"/>
    <x v="2"/>
    <n v="195.4"/>
    <n v="269.51"/>
    <n v="255.42"/>
    <n v="292.3"/>
    <n v="295.68"/>
    <n v="233.32"/>
    <n v="304.35000000000002"/>
    <n v="304.64"/>
    <n v="287.14999999999998"/>
    <n v="270.14999999999998"/>
    <n v="302.48"/>
    <n v="308.19"/>
    <n v="306.16000000000003"/>
    <n v="297.76"/>
    <n v="287"/>
    <n v="207.98"/>
    <n v="196.38"/>
    <n v="220.01"/>
    <n v="220.6"/>
    <n v="217.52"/>
    <n v="206.06"/>
    <n v="197.22"/>
    <n v="172.95"/>
    <n v="163.05000000000001"/>
    <n v="179.27"/>
    <n v="179.93"/>
    <n v="177.55"/>
    <n v="175.29"/>
    <n v="173.66"/>
    <n v="134.5"/>
    <n v="128.74"/>
    <n v="145.41999999999999"/>
    <n v="143.81"/>
    <n v="145.41999999999999"/>
    <n v="146.91"/>
    <n v="157.1"/>
    <n v="167.53"/>
    <n v="161.78"/>
    <n v="171.18"/>
    <n v="170.59"/>
    <n v="169.77"/>
    <n v="169.18"/>
    <n v="169.56"/>
    <n v="165.5"/>
    <n v="161.24"/>
    <n v="173.13"/>
    <n v="174.46"/>
    <n v="175.65"/>
    <n v="176.41"/>
    <n v="173.68"/>
    <n v="170.99"/>
    <n v="147.49"/>
    <n v="179.2"/>
    <n v="183.32"/>
    <n v="179.14"/>
    <n v="188.88"/>
    <n v="182.26"/>
    <n v="49.77"/>
    <n v="49.77"/>
    <n v="49.77"/>
    <n v="49.77"/>
    <n v="49.77"/>
    <n v="49.77"/>
    <n v="134.37"/>
    <n v="49.77"/>
    <n v="49.77"/>
    <n v="70.069999999999993"/>
    <n v="72.39"/>
    <n v="69.3"/>
    <n v="49.77"/>
    <n v="49.77"/>
    <n v="71.84"/>
    <n v="49.77"/>
    <n v="81.47"/>
    <n v="85.57"/>
    <n v="74.7"/>
    <n v="96.43"/>
    <n v="74.680000000000007"/>
    <n v="75.739999999999995"/>
    <n v="49.77"/>
    <n v="78.48"/>
    <n v="82.17"/>
    <n v="64.489999999999995"/>
    <n v="63.41"/>
    <n v="103.66"/>
    <n v="70.3"/>
    <n v="68.66"/>
    <n v="104.25"/>
    <n v="103.89"/>
    <n v="103.73"/>
    <m/>
    <m/>
    <m/>
    <m/>
    <m/>
    <m/>
    <m/>
    <m/>
    <m/>
    <m/>
    <m/>
    <m/>
    <m/>
    <m/>
    <m/>
    <m/>
  </r>
  <r>
    <x v="7"/>
    <x v="3"/>
    <n v="195.4"/>
    <n v="269.51"/>
    <n v="255.42"/>
    <n v="292.3"/>
    <n v="295.68"/>
    <n v="294.83"/>
    <n v="304.35000000000002"/>
    <n v="304.64"/>
    <n v="287.14999999999998"/>
    <n v="270.14999999999998"/>
    <n v="302.48"/>
    <n v="308.19"/>
    <n v="306.16000000000003"/>
    <n v="297.76"/>
    <n v="287"/>
    <n v="207.98"/>
    <n v="196.38"/>
    <n v="220.01"/>
    <n v="220.6"/>
    <n v="217.52"/>
    <n v="206.06"/>
    <n v="197.22"/>
    <n v="172.95"/>
    <n v="163.05000000000001"/>
    <n v="179.27"/>
    <n v="179.93"/>
    <n v="177.55"/>
    <n v="175.29"/>
    <n v="173.66"/>
    <n v="134.5"/>
    <n v="128.74"/>
    <n v="145.41999999999999"/>
    <n v="143.81"/>
    <n v="145.41999999999999"/>
    <n v="146.91"/>
    <n v="157.1"/>
    <n v="167.53"/>
    <n v="161.78"/>
    <n v="171.18"/>
    <n v="170.59"/>
    <n v="169.77"/>
    <n v="169.18"/>
    <n v="169.56"/>
    <n v="165.5"/>
    <n v="161.24"/>
    <n v="173.13"/>
    <n v="174.46"/>
    <n v="175.65"/>
    <n v="176.41"/>
    <n v="173.68"/>
    <n v="170.99"/>
    <n v="147.49"/>
    <n v="179.2"/>
    <n v="183.32"/>
    <n v="179.14"/>
    <n v="188.88"/>
    <n v="182.26"/>
    <n v="49.77"/>
    <n v="49.77"/>
    <n v="49.77"/>
    <n v="49.77"/>
    <n v="49.77"/>
    <n v="49.77"/>
    <n v="132.44"/>
    <n v="49.77"/>
    <n v="49.77"/>
    <n v="70.069999999999993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97.94"/>
    <m/>
    <m/>
    <m/>
    <m/>
    <m/>
    <m/>
    <m/>
    <m/>
    <m/>
    <m/>
    <m/>
    <m/>
    <m/>
    <m/>
    <m/>
    <m/>
  </r>
  <r>
    <x v="8"/>
    <x v="0"/>
    <n v="195.5"/>
    <n v="271.47000000000003"/>
    <n v="259.24"/>
    <n v="302.58999999999997"/>
    <n v="299.61"/>
    <n v="302.2"/>
    <n v="316.32"/>
    <n v="308.07"/>
    <n v="290.41000000000003"/>
    <n v="269.76"/>
    <n v="308.23"/>
    <n v="322.55"/>
    <n v="329.01"/>
    <n v="311.44"/>
    <n v="295.04000000000002"/>
    <n v="208.7"/>
    <n v="198.81"/>
    <n v="227.92"/>
    <n v="227.28"/>
    <n v="222.45"/>
    <n v="208.99"/>
    <n v="205.56"/>
    <n v="180.23"/>
    <n v="162.77000000000001"/>
    <n v="184.83"/>
    <n v="182.19"/>
    <n v="183.68"/>
    <n v="185.33"/>
    <n v="180.5"/>
    <n v="150.11000000000001"/>
    <n v="129.94"/>
    <n v="150.15"/>
    <n v="148.78"/>
    <n v="152.27000000000001"/>
    <n v="151.54"/>
    <n v="162.69999999999999"/>
    <n v="167.38"/>
    <n v="163.03"/>
    <n v="173.97"/>
    <n v="175.01"/>
    <n v="173.67"/>
    <n v="171.92"/>
    <n v="171.02"/>
    <n v="166.54"/>
    <n v="161.84"/>
    <n v="175.89"/>
    <n v="177.43"/>
    <n v="178.14"/>
    <n v="178.51"/>
    <n v="176.68"/>
    <n v="171.32"/>
    <n v="147.79"/>
    <n v="188.6"/>
    <n v="190.24"/>
    <n v="196.33"/>
    <n v="197.73"/>
    <n v="191.17"/>
    <n v="93.57"/>
    <n v="49.77"/>
    <n v="138.72"/>
    <n v="139.46"/>
    <n v="138.68"/>
    <n v="140.76"/>
    <n v="138.16"/>
    <n v="71.790000000000006"/>
    <n v="49.77"/>
    <n v="74.39"/>
    <n v="74.58"/>
    <n v="74.41"/>
    <n v="73.06"/>
    <n v="73.44"/>
    <n v="117.93"/>
    <n v="49.77"/>
    <n v="123.85"/>
    <n v="122.58"/>
    <n v="120.82"/>
    <n v="120.26"/>
    <n v="119.25"/>
    <n v="125.39"/>
    <n v="49.77"/>
    <n v="134.66"/>
    <n v="136.91"/>
    <n v="136.15"/>
    <n v="133.24"/>
    <n v="131.02000000000001"/>
    <n v="100.04"/>
    <n v="79.81"/>
    <n v="107"/>
    <n v="105.83"/>
    <n v="105.3"/>
    <m/>
    <m/>
    <m/>
    <m/>
    <m/>
    <m/>
    <m/>
    <m/>
    <m/>
    <m/>
    <m/>
    <m/>
    <m/>
    <m/>
    <m/>
    <m/>
  </r>
  <r>
    <x v="8"/>
    <x v="1"/>
    <n v="195.5"/>
    <n v="271.47000000000003"/>
    <n v="259.24"/>
    <n v="302.58999999999997"/>
    <n v="299.61"/>
    <n v="302.2"/>
    <n v="316.32"/>
    <n v="308.07"/>
    <n v="290.41000000000003"/>
    <n v="269.76"/>
    <n v="308.23"/>
    <n v="322.55"/>
    <n v="329.01"/>
    <n v="311.44"/>
    <n v="295.04000000000002"/>
    <n v="208.7"/>
    <n v="198.81"/>
    <n v="227.92"/>
    <n v="227.28"/>
    <n v="222.45"/>
    <n v="207.75"/>
    <n v="203.2"/>
    <n v="173.5"/>
    <n v="162.77000000000001"/>
    <n v="184.83"/>
    <n v="181.44"/>
    <n v="182.59"/>
    <n v="182.17"/>
    <n v="180.5"/>
    <n v="135.33000000000001"/>
    <n v="129.94"/>
    <n v="145.77000000000001"/>
    <n v="146.93"/>
    <n v="147.34"/>
    <n v="146.37"/>
    <n v="144.93"/>
    <n v="165.79"/>
    <n v="163.03"/>
    <n v="172.34"/>
    <n v="175.01"/>
    <n v="173.67"/>
    <n v="171.92"/>
    <n v="171.02"/>
    <n v="166.54"/>
    <n v="161.84"/>
    <n v="175.89"/>
    <n v="177.43"/>
    <n v="178.14"/>
    <n v="178.51"/>
    <n v="176.68"/>
    <n v="171.32"/>
    <n v="147.79"/>
    <n v="188.6"/>
    <n v="190.24"/>
    <n v="196.33"/>
    <n v="197.73"/>
    <n v="191.17"/>
    <n v="93.57"/>
    <n v="49.77"/>
    <n v="138.72"/>
    <n v="139.46"/>
    <n v="138.68"/>
    <n v="140.76"/>
    <n v="138.16"/>
    <n v="71.790000000000006"/>
    <n v="49.77"/>
    <n v="74.39"/>
    <n v="74.58"/>
    <n v="74.41"/>
    <n v="73.06"/>
    <n v="73.44"/>
    <n v="120.02"/>
    <n v="49.77"/>
    <n v="123.85"/>
    <n v="122.97"/>
    <n v="121.48"/>
    <n v="120.26"/>
    <n v="119.25"/>
    <n v="129.44999999999999"/>
    <n v="49.77"/>
    <n v="134.66"/>
    <n v="136.91"/>
    <n v="136.15"/>
    <n v="133.24"/>
    <n v="131.02000000000001"/>
    <n v="105.48"/>
    <n v="79.81"/>
    <n v="107"/>
    <n v="105.83"/>
    <n v="105.3"/>
    <m/>
    <m/>
    <m/>
    <m/>
    <m/>
    <m/>
    <m/>
    <m/>
    <m/>
    <m/>
    <m/>
    <m/>
    <m/>
    <m/>
    <m/>
    <m/>
  </r>
  <r>
    <x v="8"/>
    <x v="2"/>
    <n v="195.5"/>
    <n v="271.47000000000003"/>
    <n v="259.24"/>
    <n v="302.58999999999997"/>
    <n v="299.16000000000003"/>
    <n v="250.7"/>
    <n v="316.32"/>
    <n v="308.07"/>
    <n v="290.41000000000003"/>
    <n v="269.76"/>
    <n v="308.23"/>
    <n v="322.55"/>
    <n v="329.01"/>
    <n v="311.44"/>
    <n v="295.04000000000002"/>
    <n v="208.7"/>
    <n v="198.81"/>
    <n v="227.92"/>
    <n v="227.28"/>
    <n v="222.45"/>
    <n v="207.36"/>
    <n v="203.2"/>
    <n v="173.5"/>
    <n v="162.77000000000001"/>
    <n v="184.83"/>
    <n v="181.44"/>
    <n v="182.59"/>
    <n v="182.17"/>
    <n v="180.5"/>
    <n v="135.33000000000001"/>
    <n v="129.94"/>
    <n v="150.15"/>
    <n v="147.62"/>
    <n v="149.08000000000001"/>
    <n v="149.56"/>
    <n v="162.69999999999999"/>
    <n v="167.38"/>
    <n v="163.03"/>
    <n v="173.97"/>
    <n v="175.01"/>
    <n v="173.67"/>
    <n v="171.92"/>
    <n v="171.02"/>
    <n v="166.54"/>
    <n v="161.84"/>
    <n v="175.89"/>
    <n v="177.43"/>
    <n v="178.14"/>
    <n v="178.51"/>
    <n v="176.68"/>
    <n v="171.32"/>
    <n v="147.79"/>
    <n v="188.6"/>
    <n v="190.24"/>
    <n v="196.33"/>
    <n v="197.73"/>
    <n v="191.17"/>
    <n v="50.35"/>
    <n v="49.77"/>
    <n v="49.77"/>
    <n v="49.77"/>
    <n v="49.77"/>
    <n v="49.77"/>
    <n v="137.38999999999999"/>
    <n v="49.77"/>
    <n v="49.77"/>
    <n v="70.17"/>
    <n v="72.3"/>
    <n v="69.16"/>
    <n v="49.77"/>
    <n v="49.77"/>
    <n v="73.23"/>
    <n v="49.77"/>
    <n v="82"/>
    <n v="86.53"/>
    <n v="70.38"/>
    <n v="104.79"/>
    <n v="105.17"/>
    <n v="78.540000000000006"/>
    <n v="49.77"/>
    <n v="72.37"/>
    <n v="76.16"/>
    <n v="49.77"/>
    <n v="79.58"/>
    <n v="104.36"/>
    <n v="68.319999999999993"/>
    <n v="76.209999999999994"/>
    <n v="104.24"/>
    <n v="103.79"/>
    <n v="104.45"/>
    <m/>
    <m/>
    <m/>
    <m/>
    <m/>
    <m/>
    <m/>
    <m/>
    <m/>
    <m/>
    <m/>
    <m/>
    <m/>
    <m/>
    <m/>
    <m/>
  </r>
  <r>
    <x v="8"/>
    <x v="3"/>
    <n v="195.5"/>
    <n v="271.47000000000003"/>
    <n v="259.24"/>
    <n v="302.58999999999997"/>
    <n v="299.61"/>
    <n v="302.2"/>
    <n v="316.32"/>
    <n v="308.07"/>
    <n v="290.41000000000003"/>
    <n v="269.76"/>
    <n v="308.23"/>
    <n v="322.55"/>
    <n v="329.01"/>
    <n v="311.44"/>
    <n v="295.04000000000002"/>
    <n v="208.7"/>
    <n v="198.81"/>
    <n v="227.92"/>
    <n v="227.28"/>
    <n v="222.45"/>
    <n v="207.75"/>
    <n v="203.2"/>
    <n v="173.5"/>
    <n v="162.77000000000001"/>
    <n v="184.83"/>
    <n v="181.44"/>
    <n v="182.59"/>
    <n v="182.17"/>
    <n v="180.5"/>
    <n v="135.33000000000001"/>
    <n v="129.94"/>
    <n v="150.15"/>
    <n v="147.62"/>
    <n v="149.08000000000001"/>
    <n v="149.56"/>
    <n v="162.69999999999999"/>
    <n v="167.38"/>
    <n v="163.03"/>
    <n v="173.97"/>
    <n v="175.01"/>
    <n v="173.67"/>
    <n v="171.92"/>
    <n v="171.02"/>
    <n v="166.54"/>
    <n v="161.84"/>
    <n v="175.89"/>
    <n v="177.43"/>
    <n v="178.14"/>
    <n v="178.51"/>
    <n v="176.68"/>
    <n v="171.32"/>
    <n v="147.79"/>
    <n v="188.6"/>
    <n v="190.24"/>
    <n v="196.33"/>
    <n v="197.73"/>
    <n v="191.17"/>
    <n v="49.77"/>
    <n v="49.77"/>
    <n v="49.77"/>
    <n v="49.77"/>
    <n v="49.77"/>
    <n v="49.77"/>
    <n v="137.38999999999999"/>
    <n v="49.77"/>
    <n v="49.77"/>
    <n v="70.17"/>
    <n v="49.77"/>
    <n v="49.77"/>
    <n v="49.77"/>
    <n v="49.77"/>
    <n v="49.77"/>
    <n v="49.77"/>
    <n v="49.77"/>
    <n v="54.29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103.02"/>
    <m/>
    <m/>
    <m/>
    <m/>
    <m/>
    <m/>
    <m/>
    <m/>
    <m/>
    <m/>
    <m/>
    <m/>
    <m/>
    <m/>
    <m/>
    <m/>
  </r>
  <r>
    <x v="9"/>
    <x v="0"/>
    <n v="198.8"/>
    <n v="277.58"/>
    <n v="263.56"/>
    <n v="304.07"/>
    <n v="302"/>
    <n v="303.51"/>
    <n v="326.36"/>
    <n v="317.22000000000003"/>
    <n v="292.52999999999997"/>
    <n v="270.54000000000002"/>
    <n v="321.54000000000002"/>
    <n v="333.44"/>
    <n v="349"/>
    <n v="319.87"/>
    <n v="298.88"/>
    <n v="209.61"/>
    <n v="200.54"/>
    <n v="229.38"/>
    <n v="229.85"/>
    <n v="224.86"/>
    <n v="208.98"/>
    <n v="209.83"/>
    <n v="188.1"/>
    <n v="163.95"/>
    <n v="187.8"/>
    <n v="182.79"/>
    <n v="186.88"/>
    <n v="189.62"/>
    <n v="182.66"/>
    <n v="150.1"/>
    <n v="130.38999999999999"/>
    <n v="152.75"/>
    <n v="149.78"/>
    <n v="152.85"/>
    <n v="154.27000000000001"/>
    <n v="162.93"/>
    <n v="167.06"/>
    <n v="163.51"/>
    <n v="175.68"/>
    <n v="175.63"/>
    <n v="174.4"/>
    <n v="172.08"/>
    <n v="177.4"/>
    <n v="166.96"/>
    <n v="163.95"/>
    <n v="176.72"/>
    <n v="178.15"/>
    <n v="178.98"/>
    <n v="179.2"/>
    <n v="176.9"/>
    <n v="172.68"/>
    <n v="155.27000000000001"/>
    <n v="193.46"/>
    <n v="197.14"/>
    <n v="203.34"/>
    <n v="204.39"/>
    <n v="194.76"/>
    <n v="103.4"/>
    <n v="49.77"/>
    <n v="139.26"/>
    <n v="140.53"/>
    <n v="140.36000000000001"/>
    <n v="141.56"/>
    <n v="140.18"/>
    <n v="72.180000000000007"/>
    <n v="49.77"/>
    <n v="74.88"/>
    <n v="74.52"/>
    <n v="74.42"/>
    <n v="73.55"/>
    <n v="73.900000000000006"/>
    <n v="117.14"/>
    <n v="49.77"/>
    <n v="124.29"/>
    <n v="123.72"/>
    <n v="122.21"/>
    <n v="121.48"/>
    <n v="120.32"/>
    <n v="125.49"/>
    <n v="49.77"/>
    <n v="136.03"/>
    <n v="137.88"/>
    <n v="137.66999999999999"/>
    <n v="135.37"/>
    <n v="133.01"/>
    <n v="103.81"/>
    <n v="100.45"/>
    <n v="107.27"/>
    <n v="106.46"/>
    <n v="105.4"/>
    <m/>
    <m/>
    <m/>
    <m/>
    <m/>
    <m/>
    <m/>
    <m/>
    <m/>
    <m/>
    <m/>
    <m/>
    <m/>
    <m/>
    <m/>
    <m/>
  </r>
  <r>
    <x v="9"/>
    <x v="1"/>
    <n v="198.8"/>
    <n v="277.58"/>
    <n v="263.57"/>
    <n v="304.07"/>
    <n v="302"/>
    <n v="303.51"/>
    <n v="326.36"/>
    <n v="317.22000000000003"/>
    <n v="292.52999999999997"/>
    <n v="270.54000000000002"/>
    <n v="321.54000000000002"/>
    <n v="333.44"/>
    <n v="349"/>
    <n v="319.87"/>
    <n v="298.88"/>
    <n v="209.61"/>
    <n v="200.54"/>
    <n v="229.38"/>
    <n v="229.85"/>
    <n v="224.86"/>
    <n v="208.2"/>
    <n v="204.02"/>
    <n v="174.51"/>
    <n v="163.95"/>
    <n v="187.8"/>
    <n v="181.62"/>
    <n v="183.58"/>
    <n v="183.49"/>
    <n v="182.66"/>
    <n v="135.51"/>
    <n v="130.38999999999999"/>
    <n v="148.51"/>
    <n v="148.1"/>
    <n v="152.85"/>
    <n v="145.94"/>
    <n v="144.94"/>
    <n v="166.51"/>
    <n v="163.51"/>
    <n v="175.67"/>
    <n v="175.63"/>
    <n v="174.38"/>
    <n v="172.08"/>
    <n v="177.4"/>
    <n v="166.96"/>
    <n v="163.95"/>
    <n v="176.72"/>
    <n v="178.15"/>
    <n v="178.98"/>
    <n v="179.2"/>
    <n v="176.9"/>
    <n v="172.68"/>
    <n v="155.27000000000001"/>
    <n v="193.46"/>
    <n v="197.14"/>
    <n v="203.34"/>
    <n v="204.39"/>
    <n v="194.76"/>
    <n v="130.88999999999999"/>
    <n v="49.77"/>
    <n v="139.26"/>
    <n v="140.53"/>
    <n v="140.36000000000001"/>
    <n v="141.56"/>
    <n v="140.18"/>
    <n v="72.180000000000007"/>
    <n v="49.77"/>
    <n v="74.88"/>
    <n v="74.52"/>
    <n v="74.42"/>
    <n v="73.55"/>
    <n v="73.900000000000006"/>
    <n v="120.02"/>
    <n v="49.77"/>
    <n v="124.29"/>
    <n v="123.72"/>
    <n v="122.21"/>
    <n v="121.48"/>
    <n v="120.32"/>
    <n v="129.44999999999999"/>
    <n v="49.77"/>
    <n v="136.03"/>
    <n v="137.88"/>
    <n v="137.66999999999999"/>
    <n v="135.37"/>
    <n v="133.01"/>
    <n v="105.49"/>
    <n v="100.45"/>
    <n v="107.27"/>
    <n v="106.46"/>
    <n v="105.4"/>
    <m/>
    <m/>
    <m/>
    <m/>
    <m/>
    <m/>
    <m/>
    <m/>
    <m/>
    <m/>
    <m/>
    <m/>
    <m/>
    <m/>
    <m/>
    <m/>
  </r>
  <r>
    <x v="9"/>
    <x v="2"/>
    <n v="198.8"/>
    <n v="277.58"/>
    <n v="263.56"/>
    <n v="304.07"/>
    <n v="302"/>
    <n v="260.76"/>
    <n v="326.36"/>
    <n v="317.22000000000003"/>
    <n v="292.52999999999997"/>
    <n v="270.54000000000002"/>
    <n v="321.54000000000002"/>
    <n v="333.44"/>
    <n v="349"/>
    <n v="319.87"/>
    <n v="298.88"/>
    <n v="209.61"/>
    <n v="200.54"/>
    <n v="229.38"/>
    <n v="229.85"/>
    <n v="224.86"/>
    <n v="207.59"/>
    <n v="204.02"/>
    <n v="174.51"/>
    <n v="163.95"/>
    <n v="187.8"/>
    <n v="181.6"/>
    <n v="183.58"/>
    <n v="183.08"/>
    <n v="181.29"/>
    <n v="135.51"/>
    <n v="130.38999999999999"/>
    <n v="152.75"/>
    <n v="148.1"/>
    <n v="152.85"/>
    <n v="154.21"/>
    <n v="162.93"/>
    <n v="167.06"/>
    <n v="163.51"/>
    <n v="175.68"/>
    <n v="175.63"/>
    <n v="174.4"/>
    <n v="172.08"/>
    <n v="177.4"/>
    <n v="166.96"/>
    <n v="163.95"/>
    <n v="176.73"/>
    <n v="178.15"/>
    <n v="178.99"/>
    <n v="179.2"/>
    <n v="176.9"/>
    <n v="172.68"/>
    <n v="155.26"/>
    <n v="193.46"/>
    <n v="197.14"/>
    <n v="203.34"/>
    <n v="204.39"/>
    <n v="194.76"/>
    <n v="59.38"/>
    <n v="49.77"/>
    <n v="49.77"/>
    <n v="49.77"/>
    <n v="49.77"/>
    <n v="49.77"/>
    <n v="137"/>
    <n v="49.77"/>
    <n v="49.77"/>
    <n v="70.069999999999993"/>
    <n v="72.11"/>
    <n v="69.67"/>
    <n v="49.77"/>
    <n v="49.77"/>
    <n v="73.63"/>
    <n v="49.77"/>
    <n v="82.97"/>
    <n v="89.09"/>
    <n v="87.35"/>
    <n v="105.87"/>
    <n v="111.25"/>
    <n v="78.98"/>
    <n v="49.77"/>
    <n v="66.66"/>
    <n v="73.319999999999993"/>
    <n v="67.459999999999994"/>
    <n v="81.73"/>
    <n v="104.61"/>
    <n v="70.680000000000007"/>
    <n v="88.52"/>
    <n v="104.47"/>
    <n v="103.73"/>
    <n v="104.68"/>
    <m/>
    <m/>
    <m/>
    <m/>
    <m/>
    <m/>
    <m/>
    <m/>
    <m/>
    <m/>
    <m/>
    <m/>
    <m/>
    <m/>
    <m/>
    <m/>
  </r>
  <r>
    <x v="9"/>
    <x v="3"/>
    <n v="198.8"/>
    <n v="277.58"/>
    <n v="263.56"/>
    <n v="304.07"/>
    <n v="302"/>
    <n v="303.51"/>
    <n v="326.36"/>
    <n v="317.22000000000003"/>
    <n v="292.52999999999997"/>
    <n v="270.54000000000002"/>
    <n v="321.54000000000002"/>
    <n v="333.44"/>
    <n v="349"/>
    <n v="319.87"/>
    <n v="298.88"/>
    <n v="209.61"/>
    <n v="200.54"/>
    <n v="229.38"/>
    <n v="229.85"/>
    <n v="224.86"/>
    <n v="208.2"/>
    <n v="204.02"/>
    <n v="174.51"/>
    <n v="163.95"/>
    <n v="187.8"/>
    <n v="181.62"/>
    <n v="183.58"/>
    <n v="183.49"/>
    <n v="182.66"/>
    <n v="135.51"/>
    <n v="130.38999999999999"/>
    <n v="152.75"/>
    <n v="148.1"/>
    <n v="152.85"/>
    <n v="154.21"/>
    <n v="162.93"/>
    <n v="167.06"/>
    <n v="163.51"/>
    <n v="175.68"/>
    <n v="175.63"/>
    <n v="174.4"/>
    <n v="172.08"/>
    <n v="177.4"/>
    <n v="166.96"/>
    <n v="163.95"/>
    <n v="176.72"/>
    <n v="178.15"/>
    <n v="178.98"/>
    <n v="179.2"/>
    <n v="176.9"/>
    <n v="172.68"/>
    <n v="155.27000000000001"/>
    <n v="193.46"/>
    <n v="197.13"/>
    <n v="203.34"/>
    <n v="204.39"/>
    <n v="194.76"/>
    <n v="49.77"/>
    <n v="49.77"/>
    <n v="49.77"/>
    <n v="49.77"/>
    <n v="49.77"/>
    <n v="49.77"/>
    <n v="137"/>
    <n v="49.77"/>
    <n v="49.77"/>
    <n v="70.069999999999993"/>
    <n v="49.77"/>
    <n v="49.77"/>
    <n v="49.77"/>
    <n v="49.77"/>
    <n v="49.77"/>
    <n v="49.77"/>
    <n v="62.22"/>
    <n v="52.15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104"/>
    <m/>
    <m/>
    <m/>
    <m/>
    <m/>
    <m/>
    <m/>
    <m/>
    <m/>
    <m/>
    <m/>
    <m/>
    <m/>
    <m/>
    <m/>
    <m/>
  </r>
  <r>
    <x v="10"/>
    <x v="0"/>
    <n v="201.53"/>
    <n v="283.77999999999997"/>
    <n v="265.13"/>
    <n v="305.11"/>
    <n v="302.38"/>
    <n v="303.51"/>
    <n v="331.14"/>
    <n v="318.62"/>
    <n v="292.52999999999997"/>
    <n v="272.76"/>
    <n v="320.26"/>
    <n v="344.06"/>
    <n v="350.24"/>
    <n v="319.60000000000002"/>
    <n v="307.04000000000002"/>
    <n v="209.76"/>
    <n v="202.19"/>
    <n v="231.6"/>
    <n v="232.91"/>
    <n v="227.27"/>
    <n v="209.48"/>
    <n v="210.85"/>
    <n v="193.6"/>
    <n v="164.34"/>
    <n v="187.78"/>
    <n v="183.94"/>
    <n v="188.53"/>
    <n v="191.36"/>
    <n v="183.93"/>
    <n v="150.09"/>
    <n v="131.12"/>
    <n v="156.03"/>
    <n v="150.56"/>
    <n v="154.08000000000001"/>
    <n v="155.69"/>
    <n v="165.11"/>
    <n v="167.1"/>
    <n v="163.35"/>
    <n v="176.16"/>
    <n v="175.37"/>
    <n v="176.03"/>
    <n v="172.2"/>
    <n v="176.82"/>
    <n v="167.71"/>
    <n v="164.6"/>
    <n v="177.26"/>
    <n v="177.6"/>
    <n v="179.67"/>
    <n v="179"/>
    <n v="177.24"/>
    <n v="172.91"/>
    <n v="162.65"/>
    <n v="195.37"/>
    <n v="200.4"/>
    <n v="209.64"/>
    <n v="209.63"/>
    <n v="197.77"/>
    <n v="103.93"/>
    <n v="49.77"/>
    <n v="139.69999999999999"/>
    <n v="141.47999999999999"/>
    <n v="141.27000000000001"/>
    <n v="142.24"/>
    <n v="140.94"/>
    <n v="72.14"/>
    <n v="49.77"/>
    <n v="75.180000000000007"/>
    <n v="74.66"/>
    <n v="74.38"/>
    <n v="74.31"/>
    <n v="74.05"/>
    <n v="117.3"/>
    <n v="93.04"/>
    <n v="124.31"/>
    <n v="124.18"/>
    <n v="122.74"/>
    <n v="122.34"/>
    <n v="121.79"/>
    <n v="127.37"/>
    <n v="49.77"/>
    <n v="136.63"/>
    <n v="138.76"/>
    <n v="138.47999999999999"/>
    <n v="136.69"/>
    <n v="133.76"/>
    <n v="103.82"/>
    <n v="102.65"/>
    <n v="107.33"/>
    <n v="106.48"/>
    <n v="105.86"/>
    <m/>
    <m/>
    <m/>
    <m/>
    <m/>
    <m/>
    <m/>
    <m/>
    <m/>
    <m/>
    <m/>
    <m/>
    <m/>
    <m/>
    <m/>
    <m/>
  </r>
  <r>
    <x v="10"/>
    <x v="1"/>
    <n v="201.53"/>
    <n v="283.77999999999997"/>
    <n v="265.13"/>
    <n v="305.11"/>
    <n v="302.38"/>
    <n v="303.51"/>
    <n v="331.14"/>
    <n v="318.62"/>
    <n v="292.52999999999997"/>
    <n v="272.76"/>
    <n v="320.26"/>
    <n v="344.06"/>
    <n v="350.24"/>
    <n v="319.60000000000002"/>
    <n v="307.04000000000002"/>
    <n v="209.76"/>
    <n v="202.19"/>
    <n v="231.6"/>
    <n v="232.91"/>
    <n v="227.27"/>
    <n v="208.16"/>
    <n v="205.58"/>
    <n v="174.39"/>
    <n v="164.34"/>
    <n v="187.78"/>
    <n v="182.35"/>
    <n v="185.1"/>
    <n v="185.74"/>
    <n v="183.93"/>
    <n v="135.69"/>
    <n v="129.91999999999999"/>
    <n v="151.55000000000001"/>
    <n v="144.41"/>
    <n v="147.05000000000001"/>
    <n v="145.16999999999999"/>
    <n v="144.56"/>
    <n v="166.17"/>
    <n v="163.35"/>
    <n v="176.16"/>
    <n v="175.37"/>
    <n v="175.76"/>
    <n v="171.33"/>
    <n v="173.65"/>
    <n v="167.71"/>
    <n v="164.6"/>
    <n v="177.26"/>
    <n v="177.6"/>
    <n v="178.92"/>
    <n v="178.99"/>
    <n v="177.24"/>
    <n v="172.91"/>
    <n v="162.65"/>
    <n v="195.37"/>
    <n v="200.4"/>
    <n v="209.64"/>
    <n v="209.63"/>
    <n v="197.77"/>
    <n v="134.58000000000001"/>
    <n v="49.77"/>
    <n v="139.69999999999999"/>
    <n v="141.47999999999999"/>
    <n v="141.27000000000001"/>
    <n v="142.24"/>
    <n v="140.94"/>
    <n v="72.14"/>
    <n v="49.77"/>
    <n v="75.180000000000007"/>
    <n v="74.66"/>
    <n v="74.38"/>
    <n v="74.31"/>
    <n v="74.05"/>
    <n v="120.11"/>
    <n v="93.04"/>
    <n v="124.31"/>
    <n v="124.18"/>
    <n v="122.77"/>
    <n v="122.34"/>
    <n v="121.79"/>
    <n v="129.44999999999999"/>
    <n v="49.77"/>
    <n v="136.63"/>
    <n v="138.76"/>
    <n v="138.47999999999999"/>
    <n v="136.69"/>
    <n v="133.76"/>
    <n v="105.49"/>
    <n v="102.66"/>
    <n v="107.33"/>
    <n v="106.48"/>
    <n v="105.87"/>
    <m/>
    <m/>
    <m/>
    <m/>
    <m/>
    <m/>
    <m/>
    <m/>
    <m/>
    <m/>
    <m/>
    <m/>
    <m/>
    <m/>
    <m/>
    <m/>
  </r>
  <r>
    <x v="10"/>
    <x v="2"/>
    <n v="201.52"/>
    <n v="283.77999999999997"/>
    <n v="265.13"/>
    <n v="305.11"/>
    <n v="302.23"/>
    <n v="260.72000000000003"/>
    <n v="331.14"/>
    <n v="318.62"/>
    <n v="292.52999999999997"/>
    <n v="272.76"/>
    <n v="320.26"/>
    <n v="344.06"/>
    <n v="350.24"/>
    <n v="319.60000000000002"/>
    <n v="307.04000000000002"/>
    <n v="209.76"/>
    <n v="202.19"/>
    <n v="231.6"/>
    <n v="232.91"/>
    <n v="227.27"/>
    <n v="206.42"/>
    <n v="205.58"/>
    <n v="174.39"/>
    <n v="164.34"/>
    <n v="187.78"/>
    <n v="181.95"/>
    <n v="185.1"/>
    <n v="183.09"/>
    <n v="181.13"/>
    <n v="135.69"/>
    <n v="129.91999999999999"/>
    <n v="156.03"/>
    <n v="148.06"/>
    <n v="153.09"/>
    <n v="155.03"/>
    <n v="165.11"/>
    <n v="167.1"/>
    <n v="163.35"/>
    <n v="176.16"/>
    <n v="175.37"/>
    <n v="176.03"/>
    <n v="172.2"/>
    <n v="176.82"/>
    <n v="167.71"/>
    <n v="164.6"/>
    <n v="177.26"/>
    <n v="177.6"/>
    <n v="179.67"/>
    <n v="179"/>
    <n v="177.24"/>
    <n v="172.91"/>
    <n v="162.65"/>
    <n v="195.37"/>
    <n v="200.4"/>
    <n v="209.64"/>
    <n v="209.63"/>
    <n v="197.77"/>
    <n v="49.77"/>
    <n v="49.77"/>
    <n v="49.77"/>
    <n v="49.77"/>
    <n v="49.77"/>
    <n v="49.77"/>
    <n v="137.16999999999999"/>
    <n v="49.77"/>
    <n v="49.77"/>
    <n v="70.09"/>
    <n v="72.09"/>
    <n v="69.92"/>
    <n v="49.77"/>
    <n v="49.77"/>
    <n v="73.739999999999995"/>
    <n v="58.43"/>
    <n v="83.17"/>
    <n v="88.63"/>
    <n v="87.77"/>
    <n v="107.44"/>
    <n v="113.39"/>
    <n v="80.239999999999995"/>
    <n v="49.77"/>
    <n v="77.52"/>
    <n v="82.01"/>
    <n v="83.05"/>
    <n v="100.78"/>
    <n v="104.97"/>
    <n v="70.78"/>
    <n v="89.91"/>
    <n v="104.51"/>
    <n v="103.74"/>
    <n v="104.13"/>
    <m/>
    <m/>
    <m/>
    <m/>
    <m/>
    <m/>
    <m/>
    <m/>
    <m/>
    <m/>
    <m/>
    <m/>
    <m/>
    <m/>
    <m/>
    <m/>
  </r>
  <r>
    <x v="10"/>
    <x v="3"/>
    <n v="201.53"/>
    <n v="283.77999999999997"/>
    <n v="265.13"/>
    <n v="305.11"/>
    <n v="302.38"/>
    <n v="303.51"/>
    <n v="331.14"/>
    <n v="318.62"/>
    <n v="292.52999999999997"/>
    <n v="272.76"/>
    <n v="320.26"/>
    <n v="344.06"/>
    <n v="350.24"/>
    <n v="319.60000000000002"/>
    <n v="307.04000000000002"/>
    <n v="209.76"/>
    <n v="202.19"/>
    <n v="231.6"/>
    <n v="232.91"/>
    <n v="227.27"/>
    <n v="208.16"/>
    <n v="205.58"/>
    <n v="174.39"/>
    <n v="164.34"/>
    <n v="187.78"/>
    <n v="182.35"/>
    <n v="185.1"/>
    <n v="185.74"/>
    <n v="183.93"/>
    <n v="135.69"/>
    <n v="129.91999999999999"/>
    <n v="156.03"/>
    <n v="148.06"/>
    <n v="153.09"/>
    <n v="155.03"/>
    <n v="165.11"/>
    <n v="167.1"/>
    <n v="163.35"/>
    <n v="176.16"/>
    <n v="175.37"/>
    <n v="176.03"/>
    <n v="172.2"/>
    <n v="176.82"/>
    <n v="167.71"/>
    <n v="164.6"/>
    <n v="177.26"/>
    <n v="177.6"/>
    <n v="179.67"/>
    <n v="179"/>
    <n v="177.24"/>
    <n v="172.91"/>
    <n v="162.65"/>
    <n v="195.37"/>
    <n v="200.4"/>
    <n v="209.64"/>
    <n v="209.63"/>
    <n v="197.77"/>
    <n v="49.77"/>
    <n v="49.77"/>
    <n v="49.77"/>
    <n v="49.77"/>
    <n v="49.77"/>
    <n v="49.77"/>
    <n v="137.15"/>
    <n v="49.77"/>
    <n v="49.77"/>
    <n v="70.09"/>
    <n v="49.77"/>
    <n v="49.77"/>
    <n v="49.77"/>
    <n v="49.77"/>
    <n v="49.77"/>
    <n v="49.77"/>
    <n v="61.95"/>
    <n v="53.53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102.46"/>
    <m/>
    <m/>
    <m/>
    <m/>
    <m/>
    <m/>
    <m/>
    <m/>
    <m/>
    <m/>
    <m/>
    <m/>
    <m/>
    <m/>
    <m/>
    <m/>
  </r>
  <r>
    <x v="11"/>
    <x v="0"/>
    <n v="202.16"/>
    <n v="286.08999999999997"/>
    <n v="268.17"/>
    <n v="305.12"/>
    <n v="301.81"/>
    <n v="303.56"/>
    <n v="327.91"/>
    <n v="315.45"/>
    <n v="292"/>
    <n v="272.77"/>
    <n v="317.27999999999997"/>
    <n v="340.67"/>
    <n v="343.29"/>
    <n v="314.7"/>
    <n v="302.66000000000003"/>
    <n v="209.51"/>
    <n v="202.16"/>
    <n v="232.5"/>
    <n v="231.96"/>
    <n v="226.97"/>
    <n v="208.94"/>
    <n v="210.88"/>
    <n v="193.63"/>
    <n v="165.19"/>
    <n v="188.18"/>
    <n v="183.82"/>
    <n v="188.53"/>
    <n v="191.36"/>
    <n v="183.13"/>
    <n v="150.44"/>
    <n v="134.79"/>
    <n v="154.38"/>
    <n v="150.69999999999999"/>
    <n v="154.05000000000001"/>
    <n v="155.58000000000001"/>
    <n v="163.97"/>
    <n v="167.21"/>
    <n v="162.97"/>
    <n v="175.24"/>
    <n v="174.29"/>
    <n v="173.74"/>
    <n v="171.99"/>
    <n v="175.7"/>
    <n v="168.19"/>
    <n v="165.12"/>
    <n v="176.89"/>
    <n v="176.49"/>
    <n v="179.12"/>
    <n v="178.33"/>
    <n v="177.27"/>
    <n v="172.72"/>
    <n v="162.88999999999999"/>
    <n v="194.82"/>
    <n v="196.54"/>
    <n v="206.1"/>
    <n v="205.8"/>
    <n v="194.25"/>
    <n v="112.69"/>
    <n v="49.77"/>
    <n v="140.06"/>
    <n v="140.88"/>
    <n v="141.28"/>
    <n v="141.68"/>
    <n v="140.13"/>
    <n v="72.13"/>
    <n v="49.77"/>
    <n v="75.209999999999994"/>
    <n v="74.599999999999994"/>
    <n v="74.349999999999994"/>
    <n v="74.319999999999993"/>
    <n v="74.02"/>
    <n v="117.23"/>
    <n v="97.83"/>
    <n v="124.33"/>
    <n v="124.1"/>
    <n v="122.39"/>
    <n v="122.74"/>
    <n v="121.59"/>
    <n v="125.23"/>
    <n v="49.77"/>
    <n v="136.69"/>
    <n v="138.46"/>
    <n v="139.05000000000001"/>
    <n v="136.88"/>
    <n v="131.91999999999999"/>
    <n v="102.65"/>
    <n v="103.03"/>
    <n v="107.25"/>
    <n v="106.47"/>
    <n v="105.85"/>
    <m/>
    <m/>
    <m/>
    <m/>
    <m/>
    <m/>
    <m/>
    <m/>
    <m/>
    <m/>
    <m/>
    <m/>
    <m/>
    <m/>
    <m/>
    <m/>
  </r>
  <r>
    <x v="11"/>
    <x v="1"/>
    <n v="202.16"/>
    <n v="286.08999999999997"/>
    <n v="268.17"/>
    <n v="305.12"/>
    <n v="301.81"/>
    <n v="303.56"/>
    <n v="327.91"/>
    <n v="315.45"/>
    <n v="292"/>
    <n v="272.77"/>
    <n v="317.27999999999997"/>
    <n v="340.67"/>
    <n v="343.29"/>
    <n v="314.7"/>
    <n v="302.66000000000003"/>
    <n v="209.51"/>
    <n v="202.16"/>
    <n v="232.5"/>
    <n v="231.96"/>
    <n v="226.97"/>
    <n v="208.04"/>
    <n v="205.8"/>
    <n v="174.31"/>
    <n v="165.19"/>
    <n v="188.18"/>
    <n v="181.69"/>
    <n v="185.01"/>
    <n v="183.52"/>
    <n v="183.13"/>
    <n v="135.97999999999999"/>
    <n v="129.51"/>
    <n v="146.65"/>
    <n v="147.58000000000001"/>
    <n v="146.94"/>
    <n v="144.38"/>
    <n v="144.19"/>
    <n v="166.51"/>
    <n v="162.97"/>
    <n v="175.24"/>
    <n v="174.29"/>
    <n v="172.66"/>
    <n v="171.02"/>
    <n v="169.28"/>
    <n v="168.19"/>
    <n v="165.12"/>
    <n v="176.89"/>
    <n v="176.49"/>
    <n v="178.84"/>
    <n v="178.33"/>
    <n v="177.27"/>
    <n v="172.72"/>
    <n v="162.88999999999999"/>
    <n v="194.82"/>
    <n v="196.54"/>
    <n v="206.1"/>
    <n v="205.8"/>
    <n v="194.25"/>
    <n v="135.25"/>
    <n v="49.77"/>
    <n v="140.06"/>
    <n v="140.88"/>
    <n v="141.28"/>
    <n v="141.68"/>
    <n v="140.13"/>
    <n v="72.239999999999995"/>
    <n v="49.77"/>
    <n v="75.209999999999994"/>
    <n v="74.599999999999994"/>
    <n v="74.349999999999994"/>
    <n v="74.319999999999993"/>
    <n v="74.02"/>
    <n v="120.07"/>
    <n v="97.83"/>
    <n v="124.33"/>
    <n v="124.1"/>
    <n v="122.93"/>
    <n v="122.74"/>
    <n v="121.59"/>
    <n v="129.44999999999999"/>
    <n v="49.77"/>
    <n v="136.69"/>
    <n v="138.46"/>
    <n v="139.05000000000001"/>
    <n v="136.88"/>
    <n v="131.91999999999999"/>
    <n v="105.49"/>
    <n v="103.03"/>
    <n v="107.25"/>
    <n v="106.47"/>
    <n v="105.85"/>
    <m/>
    <m/>
    <m/>
    <m/>
    <m/>
    <m/>
    <m/>
    <m/>
    <m/>
    <m/>
    <m/>
    <m/>
    <m/>
    <m/>
    <m/>
    <m/>
  </r>
  <r>
    <x v="11"/>
    <x v="2"/>
    <n v="202.16"/>
    <n v="286.08999999999997"/>
    <n v="268.17"/>
    <n v="305.12"/>
    <n v="301.81"/>
    <n v="264.31"/>
    <n v="327.91"/>
    <n v="315.45"/>
    <n v="292"/>
    <n v="272.77"/>
    <n v="317.27999999999997"/>
    <n v="340.67"/>
    <n v="343.29"/>
    <n v="314.7"/>
    <n v="302.66000000000003"/>
    <n v="209.51"/>
    <n v="202.16"/>
    <n v="232.5"/>
    <n v="231.96"/>
    <n v="226.97"/>
    <n v="206.27"/>
    <n v="205.8"/>
    <n v="174.31"/>
    <n v="165.19"/>
    <n v="188.18"/>
    <n v="181.69"/>
    <n v="185.01"/>
    <n v="183.12"/>
    <n v="181.07"/>
    <n v="135.97999999999999"/>
    <n v="129.51"/>
    <n v="154.38"/>
    <n v="148.63"/>
    <n v="151.57"/>
    <n v="154.5"/>
    <n v="163.97"/>
    <n v="167.21"/>
    <n v="162.97"/>
    <n v="175.24"/>
    <n v="174.29"/>
    <n v="173.74"/>
    <n v="171.99"/>
    <n v="175.7"/>
    <n v="168.19"/>
    <n v="165.12"/>
    <n v="176.89"/>
    <n v="176.49"/>
    <n v="179.12"/>
    <n v="178.33"/>
    <n v="177.27"/>
    <n v="172.72"/>
    <n v="162.88"/>
    <n v="194.82"/>
    <n v="196.54"/>
    <n v="206.1"/>
    <n v="205.8"/>
    <n v="194.25"/>
    <n v="49.77"/>
    <n v="49.77"/>
    <n v="49.77"/>
    <n v="49.77"/>
    <n v="49.77"/>
    <n v="49.77"/>
    <n v="136.03"/>
    <n v="49.77"/>
    <n v="49.77"/>
    <n v="70.069999999999993"/>
    <n v="72.14"/>
    <n v="70"/>
    <n v="49.77"/>
    <n v="49.77"/>
    <n v="73.69"/>
    <n v="61.45"/>
    <n v="82.99"/>
    <n v="88.27"/>
    <n v="89.64"/>
    <n v="104.03"/>
    <n v="106.96"/>
    <n v="78.900000000000006"/>
    <n v="49.77"/>
    <n v="80.13"/>
    <n v="84.56"/>
    <n v="100.48"/>
    <n v="102.67"/>
    <n v="104.77"/>
    <n v="71.680000000000007"/>
    <n v="93.67"/>
    <n v="104.6"/>
    <n v="103.81"/>
    <n v="104"/>
    <m/>
    <m/>
    <m/>
    <m/>
    <m/>
    <m/>
    <m/>
    <m/>
    <m/>
    <m/>
    <m/>
    <m/>
    <m/>
    <m/>
    <m/>
    <m/>
  </r>
  <r>
    <x v="11"/>
    <x v="3"/>
    <n v="202.16"/>
    <n v="286.08999999999997"/>
    <n v="268.17"/>
    <n v="305.12"/>
    <n v="301.81"/>
    <n v="303.56"/>
    <n v="327.91"/>
    <n v="315.45"/>
    <n v="292"/>
    <n v="272.77"/>
    <n v="317.27999999999997"/>
    <n v="340.67"/>
    <n v="343.29"/>
    <n v="314.7"/>
    <n v="302.66000000000003"/>
    <n v="209.51"/>
    <n v="202.16"/>
    <n v="232.5"/>
    <n v="231.96"/>
    <n v="226.97"/>
    <n v="208.04"/>
    <n v="205.8"/>
    <n v="174.31"/>
    <n v="165.19"/>
    <n v="188.18"/>
    <n v="181.69"/>
    <n v="185.01"/>
    <n v="183.52"/>
    <n v="183.13"/>
    <n v="135.97999999999999"/>
    <n v="129.51"/>
    <n v="154.38"/>
    <n v="148.63"/>
    <n v="151.56"/>
    <n v="154.5"/>
    <n v="163.97"/>
    <n v="167.21"/>
    <n v="162.97"/>
    <n v="175.24"/>
    <n v="174.29"/>
    <n v="173.74"/>
    <n v="171.99"/>
    <n v="175.7"/>
    <n v="168.19"/>
    <n v="165.12"/>
    <n v="176.89"/>
    <n v="176.49"/>
    <n v="179.12"/>
    <n v="178.33"/>
    <n v="177.27"/>
    <n v="172.72"/>
    <n v="162.88999999999999"/>
    <n v="194.82"/>
    <n v="196.54"/>
    <n v="206.1"/>
    <n v="205.8"/>
    <n v="194.25"/>
    <n v="49.77"/>
    <n v="49.77"/>
    <n v="49.77"/>
    <n v="49.77"/>
    <n v="49.77"/>
    <n v="49.77"/>
    <n v="136.03"/>
    <n v="49.77"/>
    <n v="49.77"/>
    <n v="70.069999999999993"/>
    <n v="49.77"/>
    <n v="49.77"/>
    <n v="49.77"/>
    <n v="49.77"/>
    <n v="49.77"/>
    <n v="49.77"/>
    <n v="62.26"/>
    <n v="53.95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102.22"/>
    <m/>
    <m/>
    <m/>
    <m/>
    <m/>
    <m/>
    <m/>
    <m/>
    <m/>
    <m/>
    <m/>
    <m/>
    <m/>
    <m/>
    <m/>
    <m/>
  </r>
  <r>
    <x v="12"/>
    <x v="0"/>
    <n v="201.94"/>
    <n v="286.10000000000002"/>
    <n v="265.45999999999998"/>
    <n v="304.42"/>
    <n v="301.39999999999998"/>
    <n v="303.35000000000002"/>
    <n v="323.76"/>
    <n v="311.64"/>
    <n v="291.45999999999998"/>
    <n v="272.72000000000003"/>
    <n v="314.64999999999998"/>
    <n v="330.28"/>
    <n v="329.94"/>
    <n v="310.43"/>
    <n v="297.52999999999997"/>
    <n v="209.66"/>
    <n v="202.25"/>
    <n v="229.85"/>
    <n v="229.02"/>
    <n v="224.4"/>
    <n v="210.01"/>
    <n v="210.96"/>
    <n v="193.67"/>
    <n v="164.85"/>
    <n v="188.61"/>
    <n v="183.78"/>
    <n v="188.54"/>
    <n v="191.06"/>
    <n v="181.79"/>
    <n v="150.68"/>
    <n v="139.22999999999999"/>
    <n v="153.26"/>
    <n v="150.54"/>
    <n v="153.93"/>
    <n v="155.47"/>
    <n v="162.5"/>
    <n v="167.39"/>
    <n v="162.91"/>
    <n v="173.43"/>
    <n v="173.07"/>
    <n v="172.36"/>
    <n v="171.22"/>
    <n v="173.95"/>
    <n v="166.95"/>
    <n v="165.26"/>
    <n v="174.48"/>
    <n v="177.6"/>
    <n v="178.55"/>
    <n v="177.83"/>
    <n v="176.89"/>
    <n v="170.94"/>
    <n v="162.76"/>
    <n v="192.08"/>
    <n v="196.85"/>
    <n v="201.2"/>
    <n v="202.52"/>
    <n v="192.44"/>
    <n v="115.68"/>
    <n v="49.77"/>
    <n v="139.28"/>
    <n v="140.30000000000001"/>
    <n v="140.38999999999999"/>
    <n v="140.74"/>
    <n v="138.54"/>
    <n v="71.91"/>
    <n v="49.77"/>
    <n v="74.75"/>
    <n v="74.53"/>
    <n v="74.27"/>
    <n v="73.84"/>
    <n v="73.87"/>
    <n v="117.07"/>
    <n v="97.35"/>
    <n v="124.23"/>
    <n v="123.73"/>
    <n v="122.65"/>
    <n v="122"/>
    <n v="118.7"/>
    <n v="124.62"/>
    <n v="49.77"/>
    <n v="136.37"/>
    <n v="137.82"/>
    <n v="136.43"/>
    <n v="134.56"/>
    <n v="131.29"/>
    <n v="103.07"/>
    <n v="102.5"/>
    <n v="107.34"/>
    <n v="106.43"/>
    <n v="105.29"/>
    <m/>
    <m/>
    <m/>
    <m/>
    <m/>
    <m/>
    <m/>
    <m/>
    <m/>
    <m/>
    <m/>
    <m/>
    <m/>
    <m/>
    <m/>
    <m/>
  </r>
  <r>
    <x v="12"/>
    <x v="1"/>
    <n v="201.94"/>
    <n v="286.10000000000002"/>
    <n v="265.45999999999998"/>
    <n v="304.42"/>
    <n v="301.39999999999998"/>
    <n v="303.35000000000002"/>
    <n v="323.76"/>
    <n v="311.64"/>
    <n v="291.45999999999998"/>
    <n v="272.72000000000003"/>
    <n v="314.64999999999998"/>
    <n v="330.28"/>
    <n v="329.94"/>
    <n v="310.43"/>
    <n v="297.52999999999997"/>
    <n v="209.66"/>
    <n v="202.25"/>
    <n v="229.85"/>
    <n v="229.02"/>
    <n v="223.44"/>
    <n v="207.67"/>
    <n v="205.62"/>
    <n v="174.16"/>
    <n v="164.85"/>
    <n v="188.61"/>
    <n v="181.94"/>
    <n v="182.01"/>
    <n v="182.38"/>
    <n v="180.98"/>
    <n v="135.37"/>
    <n v="129.51"/>
    <n v="146.22"/>
    <n v="142.61000000000001"/>
    <n v="146.82"/>
    <n v="142.37"/>
    <n v="141.21"/>
    <n v="166.19"/>
    <n v="162.91"/>
    <n v="173.43"/>
    <n v="171.48"/>
    <n v="167.23"/>
    <n v="164.71"/>
    <n v="166.64"/>
    <n v="166.95"/>
    <n v="165.26"/>
    <n v="174.48"/>
    <n v="177.6"/>
    <n v="178.5"/>
    <n v="177.83"/>
    <n v="176.89"/>
    <n v="172.8"/>
    <n v="162.76"/>
    <n v="192.08"/>
    <n v="196.85"/>
    <n v="201.2"/>
    <n v="202.52"/>
    <n v="192.44"/>
    <n v="135.25"/>
    <n v="49.77"/>
    <n v="139.28"/>
    <n v="140.30000000000001"/>
    <n v="140.38999999999999"/>
    <n v="140.74"/>
    <n v="138.54"/>
    <n v="72.010000000000005"/>
    <n v="49.77"/>
    <n v="74.75"/>
    <n v="74.53"/>
    <n v="74.27"/>
    <n v="73.84"/>
    <n v="73.87"/>
    <n v="120.02"/>
    <n v="97.35"/>
    <n v="124.23"/>
    <n v="123.73"/>
    <n v="122.65"/>
    <n v="122"/>
    <n v="119.82"/>
    <n v="129.44999999999999"/>
    <n v="49.77"/>
    <n v="136.37"/>
    <n v="137.82"/>
    <n v="136.43"/>
    <n v="134.56"/>
    <n v="131.29"/>
    <n v="105.49"/>
    <n v="102.5"/>
    <n v="107.34"/>
    <n v="106.43"/>
    <n v="105.29"/>
    <m/>
    <m/>
    <m/>
    <m/>
    <m/>
    <m/>
    <m/>
    <m/>
    <m/>
    <m/>
    <m/>
    <m/>
    <m/>
    <m/>
    <m/>
    <m/>
  </r>
  <r>
    <x v="12"/>
    <x v="2"/>
    <n v="201.94"/>
    <n v="286.10000000000002"/>
    <n v="265.45999999999998"/>
    <n v="304.42"/>
    <n v="301.12"/>
    <n v="265.95999999999998"/>
    <n v="323.76"/>
    <n v="311.64"/>
    <n v="291.45999999999998"/>
    <n v="272.72000000000003"/>
    <n v="314.64999999999998"/>
    <n v="330.28"/>
    <n v="329.94"/>
    <n v="310.43"/>
    <n v="297.52999999999997"/>
    <n v="209.66"/>
    <n v="202.25"/>
    <n v="229.85"/>
    <n v="229.02"/>
    <n v="223.44"/>
    <n v="206.21"/>
    <n v="205.62"/>
    <n v="174.15"/>
    <n v="164.85"/>
    <n v="188.61"/>
    <n v="181.94"/>
    <n v="182.01"/>
    <n v="182.38"/>
    <n v="180.98"/>
    <n v="135.37"/>
    <n v="129.51"/>
    <n v="153.26"/>
    <n v="146.53"/>
    <n v="148.66999999999999"/>
    <n v="151.1"/>
    <n v="162.5"/>
    <n v="167.39"/>
    <n v="162.91"/>
    <n v="173.43"/>
    <n v="173.07"/>
    <n v="172.36"/>
    <n v="171.22"/>
    <n v="173.95"/>
    <n v="166.95"/>
    <n v="165.26"/>
    <n v="174.48"/>
    <n v="177.6"/>
    <n v="178.55"/>
    <n v="177.83"/>
    <n v="176.89"/>
    <n v="170.94"/>
    <n v="162.76"/>
    <n v="192.08"/>
    <n v="196.85"/>
    <n v="201.2"/>
    <n v="202.52"/>
    <n v="192.44"/>
    <n v="49.77"/>
    <n v="49.77"/>
    <n v="49.77"/>
    <n v="49.77"/>
    <n v="49.77"/>
    <n v="49.77"/>
    <n v="136.31"/>
    <n v="49.77"/>
    <n v="49.77"/>
    <n v="70.13"/>
    <n v="72.239999999999995"/>
    <n v="69.81"/>
    <n v="49.77"/>
    <n v="49.77"/>
    <n v="73.58"/>
    <n v="61.14"/>
    <n v="82.62"/>
    <n v="87.25"/>
    <n v="82.68"/>
    <n v="103.67"/>
    <n v="104.54"/>
    <n v="78.510000000000005"/>
    <n v="49.77"/>
    <n v="82.99"/>
    <n v="85.81"/>
    <n v="99.11"/>
    <n v="101.88"/>
    <n v="104.75"/>
    <n v="70.739999999999995"/>
    <n v="89.64"/>
    <n v="104.6"/>
    <n v="103.87"/>
    <n v="103.3"/>
    <m/>
    <m/>
    <m/>
    <m/>
    <m/>
    <m/>
    <m/>
    <m/>
    <m/>
    <m/>
    <m/>
    <m/>
    <m/>
    <m/>
    <m/>
    <m/>
  </r>
  <r>
    <x v="12"/>
    <x v="3"/>
    <n v="201.94"/>
    <n v="286.10000000000002"/>
    <n v="265.45999999999998"/>
    <n v="304.42"/>
    <n v="301.39999999999998"/>
    <n v="303.35000000000002"/>
    <n v="323.76"/>
    <n v="311.64"/>
    <n v="291.45999999999998"/>
    <n v="272.72000000000003"/>
    <n v="314.64999999999998"/>
    <n v="330.28"/>
    <n v="329.94"/>
    <n v="310.43"/>
    <n v="297.52999999999997"/>
    <n v="209.66"/>
    <n v="202.25"/>
    <n v="229.85"/>
    <n v="229.02"/>
    <n v="223.44"/>
    <n v="207.67"/>
    <n v="205.62"/>
    <n v="174.16"/>
    <n v="164.85"/>
    <n v="188.61"/>
    <n v="181.94"/>
    <n v="182.01"/>
    <n v="182.38"/>
    <n v="180.98"/>
    <n v="135.37"/>
    <n v="129.51"/>
    <n v="153.26"/>
    <n v="146.53"/>
    <n v="148.66999999999999"/>
    <n v="151.1"/>
    <n v="162.5"/>
    <n v="167.39"/>
    <n v="162.91"/>
    <n v="173.43"/>
    <n v="173.07"/>
    <n v="172.36"/>
    <n v="171.22"/>
    <n v="173.95"/>
    <n v="166.95"/>
    <n v="165.26"/>
    <n v="174.48"/>
    <n v="177.6"/>
    <n v="178.55"/>
    <n v="177.83"/>
    <n v="176.89"/>
    <n v="170.94"/>
    <n v="162.76"/>
    <n v="192.08"/>
    <n v="196.85"/>
    <n v="201.2"/>
    <n v="202.52"/>
    <n v="192.44"/>
    <n v="49.77"/>
    <n v="49.77"/>
    <n v="49.77"/>
    <n v="49.77"/>
    <n v="49.77"/>
    <n v="49.77"/>
    <n v="134.16999999999999"/>
    <n v="49.77"/>
    <n v="49.77"/>
    <n v="70.13"/>
    <n v="49.77"/>
    <n v="49.77"/>
    <n v="49.77"/>
    <n v="49.77"/>
    <n v="49.77"/>
    <n v="49.77"/>
    <n v="62.66"/>
    <n v="54.94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101.39"/>
    <m/>
    <m/>
    <m/>
    <m/>
    <m/>
    <m/>
    <m/>
    <m/>
    <m/>
    <m/>
    <m/>
    <m/>
    <m/>
    <m/>
    <m/>
    <m/>
  </r>
  <r>
    <x v="13"/>
    <x v="0"/>
    <n v="201.11"/>
    <n v="286.12"/>
    <n v="264.2"/>
    <n v="306.31"/>
    <n v="301.95999999999998"/>
    <n v="307.81"/>
    <n v="331.99"/>
    <n v="319.51"/>
    <n v="291.07"/>
    <n v="272.64999999999998"/>
    <n v="320.17"/>
    <n v="337.71"/>
    <n v="340.02"/>
    <n v="313.82"/>
    <n v="304.67"/>
    <n v="210.05"/>
    <n v="202.2"/>
    <n v="231.67"/>
    <n v="232.03"/>
    <n v="226.47"/>
    <n v="212.97"/>
    <n v="212.29"/>
    <n v="193.7"/>
    <n v="165.41"/>
    <n v="189.62"/>
    <n v="185.64"/>
    <n v="188.95"/>
    <n v="199.03"/>
    <n v="187"/>
    <n v="150.93"/>
    <n v="139.26"/>
    <n v="154.83000000000001"/>
    <n v="158.29"/>
    <n v="160.03"/>
    <n v="164.24"/>
    <n v="164.12"/>
    <n v="167.43"/>
    <n v="162.86000000000001"/>
    <n v="174.73"/>
    <n v="175.13"/>
    <n v="174.84"/>
    <n v="172.89"/>
    <n v="180.61"/>
    <n v="167.34"/>
    <n v="165.27"/>
    <n v="178.09"/>
    <n v="178.14"/>
    <n v="179.45"/>
    <n v="178.41"/>
    <n v="177.98"/>
    <n v="171.42"/>
    <n v="162.65"/>
    <n v="194.7"/>
    <n v="197.09"/>
    <n v="208.08"/>
    <n v="207.83"/>
    <n v="194.26"/>
    <n v="122.55"/>
    <n v="49.77"/>
    <n v="140.88"/>
    <n v="141.66"/>
    <n v="141.36000000000001"/>
    <n v="141.38"/>
    <n v="140.25"/>
    <n v="71.66"/>
    <n v="49.77"/>
    <n v="75.56"/>
    <n v="75.14"/>
    <n v="75.41"/>
    <n v="74.5"/>
    <n v="74.319999999999993"/>
    <n v="117.1"/>
    <n v="97.02"/>
    <n v="124.68"/>
    <n v="126.15"/>
    <n v="121.81"/>
    <n v="120.58"/>
    <n v="119.35"/>
    <n v="117.4"/>
    <n v="51.75"/>
    <n v="137.84"/>
    <n v="139.15"/>
    <n v="136.44"/>
    <n v="136.13999999999999"/>
    <n v="132.56"/>
    <n v="102.34"/>
    <n v="102.26"/>
    <n v="107.77"/>
    <n v="106.51"/>
    <n v="106.03"/>
    <m/>
    <m/>
    <m/>
    <m/>
    <m/>
    <m/>
    <m/>
    <m/>
    <m/>
    <m/>
    <m/>
    <m/>
    <m/>
    <m/>
    <m/>
    <m/>
  </r>
  <r>
    <x v="13"/>
    <x v="1"/>
    <n v="201.11"/>
    <n v="286.12"/>
    <n v="264.2"/>
    <n v="306.31"/>
    <n v="301.95999999999998"/>
    <n v="307.81"/>
    <n v="331.99"/>
    <n v="319.51"/>
    <n v="291.07"/>
    <n v="272.64999999999998"/>
    <n v="320.17"/>
    <n v="337.71"/>
    <n v="340.02"/>
    <n v="313.82"/>
    <n v="304.67"/>
    <n v="209.16"/>
    <n v="202.2"/>
    <n v="231.67"/>
    <n v="232.03"/>
    <n v="226.19"/>
    <n v="209.37"/>
    <n v="207.14"/>
    <n v="174.58"/>
    <n v="165.41"/>
    <n v="189.62"/>
    <n v="182.43"/>
    <n v="185.01"/>
    <n v="185.37"/>
    <n v="187"/>
    <n v="135.57"/>
    <n v="129.51"/>
    <n v="154.13"/>
    <n v="156.72999999999999"/>
    <n v="146.72"/>
    <n v="143.21"/>
    <n v="143.99"/>
    <n v="166.2"/>
    <n v="162.86000000000001"/>
    <n v="174.72"/>
    <n v="174.93"/>
    <n v="169.81"/>
    <n v="169.26"/>
    <n v="180.61"/>
    <n v="167.34"/>
    <n v="165.27"/>
    <n v="178.09"/>
    <n v="178.14"/>
    <n v="179.25"/>
    <n v="178.41"/>
    <n v="177.98"/>
    <n v="171.42"/>
    <n v="162.65"/>
    <n v="194.7"/>
    <n v="197.09"/>
    <n v="208.08"/>
    <n v="207.83"/>
    <n v="194.26"/>
    <n v="135.25"/>
    <n v="49.77"/>
    <n v="140.88"/>
    <n v="141.66"/>
    <n v="141.36000000000001"/>
    <n v="141.38"/>
    <n v="140.25"/>
    <n v="72.02"/>
    <n v="49.77"/>
    <n v="75.56"/>
    <n v="75.14"/>
    <n v="75.41"/>
    <n v="74.5"/>
    <n v="74.319999999999993"/>
    <n v="120.02"/>
    <n v="97.02"/>
    <n v="124.68"/>
    <n v="126.15"/>
    <n v="124.43"/>
    <n v="121.97"/>
    <n v="120.67"/>
    <n v="129.47999999999999"/>
    <n v="51.75"/>
    <n v="137.84"/>
    <n v="139.15"/>
    <n v="141.08000000000001"/>
    <n v="136.13999999999999"/>
    <n v="132.56"/>
    <n v="105.49"/>
    <n v="102.26"/>
    <n v="107.77"/>
    <n v="106.51"/>
    <n v="106.03"/>
    <m/>
    <m/>
    <m/>
    <m/>
    <m/>
    <m/>
    <m/>
    <m/>
    <m/>
    <m/>
    <m/>
    <m/>
    <m/>
    <m/>
    <m/>
    <m/>
  </r>
  <r>
    <x v="13"/>
    <x v="2"/>
    <n v="201.11"/>
    <n v="286.12"/>
    <n v="264.2"/>
    <n v="306.31"/>
    <n v="301.95999999999998"/>
    <n v="275.44"/>
    <n v="331.99"/>
    <n v="319.51"/>
    <n v="291.07"/>
    <n v="272.64999999999998"/>
    <n v="320.17"/>
    <n v="337.71"/>
    <n v="340.02"/>
    <n v="313.82"/>
    <n v="304.67"/>
    <n v="209.16"/>
    <n v="202.2"/>
    <n v="231.67"/>
    <n v="232.03"/>
    <n v="226.19"/>
    <n v="209.37"/>
    <n v="207.13"/>
    <n v="174.58"/>
    <n v="165.41"/>
    <n v="189.62"/>
    <n v="182.43"/>
    <n v="185.01"/>
    <n v="185.37"/>
    <n v="182.71"/>
    <n v="135.57"/>
    <n v="129.51"/>
    <n v="154.83000000000001"/>
    <n v="154.38999999999999"/>
    <n v="151.71"/>
    <n v="153"/>
    <n v="164.12"/>
    <n v="167.43"/>
    <n v="162.86000000000001"/>
    <n v="174.73"/>
    <n v="175.13"/>
    <n v="174.84"/>
    <n v="172.89"/>
    <n v="180.61"/>
    <n v="167.34"/>
    <n v="165.27"/>
    <n v="178.09"/>
    <n v="178.14"/>
    <n v="179.45"/>
    <n v="178.41"/>
    <n v="177.98"/>
    <n v="171.42"/>
    <n v="162.65"/>
    <n v="194.7"/>
    <n v="197.09"/>
    <n v="208.08"/>
    <n v="207.83"/>
    <n v="194.26"/>
    <n v="49.77"/>
    <n v="49.77"/>
    <n v="49.77"/>
    <n v="49.77"/>
    <n v="49.77"/>
    <n v="49.77"/>
    <n v="137.27000000000001"/>
    <n v="49.77"/>
    <n v="49.77"/>
    <n v="70.12"/>
    <n v="72.28"/>
    <n v="69.73"/>
    <n v="49.77"/>
    <n v="49.77"/>
    <n v="73.61"/>
    <n v="60.93"/>
    <n v="82.57"/>
    <n v="87.68"/>
    <n v="83"/>
    <n v="103.1"/>
    <n v="107.17"/>
    <n v="73.959999999999994"/>
    <n v="49.77"/>
    <n v="83.44"/>
    <n v="82.29"/>
    <n v="103.47"/>
    <n v="103.57"/>
    <n v="104.68"/>
    <n v="70.75"/>
    <n v="89.15"/>
    <n v="104.68"/>
    <n v="103.89"/>
    <n v="103.84"/>
    <m/>
    <m/>
    <m/>
    <m/>
    <m/>
    <m/>
    <m/>
    <m/>
    <m/>
    <m/>
    <m/>
    <m/>
    <m/>
    <m/>
    <m/>
    <m/>
  </r>
  <r>
    <x v="13"/>
    <x v="3"/>
    <n v="201.11"/>
    <n v="286.12"/>
    <n v="264.2"/>
    <n v="306.31"/>
    <n v="301.95999999999998"/>
    <n v="307.81"/>
    <n v="331.99"/>
    <n v="319.51"/>
    <n v="291.07"/>
    <n v="272.64999999999998"/>
    <n v="320.17"/>
    <n v="337.71"/>
    <n v="340.02"/>
    <n v="313.81"/>
    <n v="304.67"/>
    <n v="209.16"/>
    <n v="202.2"/>
    <n v="231.67"/>
    <n v="232.03"/>
    <n v="226.19"/>
    <n v="209.37"/>
    <n v="207.14"/>
    <n v="174.58"/>
    <n v="165.41"/>
    <n v="189.62"/>
    <n v="182.43"/>
    <n v="185.01"/>
    <n v="185.37"/>
    <n v="187"/>
    <n v="135.57"/>
    <n v="129.51"/>
    <n v="154.83000000000001"/>
    <n v="154.38999999999999"/>
    <n v="151.71"/>
    <n v="153"/>
    <n v="164.12"/>
    <n v="167.43"/>
    <n v="162.86000000000001"/>
    <n v="174.73"/>
    <n v="175.13"/>
    <n v="174.84"/>
    <n v="172.89"/>
    <n v="180.61"/>
    <n v="167.34"/>
    <n v="165.27"/>
    <n v="178.09"/>
    <n v="178.14"/>
    <n v="179.45"/>
    <n v="178.41"/>
    <n v="177.98"/>
    <n v="171.42"/>
    <n v="162.65"/>
    <n v="194.7"/>
    <n v="197.09"/>
    <n v="208.08"/>
    <n v="207.83"/>
    <n v="194.26"/>
    <n v="49.77"/>
    <n v="49.77"/>
    <n v="49.77"/>
    <n v="49.77"/>
    <n v="49.77"/>
    <n v="49.77"/>
    <n v="135.91"/>
    <n v="49.77"/>
    <n v="49.77"/>
    <n v="70.12"/>
    <n v="49.77"/>
    <n v="49.77"/>
    <n v="49.77"/>
    <n v="49.77"/>
    <n v="49.77"/>
    <n v="49.77"/>
    <n v="63.41"/>
    <n v="57.94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101.74"/>
    <m/>
    <m/>
    <m/>
    <m/>
    <m/>
    <m/>
    <m/>
    <m/>
    <m/>
    <m/>
    <m/>
    <m/>
    <m/>
    <m/>
    <m/>
    <m/>
  </r>
  <r>
    <x v="14"/>
    <x v="0"/>
    <n v="200.85"/>
    <n v="285.89999999999998"/>
    <n v="265.91000000000003"/>
    <n v="308.85000000000002"/>
    <n v="303.10000000000002"/>
    <n v="313.89"/>
    <n v="342.29"/>
    <n v="325.06"/>
    <n v="290.64"/>
    <n v="272.22000000000003"/>
    <n v="324.81"/>
    <n v="344.97"/>
    <n v="351.27"/>
    <n v="319.39"/>
    <n v="311.33"/>
    <n v="211.29"/>
    <n v="202.04"/>
    <n v="234.69"/>
    <n v="233.49"/>
    <n v="227.51"/>
    <n v="213.65"/>
    <n v="214.1"/>
    <n v="193.73"/>
    <n v="165.78"/>
    <n v="191.66"/>
    <n v="187.31"/>
    <n v="190.92"/>
    <n v="213.17"/>
    <n v="203.89"/>
    <n v="151.22"/>
    <n v="139.31"/>
    <n v="160.16999999999999"/>
    <n v="167.5"/>
    <n v="169.14"/>
    <n v="173.9"/>
    <n v="164.91"/>
    <n v="167.43"/>
    <n v="162.44"/>
    <n v="176.09"/>
    <n v="177.77"/>
    <n v="177.63"/>
    <n v="175.36"/>
    <n v="185.15"/>
    <n v="167.7"/>
    <n v="165.24"/>
    <n v="178.84"/>
    <n v="178.77"/>
    <n v="181.24"/>
    <n v="180.96"/>
    <n v="179.02"/>
    <n v="171.12"/>
    <n v="162.63"/>
    <n v="196.59"/>
    <n v="199.54"/>
    <n v="214.28"/>
    <n v="209.52"/>
    <n v="200.27"/>
    <n v="124.92"/>
    <n v="49.77"/>
    <n v="142.87"/>
    <n v="139.29"/>
    <n v="143.65"/>
    <n v="143.21"/>
    <n v="141.12"/>
    <n v="71.319999999999993"/>
    <n v="49.77"/>
    <n v="76.2"/>
    <n v="76.02"/>
    <n v="75.8"/>
    <n v="75.19"/>
    <n v="75.150000000000006"/>
    <n v="117.24"/>
    <n v="97.2"/>
    <n v="126.63"/>
    <n v="129.5"/>
    <n v="124.4"/>
    <n v="121.18"/>
    <n v="121.74"/>
    <n v="125.78"/>
    <n v="84.69"/>
    <n v="139.69"/>
    <n v="141.08000000000001"/>
    <n v="145.09"/>
    <n v="137.75"/>
    <n v="134.41"/>
    <n v="102.37"/>
    <n v="102.21"/>
    <n v="109.2"/>
    <n v="106.85"/>
    <n v="106.61"/>
    <m/>
    <m/>
    <m/>
    <m/>
    <m/>
    <m/>
    <m/>
    <m/>
    <m/>
    <m/>
    <m/>
    <m/>
    <m/>
    <m/>
    <m/>
    <m/>
  </r>
  <r>
    <x v="14"/>
    <x v="1"/>
    <n v="200.85"/>
    <n v="285.89999999999998"/>
    <n v="265.91000000000003"/>
    <n v="308.85000000000002"/>
    <n v="303.10000000000002"/>
    <n v="313.89"/>
    <n v="342.29"/>
    <n v="325.06"/>
    <n v="290.64"/>
    <n v="272.22000000000003"/>
    <n v="324.81"/>
    <n v="344.97"/>
    <n v="351.27"/>
    <n v="319.39"/>
    <n v="311.33"/>
    <n v="209.2"/>
    <n v="202.04"/>
    <n v="234.69"/>
    <n v="233.49"/>
    <n v="227.51"/>
    <n v="212.01"/>
    <n v="207.62"/>
    <n v="174.31"/>
    <n v="165.78"/>
    <n v="191.66"/>
    <n v="185.37"/>
    <n v="186.12"/>
    <n v="195.36"/>
    <n v="193.23"/>
    <n v="135.01"/>
    <n v="129.51"/>
    <n v="158.86000000000001"/>
    <n v="151.94999999999999"/>
    <n v="146.62"/>
    <n v="144.78"/>
    <n v="144.04"/>
    <n v="166.22"/>
    <n v="162.44"/>
    <n v="173.58"/>
    <n v="176.99"/>
    <n v="176.35"/>
    <n v="175.36"/>
    <n v="183.11"/>
    <n v="167.7"/>
    <n v="165.24"/>
    <n v="178.84"/>
    <n v="178.77"/>
    <n v="181.24"/>
    <n v="180.96"/>
    <n v="179.02"/>
    <n v="171.12"/>
    <n v="162.63"/>
    <n v="196.59"/>
    <n v="199.54"/>
    <n v="214.28"/>
    <n v="209.52"/>
    <n v="200.27"/>
    <n v="135.25"/>
    <n v="49.77"/>
    <n v="142.87"/>
    <n v="144.84"/>
    <n v="143.65"/>
    <n v="143.68"/>
    <n v="141.12"/>
    <n v="72.180000000000007"/>
    <n v="49.77"/>
    <n v="76.2"/>
    <n v="76.02"/>
    <n v="75.8"/>
    <n v="75.19"/>
    <n v="75.150000000000006"/>
    <n v="120.02"/>
    <n v="97.2"/>
    <n v="126.63"/>
    <n v="129.5"/>
    <n v="127.75"/>
    <n v="130.43"/>
    <n v="122.94"/>
    <n v="129.54"/>
    <n v="84.69"/>
    <n v="139.69"/>
    <n v="141.08000000000001"/>
    <n v="145.09"/>
    <n v="137.75"/>
    <n v="134.41"/>
    <n v="105.49"/>
    <n v="102.21"/>
    <n v="109.2"/>
    <n v="106.85"/>
    <n v="106.61"/>
    <m/>
    <m/>
    <m/>
    <m/>
    <m/>
    <m/>
    <m/>
    <m/>
    <m/>
    <m/>
    <m/>
    <m/>
    <m/>
    <m/>
    <m/>
    <m/>
  </r>
  <r>
    <x v="14"/>
    <x v="2"/>
    <n v="200.85"/>
    <n v="285.89999999999998"/>
    <n v="265.91000000000003"/>
    <n v="308.85000000000002"/>
    <n v="303.10000000000002"/>
    <n v="279.33"/>
    <n v="342.29"/>
    <n v="325.06"/>
    <n v="290.64"/>
    <n v="272.22000000000003"/>
    <n v="324.81"/>
    <n v="344.97"/>
    <n v="351.27"/>
    <n v="319.39"/>
    <n v="311.33"/>
    <n v="209.2"/>
    <n v="202.04"/>
    <n v="234.69"/>
    <n v="233.49"/>
    <n v="227.51"/>
    <n v="212.01"/>
    <n v="207.62"/>
    <n v="174.31"/>
    <n v="165.78"/>
    <n v="191.66"/>
    <n v="185.37"/>
    <n v="186.12"/>
    <n v="189.86"/>
    <n v="192.04"/>
    <n v="135.01"/>
    <n v="129.51"/>
    <n v="160.16999999999999"/>
    <n v="151.91999999999999"/>
    <n v="153.47"/>
    <n v="154.11000000000001"/>
    <n v="164.91"/>
    <n v="167.43"/>
    <n v="162.44999999999999"/>
    <n v="176.09"/>
    <n v="177.77"/>
    <n v="177.63"/>
    <n v="175.36"/>
    <n v="185.15"/>
    <n v="167.7"/>
    <n v="165.24"/>
    <n v="178.84"/>
    <n v="178.77"/>
    <n v="181.24"/>
    <n v="180.96"/>
    <n v="179.02"/>
    <n v="171.12"/>
    <n v="162.62"/>
    <n v="196.59"/>
    <n v="199.54"/>
    <n v="214.28"/>
    <n v="209.52"/>
    <n v="200.27"/>
    <n v="49.77"/>
    <n v="49.77"/>
    <n v="49.77"/>
    <n v="49.77"/>
    <n v="49.77"/>
    <n v="49.77"/>
    <n v="137.87"/>
    <n v="49.77"/>
    <n v="49.77"/>
    <n v="70.08"/>
    <n v="72.27"/>
    <n v="69.709999999999994"/>
    <n v="49.77"/>
    <n v="49.77"/>
    <n v="73.69"/>
    <n v="61.05"/>
    <n v="82.69"/>
    <n v="89.9"/>
    <n v="83.75"/>
    <n v="104.58"/>
    <n v="109.94"/>
    <n v="79.13"/>
    <n v="53.35"/>
    <n v="82.42"/>
    <n v="81.3"/>
    <n v="102.77"/>
    <n v="102.87"/>
    <n v="104.89"/>
    <n v="70.42"/>
    <n v="87.67"/>
    <n v="104.72"/>
    <n v="103.9"/>
    <n v="104.01"/>
    <m/>
    <m/>
    <m/>
    <m/>
    <m/>
    <m/>
    <m/>
    <m/>
    <m/>
    <m/>
    <m/>
    <m/>
    <m/>
    <m/>
    <m/>
    <m/>
  </r>
  <r>
    <x v="14"/>
    <x v="3"/>
    <n v="200.85"/>
    <n v="285.89999999999998"/>
    <n v="265.91000000000003"/>
    <n v="308.85000000000002"/>
    <n v="303.10000000000002"/>
    <n v="313.89"/>
    <n v="342.29"/>
    <n v="325.06"/>
    <n v="290.64"/>
    <n v="272.22000000000003"/>
    <n v="324.81"/>
    <n v="344.97"/>
    <n v="351.27"/>
    <n v="319.38"/>
    <n v="311.33"/>
    <n v="209.2"/>
    <n v="202.04"/>
    <n v="234.69"/>
    <n v="233.49"/>
    <n v="227.51"/>
    <n v="212.01"/>
    <n v="207.62"/>
    <n v="174.31"/>
    <n v="165.78"/>
    <n v="191.66"/>
    <n v="185.37"/>
    <n v="186.12"/>
    <n v="189.86"/>
    <n v="196.47"/>
    <n v="135.01"/>
    <n v="129.51"/>
    <n v="160.16999999999999"/>
    <n v="151.91999999999999"/>
    <n v="153.47"/>
    <n v="154.11000000000001"/>
    <n v="164.91"/>
    <n v="167.43"/>
    <n v="162.44"/>
    <n v="176.09"/>
    <n v="177.77"/>
    <n v="177.63"/>
    <n v="175.36"/>
    <n v="185.15"/>
    <n v="167.7"/>
    <n v="165.24"/>
    <n v="178.84"/>
    <n v="178.77"/>
    <n v="181.24"/>
    <n v="180.96"/>
    <n v="179.02"/>
    <n v="171.12"/>
    <n v="162.63"/>
    <n v="196.59"/>
    <n v="199.54"/>
    <n v="214.28"/>
    <n v="209.52"/>
    <n v="200.27"/>
    <n v="49.77"/>
    <n v="49.77"/>
    <n v="49.77"/>
    <n v="49.77"/>
    <n v="49.77"/>
    <n v="49.77"/>
    <n v="135.59"/>
    <n v="49.77"/>
    <n v="49.77"/>
    <n v="69.760000000000005"/>
    <n v="49.77"/>
    <n v="49.77"/>
    <n v="49.77"/>
    <n v="49.77"/>
    <n v="49.77"/>
    <n v="49.77"/>
    <n v="66.180000000000007"/>
    <n v="60.51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101.51"/>
    <m/>
    <m/>
    <m/>
    <m/>
    <m/>
    <m/>
    <m/>
    <m/>
    <m/>
    <m/>
    <m/>
    <m/>
    <m/>
    <m/>
    <m/>
    <m/>
  </r>
  <r>
    <x v="15"/>
    <x v="0"/>
    <n v="200.26"/>
    <n v="286.16000000000003"/>
    <n v="269.36"/>
    <n v="309.33999999999997"/>
    <n v="305.89999999999998"/>
    <n v="313.67"/>
    <n v="338.9"/>
    <n v="325.17"/>
    <n v="289.76"/>
    <n v="272.51"/>
    <n v="323.51"/>
    <n v="344.19"/>
    <n v="351.93"/>
    <n v="321.52999999999997"/>
    <n v="310.37"/>
    <n v="211.5"/>
    <n v="202.49"/>
    <n v="234.4"/>
    <n v="233.88"/>
    <n v="227.25"/>
    <n v="214.23"/>
    <n v="214.43"/>
    <n v="193.75"/>
    <n v="167.82"/>
    <n v="191.96"/>
    <n v="188.11"/>
    <n v="191.16"/>
    <n v="217.06"/>
    <n v="202.27"/>
    <n v="151.13"/>
    <n v="142.13"/>
    <n v="158.36000000000001"/>
    <n v="170.79"/>
    <n v="169.76"/>
    <n v="174.26"/>
    <n v="164.86"/>
    <n v="167.35"/>
    <n v="162.16999999999999"/>
    <n v="176.23"/>
    <n v="176.66"/>
    <n v="177.41"/>
    <n v="175.28"/>
    <n v="184.81"/>
    <n v="167.29"/>
    <n v="165.3"/>
    <n v="179.03"/>
    <n v="179.72"/>
    <n v="181.55"/>
    <n v="180.71"/>
    <n v="178.63"/>
    <n v="171.66"/>
    <n v="162.57"/>
    <n v="196.3"/>
    <n v="199.15"/>
    <n v="213.95"/>
    <n v="210.12"/>
    <n v="199.83"/>
    <n v="129.4"/>
    <n v="49.77"/>
    <n v="142.99"/>
    <n v="145"/>
    <n v="143.83000000000001"/>
    <n v="145.44999999999999"/>
    <n v="143.32"/>
    <n v="71.959999999999994"/>
    <n v="49.77"/>
    <n v="76.790000000000006"/>
    <n v="76.069999999999993"/>
    <n v="76.81"/>
    <n v="75.42"/>
    <n v="75.53"/>
    <n v="118.08"/>
    <n v="106.38"/>
    <n v="129.35"/>
    <n v="128.97"/>
    <n v="126.98"/>
    <n v="127.2"/>
    <n v="126.21"/>
    <n v="130.35"/>
    <n v="114.93"/>
    <n v="140.47999999999999"/>
    <n v="143.58000000000001"/>
    <n v="145.96"/>
    <n v="142.83000000000001"/>
    <n v="137.44999999999999"/>
    <n v="104.62"/>
    <n v="102.54"/>
    <n v="109.46"/>
    <n v="106.78"/>
    <n v="106.78"/>
    <m/>
    <m/>
    <m/>
    <m/>
    <m/>
    <m/>
    <m/>
    <m/>
    <m/>
    <m/>
    <m/>
    <m/>
    <m/>
    <m/>
    <m/>
    <m/>
  </r>
  <r>
    <x v="15"/>
    <x v="1"/>
    <n v="200.26"/>
    <n v="286.16000000000003"/>
    <n v="269.36"/>
    <n v="309.33999999999997"/>
    <n v="305.89999999999998"/>
    <n v="313.67"/>
    <n v="338.9"/>
    <n v="325.17"/>
    <n v="289.76"/>
    <n v="272.51"/>
    <n v="323.51"/>
    <n v="344.19"/>
    <n v="351.93"/>
    <n v="321.52999999999997"/>
    <n v="310.37"/>
    <n v="209.1"/>
    <n v="202.49"/>
    <n v="234.4"/>
    <n v="233.88"/>
    <n v="227.25"/>
    <n v="211.26"/>
    <n v="207.84"/>
    <n v="174.25"/>
    <n v="167.82"/>
    <n v="191.96"/>
    <n v="185.56"/>
    <n v="186.71"/>
    <n v="195.11"/>
    <n v="189.58"/>
    <n v="135.15"/>
    <n v="129.52000000000001"/>
    <n v="156.24"/>
    <n v="142.6"/>
    <n v="146.41999999999999"/>
    <n v="146.11000000000001"/>
    <n v="143.72999999999999"/>
    <n v="166.44"/>
    <n v="162.16999999999999"/>
    <n v="173.77"/>
    <n v="175.81"/>
    <n v="176.5"/>
    <n v="175.28"/>
    <n v="184.81"/>
    <n v="167.29"/>
    <n v="165.3"/>
    <n v="179.03"/>
    <n v="179.72"/>
    <n v="181.55"/>
    <n v="180.71"/>
    <n v="178.63"/>
    <n v="171.66"/>
    <n v="162.57"/>
    <n v="196.3"/>
    <n v="199.15"/>
    <n v="213.95"/>
    <n v="210.12"/>
    <n v="199.83"/>
    <n v="135.25"/>
    <n v="49.77"/>
    <n v="142.99"/>
    <n v="145"/>
    <n v="143.83000000000001"/>
    <n v="145.82"/>
    <n v="143.32"/>
    <n v="72.06"/>
    <n v="49.77"/>
    <n v="76.790000000000006"/>
    <n v="76.069999999999993"/>
    <n v="76.81"/>
    <n v="75.42"/>
    <n v="75.53"/>
    <n v="120.02"/>
    <n v="106.38"/>
    <n v="129.35"/>
    <n v="128.97"/>
    <n v="128.16999999999999"/>
    <n v="127.2"/>
    <n v="126.21"/>
    <n v="130.66999999999999"/>
    <n v="114.93"/>
    <n v="140.47999999999999"/>
    <n v="143.58000000000001"/>
    <n v="145.96"/>
    <n v="142.83000000000001"/>
    <n v="137.44999999999999"/>
    <n v="105.46"/>
    <n v="104.43"/>
    <n v="109.46"/>
    <n v="106.78"/>
    <n v="106.78"/>
    <m/>
    <m/>
    <m/>
    <m/>
    <m/>
    <m/>
    <m/>
    <m/>
    <m/>
    <m/>
    <m/>
    <m/>
    <m/>
    <m/>
    <m/>
    <m/>
  </r>
  <r>
    <x v="15"/>
    <x v="2"/>
    <n v="200.26"/>
    <n v="286.16000000000003"/>
    <n v="269.36"/>
    <n v="309.33999999999997"/>
    <n v="305.89999999999998"/>
    <n v="275.67"/>
    <n v="338.9"/>
    <n v="325.17"/>
    <n v="289.75"/>
    <n v="272.51"/>
    <n v="323.51"/>
    <n v="344.19"/>
    <n v="351.93"/>
    <n v="321.52999999999997"/>
    <n v="310.37"/>
    <n v="209.1"/>
    <n v="202.49"/>
    <n v="234.4"/>
    <n v="233.88"/>
    <n v="227.25"/>
    <n v="211.26"/>
    <n v="207.84"/>
    <n v="174.25"/>
    <n v="167.82"/>
    <n v="191.96"/>
    <n v="185.56"/>
    <n v="186.71"/>
    <n v="187.34"/>
    <n v="188.81"/>
    <n v="135.15"/>
    <n v="129.51"/>
    <n v="158.36000000000001"/>
    <n v="150.08000000000001"/>
    <n v="153.52000000000001"/>
    <n v="154.66999999999999"/>
    <n v="164.86"/>
    <n v="167.35"/>
    <n v="162.16999999999999"/>
    <n v="176.23"/>
    <n v="176.66"/>
    <n v="177.41"/>
    <n v="175.28"/>
    <n v="184.81"/>
    <n v="167.29"/>
    <n v="165.3"/>
    <n v="179.03"/>
    <n v="179.72"/>
    <n v="181.55"/>
    <n v="180.71"/>
    <n v="178.63"/>
    <n v="171.66"/>
    <n v="162.57"/>
    <n v="196.3"/>
    <n v="199.15"/>
    <n v="213.95"/>
    <n v="210.12"/>
    <n v="199.83"/>
    <n v="49.77"/>
    <n v="49.77"/>
    <n v="49.77"/>
    <n v="49.77"/>
    <n v="49.77"/>
    <n v="49.77"/>
    <n v="137.87"/>
    <n v="49.77"/>
    <n v="49.77"/>
    <n v="69.819999999999993"/>
    <n v="72.25"/>
    <n v="69.81"/>
    <n v="49.77"/>
    <n v="49.77"/>
    <n v="73.88"/>
    <n v="66.84"/>
    <n v="82.88"/>
    <n v="88.15"/>
    <n v="84.81"/>
    <n v="104.76"/>
    <n v="111.04"/>
    <n v="80.760000000000005"/>
    <n v="59.2"/>
    <n v="81.31"/>
    <n v="80.86"/>
    <n v="103.43"/>
    <n v="103.29"/>
    <n v="104.87"/>
    <n v="70.87"/>
    <n v="89.42"/>
    <n v="104.75"/>
    <n v="103.9"/>
    <n v="103.96"/>
    <m/>
    <m/>
    <m/>
    <m/>
    <m/>
    <m/>
    <m/>
    <m/>
    <m/>
    <m/>
    <m/>
    <m/>
    <m/>
    <m/>
    <m/>
    <m/>
  </r>
  <r>
    <x v="15"/>
    <x v="3"/>
    <n v="200.26"/>
    <n v="286.16000000000003"/>
    <n v="269.36"/>
    <n v="309.33999999999997"/>
    <n v="305.89999999999998"/>
    <n v="313.67"/>
    <n v="338.9"/>
    <n v="325.17"/>
    <n v="289.76"/>
    <n v="272.51"/>
    <n v="323.51"/>
    <n v="344.19"/>
    <n v="351.93"/>
    <n v="321.52999999999997"/>
    <n v="310.37"/>
    <n v="209.1"/>
    <n v="202.49"/>
    <n v="234.4"/>
    <n v="233.88"/>
    <n v="227.25"/>
    <n v="211.26"/>
    <n v="207.84"/>
    <n v="174.25"/>
    <n v="167.82"/>
    <n v="191.96"/>
    <n v="185.56"/>
    <n v="186.71"/>
    <n v="187.34"/>
    <n v="193.44"/>
    <n v="135.15"/>
    <n v="129.52000000000001"/>
    <n v="158.36000000000001"/>
    <n v="150.08000000000001"/>
    <n v="153.52000000000001"/>
    <n v="154.66999999999999"/>
    <n v="164.86"/>
    <n v="167.35"/>
    <n v="162.16999999999999"/>
    <n v="176.23"/>
    <n v="176.66"/>
    <n v="177.41"/>
    <n v="175.28"/>
    <n v="184.81"/>
    <n v="167.29"/>
    <n v="165.3"/>
    <n v="179.03"/>
    <n v="179.72"/>
    <n v="181.55"/>
    <n v="180.71"/>
    <n v="178.63"/>
    <n v="171.66"/>
    <n v="162.57"/>
    <n v="196.29"/>
    <n v="199.15"/>
    <n v="213.95"/>
    <n v="210.12"/>
    <n v="199.83"/>
    <n v="49.77"/>
    <n v="49.77"/>
    <n v="49.77"/>
    <n v="49.77"/>
    <n v="49.77"/>
    <n v="49.77"/>
    <n v="135.26"/>
    <n v="49.77"/>
    <n v="49.77"/>
    <n v="69.599999999999994"/>
    <n v="49.77"/>
    <n v="49.77"/>
    <n v="49.77"/>
    <n v="49.77"/>
    <n v="49.77"/>
    <n v="49.77"/>
    <n v="69.98"/>
    <n v="63.23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101.25"/>
    <m/>
    <m/>
    <m/>
    <m/>
    <m/>
    <m/>
    <m/>
    <m/>
    <m/>
    <m/>
    <m/>
    <m/>
    <m/>
    <m/>
    <m/>
    <m/>
  </r>
  <r>
    <x v="16"/>
    <x v="0"/>
    <n v="201.65"/>
    <n v="286.79000000000002"/>
    <n v="272.24"/>
    <n v="307.79000000000002"/>
    <n v="305.87"/>
    <n v="313.02999999999997"/>
    <n v="330.3"/>
    <n v="321.43"/>
    <n v="288.62"/>
    <n v="277.92"/>
    <n v="320.83"/>
    <n v="335.87"/>
    <n v="343.09"/>
    <n v="318.62"/>
    <n v="304.14999999999998"/>
    <n v="211.83"/>
    <n v="205.44"/>
    <n v="233.31"/>
    <n v="232.12"/>
    <n v="226.3"/>
    <n v="214.13"/>
    <n v="212.58"/>
    <n v="193.7"/>
    <n v="169.88"/>
    <n v="189.98"/>
    <n v="188.26"/>
    <n v="191.64"/>
    <n v="212.89"/>
    <n v="191.11"/>
    <n v="151.13999999999999"/>
    <n v="145.83000000000001"/>
    <n v="155.41999999999999"/>
    <n v="165.51"/>
    <n v="168.05"/>
    <n v="167.99"/>
    <n v="164.14"/>
    <n v="167.22"/>
    <n v="162.61000000000001"/>
    <n v="175.54"/>
    <n v="174.47"/>
    <n v="176.16"/>
    <n v="174.45"/>
    <n v="180.45"/>
    <n v="167.25"/>
    <n v="165.42"/>
    <n v="178.88"/>
    <n v="180.88"/>
    <n v="180.92"/>
    <n v="179.8"/>
    <n v="177.03"/>
    <n v="171.51"/>
    <n v="162.53"/>
    <n v="193.93"/>
    <n v="199.76"/>
    <n v="212.38"/>
    <n v="209.7"/>
    <n v="197.52"/>
    <n v="134"/>
    <n v="49.77"/>
    <n v="142.81"/>
    <n v="144.11000000000001"/>
    <n v="144.09"/>
    <n v="145.69999999999999"/>
    <n v="143.91999999999999"/>
    <n v="71.83"/>
    <n v="50.81"/>
    <n v="77.02"/>
    <n v="76.14"/>
    <n v="76.62"/>
    <n v="75.400000000000006"/>
    <n v="74.89"/>
    <n v="119.42"/>
    <n v="114.82"/>
    <n v="127.84"/>
    <n v="128.91999999999999"/>
    <n v="126.48"/>
    <n v="128.78"/>
    <n v="124.07"/>
    <n v="131.35"/>
    <n v="127.58"/>
    <n v="140.09"/>
    <n v="144.13999999999999"/>
    <n v="147.1"/>
    <n v="142.9"/>
    <n v="137.69999999999999"/>
    <n v="104.78"/>
    <n v="103.32"/>
    <n v="109.58"/>
    <n v="106.7"/>
    <n v="106.73"/>
    <m/>
    <m/>
    <m/>
    <m/>
    <m/>
    <m/>
    <m/>
    <m/>
    <m/>
    <m/>
    <m/>
    <m/>
    <m/>
    <m/>
    <m/>
    <m/>
  </r>
  <r>
    <x v="16"/>
    <x v="1"/>
    <n v="201.65"/>
    <n v="286.79000000000002"/>
    <n v="272.24"/>
    <n v="307.79000000000002"/>
    <n v="305.87"/>
    <n v="313.02999999999997"/>
    <n v="330.3"/>
    <n v="321.43"/>
    <n v="288.62"/>
    <n v="277.92"/>
    <n v="320.83"/>
    <n v="335.87"/>
    <n v="343.09"/>
    <n v="318.62"/>
    <n v="304.14999999999998"/>
    <n v="209.43"/>
    <n v="205.44"/>
    <n v="233.31"/>
    <n v="232.12"/>
    <n v="225.81"/>
    <n v="212.71"/>
    <n v="207.48"/>
    <n v="174.09"/>
    <n v="168.95"/>
    <n v="189.72"/>
    <n v="184.7"/>
    <n v="185.31"/>
    <n v="188"/>
    <n v="188.98"/>
    <n v="135.44999999999999"/>
    <n v="129.5"/>
    <n v="153.87"/>
    <n v="141.72"/>
    <n v="145.94999999999999"/>
    <n v="146.16999999999999"/>
    <n v="143.44999999999999"/>
    <n v="166.35"/>
    <n v="162.61000000000001"/>
    <n v="175.54"/>
    <n v="174.47"/>
    <n v="176.16"/>
    <n v="174.45"/>
    <n v="180.45"/>
    <n v="167.25"/>
    <n v="165.42"/>
    <n v="178.88"/>
    <n v="180.88"/>
    <n v="180.92"/>
    <n v="179.8"/>
    <n v="177.03"/>
    <n v="171.51"/>
    <n v="162.53"/>
    <n v="193.93"/>
    <n v="199.76"/>
    <n v="212.38"/>
    <n v="209.7"/>
    <n v="197.52"/>
    <n v="135.25"/>
    <n v="49.77"/>
    <n v="142.81"/>
    <n v="144.11000000000001"/>
    <n v="144.09"/>
    <n v="145.69999999999999"/>
    <n v="143.91999999999999"/>
    <n v="72.19"/>
    <n v="50.81"/>
    <n v="77.02"/>
    <n v="76.14"/>
    <n v="76.62"/>
    <n v="75.400000000000006"/>
    <n v="74.89"/>
    <n v="120.12"/>
    <n v="118.21"/>
    <n v="127.84"/>
    <n v="128.91999999999999"/>
    <n v="127.68"/>
    <n v="128.78"/>
    <n v="124.07"/>
    <n v="131.35"/>
    <n v="128.04"/>
    <n v="140.09"/>
    <n v="144.13999999999999"/>
    <n v="147.1"/>
    <n v="142.9"/>
    <n v="137.69999999999999"/>
    <n v="105.49"/>
    <n v="104.59"/>
    <n v="109.58"/>
    <n v="106.7"/>
    <n v="106.73"/>
    <m/>
    <m/>
    <m/>
    <m/>
    <m/>
    <m/>
    <m/>
    <m/>
    <m/>
    <m/>
    <m/>
    <m/>
    <m/>
    <m/>
    <m/>
    <m/>
  </r>
  <r>
    <x v="16"/>
    <x v="2"/>
    <n v="201.65"/>
    <n v="286.79000000000002"/>
    <n v="272.24"/>
    <n v="307.79000000000002"/>
    <n v="305.19"/>
    <n v="267.7"/>
    <n v="330.3"/>
    <n v="321.43"/>
    <n v="288.62"/>
    <n v="277.92"/>
    <n v="320.83"/>
    <n v="335.87"/>
    <n v="342.31"/>
    <n v="318.62"/>
    <n v="304.14999999999998"/>
    <n v="209.43"/>
    <n v="205.44"/>
    <n v="233.31"/>
    <n v="232.12"/>
    <n v="225.81"/>
    <n v="209.07"/>
    <n v="206.54"/>
    <n v="174.09"/>
    <n v="168.95"/>
    <n v="189.72"/>
    <n v="184.69"/>
    <n v="185.31"/>
    <n v="185.61"/>
    <n v="182.57"/>
    <n v="135.44999999999999"/>
    <n v="129.5"/>
    <n v="155.41999999999999"/>
    <n v="148.49"/>
    <n v="152.66999999999999"/>
    <n v="152.80000000000001"/>
    <n v="164.14"/>
    <n v="167.22"/>
    <n v="162.61000000000001"/>
    <n v="175.54"/>
    <n v="174.47"/>
    <n v="176.16"/>
    <n v="174.45"/>
    <n v="180.45"/>
    <n v="167.25"/>
    <n v="165.42"/>
    <n v="178.88"/>
    <n v="180.88"/>
    <n v="180.92"/>
    <n v="179.8"/>
    <n v="177.03"/>
    <n v="171.51"/>
    <n v="162.53"/>
    <n v="193.93"/>
    <n v="199.76"/>
    <n v="212.38"/>
    <n v="209.7"/>
    <n v="197.52"/>
    <n v="49.77"/>
    <n v="49.77"/>
    <n v="49.77"/>
    <n v="49.77"/>
    <n v="49.77"/>
    <n v="49.77"/>
    <n v="137.59"/>
    <n v="49.77"/>
    <n v="49.77"/>
    <n v="69.64"/>
    <n v="72.260000000000005"/>
    <n v="69.87"/>
    <n v="49.77"/>
    <n v="49.77"/>
    <n v="73.84"/>
    <n v="72.209999999999994"/>
    <n v="82.93"/>
    <n v="87.97"/>
    <n v="84.72"/>
    <n v="105.03"/>
    <n v="110.04"/>
    <n v="81.72"/>
    <n v="72"/>
    <n v="81.2"/>
    <n v="82.39"/>
    <n v="101.71"/>
    <n v="102.96"/>
    <n v="104.93"/>
    <n v="70.92"/>
    <n v="89.7"/>
    <n v="104.75"/>
    <n v="103.92"/>
    <n v="103.81"/>
    <m/>
    <m/>
    <m/>
    <m/>
    <m/>
    <m/>
    <m/>
    <m/>
    <m/>
    <m/>
    <m/>
    <m/>
    <m/>
    <m/>
    <m/>
    <m/>
  </r>
  <r>
    <x v="16"/>
    <x v="3"/>
    <n v="201.65"/>
    <n v="286.79000000000002"/>
    <n v="272.24"/>
    <n v="307.79000000000002"/>
    <n v="305.87"/>
    <n v="313.02999999999997"/>
    <n v="330.3"/>
    <n v="321.43"/>
    <n v="288.62"/>
    <n v="277.92"/>
    <n v="320.83"/>
    <n v="335.87"/>
    <n v="342.3"/>
    <n v="318.62"/>
    <n v="304.14999999999998"/>
    <n v="209.43"/>
    <n v="205.44"/>
    <n v="233.3"/>
    <n v="232.12"/>
    <n v="225.8"/>
    <n v="211.51"/>
    <n v="207.48"/>
    <n v="174.09"/>
    <n v="168.95"/>
    <n v="189.72"/>
    <n v="184.69"/>
    <n v="185.31"/>
    <n v="186.28"/>
    <n v="188.98"/>
    <n v="135.44999999999999"/>
    <n v="129.5"/>
    <n v="155.41999999999999"/>
    <n v="148.49"/>
    <n v="152.66999999999999"/>
    <n v="152.80000000000001"/>
    <n v="164.14"/>
    <n v="167.22"/>
    <n v="162.61000000000001"/>
    <n v="175.54"/>
    <n v="174.47"/>
    <n v="176.16"/>
    <n v="174.45"/>
    <n v="180.45"/>
    <n v="167.25"/>
    <n v="165.42"/>
    <n v="178.88"/>
    <n v="180.88"/>
    <n v="180.92"/>
    <n v="179.8"/>
    <n v="177.03"/>
    <n v="171.51"/>
    <n v="162.53"/>
    <n v="193.93"/>
    <n v="199.76"/>
    <n v="212.38"/>
    <n v="209.7"/>
    <n v="197.52"/>
    <n v="49.77"/>
    <n v="49.77"/>
    <n v="49.77"/>
    <n v="49.77"/>
    <n v="49.77"/>
    <n v="49.77"/>
    <n v="134.93"/>
    <n v="49.77"/>
    <n v="49.77"/>
    <n v="69.64"/>
    <n v="49.77"/>
    <n v="49.77"/>
    <n v="49.77"/>
    <n v="49.77"/>
    <n v="49.77"/>
    <n v="49.77"/>
    <n v="67.62"/>
    <n v="63.43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101.01"/>
    <m/>
    <m/>
    <m/>
    <m/>
    <m/>
    <m/>
    <m/>
    <m/>
    <m/>
    <m/>
    <m/>
    <m/>
    <m/>
    <m/>
    <m/>
    <m/>
  </r>
  <r>
    <x v="17"/>
    <x v="0"/>
    <n v="207.98"/>
    <n v="288.58999999999997"/>
    <n v="281.07"/>
    <n v="304.64"/>
    <n v="302.39"/>
    <n v="303.77"/>
    <n v="320.83"/>
    <n v="310.45999999999998"/>
    <n v="288.33999999999997"/>
    <n v="285.33999999999997"/>
    <n v="313.69"/>
    <n v="325.87"/>
    <n v="329.07"/>
    <n v="309.54000000000002"/>
    <n v="296.14999999999998"/>
    <n v="214.12"/>
    <n v="208.71"/>
    <n v="229.62"/>
    <n v="228.76"/>
    <n v="224.68"/>
    <n v="210.92"/>
    <n v="210.29"/>
    <n v="193.67"/>
    <n v="171.55"/>
    <n v="187.4"/>
    <n v="185.77"/>
    <n v="188.55"/>
    <n v="191.28"/>
    <n v="181.93"/>
    <n v="153.18"/>
    <n v="146.77000000000001"/>
    <n v="152.21"/>
    <n v="151.58000000000001"/>
    <n v="153.59"/>
    <n v="155.11000000000001"/>
    <n v="159.96"/>
    <n v="167.39"/>
    <n v="164.09"/>
    <n v="173.04"/>
    <n v="172.53"/>
    <n v="171.67"/>
    <n v="171.15"/>
    <n v="176"/>
    <n v="167.37"/>
    <n v="166.75"/>
    <n v="177.73"/>
    <n v="179.08"/>
    <n v="178.37"/>
    <n v="177.58"/>
    <n v="175.77"/>
    <n v="171.69"/>
    <n v="164.68"/>
    <n v="190.8"/>
    <n v="196.33"/>
    <n v="202.72"/>
    <n v="205.12"/>
    <n v="192.72"/>
    <n v="135.25"/>
    <n v="84.33"/>
    <n v="140.5"/>
    <n v="142.03"/>
    <n v="141.56"/>
    <n v="141.80000000000001"/>
    <n v="140.63"/>
    <n v="72.34"/>
    <n v="71.209999999999994"/>
    <n v="75.739999999999995"/>
    <n v="75"/>
    <n v="75.510000000000005"/>
    <n v="74.45"/>
    <n v="74.03"/>
    <n v="120.34"/>
    <n v="119.1"/>
    <n v="126.95"/>
    <n v="127.73"/>
    <n v="125.2"/>
    <n v="124.8"/>
    <n v="122.35"/>
    <n v="132.4"/>
    <n v="128.38999999999999"/>
    <n v="137.66999999999999"/>
    <n v="138.63"/>
    <n v="140.1"/>
    <n v="137.56"/>
    <n v="134.68"/>
    <n v="105.64"/>
    <n v="104.33"/>
    <n v="108"/>
    <n v="106.19"/>
    <n v="106.19"/>
    <m/>
    <m/>
    <m/>
    <m/>
    <m/>
    <m/>
    <m/>
    <m/>
    <m/>
    <m/>
    <m/>
    <m/>
    <m/>
    <m/>
    <m/>
    <m/>
  </r>
  <r>
    <x v="17"/>
    <x v="1"/>
    <n v="207.98"/>
    <n v="288.58999999999997"/>
    <n v="281.07"/>
    <n v="304.64"/>
    <n v="302.39"/>
    <n v="303.77"/>
    <n v="320.83"/>
    <n v="310.45999999999998"/>
    <n v="288.33999999999997"/>
    <n v="285.33999999999997"/>
    <n v="313.69"/>
    <n v="325.87"/>
    <n v="329.07"/>
    <n v="309.54000000000002"/>
    <n v="296.14999999999998"/>
    <n v="209.5"/>
    <n v="208.71"/>
    <n v="229.62"/>
    <n v="226.61"/>
    <n v="223.11"/>
    <n v="206.97"/>
    <n v="205.16"/>
    <n v="174.24"/>
    <n v="169.34"/>
    <n v="186.16"/>
    <n v="179.84"/>
    <n v="181.46"/>
    <n v="181.28"/>
    <n v="180.34"/>
    <n v="136.06"/>
    <n v="130.65"/>
    <n v="151.63999999999999"/>
    <n v="146.02000000000001"/>
    <n v="145.97999999999999"/>
    <n v="143.59"/>
    <n v="143.55000000000001"/>
    <n v="166.57"/>
    <n v="164.09"/>
    <n v="173.04"/>
    <n v="172.33"/>
    <n v="171.67"/>
    <n v="171.12"/>
    <n v="176"/>
    <n v="167.37"/>
    <n v="166.75"/>
    <n v="177.73"/>
    <n v="179.08"/>
    <n v="178.37"/>
    <n v="177.58"/>
    <n v="175.77"/>
    <n v="171.69"/>
    <n v="164.68"/>
    <n v="190.8"/>
    <n v="196.33"/>
    <n v="202.72"/>
    <n v="205.12"/>
    <n v="192.72"/>
    <n v="135.25"/>
    <n v="84.33"/>
    <n v="140.5"/>
    <n v="142.03"/>
    <n v="141.56"/>
    <n v="141.80000000000001"/>
    <n v="140.63"/>
    <n v="72.34"/>
    <n v="71.33"/>
    <n v="75.739999999999995"/>
    <n v="75"/>
    <n v="75.510000000000005"/>
    <n v="74.45"/>
    <n v="74.03"/>
    <n v="120.34"/>
    <n v="119.1"/>
    <n v="126.96"/>
    <n v="127.73"/>
    <n v="125.2"/>
    <n v="124.8"/>
    <n v="122.35"/>
    <n v="132.4"/>
    <n v="128.38999999999999"/>
    <n v="137.66999999999999"/>
    <n v="138.63"/>
    <n v="140.1"/>
    <n v="137.56"/>
    <n v="134.68"/>
    <n v="105.64"/>
    <n v="105.1"/>
    <n v="108"/>
    <n v="106.38"/>
    <n v="106.19"/>
    <m/>
    <m/>
    <m/>
    <m/>
    <m/>
    <m/>
    <m/>
    <m/>
    <m/>
    <m/>
    <m/>
    <m/>
    <m/>
    <m/>
    <m/>
    <m/>
  </r>
  <r>
    <x v="17"/>
    <x v="2"/>
    <n v="207.98"/>
    <n v="288.58999999999997"/>
    <n v="281.07"/>
    <n v="304.63"/>
    <n v="300.83"/>
    <n v="260.13"/>
    <n v="320.83"/>
    <n v="310.45999999999998"/>
    <n v="288.33999999999997"/>
    <n v="285.33999999999997"/>
    <n v="313.69"/>
    <n v="325.87"/>
    <n v="329.07"/>
    <n v="309.54000000000002"/>
    <n v="296.14999999999998"/>
    <n v="209.5"/>
    <n v="208.71"/>
    <n v="229.62"/>
    <n v="226.61"/>
    <n v="223.11"/>
    <n v="205.79"/>
    <n v="205.15"/>
    <n v="174.24"/>
    <n v="169.34"/>
    <n v="186.16"/>
    <n v="179.84"/>
    <n v="181.46"/>
    <n v="181.27"/>
    <n v="179.65"/>
    <n v="136.06"/>
    <n v="130.65"/>
    <n v="152.21"/>
    <n v="146.02000000000001"/>
    <n v="148.59"/>
    <n v="151.04"/>
    <n v="159.96"/>
    <n v="167.39"/>
    <n v="164.1"/>
    <n v="173.04"/>
    <n v="172.53"/>
    <n v="171.67"/>
    <n v="171.12"/>
    <n v="176.01"/>
    <n v="167.37"/>
    <n v="166.75"/>
    <n v="177.73"/>
    <n v="179.08"/>
    <n v="178.37"/>
    <n v="177.58"/>
    <n v="175.77"/>
    <n v="171.69"/>
    <n v="164.68"/>
    <n v="190.8"/>
    <n v="196.33"/>
    <n v="202.72"/>
    <n v="205.12"/>
    <n v="192.72"/>
    <n v="49.77"/>
    <n v="49.77"/>
    <n v="49.77"/>
    <n v="49.77"/>
    <n v="49.77"/>
    <n v="49.77"/>
    <n v="137.46"/>
    <n v="49.77"/>
    <n v="49.77"/>
    <n v="68.569999999999993"/>
    <n v="72.28"/>
    <n v="69.86"/>
    <n v="49.77"/>
    <n v="49.77"/>
    <n v="74.86"/>
    <n v="75.03"/>
    <n v="82.92"/>
    <n v="87.07"/>
    <n v="84.44"/>
    <n v="104.45"/>
    <n v="108.99"/>
    <n v="81.8"/>
    <n v="80.88"/>
    <n v="81.680000000000007"/>
    <n v="82.86"/>
    <n v="102.09"/>
    <n v="103.06"/>
    <n v="104.88"/>
    <n v="71.209999999999994"/>
    <n v="90.94"/>
    <n v="104.77"/>
    <n v="103.95"/>
    <n v="103.73"/>
    <m/>
    <m/>
    <m/>
    <m/>
    <m/>
    <m/>
    <m/>
    <m/>
    <m/>
    <m/>
    <m/>
    <m/>
    <m/>
    <m/>
    <m/>
    <m/>
  </r>
  <r>
    <x v="17"/>
    <x v="3"/>
    <n v="207.98"/>
    <n v="288.58999999999997"/>
    <n v="281.07"/>
    <n v="304.64"/>
    <n v="302.39"/>
    <n v="303.77"/>
    <n v="320.83"/>
    <n v="310.45999999999998"/>
    <n v="288.33999999999997"/>
    <n v="285.33999999999997"/>
    <n v="313.69"/>
    <n v="325.87"/>
    <n v="329.07"/>
    <n v="309.54000000000002"/>
    <n v="296.14999999999998"/>
    <n v="209.5"/>
    <n v="208.71"/>
    <n v="229.62"/>
    <n v="226.61"/>
    <n v="223.11"/>
    <n v="206.97"/>
    <n v="205.16"/>
    <n v="174.24"/>
    <n v="169.34"/>
    <n v="186.16"/>
    <n v="179.84"/>
    <n v="181.46"/>
    <n v="181.28"/>
    <n v="180.34"/>
    <n v="136.06"/>
    <n v="130.65"/>
    <n v="152.21"/>
    <n v="146.02000000000001"/>
    <n v="148.59"/>
    <n v="151.04"/>
    <n v="159.96"/>
    <n v="167.39"/>
    <n v="164.09"/>
    <n v="173.04"/>
    <n v="172.53"/>
    <n v="171.67"/>
    <n v="171.12"/>
    <n v="176"/>
    <n v="167.37"/>
    <n v="166.75"/>
    <n v="177.73"/>
    <n v="179.08"/>
    <n v="178.37"/>
    <n v="177.58"/>
    <n v="175.77"/>
    <n v="171.69"/>
    <n v="164.68"/>
    <n v="190.8"/>
    <n v="196.33"/>
    <n v="202.72"/>
    <n v="205.12"/>
    <n v="192.72"/>
    <n v="49.77"/>
    <n v="49.77"/>
    <n v="49.77"/>
    <n v="49.77"/>
    <n v="49.77"/>
    <n v="49.77"/>
    <n v="134.21"/>
    <n v="49.77"/>
    <n v="49.77"/>
    <n v="68.569999999999993"/>
    <n v="49.77"/>
    <n v="49.77"/>
    <n v="49.77"/>
    <n v="49.77"/>
    <n v="49.77"/>
    <n v="49.77"/>
    <n v="66.31"/>
    <n v="61.23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100.77"/>
    <m/>
    <m/>
    <m/>
    <m/>
    <m/>
    <m/>
    <m/>
    <m/>
    <m/>
    <m/>
    <m/>
    <m/>
    <m/>
    <m/>
    <m/>
    <m/>
  </r>
  <r>
    <x v="18"/>
    <x v="0"/>
    <n v="213.89"/>
    <n v="295.58"/>
    <n v="290.02999999999997"/>
    <n v="304.56"/>
    <n v="302.22000000000003"/>
    <n v="303.32"/>
    <n v="316.77999999999997"/>
    <n v="310.87"/>
    <n v="291.72000000000003"/>
    <n v="290.29000000000002"/>
    <n v="310.7"/>
    <n v="324.88"/>
    <n v="321.98"/>
    <n v="306.72000000000003"/>
    <n v="294.39"/>
    <n v="217.69"/>
    <n v="217.74"/>
    <n v="229.02"/>
    <n v="225.53"/>
    <n v="221.34"/>
    <n v="208.38"/>
    <n v="204.77"/>
    <n v="206.13"/>
    <n v="178.31"/>
    <n v="187.04"/>
    <n v="185.64"/>
    <n v="188.55"/>
    <n v="189.22"/>
    <n v="180.59"/>
    <n v="156.79"/>
    <n v="149.69"/>
    <n v="151.75"/>
    <n v="150.41"/>
    <n v="153.86000000000001"/>
    <n v="153.29"/>
    <n v="159.78"/>
    <n v="169.56"/>
    <n v="168.58"/>
    <n v="172.97"/>
    <n v="173.39"/>
    <n v="171.46"/>
    <n v="171.33"/>
    <n v="174.9"/>
    <n v="169.58"/>
    <n v="170.3"/>
    <n v="178.28"/>
    <n v="179.02"/>
    <n v="178.22"/>
    <n v="177.53"/>
    <n v="175.68"/>
    <n v="173.35"/>
    <n v="173.72"/>
    <n v="188.97"/>
    <n v="194.8"/>
    <n v="200.18"/>
    <n v="203.75"/>
    <n v="194.77"/>
    <n v="135.55000000000001"/>
    <n v="133.86000000000001"/>
    <n v="139.41"/>
    <n v="140.82"/>
    <n v="142.1"/>
    <n v="141.63"/>
    <n v="140.57"/>
    <n v="73.5"/>
    <n v="72.59"/>
    <n v="75.22"/>
    <n v="74.58"/>
    <n v="75.569999999999993"/>
    <n v="74.83"/>
    <n v="74.16"/>
    <n v="121.71"/>
    <n v="121.89"/>
    <n v="126.81"/>
    <n v="127.35"/>
    <n v="125.27"/>
    <n v="124.27"/>
    <n v="122.31"/>
    <n v="134.72"/>
    <n v="133.1"/>
    <n v="137.79"/>
    <n v="139.08000000000001"/>
    <n v="141.13999999999999"/>
    <n v="137.37"/>
    <n v="134.77000000000001"/>
    <n v="106.47"/>
    <n v="106.14"/>
    <n v="109.24"/>
    <n v="106.72"/>
    <n v="106.57"/>
    <m/>
    <m/>
    <m/>
    <m/>
    <m/>
    <m/>
    <m/>
    <m/>
    <m/>
    <m/>
    <m/>
    <m/>
    <m/>
    <m/>
    <m/>
    <m/>
  </r>
  <r>
    <x v="18"/>
    <x v="1"/>
    <n v="213.89"/>
    <n v="295.58"/>
    <n v="290.02999999999997"/>
    <n v="304.56"/>
    <n v="302.22000000000003"/>
    <n v="303.32"/>
    <n v="316.77999999999997"/>
    <n v="310.87"/>
    <n v="291.72000000000003"/>
    <n v="290.29000000000002"/>
    <n v="310.7"/>
    <n v="324.88"/>
    <n v="321.98"/>
    <n v="306.72000000000003"/>
    <n v="294.39"/>
    <n v="210.88"/>
    <n v="217.74"/>
    <n v="228.63"/>
    <n v="222.94"/>
    <n v="220.83"/>
    <n v="205.75"/>
    <n v="204.74"/>
    <n v="174.74"/>
    <n v="173.03"/>
    <n v="185.38"/>
    <n v="179.38"/>
    <n v="180.41"/>
    <n v="178.83"/>
    <n v="176.37"/>
    <n v="136.44999999999999"/>
    <n v="134.1"/>
    <n v="151.75"/>
    <n v="145.97"/>
    <n v="146.09"/>
    <n v="143.71"/>
    <n v="143.83000000000001"/>
    <n v="166.7"/>
    <n v="168.58"/>
    <n v="172.97"/>
    <n v="173.01"/>
    <n v="171.46"/>
    <n v="170.85"/>
    <n v="174.9"/>
    <n v="169.58"/>
    <n v="170.3"/>
    <n v="178.28"/>
    <n v="179.02"/>
    <n v="178.22"/>
    <n v="177.53"/>
    <n v="175.67"/>
    <n v="173.59"/>
    <n v="173.72"/>
    <n v="188.97"/>
    <n v="194.8"/>
    <n v="200.18"/>
    <n v="203.75"/>
    <n v="194.77"/>
    <n v="135.55000000000001"/>
    <n v="133.93"/>
    <n v="139.41"/>
    <n v="140.82"/>
    <n v="142.1"/>
    <n v="141.63"/>
    <n v="140.57"/>
    <n v="73.5"/>
    <n v="72.59"/>
    <n v="75.22"/>
    <n v="74.58"/>
    <n v="75.569999999999993"/>
    <n v="74.83"/>
    <n v="74.16"/>
    <n v="121.71"/>
    <n v="121.89"/>
    <n v="126.81"/>
    <n v="127.35"/>
    <n v="125.27"/>
    <n v="124.27"/>
    <n v="122.31"/>
    <n v="134.72"/>
    <n v="133.1"/>
    <n v="137.79"/>
    <n v="139.08000000000001"/>
    <n v="141.13999999999999"/>
    <n v="137.37"/>
    <n v="134.77000000000001"/>
    <n v="106.47"/>
    <n v="106.14"/>
    <n v="109.24"/>
    <n v="106.72"/>
    <n v="106.57"/>
    <m/>
    <m/>
    <m/>
    <m/>
    <m/>
    <m/>
    <m/>
    <m/>
    <m/>
    <m/>
    <m/>
    <m/>
    <m/>
    <m/>
    <m/>
    <m/>
  </r>
  <r>
    <x v="18"/>
    <x v="2"/>
    <n v="213.89"/>
    <n v="295.58"/>
    <n v="290.02999999999997"/>
    <n v="304.56"/>
    <n v="302.22000000000003"/>
    <n v="259.98"/>
    <n v="316.77999999999997"/>
    <n v="310.87"/>
    <n v="291.72000000000003"/>
    <n v="290.29000000000002"/>
    <n v="310.7"/>
    <n v="324.88"/>
    <n v="321.98"/>
    <n v="306.72000000000003"/>
    <n v="294.39"/>
    <n v="210.88"/>
    <n v="217.74"/>
    <n v="228.63"/>
    <n v="222.94"/>
    <n v="220.83"/>
    <n v="205.72"/>
    <n v="204.74"/>
    <n v="174.74"/>
    <n v="173.03"/>
    <n v="185.38"/>
    <n v="179.38"/>
    <n v="180.41"/>
    <n v="178.83"/>
    <n v="176.37"/>
    <n v="136.44999999999999"/>
    <n v="134.46"/>
    <n v="151.75"/>
    <n v="145.97"/>
    <n v="148.59"/>
    <n v="150.03"/>
    <n v="159.78"/>
    <n v="167.58"/>
    <n v="168.58"/>
    <n v="172.97"/>
    <n v="173.04"/>
    <n v="171.46"/>
    <n v="170.85"/>
    <n v="174.9"/>
    <n v="169.58"/>
    <n v="170.3"/>
    <n v="178.28"/>
    <n v="179.02"/>
    <n v="178.22"/>
    <n v="177.53"/>
    <n v="175.68"/>
    <n v="172.9"/>
    <n v="173.72"/>
    <n v="188.97"/>
    <n v="194.8"/>
    <n v="200.18"/>
    <n v="203.75"/>
    <n v="194.77"/>
    <n v="49.77"/>
    <n v="49.77"/>
    <n v="49.77"/>
    <n v="49.77"/>
    <n v="49.77"/>
    <n v="77.06"/>
    <n v="137.63"/>
    <n v="49.77"/>
    <n v="70.47"/>
    <n v="70.290000000000006"/>
    <n v="72.31"/>
    <n v="69.89"/>
    <n v="49.77"/>
    <n v="49.77"/>
    <n v="73.819999999999993"/>
    <n v="75.010000000000005"/>
    <n v="82.88"/>
    <n v="87.82"/>
    <n v="84.04"/>
    <n v="104.4"/>
    <n v="111.9"/>
    <n v="78.489999999999995"/>
    <n v="82.06"/>
    <n v="83.23"/>
    <n v="83.1"/>
    <n v="102.24"/>
    <n v="102.98"/>
    <n v="105.48"/>
    <n v="73.37"/>
    <n v="92.91"/>
    <n v="104.78"/>
    <n v="103.98"/>
    <n v="103.78"/>
    <m/>
    <m/>
    <m/>
    <m/>
    <m/>
    <m/>
    <m/>
    <m/>
    <m/>
    <m/>
    <m/>
    <m/>
    <m/>
    <m/>
    <m/>
    <m/>
  </r>
  <r>
    <x v="18"/>
    <x v="3"/>
    <n v="213.89"/>
    <n v="295.58"/>
    <n v="290.02999999999997"/>
    <n v="304.56"/>
    <n v="302.22000000000003"/>
    <n v="303.32"/>
    <n v="316.77999999999997"/>
    <n v="310.87"/>
    <n v="291.72000000000003"/>
    <n v="290.29000000000002"/>
    <n v="310.7"/>
    <n v="324.88"/>
    <n v="321.98"/>
    <n v="306.72000000000003"/>
    <n v="294.39"/>
    <n v="210.88"/>
    <n v="217.74"/>
    <n v="228.63"/>
    <n v="222.94"/>
    <n v="220.83"/>
    <n v="205.75"/>
    <n v="204.74"/>
    <n v="174.74"/>
    <n v="173.03"/>
    <n v="185.38"/>
    <n v="179.38"/>
    <n v="180.41"/>
    <n v="178.83"/>
    <n v="176.37"/>
    <n v="136.44999999999999"/>
    <n v="134.46"/>
    <n v="151.75"/>
    <n v="145.97"/>
    <n v="148.59"/>
    <n v="150.03"/>
    <n v="159.78"/>
    <n v="167.58"/>
    <n v="168.58"/>
    <n v="172.97"/>
    <n v="173.04"/>
    <n v="171.46"/>
    <n v="170.85"/>
    <n v="174.9"/>
    <n v="169.58"/>
    <n v="170.3"/>
    <n v="178.28"/>
    <n v="179.02"/>
    <n v="178.22"/>
    <n v="177.53"/>
    <n v="175.68"/>
    <n v="172.9"/>
    <n v="173.72"/>
    <n v="188.97"/>
    <n v="194.8"/>
    <n v="200.18"/>
    <n v="203.75"/>
    <n v="194.77"/>
    <n v="49.77"/>
    <n v="49.77"/>
    <n v="49.77"/>
    <n v="49.77"/>
    <n v="49.77"/>
    <n v="49.77"/>
    <n v="134.19"/>
    <n v="49.77"/>
    <n v="49.77"/>
    <n v="69.569999999999993"/>
    <n v="49.77"/>
    <n v="49.77"/>
    <n v="49.77"/>
    <n v="49.77"/>
    <n v="72.11"/>
    <n v="49.77"/>
    <n v="66.16"/>
    <n v="59.52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100.53"/>
    <m/>
    <m/>
    <m/>
    <m/>
    <m/>
    <m/>
    <m/>
    <m/>
    <m/>
    <m/>
    <m/>
    <m/>
    <m/>
    <m/>
    <m/>
    <m/>
  </r>
  <r>
    <x v="19"/>
    <x v="0"/>
    <n v="220.09"/>
    <n v="299.35000000000002"/>
    <n v="297.61"/>
    <n v="305.97000000000003"/>
    <n v="302.79000000000002"/>
    <n v="310.66000000000003"/>
    <n v="324.83999999999997"/>
    <n v="320.11"/>
    <n v="296.41000000000003"/>
    <n v="297.37"/>
    <n v="318.62"/>
    <n v="331.96"/>
    <n v="329.06"/>
    <n v="311.93"/>
    <n v="303.77999999999997"/>
    <n v="218.69"/>
    <n v="225.2"/>
    <n v="231.15"/>
    <n v="229.48"/>
    <n v="225.83"/>
    <n v="214.21"/>
    <n v="213.48"/>
    <n v="212.83"/>
    <n v="181.47"/>
    <n v="191.39"/>
    <n v="189.1"/>
    <n v="192.26"/>
    <n v="209.85"/>
    <n v="188.59"/>
    <n v="161.97"/>
    <n v="153.53"/>
    <n v="152.87"/>
    <n v="158.46"/>
    <n v="160.99"/>
    <n v="160.22999999999999"/>
    <n v="162.1"/>
    <n v="172.95"/>
    <n v="172.14"/>
    <n v="175.56"/>
    <n v="175"/>
    <n v="176.03"/>
    <n v="174.27"/>
    <n v="180.76"/>
    <n v="172.81"/>
    <n v="173.29"/>
    <n v="180.17"/>
    <n v="180.88"/>
    <n v="180.17"/>
    <n v="178.92"/>
    <n v="176.81"/>
    <n v="174.46"/>
    <n v="175.78"/>
    <n v="192.02"/>
    <n v="197.98"/>
    <n v="206.95"/>
    <n v="209.59"/>
    <n v="199.67"/>
    <n v="136.44"/>
    <n v="136.08000000000001"/>
    <n v="142.18"/>
    <n v="143.88"/>
    <n v="144.56"/>
    <n v="144.09"/>
    <n v="142.08000000000001"/>
    <n v="74.260000000000005"/>
    <n v="73.03"/>
    <n v="79.16"/>
    <n v="76.48"/>
    <n v="76.569999999999993"/>
    <n v="75.430000000000007"/>
    <n v="75.72"/>
    <n v="122.07"/>
    <n v="122.55"/>
    <n v="129.05000000000001"/>
    <n v="128.71"/>
    <n v="125.7"/>
    <n v="126.15"/>
    <n v="123.15"/>
    <n v="134.76"/>
    <n v="133.47"/>
    <n v="139.9"/>
    <n v="141.94999999999999"/>
    <n v="143.19"/>
    <n v="138.19999999999999"/>
    <n v="135.81"/>
    <n v="106.75"/>
    <n v="106.96"/>
    <n v="110.89"/>
    <n v="107.43"/>
    <n v="107.08"/>
    <m/>
    <m/>
    <m/>
    <m/>
    <m/>
    <m/>
    <m/>
    <m/>
    <m/>
    <m/>
    <m/>
    <m/>
    <m/>
    <m/>
    <m/>
    <m/>
  </r>
  <r>
    <x v="19"/>
    <x v="1"/>
    <n v="220.09"/>
    <n v="299.35000000000002"/>
    <n v="297.61"/>
    <n v="305.97000000000003"/>
    <n v="302.79000000000002"/>
    <n v="310.66000000000003"/>
    <n v="324.83999999999997"/>
    <n v="320.11"/>
    <n v="296.41000000000003"/>
    <n v="297.37"/>
    <n v="318.62"/>
    <n v="331.96"/>
    <n v="329.06"/>
    <n v="311.93"/>
    <n v="303.77999999999997"/>
    <n v="213.34"/>
    <n v="219.9"/>
    <n v="231.15"/>
    <n v="227.24"/>
    <n v="224.57"/>
    <n v="207.63"/>
    <n v="207.75"/>
    <n v="178.45"/>
    <n v="177.08"/>
    <n v="187.59"/>
    <n v="182.08"/>
    <n v="182.45"/>
    <n v="182.32"/>
    <n v="185.19"/>
    <n v="139.5"/>
    <n v="135.11000000000001"/>
    <n v="152.30000000000001"/>
    <n v="146.9"/>
    <n v="146.19"/>
    <n v="145.01"/>
    <n v="144.33000000000001"/>
    <n v="166.85"/>
    <n v="172.14"/>
    <n v="175.56"/>
    <n v="175"/>
    <n v="176.03"/>
    <n v="172.37"/>
    <n v="180.76"/>
    <n v="172.8"/>
    <n v="173.29"/>
    <n v="180.16"/>
    <n v="180.88"/>
    <n v="180.16"/>
    <n v="178.92"/>
    <n v="176.81"/>
    <n v="174.46"/>
    <n v="175.78"/>
    <n v="192.02"/>
    <n v="197.98"/>
    <n v="206.95"/>
    <n v="209.59"/>
    <n v="199.67"/>
    <n v="136.44"/>
    <n v="136.26"/>
    <n v="142.18"/>
    <n v="143.88"/>
    <n v="144.56"/>
    <n v="144.09"/>
    <n v="142.08000000000001"/>
    <n v="74.260000000000005"/>
    <n v="73.03"/>
    <n v="79.16"/>
    <n v="76.48"/>
    <n v="76.569999999999993"/>
    <n v="75.430000000000007"/>
    <n v="75.72"/>
    <n v="122.07"/>
    <n v="122.55"/>
    <n v="129.05000000000001"/>
    <n v="128.71"/>
    <n v="125.76"/>
    <n v="126.15"/>
    <n v="123.15"/>
    <n v="134.76"/>
    <n v="133.47"/>
    <n v="139.9"/>
    <n v="141.94999999999999"/>
    <n v="143.19"/>
    <n v="138.19999999999999"/>
    <n v="135.81"/>
    <n v="106.75"/>
    <n v="106.96"/>
    <n v="110.89"/>
    <n v="107.43"/>
    <n v="107.08"/>
    <m/>
    <m/>
    <m/>
    <m/>
    <m/>
    <m/>
    <m/>
    <m/>
    <m/>
    <m/>
    <m/>
    <m/>
    <m/>
    <m/>
    <m/>
    <m/>
  </r>
  <r>
    <x v="19"/>
    <x v="2"/>
    <n v="220.09"/>
    <n v="299.35000000000002"/>
    <n v="297.61"/>
    <n v="305.97000000000003"/>
    <n v="302.73"/>
    <n v="259.89"/>
    <n v="324.83999999999997"/>
    <n v="320.11"/>
    <n v="296.41000000000003"/>
    <n v="297.37"/>
    <n v="318.62"/>
    <n v="331.96"/>
    <n v="329.06"/>
    <n v="311.93"/>
    <n v="303.77999999999997"/>
    <n v="213.34"/>
    <n v="219.9"/>
    <n v="231.15"/>
    <n v="227.24"/>
    <n v="224.57"/>
    <n v="207.63"/>
    <n v="205.25"/>
    <n v="178.44"/>
    <n v="177.08"/>
    <n v="187.59"/>
    <n v="182.08"/>
    <n v="182.45"/>
    <n v="182.32"/>
    <n v="180.36"/>
    <n v="139.5"/>
    <n v="142.87"/>
    <n v="152.87"/>
    <n v="146.9"/>
    <n v="149.30000000000001"/>
    <n v="151.65"/>
    <n v="162.1"/>
    <n v="172.95"/>
    <n v="172.14"/>
    <n v="175.56"/>
    <n v="175"/>
    <n v="176.03"/>
    <n v="172.37"/>
    <n v="180.76"/>
    <n v="172.8"/>
    <n v="173.29"/>
    <n v="180.17"/>
    <n v="180.88"/>
    <n v="180.17"/>
    <n v="178.92"/>
    <n v="176.81"/>
    <n v="174.46"/>
    <n v="175.78"/>
    <n v="192.02"/>
    <n v="197.98"/>
    <n v="206.95"/>
    <n v="209.59"/>
    <n v="199.67"/>
    <n v="49.77"/>
    <n v="49.77"/>
    <n v="49.77"/>
    <n v="49.77"/>
    <n v="49.77"/>
    <n v="77.38"/>
    <n v="137.93"/>
    <n v="49.77"/>
    <n v="71.28"/>
    <n v="70.489999999999995"/>
    <n v="72.33"/>
    <n v="69.900000000000006"/>
    <n v="49.77"/>
    <n v="49.77"/>
    <n v="73.62"/>
    <n v="73.64"/>
    <n v="82.89"/>
    <n v="88.45"/>
    <n v="84.12"/>
    <n v="104.32"/>
    <n v="113"/>
    <n v="78.12"/>
    <n v="76.819999999999993"/>
    <n v="82.81"/>
    <n v="82.48"/>
    <n v="102.69"/>
    <n v="103.2"/>
    <n v="105.97"/>
    <n v="73.400000000000006"/>
    <n v="92.91"/>
    <n v="104.81"/>
    <n v="104.01"/>
    <n v="103.89"/>
    <m/>
    <m/>
    <m/>
    <m/>
    <m/>
    <m/>
    <m/>
    <m/>
    <m/>
    <m/>
    <m/>
    <m/>
    <m/>
    <m/>
    <m/>
    <m/>
  </r>
  <r>
    <x v="19"/>
    <x v="3"/>
    <n v="220.09"/>
    <n v="299.35000000000002"/>
    <n v="297.61"/>
    <n v="305.97000000000003"/>
    <n v="302.79000000000002"/>
    <n v="310.66000000000003"/>
    <n v="324.83999999999997"/>
    <n v="320.11"/>
    <n v="296.41000000000003"/>
    <n v="297.37"/>
    <n v="318.62"/>
    <n v="331.96"/>
    <n v="329.06"/>
    <n v="311.93"/>
    <n v="303.77999999999997"/>
    <n v="213.34"/>
    <n v="219.9"/>
    <n v="231.15"/>
    <n v="227.24"/>
    <n v="224.57"/>
    <n v="207.63"/>
    <n v="207.75"/>
    <n v="178.44"/>
    <n v="177.08"/>
    <n v="187.59"/>
    <n v="182.08"/>
    <n v="182.45"/>
    <n v="182.32"/>
    <n v="185.19"/>
    <n v="139.5"/>
    <n v="142.87"/>
    <n v="152.87"/>
    <n v="146.9"/>
    <n v="149.30000000000001"/>
    <n v="151.65"/>
    <n v="162.1"/>
    <n v="172.95"/>
    <n v="172.14"/>
    <n v="175.56"/>
    <n v="175"/>
    <n v="176.03"/>
    <n v="172.37"/>
    <n v="180.76"/>
    <n v="172.81"/>
    <n v="173.29"/>
    <n v="180.17"/>
    <n v="180.88"/>
    <n v="180.17"/>
    <n v="178.92"/>
    <n v="176.81"/>
    <n v="174.46"/>
    <n v="175.78"/>
    <n v="192.02"/>
    <n v="197.98"/>
    <n v="206.95"/>
    <n v="209.59"/>
    <n v="199.67"/>
    <n v="49.77"/>
    <n v="49.77"/>
    <n v="49.77"/>
    <n v="49.77"/>
    <n v="49.77"/>
    <n v="49.77"/>
    <n v="133.94"/>
    <n v="49.77"/>
    <n v="49.77"/>
    <n v="68.930000000000007"/>
    <n v="49.77"/>
    <n v="49.77"/>
    <n v="49.77"/>
    <n v="49.77"/>
    <n v="72.95"/>
    <n v="73.64"/>
    <n v="69.510000000000005"/>
    <n v="62.36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100.28"/>
    <m/>
    <m/>
    <m/>
    <m/>
    <m/>
    <m/>
    <m/>
    <m/>
    <m/>
    <m/>
    <m/>
    <m/>
    <m/>
    <m/>
    <m/>
    <m/>
  </r>
  <r>
    <x v="20"/>
    <x v="0"/>
    <n v="221.99"/>
    <n v="298.42"/>
    <n v="297.64"/>
    <n v="305.86"/>
    <n v="302.73"/>
    <n v="308.51"/>
    <n v="326.41000000000003"/>
    <n v="318.89999999999998"/>
    <n v="296.25"/>
    <n v="298.74"/>
    <n v="319.77"/>
    <n v="339.57"/>
    <n v="329.91"/>
    <n v="314.86"/>
    <n v="307.8"/>
    <n v="218.69"/>
    <n v="225.46"/>
    <n v="231.55"/>
    <n v="229.82"/>
    <n v="226.87"/>
    <n v="214.27"/>
    <n v="211.65"/>
    <n v="212.82"/>
    <n v="183.22"/>
    <n v="192.01"/>
    <n v="190.08"/>
    <n v="192.25"/>
    <n v="214.17"/>
    <n v="191.56"/>
    <n v="160.19999999999999"/>
    <n v="153.36000000000001"/>
    <n v="152.83000000000001"/>
    <n v="160.58000000000001"/>
    <n v="163"/>
    <n v="162.19999999999999"/>
    <n v="161.93"/>
    <n v="172.37"/>
    <n v="172.54"/>
    <n v="176.41"/>
    <n v="174.94"/>
    <n v="176"/>
    <n v="175.12"/>
    <n v="180.53"/>
    <n v="171.2"/>
    <n v="173.64"/>
    <n v="180.12"/>
    <n v="180.62"/>
    <n v="180.06"/>
    <n v="178.96"/>
    <n v="176.93"/>
    <n v="174.36"/>
    <n v="176.09"/>
    <n v="192.59"/>
    <n v="198.37"/>
    <n v="207.71"/>
    <n v="208.67"/>
    <n v="199.38"/>
    <n v="136.30000000000001"/>
    <n v="136.66"/>
    <n v="142.75"/>
    <n v="143.72"/>
    <n v="143.87"/>
    <n v="143.74"/>
    <n v="142.06"/>
    <n v="74.17"/>
    <n v="73.260000000000005"/>
    <n v="77.33"/>
    <n v="76.42"/>
    <n v="76.3"/>
    <n v="75.16"/>
    <n v="74.739999999999995"/>
    <n v="121.69"/>
    <n v="122.28"/>
    <n v="128.01"/>
    <n v="128.22999999999999"/>
    <n v="125.68"/>
    <n v="125.12"/>
    <n v="122.43"/>
    <n v="134.68"/>
    <n v="133.52000000000001"/>
    <n v="138.81"/>
    <n v="139.85"/>
    <n v="142.38"/>
    <n v="137.41999999999999"/>
    <n v="134.69"/>
    <n v="106.76"/>
    <n v="106.88"/>
    <n v="108.68"/>
    <n v="106.84"/>
    <n v="106.46"/>
    <m/>
    <m/>
    <m/>
    <m/>
    <m/>
    <m/>
    <m/>
    <m/>
    <m/>
    <m/>
    <m/>
    <m/>
    <m/>
    <m/>
    <m/>
    <m/>
  </r>
  <r>
    <x v="20"/>
    <x v="1"/>
    <n v="221.99"/>
    <n v="298.42"/>
    <n v="297.64"/>
    <n v="305.86"/>
    <n v="302.73"/>
    <n v="308.51"/>
    <n v="326.41000000000003"/>
    <n v="318.89999999999998"/>
    <n v="296.25"/>
    <n v="298.74"/>
    <n v="319.77"/>
    <n v="339.57"/>
    <n v="329.91"/>
    <n v="314.86"/>
    <n v="307.8"/>
    <n v="213.44"/>
    <n v="220.39"/>
    <n v="231.55"/>
    <n v="228.39"/>
    <n v="224.74"/>
    <n v="209.05"/>
    <n v="206.99"/>
    <n v="179.34"/>
    <n v="179.2"/>
    <n v="187.69"/>
    <n v="183.2"/>
    <n v="183.73"/>
    <n v="182.13"/>
    <n v="186.92"/>
    <n v="139.47999999999999"/>
    <n v="135.97"/>
    <n v="152.83000000000001"/>
    <n v="147.65"/>
    <n v="146.29"/>
    <n v="146.25"/>
    <n v="145.08000000000001"/>
    <n v="166.71"/>
    <n v="172.54"/>
    <n v="176.41"/>
    <n v="174.94"/>
    <n v="176"/>
    <n v="173.43"/>
    <n v="180.53"/>
    <n v="171.2"/>
    <n v="173.64"/>
    <n v="180.12"/>
    <n v="180.62"/>
    <n v="180.06"/>
    <n v="178.96"/>
    <n v="176.93"/>
    <n v="174.36"/>
    <n v="176.09"/>
    <n v="192.59"/>
    <n v="198.37"/>
    <n v="207.71"/>
    <n v="208.67"/>
    <n v="199.38"/>
    <n v="136.30000000000001"/>
    <n v="136.66"/>
    <n v="142.75"/>
    <n v="143.72"/>
    <n v="143.87"/>
    <n v="143.74"/>
    <n v="142.06"/>
    <n v="74.17"/>
    <n v="73.260000000000005"/>
    <n v="77.33"/>
    <n v="76.42"/>
    <n v="76.3"/>
    <n v="75.16"/>
    <n v="74.739999999999995"/>
    <n v="121.69"/>
    <n v="122.28"/>
    <n v="128.01"/>
    <n v="128.22999999999999"/>
    <n v="125.68"/>
    <n v="125.12"/>
    <n v="122.43"/>
    <n v="134.68"/>
    <n v="133.52000000000001"/>
    <n v="138.81"/>
    <n v="139.85"/>
    <n v="142.38"/>
    <n v="137.41999999999999"/>
    <n v="134.69"/>
    <n v="106.76"/>
    <n v="106.88"/>
    <n v="108.68"/>
    <n v="106.84"/>
    <n v="106.46"/>
    <m/>
    <m/>
    <m/>
    <m/>
    <m/>
    <m/>
    <m/>
    <m/>
    <m/>
    <m/>
    <m/>
    <m/>
    <m/>
    <m/>
    <m/>
    <m/>
  </r>
  <r>
    <x v="20"/>
    <x v="2"/>
    <n v="221.99"/>
    <n v="298.42"/>
    <n v="297.64"/>
    <n v="305.86"/>
    <n v="302.73"/>
    <n v="259.8"/>
    <n v="326.41000000000003"/>
    <n v="318.89999999999998"/>
    <n v="296.25"/>
    <n v="298.74"/>
    <n v="319.77"/>
    <n v="339.57"/>
    <n v="329.91"/>
    <n v="314.86"/>
    <n v="307.8"/>
    <n v="213.44"/>
    <n v="220.39"/>
    <n v="231.55"/>
    <n v="228.39"/>
    <n v="224.74"/>
    <n v="209.05"/>
    <n v="204.83"/>
    <n v="179.34"/>
    <n v="179.2"/>
    <n v="187.69"/>
    <n v="183.2"/>
    <n v="183.73"/>
    <n v="182.16"/>
    <n v="180.27"/>
    <n v="139.47999999999999"/>
    <n v="143.07"/>
    <n v="152.83000000000001"/>
    <n v="147.65"/>
    <n v="150.72999999999999"/>
    <n v="152.43"/>
    <n v="161.93"/>
    <n v="172.37"/>
    <n v="172.54"/>
    <n v="176.41"/>
    <n v="174.94"/>
    <n v="176"/>
    <n v="173.43"/>
    <n v="180.53"/>
    <n v="171.2"/>
    <n v="173.64"/>
    <n v="180.12"/>
    <n v="180.63"/>
    <n v="180.06"/>
    <n v="178.96"/>
    <n v="176.93"/>
    <n v="174.36"/>
    <n v="171.8"/>
    <n v="192.59"/>
    <n v="198.37"/>
    <n v="207.71"/>
    <n v="208.67"/>
    <n v="199.38"/>
    <n v="49.77"/>
    <n v="49.77"/>
    <n v="49.77"/>
    <n v="49.77"/>
    <n v="49.77"/>
    <n v="77.400000000000006"/>
    <n v="138.33000000000001"/>
    <n v="49.77"/>
    <n v="70.989999999999995"/>
    <n v="70.63"/>
    <n v="72.34"/>
    <n v="69.94"/>
    <n v="49.77"/>
    <n v="49.77"/>
    <n v="73.13"/>
    <n v="73.48"/>
    <n v="82.93"/>
    <n v="88.32"/>
    <n v="84.27"/>
    <n v="104.59"/>
    <n v="113.53"/>
    <n v="78.11"/>
    <n v="73.2"/>
    <n v="82.27"/>
    <n v="82.31"/>
    <n v="102.57"/>
    <n v="103.25"/>
    <n v="104.97"/>
    <n v="73.31"/>
    <n v="92.23"/>
    <n v="104.84"/>
    <n v="104.02"/>
    <n v="103.94"/>
    <m/>
    <m/>
    <m/>
    <m/>
    <m/>
    <m/>
    <m/>
    <m/>
    <m/>
    <m/>
    <m/>
    <m/>
    <m/>
    <m/>
    <m/>
    <m/>
  </r>
  <r>
    <x v="20"/>
    <x v="3"/>
    <n v="221.99"/>
    <n v="298.42"/>
    <n v="297.64"/>
    <n v="305.86"/>
    <n v="302.73"/>
    <n v="308.51"/>
    <n v="326.41000000000003"/>
    <n v="318.89999999999998"/>
    <n v="296.25"/>
    <n v="298.74"/>
    <n v="319.77"/>
    <n v="339.57"/>
    <n v="329.91"/>
    <n v="314.86"/>
    <n v="307.8"/>
    <n v="213.44"/>
    <n v="220.39"/>
    <n v="231.55"/>
    <n v="228.39"/>
    <n v="224.74"/>
    <n v="209.05"/>
    <n v="206.99"/>
    <n v="179.34"/>
    <n v="179.2"/>
    <n v="187.69"/>
    <n v="183.2"/>
    <n v="183.73"/>
    <n v="182.16"/>
    <n v="186.92"/>
    <n v="139.47999999999999"/>
    <n v="143.07"/>
    <n v="152.83000000000001"/>
    <n v="147.65"/>
    <n v="150.72999999999999"/>
    <n v="152.43"/>
    <n v="161.93"/>
    <n v="172.37"/>
    <n v="172.54"/>
    <n v="176.41"/>
    <n v="174.94"/>
    <n v="176"/>
    <n v="173.43"/>
    <n v="180.53"/>
    <n v="171.2"/>
    <n v="173.64"/>
    <n v="180.12"/>
    <n v="180.62"/>
    <n v="180.06"/>
    <n v="178.96"/>
    <n v="176.93"/>
    <n v="174.36"/>
    <n v="171.8"/>
    <n v="192.59"/>
    <n v="198.37"/>
    <n v="207.71"/>
    <n v="208.67"/>
    <n v="199.38"/>
    <n v="49.77"/>
    <n v="49.77"/>
    <n v="49.77"/>
    <n v="49.77"/>
    <n v="49.77"/>
    <n v="49.77"/>
    <n v="133.69999999999999"/>
    <n v="49.77"/>
    <n v="49.77"/>
    <n v="68.760000000000005"/>
    <n v="49.77"/>
    <n v="49.77"/>
    <n v="49.77"/>
    <n v="49.77"/>
    <n v="73.13"/>
    <n v="73.48"/>
    <n v="67.88"/>
    <n v="60.1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100.04"/>
    <m/>
    <m/>
    <m/>
    <m/>
    <m/>
    <m/>
    <m/>
    <m/>
    <m/>
    <m/>
    <m/>
    <m/>
    <m/>
    <m/>
    <m/>
    <m/>
  </r>
  <r>
    <x v="21"/>
    <x v="0"/>
    <n v="223.06"/>
    <n v="297.51"/>
    <n v="297.38"/>
    <n v="308.82"/>
    <n v="302.72000000000003"/>
    <n v="309.77999999999997"/>
    <n v="331.17"/>
    <n v="319.37"/>
    <n v="294.24"/>
    <n v="300.38"/>
    <n v="324.69"/>
    <n v="344.33"/>
    <n v="339.68"/>
    <n v="321.97000000000003"/>
    <n v="311.52"/>
    <n v="218.67"/>
    <n v="224.93"/>
    <n v="236.71"/>
    <n v="233.87"/>
    <n v="230"/>
    <n v="214.66"/>
    <n v="208.49"/>
    <n v="210.17"/>
    <n v="182.35"/>
    <n v="193.96"/>
    <n v="189.15"/>
    <n v="192.03"/>
    <n v="213.73"/>
    <n v="189.8"/>
    <n v="158.32"/>
    <n v="153.54"/>
    <n v="155.02000000000001"/>
    <n v="160.5"/>
    <n v="163.29"/>
    <n v="161.85"/>
    <n v="162.54"/>
    <n v="170.81"/>
    <n v="172.57"/>
    <n v="176.9"/>
    <n v="175.12"/>
    <n v="176.31"/>
    <n v="173.05"/>
    <n v="181.13"/>
    <n v="169.08"/>
    <n v="173.14"/>
    <n v="179.93"/>
    <n v="180.65"/>
    <n v="180.52"/>
    <n v="179.26"/>
    <n v="176.82"/>
    <n v="173.98"/>
    <n v="175.79"/>
    <n v="193.81"/>
    <n v="200.96"/>
    <n v="213.97"/>
    <n v="210.1"/>
    <n v="199.79"/>
    <n v="135.38"/>
    <n v="136.37"/>
    <n v="141.93"/>
    <n v="143.46"/>
    <n v="142.91"/>
    <n v="142.6"/>
    <n v="141.83000000000001"/>
    <n v="73.47"/>
    <n v="73.010000000000005"/>
    <n v="76.510000000000005"/>
    <n v="75.97"/>
    <n v="75.56"/>
    <n v="74.87"/>
    <n v="74.27"/>
    <n v="121.55"/>
    <n v="122.06"/>
    <n v="127.46"/>
    <n v="127.83"/>
    <n v="125.5"/>
    <n v="124.67"/>
    <n v="122"/>
    <n v="133.9"/>
    <n v="133.24"/>
    <n v="138.07"/>
    <n v="139.07"/>
    <n v="140.41"/>
    <n v="137.22999999999999"/>
    <n v="134.81"/>
    <n v="106.16"/>
    <n v="106.63"/>
    <n v="108.26"/>
    <n v="106.62"/>
    <n v="106.48"/>
    <m/>
    <m/>
    <m/>
    <m/>
    <m/>
    <m/>
    <m/>
    <m/>
    <m/>
    <m/>
    <m/>
    <m/>
    <m/>
    <m/>
    <m/>
    <m/>
  </r>
  <r>
    <x v="21"/>
    <x v="1"/>
    <n v="223.06"/>
    <n v="297.51"/>
    <n v="297.38"/>
    <n v="308.82"/>
    <n v="302.72000000000003"/>
    <n v="309.77999999999997"/>
    <n v="331.17"/>
    <n v="319.37"/>
    <n v="294.24"/>
    <n v="300.38"/>
    <n v="324.69"/>
    <n v="344.33"/>
    <n v="339.68"/>
    <n v="321.97000000000003"/>
    <n v="311.52"/>
    <n v="211.46"/>
    <n v="222.85"/>
    <n v="236.71"/>
    <n v="233.87"/>
    <n v="230"/>
    <n v="210.51"/>
    <n v="206.58"/>
    <n v="176.78"/>
    <n v="180.03"/>
    <n v="193.96"/>
    <n v="183.23"/>
    <n v="184.14"/>
    <n v="182.56"/>
    <n v="188.87"/>
    <n v="137.27000000000001"/>
    <n v="135.21"/>
    <n v="152.06"/>
    <n v="148.16"/>
    <n v="146.54"/>
    <n v="146.27000000000001"/>
    <n v="146.54"/>
    <n v="166.47"/>
    <n v="172.57"/>
    <n v="176.9"/>
    <n v="175.12"/>
    <n v="176.31"/>
    <n v="173.05"/>
    <n v="181.13"/>
    <n v="169.08"/>
    <n v="173.14"/>
    <n v="179.93"/>
    <n v="180.65"/>
    <n v="180.52"/>
    <n v="179.26"/>
    <n v="176.82"/>
    <n v="173.98"/>
    <n v="175.79"/>
    <n v="193.81"/>
    <n v="200.96"/>
    <n v="213.97"/>
    <n v="210.09"/>
    <n v="199.79"/>
    <n v="135.38"/>
    <n v="136.37"/>
    <n v="141.93"/>
    <n v="143.46"/>
    <n v="142.91"/>
    <n v="142.6"/>
    <n v="141.83000000000001"/>
    <n v="73.47"/>
    <n v="73.010000000000005"/>
    <n v="76.510000000000005"/>
    <n v="75.97"/>
    <n v="75.56"/>
    <n v="74.87"/>
    <n v="74.27"/>
    <n v="121.55"/>
    <n v="122.06"/>
    <n v="127.46"/>
    <n v="127.83"/>
    <n v="125.5"/>
    <n v="124.67"/>
    <n v="122"/>
    <n v="133.9"/>
    <n v="133.24"/>
    <n v="138.07"/>
    <n v="139.07"/>
    <n v="140.41"/>
    <n v="137.22999999999999"/>
    <n v="134.81"/>
    <n v="106.16"/>
    <n v="106.69"/>
    <n v="108.26"/>
    <n v="106.62"/>
    <n v="106.48"/>
    <m/>
    <m/>
    <m/>
    <m/>
    <m/>
    <m/>
    <m/>
    <m/>
    <m/>
    <m/>
    <m/>
    <m/>
    <m/>
    <m/>
    <m/>
    <m/>
  </r>
  <r>
    <x v="21"/>
    <x v="2"/>
    <n v="223.06"/>
    <n v="297.51"/>
    <n v="297.38"/>
    <n v="308.82"/>
    <n v="302.72000000000003"/>
    <n v="274.33999999999997"/>
    <n v="331.17"/>
    <n v="319.37"/>
    <n v="294.24"/>
    <n v="300.38"/>
    <n v="324.69"/>
    <n v="344.33"/>
    <n v="339.68"/>
    <n v="321.97000000000003"/>
    <n v="311.52"/>
    <n v="211.46"/>
    <n v="222.85"/>
    <n v="236.71"/>
    <n v="233.87"/>
    <n v="230"/>
    <n v="210.51"/>
    <n v="206.01"/>
    <n v="176.78"/>
    <n v="180.03"/>
    <n v="193.96"/>
    <n v="183.23"/>
    <n v="184.14"/>
    <n v="184.2"/>
    <n v="174.35"/>
    <n v="137.27000000000001"/>
    <n v="144.19"/>
    <n v="155.02000000000001"/>
    <n v="148.16"/>
    <n v="150.97"/>
    <n v="153.11000000000001"/>
    <n v="162.55000000000001"/>
    <n v="169.21"/>
    <n v="172.57"/>
    <n v="176.9"/>
    <n v="175.12"/>
    <n v="176.31"/>
    <n v="173.05"/>
    <n v="181.13"/>
    <n v="169.08"/>
    <n v="173.14"/>
    <n v="179.93"/>
    <n v="180.65"/>
    <n v="180.52"/>
    <n v="179.26"/>
    <n v="176.82"/>
    <n v="173.72"/>
    <n v="173.12"/>
    <n v="193.81"/>
    <n v="200.96"/>
    <n v="213.97"/>
    <n v="210.1"/>
    <n v="199.79"/>
    <n v="49.77"/>
    <n v="49.77"/>
    <n v="49.77"/>
    <n v="49.77"/>
    <n v="49.77"/>
    <n v="71.010000000000005"/>
    <n v="138.55000000000001"/>
    <n v="49.77"/>
    <n v="70.48"/>
    <n v="70.5"/>
    <n v="73.73"/>
    <n v="70.42"/>
    <n v="49.77"/>
    <n v="55.38"/>
    <n v="73.040000000000006"/>
    <n v="73.95"/>
    <n v="83.12"/>
    <n v="88.16"/>
    <n v="84.59"/>
    <n v="104.8"/>
    <n v="118"/>
    <n v="79.83"/>
    <n v="73.02"/>
    <n v="82.04"/>
    <n v="82.43"/>
    <n v="105.45"/>
    <n v="103.67"/>
    <n v="107.15"/>
    <n v="73.03"/>
    <n v="93.01"/>
    <n v="105.26"/>
    <n v="105.06"/>
    <n v="105.69"/>
    <m/>
    <m/>
    <m/>
    <m/>
    <m/>
    <m/>
    <m/>
    <m/>
    <m/>
    <m/>
    <m/>
    <m/>
    <m/>
    <m/>
    <m/>
    <m/>
  </r>
  <r>
    <x v="21"/>
    <x v="3"/>
    <n v="223.06"/>
    <n v="297.51"/>
    <n v="297.38"/>
    <n v="308.82"/>
    <n v="302.72000000000003"/>
    <n v="309.77999999999997"/>
    <n v="331.17"/>
    <n v="319.37"/>
    <n v="294.24"/>
    <n v="300.38"/>
    <n v="324.69"/>
    <n v="344.33"/>
    <n v="339.68"/>
    <n v="321.97000000000003"/>
    <n v="311.52"/>
    <n v="211.46"/>
    <n v="222.85"/>
    <n v="236.71"/>
    <n v="233.87"/>
    <n v="230"/>
    <n v="210.51"/>
    <n v="206.58"/>
    <n v="176.78"/>
    <n v="180.03"/>
    <n v="193.96"/>
    <n v="183.23"/>
    <n v="184.14"/>
    <n v="184.2"/>
    <n v="188.87"/>
    <n v="137.27000000000001"/>
    <n v="144.19"/>
    <n v="155.02000000000001"/>
    <n v="148.16"/>
    <n v="150.97"/>
    <n v="153.11000000000001"/>
    <n v="162.54"/>
    <n v="169.21"/>
    <n v="172.57"/>
    <n v="176.9"/>
    <n v="175.12"/>
    <n v="176.31"/>
    <n v="173.05"/>
    <n v="181.13"/>
    <n v="169.08"/>
    <n v="173.14"/>
    <n v="179.93"/>
    <n v="180.65"/>
    <n v="180.52"/>
    <n v="179.26"/>
    <n v="176.82"/>
    <n v="173.72"/>
    <n v="173.12"/>
    <n v="193.81"/>
    <n v="200.96"/>
    <n v="213.97"/>
    <n v="210.09"/>
    <n v="199.79"/>
    <n v="49.77"/>
    <n v="49.77"/>
    <n v="49.77"/>
    <n v="49.77"/>
    <n v="49.77"/>
    <n v="49.77"/>
    <n v="133.33000000000001"/>
    <n v="49.77"/>
    <n v="49.77"/>
    <n v="68.599999999999994"/>
    <n v="49.77"/>
    <n v="49.77"/>
    <n v="49.77"/>
    <n v="49.77"/>
    <n v="73.040000000000006"/>
    <n v="72.45"/>
    <n v="66.78"/>
    <n v="59.74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99.8"/>
    <m/>
    <m/>
    <m/>
    <m/>
    <m/>
    <m/>
    <m/>
    <m/>
    <m/>
    <m/>
    <m/>
    <m/>
    <m/>
    <m/>
    <m/>
    <m/>
  </r>
  <r>
    <x v="22"/>
    <x v="0"/>
    <n v="221"/>
    <n v="295.64"/>
    <n v="290.51"/>
    <n v="303.82"/>
    <n v="302.29000000000002"/>
    <n v="304.49"/>
    <n v="322.36"/>
    <n v="316.36"/>
    <n v="289.77"/>
    <n v="294.94"/>
    <n v="317.10000000000002"/>
    <n v="338.32"/>
    <n v="330.94"/>
    <n v="314.31"/>
    <n v="303.33"/>
    <n v="216.57"/>
    <n v="223.39"/>
    <n v="230.48"/>
    <n v="229.13"/>
    <n v="223.74"/>
    <n v="212.41"/>
    <n v="206.8"/>
    <n v="204.61"/>
    <n v="180.33"/>
    <n v="188.47"/>
    <n v="186.8"/>
    <n v="190.59"/>
    <n v="198.1"/>
    <n v="184.45"/>
    <n v="157.24"/>
    <n v="151.93"/>
    <n v="152.4"/>
    <n v="153.22"/>
    <n v="156.09"/>
    <n v="155.9"/>
    <n v="162.28"/>
    <n v="168.87"/>
    <n v="172.02"/>
    <n v="174.81"/>
    <n v="173.29"/>
    <n v="172.77"/>
    <n v="171.22"/>
    <n v="176.22"/>
    <n v="168.02"/>
    <n v="171.52"/>
    <n v="179.12"/>
    <n v="179.25"/>
    <n v="178.75"/>
    <n v="178.07"/>
    <n v="176.24"/>
    <n v="171.25"/>
    <n v="173.74"/>
    <n v="192.13"/>
    <n v="197.67"/>
    <n v="205.47"/>
    <n v="204.36"/>
    <n v="191.15"/>
    <n v="135.30000000000001"/>
    <n v="135.81"/>
    <n v="139.9"/>
    <n v="141.07"/>
    <n v="140.96"/>
    <n v="140.94999999999999"/>
    <n v="139.75"/>
    <n v="72.819999999999993"/>
    <n v="72.81"/>
    <n v="75.2"/>
    <n v="74.72"/>
    <n v="74.52"/>
    <n v="73.819999999999993"/>
    <n v="73.69"/>
    <n v="120.87"/>
    <n v="121.87"/>
    <n v="125.98"/>
    <n v="126.38"/>
    <n v="124.07"/>
    <n v="123.32"/>
    <n v="120.76"/>
    <n v="133.44999999999999"/>
    <n v="132.87"/>
    <n v="137.28"/>
    <n v="138.47999999999999"/>
    <n v="137.66999999999999"/>
    <n v="135.62"/>
    <n v="132.6"/>
    <n v="105.8"/>
    <n v="106.71"/>
    <n v="107.9"/>
    <n v="106.47"/>
    <n v="106.3"/>
    <m/>
    <m/>
    <m/>
    <m/>
    <m/>
    <m/>
    <m/>
    <m/>
    <m/>
    <m/>
    <m/>
    <m/>
    <m/>
    <m/>
    <m/>
    <m/>
  </r>
  <r>
    <x v="22"/>
    <x v="1"/>
    <n v="221"/>
    <n v="295.64"/>
    <n v="290.51"/>
    <n v="303.82"/>
    <n v="302.29000000000002"/>
    <n v="304.49"/>
    <n v="322.36"/>
    <n v="316.36"/>
    <n v="289.77"/>
    <n v="294.94"/>
    <n v="317.10000000000002"/>
    <n v="338.32"/>
    <n v="330.94"/>
    <n v="314.31"/>
    <n v="303.33"/>
    <n v="210.95"/>
    <n v="219.42"/>
    <n v="230.46"/>
    <n v="228.13"/>
    <n v="223.73"/>
    <n v="208.39"/>
    <n v="206.08"/>
    <n v="175.66"/>
    <n v="178.06"/>
    <n v="187.95"/>
    <n v="181.75"/>
    <n v="183.08"/>
    <n v="182.5"/>
    <n v="184.16"/>
    <n v="136.9"/>
    <n v="134.77000000000001"/>
    <n v="151.63"/>
    <n v="146.94999999999999"/>
    <n v="146.86000000000001"/>
    <n v="143.81"/>
    <n v="149.22"/>
    <n v="166.25"/>
    <n v="172.02"/>
    <n v="174.55"/>
    <n v="173.29"/>
    <n v="172.77"/>
    <n v="171.22"/>
    <n v="176.22"/>
    <n v="168.02"/>
    <n v="171.52"/>
    <n v="179.12"/>
    <n v="179.25"/>
    <n v="178.75"/>
    <n v="178.07"/>
    <n v="176.24"/>
    <n v="171.25"/>
    <n v="173.74"/>
    <n v="192.13"/>
    <n v="197.67"/>
    <n v="205.47"/>
    <n v="204.36"/>
    <n v="191.14"/>
    <n v="135.30000000000001"/>
    <n v="135.81"/>
    <n v="139.9"/>
    <n v="141.07"/>
    <n v="140.96"/>
    <n v="140.94999999999999"/>
    <n v="139.75"/>
    <n v="72.819999999999993"/>
    <n v="72.81"/>
    <n v="75.2"/>
    <n v="74.72"/>
    <n v="74.52"/>
    <n v="73.819999999999993"/>
    <n v="73.69"/>
    <n v="120.87"/>
    <n v="121.87"/>
    <n v="125.98"/>
    <n v="126.38"/>
    <n v="124.08"/>
    <n v="123.32"/>
    <n v="120.76"/>
    <n v="133.46"/>
    <n v="132.87"/>
    <n v="137.28"/>
    <n v="138.47999999999999"/>
    <n v="137.66999999999999"/>
    <n v="135.62"/>
    <n v="132.6"/>
    <n v="105.8"/>
    <n v="106.71"/>
    <n v="107.9"/>
    <n v="106.47"/>
    <n v="106.3"/>
    <m/>
    <m/>
    <m/>
    <m/>
    <m/>
    <m/>
    <m/>
    <m/>
    <m/>
    <m/>
    <m/>
    <m/>
    <m/>
    <m/>
    <m/>
    <m/>
  </r>
  <r>
    <x v="22"/>
    <x v="2"/>
    <n v="221"/>
    <n v="295.64999999999998"/>
    <n v="290.51"/>
    <n v="303.81"/>
    <n v="302.29000000000002"/>
    <n v="266.31"/>
    <n v="322.36"/>
    <n v="316.36"/>
    <n v="289.77"/>
    <n v="294.94"/>
    <n v="317.10000000000002"/>
    <n v="338.32"/>
    <n v="330.94"/>
    <n v="314.31"/>
    <n v="303.33"/>
    <n v="210.95"/>
    <n v="219.42"/>
    <n v="230.46"/>
    <n v="228.13"/>
    <n v="223.73"/>
    <n v="208.39"/>
    <n v="205.95"/>
    <n v="175.66"/>
    <n v="178.06"/>
    <n v="187.95"/>
    <n v="181.75"/>
    <n v="183.08"/>
    <n v="182.5"/>
    <n v="174.19"/>
    <n v="136.9"/>
    <n v="137.97999999999999"/>
    <n v="152.4"/>
    <n v="146.94999999999999"/>
    <n v="150.63"/>
    <n v="152.38"/>
    <n v="162.28"/>
    <n v="168.87"/>
    <n v="172.02"/>
    <n v="174.81"/>
    <n v="173.29"/>
    <n v="172.77"/>
    <n v="171.22"/>
    <n v="176.22"/>
    <n v="168.02"/>
    <n v="171.52"/>
    <n v="179.12"/>
    <n v="179.25"/>
    <n v="178.75"/>
    <n v="178.07"/>
    <n v="176.24"/>
    <n v="171.25"/>
    <n v="169.54"/>
    <n v="192.13"/>
    <n v="197.67"/>
    <n v="205.47"/>
    <n v="204.36"/>
    <n v="191.15"/>
    <n v="49.77"/>
    <n v="49.77"/>
    <n v="49.77"/>
    <n v="49.77"/>
    <n v="49.77"/>
    <n v="70.88"/>
    <n v="138.43"/>
    <n v="49.77"/>
    <n v="70.14"/>
    <n v="70.45"/>
    <n v="74.709999999999994"/>
    <n v="70.400000000000006"/>
    <n v="49.77"/>
    <n v="64.05"/>
    <n v="73.88"/>
    <n v="74.33"/>
    <n v="83.11"/>
    <n v="87.88"/>
    <n v="84.55"/>
    <n v="104.82"/>
    <n v="117.54"/>
    <n v="79.849999999999994"/>
    <n v="71.8"/>
    <n v="82.01"/>
    <n v="82.6"/>
    <n v="103.44"/>
    <n v="103.56"/>
    <n v="107.11"/>
    <n v="73"/>
    <n v="92.91"/>
    <n v="105.23"/>
    <n v="106.47"/>
    <n v="106.3"/>
    <m/>
    <m/>
    <m/>
    <m/>
    <m/>
    <m/>
    <m/>
    <m/>
    <m/>
    <m/>
    <m/>
    <m/>
    <m/>
    <m/>
    <m/>
    <m/>
  </r>
  <r>
    <x v="22"/>
    <x v="3"/>
    <n v="221"/>
    <n v="295.64"/>
    <n v="290.51"/>
    <n v="303.82"/>
    <n v="302.29000000000002"/>
    <n v="304.49"/>
    <n v="322.36"/>
    <n v="316.36"/>
    <n v="289.77"/>
    <n v="294.94"/>
    <n v="317.10000000000002"/>
    <n v="338.32"/>
    <n v="330.94"/>
    <n v="314.31"/>
    <n v="303.33"/>
    <n v="210.95"/>
    <n v="219.42"/>
    <n v="230.46"/>
    <n v="228.13"/>
    <n v="223.73"/>
    <n v="208.39"/>
    <n v="206.08"/>
    <n v="175.66"/>
    <n v="178.06"/>
    <n v="187.95"/>
    <n v="181.75"/>
    <n v="183.08"/>
    <n v="182.5"/>
    <n v="184.16"/>
    <n v="136.9"/>
    <n v="137.97999999999999"/>
    <n v="152.4"/>
    <n v="146.94999999999999"/>
    <n v="150.63"/>
    <n v="152.38"/>
    <n v="162.28"/>
    <n v="168.87"/>
    <n v="172.02"/>
    <n v="174.81"/>
    <n v="173.29"/>
    <n v="172.77"/>
    <n v="171.22"/>
    <n v="176.22"/>
    <n v="168.02"/>
    <n v="171.52"/>
    <n v="179.12"/>
    <n v="179.25"/>
    <n v="178.75"/>
    <n v="178.07"/>
    <n v="176.24"/>
    <n v="171.25"/>
    <n v="169.54"/>
    <n v="192.13"/>
    <n v="197.67"/>
    <n v="205.47"/>
    <n v="204.36"/>
    <n v="191.15"/>
    <n v="49.77"/>
    <n v="49.77"/>
    <n v="49.77"/>
    <n v="49.77"/>
    <n v="49.77"/>
    <n v="49.77"/>
    <n v="133.01"/>
    <n v="49.77"/>
    <n v="49.77"/>
    <n v="68.430000000000007"/>
    <n v="49.77"/>
    <n v="49.77"/>
    <n v="49.77"/>
    <n v="49.77"/>
    <n v="49.77"/>
    <n v="71.599999999999994"/>
    <n v="64.56"/>
    <n v="57.96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99.56"/>
    <m/>
    <m/>
    <m/>
    <m/>
    <m/>
    <m/>
    <m/>
    <m/>
    <m/>
    <m/>
    <m/>
    <m/>
    <m/>
    <m/>
    <m/>
    <m/>
  </r>
  <r>
    <x v="23"/>
    <x v="0"/>
    <n v="218.72"/>
    <n v="293.32"/>
    <n v="285.06"/>
    <n v="299.77999999999997"/>
    <n v="300.86"/>
    <n v="301.08"/>
    <n v="313.48"/>
    <n v="308.12"/>
    <n v="288.74"/>
    <n v="290.58999999999997"/>
    <n v="310.39999999999998"/>
    <n v="322.69"/>
    <n v="318.70999999999998"/>
    <n v="307.63"/>
    <n v="292.55"/>
    <n v="212.08"/>
    <n v="214.7"/>
    <n v="225.61"/>
    <n v="222.76"/>
    <n v="219.58"/>
    <n v="208.19"/>
    <n v="204.91"/>
    <n v="193.7"/>
    <n v="177.91"/>
    <n v="185.82"/>
    <n v="183.66"/>
    <n v="187.33"/>
    <n v="188.81"/>
    <n v="179.71"/>
    <n v="154.15"/>
    <n v="150.13"/>
    <n v="150.99"/>
    <n v="149.75"/>
    <n v="152.71"/>
    <n v="153.09"/>
    <n v="158.49"/>
    <n v="167.02"/>
    <n v="169.11"/>
    <n v="173.22"/>
    <n v="170.93"/>
    <n v="169.01"/>
    <n v="170.6"/>
    <n v="173.76"/>
    <n v="166.63"/>
    <n v="168.34"/>
    <n v="176.41"/>
    <n v="178.33"/>
    <n v="177.69"/>
    <n v="177.13"/>
    <n v="173.96"/>
    <n v="170.15"/>
    <n v="169.94"/>
    <n v="187.49"/>
    <n v="191.47"/>
    <n v="197.55"/>
    <n v="197.31"/>
    <n v="185.22"/>
    <n v="132.77000000000001"/>
    <n v="106.2"/>
    <n v="138.87"/>
    <n v="139.19"/>
    <n v="140.52000000000001"/>
    <n v="137.97999999999999"/>
    <n v="138.26"/>
    <n v="72.48"/>
    <n v="72.3"/>
    <n v="74.12"/>
    <n v="73.67"/>
    <n v="73.42"/>
    <n v="72.63"/>
    <n v="73.36"/>
    <n v="120.1"/>
    <n v="119.99"/>
    <n v="124.12"/>
    <n v="123.57"/>
    <n v="121.44"/>
    <n v="120.3"/>
    <n v="119.14"/>
    <n v="131.97"/>
    <n v="130.07"/>
    <n v="135.76"/>
    <n v="136.59"/>
    <n v="135.12"/>
    <n v="133.25"/>
    <n v="131.38"/>
    <n v="105.35"/>
    <n v="105.46"/>
    <n v="106.96"/>
    <n v="105.07"/>
    <n v="105.3"/>
    <m/>
    <m/>
    <m/>
    <m/>
    <m/>
    <m/>
    <m/>
    <m/>
    <m/>
    <m/>
    <m/>
    <m/>
    <m/>
    <m/>
    <m/>
    <m/>
  </r>
  <r>
    <x v="23"/>
    <x v="1"/>
    <n v="218.72"/>
    <n v="293.32"/>
    <n v="285.06"/>
    <n v="299.77999999999997"/>
    <n v="300.86"/>
    <n v="301.08"/>
    <n v="313.48"/>
    <n v="308.12"/>
    <n v="288.74"/>
    <n v="290.58999999999997"/>
    <n v="310.39999999999998"/>
    <n v="322.69"/>
    <n v="318.70999999999998"/>
    <n v="307.63"/>
    <n v="292.55"/>
    <n v="210.47"/>
    <n v="214.14"/>
    <n v="225.14"/>
    <n v="222.13"/>
    <n v="218.15"/>
    <n v="206.48"/>
    <n v="204.91"/>
    <n v="174.36"/>
    <n v="171.92"/>
    <n v="182.37"/>
    <n v="180.42"/>
    <n v="182.05"/>
    <n v="180.82"/>
    <n v="174.74"/>
    <n v="135.83000000000001"/>
    <n v="133.94999999999999"/>
    <n v="150.99"/>
    <n v="145.69"/>
    <n v="145.76"/>
    <n v="143.30000000000001"/>
    <n v="146.4"/>
    <n v="166.36"/>
    <n v="169.11"/>
    <n v="171.87"/>
    <n v="170.93"/>
    <n v="169.01"/>
    <n v="170.6"/>
    <n v="173.75"/>
    <n v="166.63"/>
    <n v="168.34"/>
    <n v="176.41"/>
    <n v="178.33"/>
    <n v="177.69"/>
    <n v="177.13"/>
    <n v="173.96"/>
    <n v="170.15"/>
    <n v="171.78"/>
    <n v="187.49"/>
    <n v="191.47"/>
    <n v="197.55"/>
    <n v="197.31"/>
    <n v="185.22"/>
    <n v="134.88999999999999"/>
    <n v="128.78"/>
    <n v="138.87"/>
    <n v="139.19"/>
    <n v="140.52000000000001"/>
    <n v="137.97999999999999"/>
    <n v="138.26"/>
    <n v="72.48"/>
    <n v="72.3"/>
    <n v="74.12"/>
    <n v="73.67"/>
    <n v="73.42"/>
    <n v="72.63"/>
    <n v="73.36"/>
    <n v="120.1"/>
    <n v="119.99"/>
    <n v="124.12"/>
    <n v="123.57"/>
    <n v="121.44"/>
    <n v="120.3"/>
    <n v="119.14"/>
    <n v="131.97"/>
    <n v="130.07"/>
    <n v="135.76"/>
    <n v="136.59"/>
    <n v="135.12"/>
    <n v="133.25"/>
    <n v="131.38"/>
    <n v="105.35"/>
    <n v="105.46"/>
    <n v="106.96"/>
    <n v="105.17"/>
    <n v="105.3"/>
    <m/>
    <m/>
    <m/>
    <m/>
    <m/>
    <m/>
    <m/>
    <m/>
    <m/>
    <m/>
    <m/>
    <m/>
    <m/>
    <m/>
    <m/>
    <m/>
  </r>
  <r>
    <x v="23"/>
    <x v="2"/>
    <n v="218.72"/>
    <n v="293.32"/>
    <n v="285.05"/>
    <n v="299.77999999999997"/>
    <n v="300.86"/>
    <n v="259.25"/>
    <n v="313.48"/>
    <n v="308.12"/>
    <n v="288.75"/>
    <n v="290.58999999999997"/>
    <n v="310.39999999999998"/>
    <n v="322.69"/>
    <n v="318.70999999999998"/>
    <n v="307.63"/>
    <n v="292.55"/>
    <n v="210.47"/>
    <n v="214.14"/>
    <n v="225.14"/>
    <n v="222.13"/>
    <n v="218.15"/>
    <n v="206.48"/>
    <n v="204.91"/>
    <n v="174.36"/>
    <n v="171.92"/>
    <n v="182.37"/>
    <n v="180.42"/>
    <n v="182.06"/>
    <n v="180.82"/>
    <n v="173.71"/>
    <n v="135.83000000000001"/>
    <n v="133.94999999999999"/>
    <n v="150.99"/>
    <n v="145.69999999999999"/>
    <n v="149.25"/>
    <n v="152.02000000000001"/>
    <n v="158.49"/>
    <n v="167.02"/>
    <n v="169.11"/>
    <n v="173.22"/>
    <n v="170.93"/>
    <n v="169.01"/>
    <n v="170.6"/>
    <n v="173.76"/>
    <n v="166.63"/>
    <n v="168.34"/>
    <n v="176.41"/>
    <n v="178.33"/>
    <n v="177.69"/>
    <n v="177.13"/>
    <n v="173.96"/>
    <n v="170.15"/>
    <n v="166.43"/>
    <n v="187.49"/>
    <n v="191.47"/>
    <n v="197.55"/>
    <n v="197.31"/>
    <n v="185.22"/>
    <n v="49.77"/>
    <n v="49.77"/>
    <n v="49.77"/>
    <n v="49.77"/>
    <n v="49.77"/>
    <n v="70.87"/>
    <n v="138.26"/>
    <n v="49.77"/>
    <n v="70.260000000000005"/>
    <n v="70.39"/>
    <n v="73.150000000000006"/>
    <n v="70.38"/>
    <n v="49.77"/>
    <n v="63.87"/>
    <n v="74.87"/>
    <n v="74.77"/>
    <n v="83.09"/>
    <n v="87.93"/>
    <n v="84.48"/>
    <n v="104.69"/>
    <n v="117.32"/>
    <n v="79.98"/>
    <n v="76.7"/>
    <n v="81.98"/>
    <n v="82.66"/>
    <n v="102.55"/>
    <n v="103.53"/>
    <n v="106.15"/>
    <n v="71.25"/>
    <n v="92.15"/>
    <n v="105.19"/>
    <n v="105.02"/>
    <n v="105.3"/>
    <m/>
    <m/>
    <m/>
    <m/>
    <m/>
    <m/>
    <m/>
    <m/>
    <m/>
    <m/>
    <m/>
    <m/>
    <m/>
    <m/>
    <m/>
    <m/>
  </r>
  <r>
    <x v="23"/>
    <x v="3"/>
    <n v="218.72"/>
    <n v="293.32"/>
    <n v="285.06"/>
    <n v="299.77999999999997"/>
    <n v="300.86"/>
    <n v="301.08"/>
    <n v="313.48"/>
    <n v="308.12"/>
    <n v="288.74"/>
    <n v="290.58999999999997"/>
    <n v="310.39999999999998"/>
    <n v="322.69"/>
    <n v="318.70999999999998"/>
    <n v="307.63"/>
    <n v="292.55"/>
    <n v="210.47"/>
    <n v="214.14"/>
    <n v="225.14"/>
    <n v="222.13"/>
    <n v="218.15"/>
    <n v="206.48"/>
    <n v="204.91"/>
    <n v="174.36"/>
    <n v="171.92"/>
    <n v="182.37"/>
    <n v="180.42"/>
    <n v="182.06"/>
    <n v="180.82"/>
    <n v="174.74"/>
    <n v="135.83000000000001"/>
    <n v="133.94999999999999"/>
    <n v="150.99"/>
    <n v="145.69"/>
    <n v="149.25"/>
    <n v="152.02000000000001"/>
    <n v="158.49"/>
    <n v="167.02"/>
    <n v="169.11"/>
    <n v="173.22"/>
    <n v="170.93"/>
    <n v="169.01"/>
    <n v="170.6"/>
    <n v="173.76"/>
    <n v="166.63"/>
    <n v="168.34"/>
    <n v="176.41"/>
    <n v="178.33"/>
    <n v="177.69"/>
    <n v="177.13"/>
    <n v="173.96"/>
    <n v="170.15"/>
    <n v="166.43"/>
    <n v="187.49"/>
    <n v="191.47"/>
    <n v="197.55"/>
    <n v="197.31"/>
    <n v="185.22"/>
    <n v="49.77"/>
    <n v="49.77"/>
    <n v="49.77"/>
    <n v="49.77"/>
    <n v="49.77"/>
    <n v="49.77"/>
    <n v="132.69"/>
    <n v="49.77"/>
    <n v="49.77"/>
    <n v="68.27"/>
    <n v="49.77"/>
    <n v="49.77"/>
    <n v="49.77"/>
    <n v="49.77"/>
    <n v="49.77"/>
    <n v="49.77"/>
    <n v="62.29"/>
    <n v="54.22"/>
    <n v="49.77"/>
    <n v="49.77"/>
    <n v="49.77"/>
    <n v="49.77"/>
    <n v="49.77"/>
    <n v="49.77"/>
    <n v="49.77"/>
    <n v="49.77"/>
    <n v="49.77"/>
    <n v="49.77"/>
    <n v="49.77"/>
    <n v="49.77"/>
    <n v="49.77"/>
    <n v="49.77"/>
    <n v="99.32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1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4" indent="0" outline="1" outlineData="1" multipleFieldFilters="0" chartFormat="467">
  <location ref="A3:E28" firstHeaderRow="1" firstDataRow="2" firstDataCol="1"/>
  <pivotFields count="108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2" showAll="0" defaultSubtotal="0"/>
    <pivotField numFmtId="2" showAll="0" defaultSubtotal="0"/>
    <pivotField numFmtId="2" showAll="0" defaultSubtotal="0"/>
    <pivotField numFmtId="2" showAll="0" defaultSubtotal="0"/>
    <pivotField numFmtId="2" showAll="0" defaultSubtotal="0"/>
    <pivotField showAll="0" defaultSubtotal="0"/>
    <pivotField numFmtId="2" showAll="0" defaultSubtotal="0"/>
    <pivotField showAll="0" defaultSubtotal="0"/>
    <pivotField showAll="0" defaultSubtotal="0"/>
    <pivotField showAll="0" defaultSubtotal="0"/>
    <pivotField numFmtId="2" showAll="0" defaultSubtotal="0"/>
    <pivotField showAll="0" defaultSubtotal="0"/>
    <pivotField showAll="0" defaultSubtotal="0"/>
    <pivotField showAll="0" defaultSubtotal="0"/>
    <pivotField showAll="0" defaultSubtotal="0"/>
    <pivotField numFmtId="2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2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2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oma de 31/03/2021" fld="91" baseField="0" baseItem="0"/>
  </dataFields>
  <formats count="2">
    <format dxfId="25">
      <pivotArea grandRow="1" outline="0" collapsedLevelsAreSubtotals="1" fieldPosition="0"/>
    </format>
    <format dxfId="24">
      <pivotArea collapsedLevelsAreSubtotals="1" fieldPosition="0">
        <references count="1">
          <reference field="0" count="0"/>
        </references>
      </pivotArea>
    </format>
  </formats>
  <chartFormats count="16">
    <chartFormat chart="0" format="993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994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995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996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2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2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2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2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28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0" format="1282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</references>
      </pivotArea>
    </chartFormat>
    <chartFormat chart="0" format="1283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</references>
      </pivotArea>
    </chartFormat>
    <chartFormat chart="0" format="1284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0" format="1285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0"/>
          </reference>
        </references>
      </pivotArea>
    </chartFormat>
    <chartFormat chart="0" format="1286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"/>
          </reference>
        </references>
      </pivotArea>
    </chartFormat>
    <chartFormat chart="0" format="1287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2"/>
          </reference>
        </references>
      </pivotArea>
    </chartFormat>
    <chartFormat chart="0" format="1288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8"/>
  <sheetViews>
    <sheetView topLeftCell="B1" zoomScale="80" zoomScaleNormal="80" workbookViewId="0">
      <selection activeCell="D15" sqref="D15"/>
    </sheetView>
  </sheetViews>
  <sheetFormatPr defaultRowHeight="15" x14ac:dyDescent="0.25"/>
  <cols>
    <col min="1" max="1" width="20.140625" bestFit="1" customWidth="1"/>
    <col min="2" max="2" width="20" bestFit="1" customWidth="1"/>
    <col min="3" max="3" width="4.5703125" bestFit="1" customWidth="1"/>
    <col min="4" max="4" width="11" bestFit="1" customWidth="1"/>
    <col min="5" max="5" width="7.42578125" bestFit="1" customWidth="1"/>
    <col min="6" max="9" width="20.140625" bestFit="1" customWidth="1"/>
    <col min="10" max="36" width="19.5703125" bestFit="1" customWidth="1"/>
    <col min="37" max="37" width="10.7109375" bestFit="1" customWidth="1"/>
  </cols>
  <sheetData>
    <row r="3" spans="1:5" x14ac:dyDescent="0.25">
      <c r="A3" s="1" t="s">
        <v>68</v>
      </c>
      <c r="B3" s="1" t="s">
        <v>6</v>
      </c>
    </row>
    <row r="4" spans="1:5" x14ac:dyDescent="0.25">
      <c r="A4" s="1" t="s">
        <v>7</v>
      </c>
      <c r="B4" s="48" t="s">
        <v>2</v>
      </c>
      <c r="C4" s="48" t="s">
        <v>3</v>
      </c>
      <c r="D4" s="48" t="s">
        <v>4</v>
      </c>
      <c r="E4" s="48" t="s">
        <v>5</v>
      </c>
    </row>
    <row r="5" spans="1:5" x14ac:dyDescent="0.25">
      <c r="A5" s="2">
        <v>0</v>
      </c>
      <c r="B5" s="4">
        <v>105.66</v>
      </c>
      <c r="C5" s="4">
        <v>105.66</v>
      </c>
      <c r="D5" s="4">
        <v>105.66</v>
      </c>
      <c r="E5" s="4">
        <v>49.77</v>
      </c>
    </row>
    <row r="6" spans="1:5" x14ac:dyDescent="0.25">
      <c r="A6" s="2">
        <v>1</v>
      </c>
      <c r="B6" s="4">
        <v>104.48</v>
      </c>
      <c r="C6" s="4">
        <v>104.48</v>
      </c>
      <c r="D6" s="4">
        <v>104.48</v>
      </c>
      <c r="E6" s="4">
        <v>72.97</v>
      </c>
    </row>
    <row r="7" spans="1:5" x14ac:dyDescent="0.25">
      <c r="A7" s="2">
        <v>2</v>
      </c>
      <c r="B7" s="4">
        <v>103.36</v>
      </c>
      <c r="C7" s="4">
        <v>103.36</v>
      </c>
      <c r="D7" s="4">
        <v>103.35</v>
      </c>
      <c r="E7" s="4">
        <v>75.489999999999995</v>
      </c>
    </row>
    <row r="8" spans="1:5" x14ac:dyDescent="0.25">
      <c r="A8" s="2">
        <v>3</v>
      </c>
      <c r="B8" s="4">
        <v>102.47</v>
      </c>
      <c r="C8" s="4">
        <v>102.47</v>
      </c>
      <c r="D8" s="4">
        <v>102.47</v>
      </c>
      <c r="E8" s="4">
        <v>91.8</v>
      </c>
    </row>
    <row r="9" spans="1:5" x14ac:dyDescent="0.25">
      <c r="A9" s="2">
        <v>4</v>
      </c>
      <c r="B9" s="4">
        <v>102.88</v>
      </c>
      <c r="C9" s="4">
        <v>102.88</v>
      </c>
      <c r="D9" s="4">
        <v>102.88</v>
      </c>
      <c r="E9" s="4">
        <v>101.75</v>
      </c>
    </row>
    <row r="10" spans="1:5" x14ac:dyDescent="0.25">
      <c r="A10" s="2">
        <v>5</v>
      </c>
      <c r="B10" s="4">
        <v>103.38</v>
      </c>
      <c r="C10" s="4">
        <v>103.38</v>
      </c>
      <c r="D10" s="4">
        <v>103.38</v>
      </c>
      <c r="E10" s="4">
        <v>101.57</v>
      </c>
    </row>
    <row r="11" spans="1:5" x14ac:dyDescent="0.25">
      <c r="A11" s="2">
        <v>6</v>
      </c>
      <c r="B11" s="4">
        <v>103.34</v>
      </c>
      <c r="C11" s="4">
        <v>103.54</v>
      </c>
      <c r="D11" s="4">
        <v>103.34</v>
      </c>
      <c r="E11" s="4">
        <v>101.39</v>
      </c>
    </row>
    <row r="12" spans="1:5" x14ac:dyDescent="0.25">
      <c r="A12" s="2">
        <v>7</v>
      </c>
      <c r="B12" s="4">
        <v>104.24</v>
      </c>
      <c r="C12" s="4">
        <v>104.24</v>
      </c>
      <c r="D12" s="4">
        <v>103.73</v>
      </c>
      <c r="E12" s="4">
        <v>97.94</v>
      </c>
    </row>
    <row r="13" spans="1:5" x14ac:dyDescent="0.25">
      <c r="A13" s="2">
        <v>8</v>
      </c>
      <c r="B13" s="4">
        <v>105.3</v>
      </c>
      <c r="C13" s="4">
        <v>105.3</v>
      </c>
      <c r="D13" s="4">
        <v>104.45</v>
      </c>
      <c r="E13" s="4">
        <v>103.02</v>
      </c>
    </row>
    <row r="14" spans="1:5" x14ac:dyDescent="0.25">
      <c r="A14" s="2">
        <v>9</v>
      </c>
      <c r="B14" s="4">
        <v>105.4</v>
      </c>
      <c r="C14" s="4">
        <v>105.4</v>
      </c>
      <c r="D14" s="4">
        <v>104.68</v>
      </c>
      <c r="E14" s="4">
        <v>104</v>
      </c>
    </row>
    <row r="15" spans="1:5" x14ac:dyDescent="0.25">
      <c r="A15" s="2">
        <v>10</v>
      </c>
      <c r="B15" s="4">
        <v>105.86</v>
      </c>
      <c r="C15" s="4">
        <v>105.87</v>
      </c>
      <c r="D15" s="4">
        <v>104.13</v>
      </c>
      <c r="E15" s="4">
        <v>102.46</v>
      </c>
    </row>
    <row r="16" spans="1:5" x14ac:dyDescent="0.25">
      <c r="A16" s="2">
        <v>11</v>
      </c>
      <c r="B16" s="4">
        <v>105.85</v>
      </c>
      <c r="C16" s="4">
        <v>105.85</v>
      </c>
      <c r="D16" s="4">
        <v>104</v>
      </c>
      <c r="E16" s="4">
        <v>102.22</v>
      </c>
    </row>
    <row r="17" spans="1:5" x14ac:dyDescent="0.25">
      <c r="A17" s="2">
        <v>12</v>
      </c>
      <c r="B17" s="4">
        <v>105.29</v>
      </c>
      <c r="C17" s="4">
        <v>105.29</v>
      </c>
      <c r="D17" s="4">
        <v>103.3</v>
      </c>
      <c r="E17" s="4">
        <v>101.39</v>
      </c>
    </row>
    <row r="18" spans="1:5" x14ac:dyDescent="0.25">
      <c r="A18" s="2">
        <v>13</v>
      </c>
      <c r="B18" s="4">
        <v>106.03</v>
      </c>
      <c r="C18" s="4">
        <v>106.03</v>
      </c>
      <c r="D18" s="4">
        <v>103.84</v>
      </c>
      <c r="E18" s="4">
        <v>101.74</v>
      </c>
    </row>
    <row r="19" spans="1:5" x14ac:dyDescent="0.25">
      <c r="A19" s="2">
        <v>14</v>
      </c>
      <c r="B19" s="4">
        <v>106.61</v>
      </c>
      <c r="C19" s="4">
        <v>106.61</v>
      </c>
      <c r="D19" s="4">
        <v>104.01</v>
      </c>
      <c r="E19" s="4">
        <v>101.51</v>
      </c>
    </row>
    <row r="20" spans="1:5" x14ac:dyDescent="0.25">
      <c r="A20" s="2">
        <v>15</v>
      </c>
      <c r="B20" s="4">
        <v>106.78</v>
      </c>
      <c r="C20" s="4">
        <v>106.78</v>
      </c>
      <c r="D20" s="4">
        <v>103.96</v>
      </c>
      <c r="E20" s="4">
        <v>101.25</v>
      </c>
    </row>
    <row r="21" spans="1:5" x14ac:dyDescent="0.25">
      <c r="A21" s="2">
        <v>16</v>
      </c>
      <c r="B21" s="4">
        <v>106.73</v>
      </c>
      <c r="C21" s="4">
        <v>106.73</v>
      </c>
      <c r="D21" s="4">
        <v>103.81</v>
      </c>
      <c r="E21" s="4">
        <v>101.01</v>
      </c>
    </row>
    <row r="22" spans="1:5" x14ac:dyDescent="0.25">
      <c r="A22" s="2">
        <v>17</v>
      </c>
      <c r="B22" s="4">
        <v>106.19</v>
      </c>
      <c r="C22" s="4">
        <v>106.19</v>
      </c>
      <c r="D22" s="4">
        <v>103.73</v>
      </c>
      <c r="E22" s="4">
        <v>100.77</v>
      </c>
    </row>
    <row r="23" spans="1:5" x14ac:dyDescent="0.25">
      <c r="A23" s="2">
        <v>18</v>
      </c>
      <c r="B23" s="4">
        <v>106.57</v>
      </c>
      <c r="C23" s="4">
        <v>106.57</v>
      </c>
      <c r="D23" s="4">
        <v>103.78</v>
      </c>
      <c r="E23" s="4">
        <v>100.53</v>
      </c>
    </row>
    <row r="24" spans="1:5" x14ac:dyDescent="0.25">
      <c r="A24" s="2">
        <v>19</v>
      </c>
      <c r="B24" s="4">
        <v>107.08</v>
      </c>
      <c r="C24" s="4">
        <v>107.08</v>
      </c>
      <c r="D24" s="4">
        <v>103.89</v>
      </c>
      <c r="E24" s="4">
        <v>100.28</v>
      </c>
    </row>
    <row r="25" spans="1:5" x14ac:dyDescent="0.25">
      <c r="A25" s="2">
        <v>20</v>
      </c>
      <c r="B25" s="4">
        <v>106.46</v>
      </c>
      <c r="C25" s="4">
        <v>106.46</v>
      </c>
      <c r="D25" s="4">
        <v>103.94</v>
      </c>
      <c r="E25" s="4">
        <v>100.04</v>
      </c>
    </row>
    <row r="26" spans="1:5" x14ac:dyDescent="0.25">
      <c r="A26" s="2">
        <v>21</v>
      </c>
      <c r="B26" s="4">
        <v>106.48</v>
      </c>
      <c r="C26" s="4">
        <v>106.48</v>
      </c>
      <c r="D26" s="4">
        <v>105.69</v>
      </c>
      <c r="E26" s="4">
        <v>99.8</v>
      </c>
    </row>
    <row r="27" spans="1:5" x14ac:dyDescent="0.25">
      <c r="A27" s="2">
        <v>22</v>
      </c>
      <c r="B27" s="4">
        <v>106.3</v>
      </c>
      <c r="C27" s="4">
        <v>106.3</v>
      </c>
      <c r="D27" s="4">
        <v>106.3</v>
      </c>
      <c r="E27" s="4">
        <v>99.56</v>
      </c>
    </row>
    <row r="28" spans="1:5" x14ac:dyDescent="0.25">
      <c r="A28" s="2">
        <v>23</v>
      </c>
      <c r="B28" s="4">
        <v>105.3</v>
      </c>
      <c r="C28" s="4">
        <v>105.3</v>
      </c>
      <c r="D28" s="4">
        <v>105.3</v>
      </c>
      <c r="E28" s="4">
        <v>99.32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B119"/>
  <sheetViews>
    <sheetView tabSelected="1" topLeftCell="A95" workbookViewId="0">
      <pane xSplit="2" topLeftCell="BD1" activePane="topRight" state="frozen"/>
      <selection pane="topRight" activeCell="BN106" sqref="BN106"/>
    </sheetView>
  </sheetViews>
  <sheetFormatPr defaultRowHeight="15" x14ac:dyDescent="0.25"/>
  <cols>
    <col min="1" max="1" width="6.7109375" style="21" customWidth="1"/>
    <col min="2" max="2" width="13.140625" style="21" customWidth="1"/>
    <col min="3" max="4" width="11.5703125" style="20" bestFit="1" customWidth="1"/>
    <col min="5" max="108" width="10.7109375" style="20" bestFit="1" customWidth="1"/>
    <col min="109" max="16384" width="9.140625" style="20"/>
  </cols>
  <sheetData>
    <row r="1" spans="1:314" customFormat="1" x14ac:dyDescent="0.25">
      <c r="A1" s="16" t="s">
        <v>0</v>
      </c>
      <c r="B1" s="16" t="s">
        <v>1</v>
      </c>
      <c r="C1" s="11">
        <v>44197</v>
      </c>
      <c r="D1" s="5">
        <v>44198</v>
      </c>
      <c r="E1" s="5">
        <v>44199</v>
      </c>
      <c r="F1" s="5">
        <v>44200</v>
      </c>
      <c r="G1" s="5">
        <v>44201</v>
      </c>
      <c r="H1" s="5">
        <v>44202</v>
      </c>
      <c r="I1" s="5">
        <v>44203</v>
      </c>
      <c r="J1" s="5">
        <v>44204</v>
      </c>
      <c r="K1" s="11">
        <v>44205</v>
      </c>
      <c r="L1" s="11">
        <v>44206</v>
      </c>
      <c r="M1" s="11">
        <v>44207</v>
      </c>
      <c r="N1" s="11">
        <v>44208</v>
      </c>
      <c r="O1" s="11">
        <v>44209</v>
      </c>
      <c r="P1" s="11">
        <v>44210</v>
      </c>
      <c r="Q1" s="11">
        <v>44211</v>
      </c>
      <c r="R1" s="5">
        <v>44212</v>
      </c>
      <c r="S1" s="5">
        <v>44213</v>
      </c>
      <c r="T1" s="5">
        <v>44214</v>
      </c>
      <c r="U1" s="5">
        <v>44215</v>
      </c>
      <c r="V1" s="5">
        <v>44216</v>
      </c>
      <c r="W1" s="5">
        <v>44217</v>
      </c>
      <c r="X1" s="5">
        <v>44218</v>
      </c>
      <c r="Y1" s="11">
        <v>44219</v>
      </c>
      <c r="Z1" s="11">
        <v>44220</v>
      </c>
      <c r="AA1" s="11">
        <v>44221</v>
      </c>
      <c r="AB1" s="11">
        <v>44222</v>
      </c>
      <c r="AC1" s="11">
        <v>44223</v>
      </c>
      <c r="AD1" s="11">
        <v>44224</v>
      </c>
      <c r="AE1" s="11">
        <v>44225</v>
      </c>
      <c r="AF1" s="5">
        <v>44226</v>
      </c>
      <c r="AG1" s="5">
        <v>44227</v>
      </c>
      <c r="AH1" s="5">
        <v>44228</v>
      </c>
      <c r="AI1" s="5">
        <v>44229</v>
      </c>
      <c r="AJ1" s="5">
        <v>44230</v>
      </c>
      <c r="AK1" s="5">
        <v>44231</v>
      </c>
      <c r="AL1" s="5">
        <v>44232</v>
      </c>
      <c r="AM1" s="11">
        <v>44233</v>
      </c>
      <c r="AN1" s="11">
        <v>44234</v>
      </c>
      <c r="AO1" s="11">
        <v>44235</v>
      </c>
      <c r="AP1" s="11">
        <v>44236</v>
      </c>
      <c r="AQ1" s="11">
        <v>44237</v>
      </c>
      <c r="AR1" s="11">
        <v>44238</v>
      </c>
      <c r="AS1" s="11">
        <v>44239</v>
      </c>
      <c r="AT1" s="5">
        <v>44240</v>
      </c>
      <c r="AU1" s="5">
        <v>44241</v>
      </c>
      <c r="AV1" s="5">
        <v>44242</v>
      </c>
      <c r="AW1" s="5">
        <v>44243</v>
      </c>
      <c r="AX1" s="5">
        <v>44244</v>
      </c>
      <c r="AY1" s="5">
        <v>44245</v>
      </c>
      <c r="AZ1" s="5">
        <v>44246</v>
      </c>
      <c r="BA1" s="11">
        <v>44247</v>
      </c>
      <c r="BB1" s="11">
        <v>44248</v>
      </c>
      <c r="BC1" s="11">
        <v>44249</v>
      </c>
      <c r="BD1" s="11">
        <v>44250</v>
      </c>
      <c r="BE1" s="11">
        <v>44251</v>
      </c>
      <c r="BF1" s="11">
        <v>44252</v>
      </c>
      <c r="BG1" s="11">
        <v>44253</v>
      </c>
      <c r="BH1" s="5">
        <v>44254</v>
      </c>
      <c r="BI1" s="5">
        <v>44255</v>
      </c>
      <c r="BJ1" s="5">
        <v>44256</v>
      </c>
      <c r="BK1" s="5">
        <v>44257</v>
      </c>
      <c r="BL1" s="5">
        <v>44258</v>
      </c>
      <c r="BM1" s="5">
        <v>44259</v>
      </c>
      <c r="BN1" s="5">
        <v>44260</v>
      </c>
      <c r="BO1" s="11">
        <v>44261</v>
      </c>
      <c r="BP1" s="11">
        <v>44262</v>
      </c>
      <c r="BQ1" s="11">
        <v>44263</v>
      </c>
      <c r="BR1" s="11">
        <v>44264</v>
      </c>
      <c r="BS1" s="11">
        <v>44265</v>
      </c>
      <c r="BT1" s="11">
        <v>44266</v>
      </c>
      <c r="BU1" s="11">
        <v>44267</v>
      </c>
      <c r="BV1" s="5">
        <v>44268</v>
      </c>
      <c r="BW1" s="5">
        <v>44269</v>
      </c>
      <c r="BX1" s="5">
        <v>44270</v>
      </c>
      <c r="BY1" s="5">
        <v>44271</v>
      </c>
      <c r="BZ1" s="5">
        <v>44272</v>
      </c>
      <c r="CA1" s="5">
        <v>44273</v>
      </c>
      <c r="CB1" s="5">
        <v>44274</v>
      </c>
      <c r="CC1" s="11">
        <v>44275</v>
      </c>
      <c r="CD1" s="11">
        <v>44276</v>
      </c>
      <c r="CE1" s="11">
        <v>44277</v>
      </c>
      <c r="CF1" s="11">
        <v>44278</v>
      </c>
      <c r="CG1" s="11">
        <v>44279</v>
      </c>
      <c r="CH1" s="11">
        <v>44280</v>
      </c>
      <c r="CI1" s="11">
        <v>44281</v>
      </c>
      <c r="CJ1" s="5">
        <v>44282</v>
      </c>
      <c r="CK1" s="5">
        <v>44283</v>
      </c>
      <c r="CL1" s="5">
        <v>44284</v>
      </c>
      <c r="CM1" s="5">
        <v>44285</v>
      </c>
      <c r="CN1" s="5">
        <v>44286</v>
      </c>
      <c r="CO1" s="5">
        <v>44287</v>
      </c>
      <c r="CP1" s="5">
        <v>44288</v>
      </c>
      <c r="CQ1" s="11">
        <v>44289</v>
      </c>
      <c r="CR1" s="11">
        <v>44290</v>
      </c>
      <c r="CS1" s="11">
        <v>44291</v>
      </c>
      <c r="CT1" s="11">
        <v>44292</v>
      </c>
      <c r="CU1" s="11">
        <v>44293</v>
      </c>
      <c r="CV1" s="11">
        <v>44294</v>
      </c>
      <c r="CW1" s="11">
        <v>44295</v>
      </c>
      <c r="CX1" s="5">
        <v>44296</v>
      </c>
      <c r="CY1" s="5">
        <v>44297</v>
      </c>
      <c r="CZ1" s="5">
        <v>44298</v>
      </c>
      <c r="DA1" s="5">
        <v>44299</v>
      </c>
      <c r="DB1" s="5">
        <v>44300</v>
      </c>
      <c r="DC1" s="5">
        <v>44301</v>
      </c>
      <c r="DD1" s="5">
        <v>44302</v>
      </c>
      <c r="DE1" s="11"/>
      <c r="DF1" s="11"/>
      <c r="DG1" s="11"/>
      <c r="DH1" s="11"/>
      <c r="DI1" s="11"/>
      <c r="DJ1" s="11"/>
      <c r="DK1" s="11"/>
      <c r="DL1" s="5"/>
      <c r="DM1" s="5"/>
      <c r="DN1" s="5"/>
      <c r="DO1" s="5"/>
      <c r="DP1" s="5"/>
      <c r="DQ1" s="5"/>
      <c r="DR1" s="5"/>
      <c r="DS1" s="11"/>
      <c r="DT1" s="11"/>
      <c r="DU1" s="11"/>
      <c r="DV1" s="11"/>
      <c r="DW1" s="11"/>
      <c r="DX1" s="11"/>
      <c r="DY1" s="11"/>
      <c r="DZ1" s="5"/>
      <c r="EA1" s="5"/>
      <c r="EB1" s="5"/>
      <c r="EC1" s="5"/>
      <c r="ED1" s="5"/>
      <c r="EE1" s="5"/>
      <c r="EF1" s="5"/>
      <c r="EG1" s="11"/>
      <c r="EH1" s="11"/>
      <c r="EI1" s="11"/>
      <c r="EJ1" s="11"/>
      <c r="EK1" s="11"/>
      <c r="EL1" s="11"/>
      <c r="EM1" s="11"/>
      <c r="EN1" s="5"/>
      <c r="EO1" s="5"/>
      <c r="EP1" s="5"/>
      <c r="EQ1" s="5"/>
      <c r="ER1" s="5"/>
      <c r="ES1" s="5"/>
      <c r="ET1" s="5"/>
      <c r="EU1" s="11"/>
      <c r="EV1" s="11"/>
      <c r="EW1" s="11"/>
      <c r="EX1" s="11"/>
      <c r="EY1" s="11"/>
      <c r="EZ1" s="11"/>
      <c r="FA1" s="11"/>
      <c r="FB1" s="5"/>
      <c r="FC1" s="5"/>
      <c r="FD1" s="5"/>
      <c r="FE1" s="5"/>
      <c r="FF1" s="5"/>
      <c r="FG1" s="5"/>
      <c r="FH1" s="5"/>
      <c r="FI1" s="11"/>
      <c r="FJ1" s="11"/>
      <c r="FK1" s="11"/>
      <c r="FL1" s="11"/>
      <c r="FM1" s="11"/>
      <c r="FN1" s="11"/>
      <c r="FO1" s="11"/>
      <c r="FP1" s="5"/>
      <c r="FQ1" s="5"/>
      <c r="FR1" s="5"/>
      <c r="FS1" s="5"/>
      <c r="FT1" s="5"/>
      <c r="FU1" s="5"/>
      <c r="FV1" s="5"/>
      <c r="FW1" s="11"/>
      <c r="FX1" s="11"/>
      <c r="FY1" s="11"/>
      <c r="FZ1" s="11"/>
      <c r="GA1" s="11"/>
      <c r="GB1" s="11"/>
      <c r="GC1" s="11"/>
      <c r="GD1" s="5"/>
      <c r="GE1" s="5"/>
      <c r="GF1" s="5"/>
      <c r="GG1" s="5"/>
      <c r="GH1" s="5"/>
      <c r="GI1" s="5"/>
      <c r="GJ1" s="5"/>
      <c r="GK1" s="11"/>
      <c r="GL1" s="11"/>
      <c r="GM1" s="11"/>
      <c r="GN1" s="11"/>
      <c r="GO1" s="11"/>
      <c r="GP1" s="11"/>
      <c r="GQ1" s="11"/>
      <c r="GR1" s="5"/>
      <c r="GS1" s="5"/>
      <c r="GT1" s="5"/>
      <c r="GU1" s="5"/>
      <c r="GV1" s="5"/>
      <c r="GW1" s="5"/>
      <c r="GX1" s="5"/>
      <c r="GY1" s="11"/>
      <c r="GZ1" s="11"/>
      <c r="HA1" s="11"/>
      <c r="HB1" s="11"/>
      <c r="HC1" s="11"/>
      <c r="HD1" s="11"/>
      <c r="HE1" s="11"/>
      <c r="HF1" s="5"/>
      <c r="HG1" s="5"/>
      <c r="HH1" s="5"/>
      <c r="HI1" s="5"/>
      <c r="HJ1" s="5"/>
      <c r="HK1" s="5"/>
      <c r="HL1" s="5"/>
      <c r="HM1" s="11"/>
      <c r="HN1" s="11"/>
      <c r="HO1" s="11"/>
      <c r="HP1" s="11"/>
      <c r="HQ1" s="11"/>
      <c r="HR1" s="11"/>
      <c r="HS1" s="11"/>
      <c r="HT1" s="5"/>
      <c r="HU1" s="5"/>
      <c r="HV1" s="5"/>
      <c r="HW1" s="5"/>
      <c r="HX1" s="5"/>
      <c r="HY1" s="5"/>
      <c r="HZ1" s="5"/>
      <c r="IA1" s="11"/>
      <c r="IB1" s="11"/>
      <c r="IC1" s="11"/>
      <c r="ID1" s="11"/>
      <c r="IE1" s="11"/>
      <c r="IF1" s="11"/>
      <c r="IG1" s="11"/>
      <c r="IH1" s="5"/>
      <c r="II1" s="5"/>
      <c r="IJ1" s="5"/>
      <c r="IK1" s="5"/>
      <c r="IL1" s="5"/>
      <c r="IM1" s="5"/>
      <c r="IN1" s="5"/>
      <c r="IO1" s="11"/>
      <c r="IP1" s="11"/>
      <c r="IQ1" s="11"/>
      <c r="IR1" s="11"/>
      <c r="IS1" s="11"/>
      <c r="IT1" s="11"/>
      <c r="IU1" s="11"/>
      <c r="IV1" s="5"/>
      <c r="IW1" s="5"/>
      <c r="IX1" s="5"/>
      <c r="IY1" s="5"/>
      <c r="IZ1" s="5"/>
      <c r="JA1" s="5"/>
      <c r="JB1" s="5"/>
      <c r="JC1" s="11"/>
      <c r="JD1" s="11"/>
      <c r="JE1" s="11"/>
      <c r="JF1" s="11"/>
      <c r="JG1" s="11"/>
      <c r="JH1" s="11"/>
      <c r="JI1" s="11"/>
      <c r="JJ1" s="5"/>
      <c r="JK1" s="5"/>
      <c r="JL1" s="5"/>
      <c r="JM1" s="5"/>
      <c r="JN1" s="5"/>
      <c r="JO1" s="5"/>
      <c r="JP1" s="5"/>
      <c r="JQ1" s="11"/>
      <c r="JR1" s="11"/>
      <c r="JS1" s="11"/>
      <c r="JT1" s="11"/>
      <c r="JU1" s="11"/>
      <c r="JV1" s="11"/>
      <c r="JW1" s="11"/>
      <c r="JX1" s="5"/>
      <c r="JY1" s="5"/>
      <c r="JZ1" s="5"/>
      <c r="KA1" s="5"/>
      <c r="KB1" s="5"/>
      <c r="KC1" s="5"/>
      <c r="KD1" s="5"/>
      <c r="KE1" s="11"/>
      <c r="KF1" s="11"/>
      <c r="KG1" s="11"/>
      <c r="KH1" s="11"/>
      <c r="KI1" s="11"/>
      <c r="KJ1" s="11"/>
      <c r="KK1" s="11"/>
      <c r="KL1" s="5"/>
      <c r="KM1" s="5"/>
      <c r="KN1" s="5"/>
      <c r="KO1" s="5"/>
      <c r="KP1" s="5"/>
      <c r="KQ1" s="5"/>
      <c r="KR1" s="5"/>
      <c r="KS1" s="11"/>
      <c r="KT1" s="11"/>
      <c r="KU1" s="11"/>
      <c r="KV1" s="11"/>
      <c r="KW1" s="11"/>
      <c r="KX1" s="11"/>
      <c r="KY1" s="11"/>
      <c r="KZ1" s="5"/>
      <c r="LA1" s="5"/>
      <c r="LB1" s="5"/>
    </row>
    <row r="2" spans="1:314" customFormat="1" x14ac:dyDescent="0.25">
      <c r="A2" s="17">
        <v>0</v>
      </c>
      <c r="B2" s="17" t="s">
        <v>2</v>
      </c>
      <c r="C2" s="28">
        <v>204.37</v>
      </c>
      <c r="D2" s="29">
        <v>276.93</v>
      </c>
      <c r="E2" s="29">
        <v>273.86</v>
      </c>
      <c r="F2" s="29">
        <v>277</v>
      </c>
      <c r="G2" s="29">
        <v>294.83</v>
      </c>
      <c r="H2" s="6">
        <v>298.45</v>
      </c>
      <c r="I2" s="6">
        <v>307.79000000000002</v>
      </c>
      <c r="J2" s="29">
        <v>312.67</v>
      </c>
      <c r="K2" s="28">
        <v>303.69</v>
      </c>
      <c r="L2" s="28">
        <v>294.2</v>
      </c>
      <c r="M2" s="28">
        <v>305.42</v>
      </c>
      <c r="N2" s="28">
        <v>329.41</v>
      </c>
      <c r="O2" s="28">
        <v>353.5</v>
      </c>
      <c r="P2" s="28">
        <v>318.38</v>
      </c>
      <c r="Q2" s="28">
        <v>290.72000000000003</v>
      </c>
      <c r="R2" s="29">
        <v>215.09</v>
      </c>
      <c r="S2" s="29">
        <v>219.44</v>
      </c>
      <c r="T2" s="29">
        <v>221.73</v>
      </c>
      <c r="U2" s="29">
        <v>225.58</v>
      </c>
      <c r="V2" s="29">
        <v>223.54</v>
      </c>
      <c r="W2" s="29">
        <v>208.61</v>
      </c>
      <c r="X2" s="29">
        <v>205.89</v>
      </c>
      <c r="Y2" s="28">
        <v>194.66</v>
      </c>
      <c r="Z2" s="28">
        <v>172.88</v>
      </c>
      <c r="AA2" s="28">
        <v>177.28</v>
      </c>
      <c r="AB2" s="28">
        <v>178.85</v>
      </c>
      <c r="AC2" s="28">
        <v>180.41</v>
      </c>
      <c r="AD2" s="28">
        <v>181.37</v>
      </c>
      <c r="AE2" s="28">
        <v>176.91</v>
      </c>
      <c r="AF2" s="29">
        <v>156.53</v>
      </c>
      <c r="AG2" s="29">
        <v>146.97</v>
      </c>
      <c r="AH2" s="29">
        <v>145.38999999999999</v>
      </c>
      <c r="AI2" s="29">
        <v>148.88</v>
      </c>
      <c r="AJ2" s="29">
        <v>147.49</v>
      </c>
      <c r="AK2" s="29">
        <v>148.69</v>
      </c>
      <c r="AL2" s="29">
        <v>156.99</v>
      </c>
      <c r="AM2" s="28">
        <v>172.53</v>
      </c>
      <c r="AN2" s="28">
        <v>168.88</v>
      </c>
      <c r="AO2" s="28">
        <v>166.16</v>
      </c>
      <c r="AP2" s="28">
        <v>169.08</v>
      </c>
      <c r="AQ2" s="28">
        <v>169.52</v>
      </c>
      <c r="AR2" s="28">
        <v>166.74</v>
      </c>
      <c r="AS2" s="28">
        <v>166.49</v>
      </c>
      <c r="AT2" s="29">
        <v>167.45</v>
      </c>
      <c r="AU2" s="29">
        <v>164.17</v>
      </c>
      <c r="AV2" s="29">
        <v>170.74</v>
      </c>
      <c r="AW2" s="29">
        <v>176.32</v>
      </c>
      <c r="AX2" s="29">
        <v>177.47</v>
      </c>
      <c r="AY2" s="29">
        <v>177.89</v>
      </c>
      <c r="AZ2" s="29">
        <v>172.91</v>
      </c>
      <c r="BA2" s="28">
        <v>174.45</v>
      </c>
      <c r="BB2" s="28">
        <v>171.46</v>
      </c>
      <c r="BC2" s="28">
        <v>172.59</v>
      </c>
      <c r="BD2" s="28">
        <v>181.7</v>
      </c>
      <c r="BE2" s="28">
        <v>183.28</v>
      </c>
      <c r="BF2" s="28">
        <v>193.47</v>
      </c>
      <c r="BG2" s="28">
        <v>182.54</v>
      </c>
      <c r="BH2" s="29">
        <v>133.53</v>
      </c>
      <c r="BI2" s="29">
        <v>49.77</v>
      </c>
      <c r="BJ2" s="29">
        <v>49.77</v>
      </c>
      <c r="BK2" s="29">
        <v>136.58000000000001</v>
      </c>
      <c r="BL2" s="29">
        <v>137.49</v>
      </c>
      <c r="BM2" s="29">
        <v>137.83000000000001</v>
      </c>
      <c r="BN2" s="29">
        <v>136.07</v>
      </c>
      <c r="BO2" s="28">
        <v>73</v>
      </c>
      <c r="BP2" s="28">
        <v>64.69</v>
      </c>
      <c r="BQ2" s="28">
        <v>72.34</v>
      </c>
      <c r="BR2" s="28">
        <v>72.88</v>
      </c>
      <c r="BS2" s="28">
        <v>72.180000000000007</v>
      </c>
      <c r="BT2" s="28">
        <v>71.63</v>
      </c>
      <c r="BU2" s="28">
        <v>70.45</v>
      </c>
      <c r="BV2" s="29">
        <v>120.7</v>
      </c>
      <c r="BW2" s="29">
        <v>116.49</v>
      </c>
      <c r="BX2" s="29">
        <v>119.67</v>
      </c>
      <c r="BY2" s="29">
        <v>120.45</v>
      </c>
      <c r="BZ2" s="29">
        <v>119.91</v>
      </c>
      <c r="CA2" s="29">
        <v>119.05</v>
      </c>
      <c r="CB2" s="29">
        <v>118.51</v>
      </c>
      <c r="CC2" s="28">
        <v>133.21</v>
      </c>
      <c r="CD2" s="28">
        <v>125.7</v>
      </c>
      <c r="CE2" s="28">
        <v>130.22</v>
      </c>
      <c r="CF2" s="28">
        <v>135.44999999999999</v>
      </c>
      <c r="CG2" s="28">
        <v>133.74</v>
      </c>
      <c r="CH2" s="28">
        <v>131.04</v>
      </c>
      <c r="CI2" s="28">
        <v>129.51</v>
      </c>
      <c r="CJ2" s="29">
        <v>106.39</v>
      </c>
      <c r="CK2" s="29">
        <v>106.17</v>
      </c>
      <c r="CL2" s="29">
        <v>106.84</v>
      </c>
      <c r="CM2" s="29">
        <v>105.89</v>
      </c>
      <c r="CN2" s="29">
        <v>105.66</v>
      </c>
      <c r="CO2" s="29"/>
      <c r="CP2" s="29"/>
      <c r="CQ2" s="28"/>
      <c r="CR2" s="28"/>
      <c r="CS2" s="28"/>
      <c r="CT2" s="28"/>
      <c r="CU2" s="28"/>
      <c r="CV2" s="28"/>
      <c r="CW2" s="28"/>
      <c r="CX2" s="29"/>
      <c r="CY2" s="29"/>
      <c r="CZ2" s="29"/>
      <c r="DA2" s="29"/>
      <c r="DB2" s="29"/>
      <c r="DC2" s="29"/>
      <c r="DD2" s="29"/>
      <c r="DE2" s="28"/>
      <c r="DF2" s="28"/>
      <c r="DG2" s="28"/>
      <c r="DH2" s="28"/>
      <c r="DI2" s="28"/>
      <c r="DJ2" s="28"/>
      <c r="DK2" s="28"/>
      <c r="DL2" s="29"/>
      <c r="DM2" s="29"/>
      <c r="DN2" s="29"/>
      <c r="DO2" s="29"/>
      <c r="DP2" s="29"/>
      <c r="DQ2" s="29"/>
      <c r="DR2" s="29"/>
      <c r="DS2" s="28"/>
      <c r="DT2" s="28"/>
      <c r="DU2" s="28"/>
      <c r="DV2" s="28"/>
      <c r="DW2" s="28"/>
      <c r="DX2" s="28"/>
      <c r="DY2" s="28"/>
      <c r="DZ2" s="29"/>
      <c r="EA2" s="29"/>
      <c r="EB2" s="29"/>
      <c r="EC2" s="29"/>
      <c r="ED2" s="29"/>
      <c r="EE2" s="29"/>
      <c r="EF2" s="29"/>
      <c r="EG2" s="28"/>
      <c r="EH2" s="28"/>
      <c r="EI2" s="28"/>
      <c r="EJ2" s="28"/>
      <c r="EK2" s="28"/>
      <c r="EL2" s="28"/>
      <c r="EM2" s="28"/>
      <c r="EN2" s="29"/>
      <c r="EO2" s="29"/>
      <c r="EP2" s="29"/>
      <c r="EQ2" s="29"/>
      <c r="ER2" s="29"/>
      <c r="ES2" s="29"/>
      <c r="ET2" s="29"/>
      <c r="EU2" s="28"/>
      <c r="EV2" s="28"/>
      <c r="EW2" s="28"/>
      <c r="EX2" s="28"/>
      <c r="EY2" s="28"/>
      <c r="EZ2" s="28"/>
      <c r="FA2" s="28"/>
      <c r="FB2" s="29"/>
      <c r="FC2" s="29"/>
      <c r="FD2" s="29"/>
      <c r="FE2" s="29"/>
      <c r="FF2" s="29"/>
      <c r="FG2" s="29"/>
      <c r="FH2" s="29"/>
      <c r="FI2" s="28"/>
      <c r="FJ2" s="28"/>
      <c r="FK2" s="28"/>
      <c r="FL2" s="28"/>
      <c r="FM2" s="28"/>
      <c r="FN2" s="28"/>
      <c r="FO2" s="28"/>
      <c r="FP2" s="29"/>
      <c r="FQ2" s="29"/>
      <c r="FR2" s="29"/>
      <c r="FS2" s="29"/>
      <c r="FT2" s="29"/>
      <c r="FU2" s="29"/>
      <c r="FV2" s="29"/>
      <c r="FW2" s="28"/>
      <c r="FX2" s="28"/>
      <c r="FY2" s="28"/>
      <c r="FZ2" s="28"/>
      <c r="GA2" s="28"/>
      <c r="GB2" s="28"/>
      <c r="GC2" s="28"/>
      <c r="GD2" s="29"/>
      <c r="GE2" s="29"/>
      <c r="GF2" s="29"/>
      <c r="GG2" s="29"/>
      <c r="GH2" s="29"/>
      <c r="GI2" s="29"/>
      <c r="GJ2" s="29"/>
      <c r="GK2" s="28"/>
      <c r="GL2" s="28"/>
      <c r="GM2" s="28"/>
      <c r="GN2" s="28"/>
      <c r="GO2" s="28"/>
      <c r="GP2" s="28"/>
      <c r="GQ2" s="28"/>
      <c r="GR2" s="29"/>
      <c r="GS2" s="29"/>
      <c r="GT2" s="29"/>
      <c r="GU2" s="29"/>
      <c r="GV2" s="29"/>
      <c r="GW2" s="29"/>
      <c r="GX2" s="29"/>
      <c r="GY2" s="28"/>
      <c r="GZ2" s="28"/>
      <c r="HA2" s="28"/>
      <c r="HB2" s="28"/>
      <c r="HC2" s="28"/>
      <c r="HD2" s="28"/>
      <c r="HE2" s="28"/>
      <c r="HF2" s="29"/>
      <c r="HG2" s="29"/>
      <c r="HH2" s="29"/>
      <c r="HI2" s="29"/>
      <c r="HJ2" s="29"/>
      <c r="HK2" s="29"/>
      <c r="HL2" s="29"/>
      <c r="HM2" s="28"/>
      <c r="HN2" s="28"/>
      <c r="HO2" s="28"/>
      <c r="HP2" s="28"/>
      <c r="HQ2" s="28"/>
      <c r="HR2" s="28"/>
      <c r="HS2" s="28"/>
      <c r="HT2" s="29"/>
      <c r="HU2" s="29"/>
      <c r="HV2" s="29"/>
      <c r="HW2" s="29"/>
      <c r="HX2" s="29"/>
      <c r="HY2" s="29"/>
      <c r="HZ2" s="29"/>
      <c r="IA2" s="28"/>
      <c r="IB2" s="28"/>
      <c r="IC2" s="28"/>
      <c r="ID2" s="28"/>
      <c r="IE2" s="28"/>
      <c r="IF2" s="28"/>
      <c r="IG2" s="28"/>
      <c r="IH2" s="29"/>
      <c r="II2" s="29"/>
      <c r="IJ2" s="29"/>
      <c r="IK2" s="29"/>
      <c r="IL2" s="29"/>
      <c r="IM2" s="29"/>
      <c r="IN2" s="29"/>
      <c r="IO2" s="28"/>
      <c r="IP2" s="28"/>
      <c r="IQ2" s="28"/>
      <c r="IR2" s="28"/>
      <c r="IS2" s="28"/>
      <c r="IT2" s="28"/>
      <c r="IU2" s="28"/>
      <c r="IV2" s="29"/>
      <c r="IW2" s="29"/>
      <c r="IX2" s="29"/>
      <c r="IY2" s="29"/>
      <c r="IZ2" s="29"/>
      <c r="JA2" s="29"/>
      <c r="JB2" s="29"/>
      <c r="JC2" s="28"/>
      <c r="JD2" s="28"/>
      <c r="JE2" s="28"/>
      <c r="JF2" s="28"/>
      <c r="JG2" s="28"/>
      <c r="JH2" s="28"/>
      <c r="JI2" s="28"/>
      <c r="JJ2" s="29"/>
      <c r="JK2" s="29"/>
      <c r="JL2" s="29"/>
      <c r="JM2" s="29"/>
      <c r="JN2" s="29"/>
      <c r="JO2" s="29"/>
      <c r="JP2" s="29"/>
      <c r="JQ2" s="28"/>
      <c r="JR2" s="28"/>
      <c r="JS2" s="28"/>
      <c r="JT2" s="28"/>
      <c r="JU2" s="28"/>
      <c r="JV2" s="28"/>
      <c r="JW2" s="28"/>
      <c r="JX2" s="29"/>
      <c r="JY2" s="29"/>
      <c r="JZ2" s="29"/>
      <c r="KA2" s="29"/>
      <c r="KB2" s="29"/>
      <c r="KC2" s="29"/>
      <c r="KD2" s="29"/>
      <c r="KE2" s="28"/>
      <c r="KF2" s="28"/>
      <c r="KG2" s="28"/>
      <c r="KH2" s="28"/>
      <c r="KI2" s="28"/>
      <c r="KJ2" s="28"/>
      <c r="KK2" s="28"/>
      <c r="KL2" s="29"/>
      <c r="KM2" s="29"/>
      <c r="KN2" s="29"/>
      <c r="KO2" s="29"/>
      <c r="KP2" s="29"/>
      <c r="KQ2" s="29"/>
      <c r="KR2" s="29"/>
      <c r="KS2" s="28"/>
      <c r="KT2" s="28"/>
      <c r="KU2" s="28"/>
      <c r="KV2" s="28"/>
      <c r="KW2" s="28"/>
      <c r="KX2" s="28"/>
      <c r="KY2" s="28"/>
      <c r="KZ2" s="29"/>
      <c r="LA2" s="29"/>
      <c r="LB2" s="29"/>
    </row>
    <row r="3" spans="1:314" customFormat="1" x14ac:dyDescent="0.25">
      <c r="A3" s="17">
        <v>0</v>
      </c>
      <c r="B3" s="17" t="s">
        <v>3</v>
      </c>
      <c r="C3" s="28">
        <v>204.37</v>
      </c>
      <c r="D3" s="29">
        <v>276.93</v>
      </c>
      <c r="E3" s="29">
        <v>273.87</v>
      </c>
      <c r="F3" s="29">
        <v>277</v>
      </c>
      <c r="G3" s="29">
        <v>294.83</v>
      </c>
      <c r="H3" s="6">
        <v>298.45</v>
      </c>
      <c r="I3" s="6">
        <v>307.79000000000002</v>
      </c>
      <c r="J3" s="29">
        <v>312.67</v>
      </c>
      <c r="K3" s="28">
        <v>303.69</v>
      </c>
      <c r="L3" s="28">
        <v>294.2</v>
      </c>
      <c r="M3" s="28">
        <v>305.42</v>
      </c>
      <c r="N3" s="28">
        <v>329.41</v>
      </c>
      <c r="O3" s="28">
        <v>353.5</v>
      </c>
      <c r="P3" s="28">
        <v>318.38</v>
      </c>
      <c r="Q3" s="28">
        <v>290.72000000000003</v>
      </c>
      <c r="R3" s="29">
        <v>215.09</v>
      </c>
      <c r="S3" s="29">
        <v>219.44</v>
      </c>
      <c r="T3" s="29">
        <v>221.73</v>
      </c>
      <c r="U3" s="29">
        <v>225.58</v>
      </c>
      <c r="V3" s="29">
        <v>223.54</v>
      </c>
      <c r="W3" s="29">
        <v>208.61</v>
      </c>
      <c r="X3" s="29">
        <v>205.33</v>
      </c>
      <c r="Y3" s="28">
        <v>177.13</v>
      </c>
      <c r="Z3" s="28">
        <v>172.62</v>
      </c>
      <c r="AA3" s="28">
        <v>177.28</v>
      </c>
      <c r="AB3" s="28">
        <v>178.85</v>
      </c>
      <c r="AC3" s="28">
        <v>177.35</v>
      </c>
      <c r="AD3" s="28">
        <v>175.77</v>
      </c>
      <c r="AE3" s="28">
        <v>173.87</v>
      </c>
      <c r="AF3" s="29">
        <v>139.72999999999999</v>
      </c>
      <c r="AG3" s="29">
        <v>138.82</v>
      </c>
      <c r="AH3" s="29">
        <v>141.91999999999999</v>
      </c>
      <c r="AI3" s="29">
        <v>144.28</v>
      </c>
      <c r="AJ3" s="29">
        <v>145.06</v>
      </c>
      <c r="AK3" s="29">
        <v>144.1</v>
      </c>
      <c r="AL3" s="29">
        <v>134.93</v>
      </c>
      <c r="AM3" s="28">
        <v>169.65</v>
      </c>
      <c r="AN3" s="28">
        <v>162.86000000000001</v>
      </c>
      <c r="AO3" s="28">
        <v>166.16</v>
      </c>
      <c r="AP3" s="28">
        <v>169.08</v>
      </c>
      <c r="AQ3" s="28">
        <v>168.89</v>
      </c>
      <c r="AR3" s="28">
        <v>166.74</v>
      </c>
      <c r="AS3" s="28">
        <v>166.49</v>
      </c>
      <c r="AT3" s="29">
        <v>167.45</v>
      </c>
      <c r="AU3" s="29">
        <v>164.17</v>
      </c>
      <c r="AV3" s="29">
        <v>170.74</v>
      </c>
      <c r="AW3" s="29">
        <v>176.32</v>
      </c>
      <c r="AX3" s="29">
        <v>177.47</v>
      </c>
      <c r="AY3" s="29">
        <v>177.89</v>
      </c>
      <c r="AZ3" s="29">
        <v>172.91</v>
      </c>
      <c r="BA3" s="28">
        <v>174.45</v>
      </c>
      <c r="BB3" s="28">
        <v>171.46</v>
      </c>
      <c r="BC3" s="28">
        <v>172.59</v>
      </c>
      <c r="BD3" s="28">
        <v>181.7</v>
      </c>
      <c r="BE3" s="28">
        <v>183.28</v>
      </c>
      <c r="BF3" s="28">
        <v>193.47</v>
      </c>
      <c r="BG3" s="28">
        <v>182.54</v>
      </c>
      <c r="BH3" s="29">
        <v>135.33000000000001</v>
      </c>
      <c r="BI3" s="29">
        <v>49.77</v>
      </c>
      <c r="BJ3" s="29">
        <v>68.64</v>
      </c>
      <c r="BK3" s="29">
        <v>136.99</v>
      </c>
      <c r="BL3" s="29">
        <v>137.49</v>
      </c>
      <c r="BM3" s="29">
        <v>137.83000000000001</v>
      </c>
      <c r="BN3" s="29">
        <v>136.07</v>
      </c>
      <c r="BO3" s="28">
        <v>73</v>
      </c>
      <c r="BP3" s="28">
        <v>71.150000000000006</v>
      </c>
      <c r="BQ3" s="28">
        <v>72.34</v>
      </c>
      <c r="BR3" s="28">
        <v>73.48</v>
      </c>
      <c r="BS3" s="28">
        <v>72.900000000000006</v>
      </c>
      <c r="BT3" s="28">
        <v>72.39</v>
      </c>
      <c r="BU3" s="28">
        <v>72.92</v>
      </c>
      <c r="BV3" s="29">
        <v>120.7</v>
      </c>
      <c r="BW3" s="29">
        <v>119.48</v>
      </c>
      <c r="BX3" s="29">
        <v>120.04</v>
      </c>
      <c r="BY3" s="29">
        <v>121.21</v>
      </c>
      <c r="BZ3" s="29">
        <v>119.91</v>
      </c>
      <c r="CA3" s="29">
        <v>119.05</v>
      </c>
      <c r="CB3" s="29">
        <v>118.51</v>
      </c>
      <c r="CC3" s="28">
        <v>133.21</v>
      </c>
      <c r="CD3" s="28">
        <v>128.4</v>
      </c>
      <c r="CE3" s="28">
        <v>130.22</v>
      </c>
      <c r="CF3" s="28">
        <v>135.44999999999999</v>
      </c>
      <c r="CG3" s="28">
        <v>133.74</v>
      </c>
      <c r="CH3" s="28">
        <v>131.04</v>
      </c>
      <c r="CI3" s="28">
        <v>129.51</v>
      </c>
      <c r="CJ3" s="29">
        <v>106.39</v>
      </c>
      <c r="CK3" s="29">
        <v>106.18</v>
      </c>
      <c r="CL3" s="29">
        <v>106.84</v>
      </c>
      <c r="CM3" s="29">
        <v>105.89</v>
      </c>
      <c r="CN3" s="29">
        <v>105.66</v>
      </c>
      <c r="CO3" s="29"/>
      <c r="CP3" s="29"/>
      <c r="CQ3" s="28"/>
      <c r="CR3" s="28"/>
      <c r="CS3" s="28"/>
      <c r="CT3" s="28"/>
      <c r="CU3" s="28"/>
      <c r="CV3" s="28"/>
      <c r="CW3" s="28"/>
      <c r="CX3" s="29"/>
      <c r="CY3" s="29"/>
      <c r="CZ3" s="29"/>
      <c r="DA3" s="29"/>
      <c r="DB3" s="29"/>
      <c r="DC3" s="29"/>
      <c r="DD3" s="29"/>
      <c r="DE3" s="28"/>
      <c r="DF3" s="28"/>
      <c r="DG3" s="28"/>
      <c r="DH3" s="28"/>
      <c r="DI3" s="28"/>
      <c r="DJ3" s="28"/>
      <c r="DK3" s="28"/>
      <c r="DL3" s="29"/>
      <c r="DM3" s="29"/>
      <c r="DN3" s="29"/>
      <c r="DO3" s="29"/>
      <c r="DP3" s="29"/>
      <c r="DQ3" s="29"/>
      <c r="DR3" s="29"/>
      <c r="DS3" s="28"/>
      <c r="DT3" s="28"/>
      <c r="DU3" s="28"/>
      <c r="DV3" s="28"/>
      <c r="DW3" s="28"/>
      <c r="DX3" s="28"/>
      <c r="DY3" s="28"/>
      <c r="DZ3" s="29"/>
      <c r="EA3" s="29"/>
      <c r="EB3" s="29"/>
      <c r="EC3" s="29"/>
      <c r="ED3" s="29"/>
      <c r="EE3" s="29"/>
      <c r="EF3" s="29"/>
      <c r="EG3" s="28"/>
      <c r="EH3" s="28"/>
      <c r="EI3" s="28"/>
      <c r="EJ3" s="28"/>
      <c r="EK3" s="28"/>
      <c r="EL3" s="28"/>
      <c r="EM3" s="28"/>
      <c r="EN3" s="29"/>
      <c r="EO3" s="29"/>
      <c r="EP3" s="29"/>
      <c r="EQ3" s="29"/>
      <c r="ER3" s="29"/>
      <c r="ES3" s="29"/>
      <c r="ET3" s="29"/>
      <c r="EU3" s="28"/>
      <c r="EV3" s="28"/>
      <c r="EW3" s="28"/>
      <c r="EX3" s="28"/>
      <c r="EY3" s="28"/>
      <c r="EZ3" s="28"/>
      <c r="FA3" s="28"/>
      <c r="FB3" s="29"/>
      <c r="FC3" s="29"/>
      <c r="FD3" s="29"/>
      <c r="FE3" s="29"/>
      <c r="FF3" s="29"/>
      <c r="FG3" s="29"/>
      <c r="FH3" s="29"/>
      <c r="FI3" s="28"/>
      <c r="FJ3" s="28"/>
      <c r="FK3" s="28"/>
      <c r="FL3" s="28"/>
      <c r="FM3" s="28"/>
      <c r="FN3" s="28"/>
      <c r="FO3" s="28"/>
      <c r="FP3" s="29"/>
      <c r="FQ3" s="29"/>
      <c r="FR3" s="29"/>
      <c r="FS3" s="29"/>
      <c r="FT3" s="29"/>
      <c r="FU3" s="29"/>
      <c r="FV3" s="29"/>
      <c r="FW3" s="28"/>
      <c r="FX3" s="28"/>
      <c r="FY3" s="28"/>
      <c r="FZ3" s="28"/>
      <c r="GA3" s="28"/>
      <c r="GB3" s="28"/>
      <c r="GC3" s="28"/>
      <c r="GD3" s="29"/>
      <c r="GE3" s="29"/>
      <c r="GF3" s="29"/>
      <c r="GG3" s="29"/>
      <c r="GH3" s="29"/>
      <c r="GI3" s="29"/>
      <c r="GJ3" s="29"/>
      <c r="GK3" s="28"/>
      <c r="GL3" s="28"/>
      <c r="GM3" s="28"/>
      <c r="GN3" s="28"/>
      <c r="GO3" s="28"/>
      <c r="GP3" s="28"/>
      <c r="GQ3" s="28"/>
      <c r="GR3" s="29"/>
      <c r="GS3" s="29"/>
      <c r="GT3" s="29"/>
      <c r="GU3" s="29"/>
      <c r="GV3" s="29"/>
      <c r="GW3" s="29"/>
      <c r="GX3" s="29"/>
      <c r="GY3" s="28"/>
      <c r="GZ3" s="28"/>
      <c r="HA3" s="28"/>
      <c r="HB3" s="28"/>
      <c r="HC3" s="28"/>
      <c r="HD3" s="28"/>
      <c r="HE3" s="28"/>
      <c r="HF3" s="29"/>
      <c r="HG3" s="29"/>
      <c r="HH3" s="29"/>
      <c r="HI3" s="29"/>
      <c r="HJ3" s="29"/>
      <c r="HK3" s="29"/>
      <c r="HL3" s="29"/>
      <c r="HM3" s="28"/>
      <c r="HN3" s="28"/>
      <c r="HO3" s="28"/>
      <c r="HP3" s="28"/>
      <c r="HQ3" s="28"/>
      <c r="HR3" s="28"/>
      <c r="HS3" s="28"/>
      <c r="HT3" s="29"/>
      <c r="HU3" s="29"/>
      <c r="HV3" s="29"/>
      <c r="HW3" s="29"/>
      <c r="HX3" s="29"/>
      <c r="HY3" s="29"/>
      <c r="HZ3" s="29"/>
      <c r="IA3" s="28"/>
      <c r="IB3" s="28"/>
      <c r="IC3" s="28"/>
      <c r="ID3" s="28"/>
      <c r="IE3" s="28"/>
      <c r="IF3" s="28"/>
      <c r="IG3" s="28"/>
      <c r="IH3" s="29"/>
      <c r="II3" s="29"/>
      <c r="IJ3" s="29"/>
      <c r="IK3" s="29"/>
      <c r="IL3" s="29"/>
      <c r="IM3" s="29"/>
      <c r="IN3" s="29"/>
      <c r="IO3" s="28"/>
      <c r="IP3" s="28"/>
      <c r="IQ3" s="28"/>
      <c r="IR3" s="28"/>
      <c r="IS3" s="28"/>
      <c r="IT3" s="28"/>
      <c r="IU3" s="28"/>
      <c r="IV3" s="29"/>
      <c r="IW3" s="29"/>
      <c r="IX3" s="29"/>
      <c r="IY3" s="29"/>
      <c r="IZ3" s="29"/>
      <c r="JA3" s="29"/>
      <c r="JB3" s="29"/>
      <c r="JC3" s="28"/>
      <c r="JD3" s="28"/>
      <c r="JE3" s="28"/>
      <c r="JF3" s="28"/>
      <c r="JG3" s="28"/>
      <c r="JH3" s="28"/>
      <c r="JI3" s="28"/>
      <c r="JJ3" s="29"/>
      <c r="JK3" s="29"/>
      <c r="JL3" s="29"/>
      <c r="JM3" s="29"/>
      <c r="JN3" s="29"/>
      <c r="JO3" s="29"/>
      <c r="JP3" s="29"/>
      <c r="JQ3" s="28"/>
      <c r="JR3" s="28"/>
      <c r="JS3" s="28"/>
      <c r="JT3" s="28"/>
      <c r="JU3" s="28"/>
      <c r="JV3" s="28"/>
      <c r="JW3" s="28"/>
      <c r="JX3" s="29"/>
      <c r="JY3" s="29"/>
      <c r="JZ3" s="29"/>
      <c r="KA3" s="29"/>
      <c r="KB3" s="29"/>
      <c r="KC3" s="29"/>
      <c r="KD3" s="29"/>
      <c r="KE3" s="28"/>
      <c r="KF3" s="28"/>
      <c r="KG3" s="28"/>
      <c r="KH3" s="28"/>
      <c r="KI3" s="28"/>
      <c r="KJ3" s="28"/>
      <c r="KK3" s="28"/>
      <c r="KL3" s="29"/>
      <c r="KM3" s="29"/>
      <c r="KN3" s="29"/>
      <c r="KO3" s="29"/>
      <c r="KP3" s="29"/>
      <c r="KQ3" s="29"/>
      <c r="KR3" s="29"/>
      <c r="KS3" s="28"/>
      <c r="KT3" s="28"/>
      <c r="KU3" s="28"/>
      <c r="KV3" s="28"/>
      <c r="KW3" s="28"/>
      <c r="KX3" s="28"/>
      <c r="KY3" s="28"/>
      <c r="KZ3" s="29"/>
      <c r="LA3" s="29"/>
      <c r="LB3" s="29"/>
    </row>
    <row r="4" spans="1:314" customFormat="1" x14ac:dyDescent="0.25">
      <c r="A4" s="17">
        <v>0</v>
      </c>
      <c r="B4" s="17" t="s">
        <v>4</v>
      </c>
      <c r="C4" s="28">
        <v>204.36</v>
      </c>
      <c r="D4" s="29">
        <v>276.93</v>
      </c>
      <c r="E4" s="29">
        <v>273.86</v>
      </c>
      <c r="F4" s="29">
        <v>277</v>
      </c>
      <c r="G4" s="29">
        <v>294.83</v>
      </c>
      <c r="H4" s="6">
        <v>270.2</v>
      </c>
      <c r="I4" s="6">
        <v>307.79000000000002</v>
      </c>
      <c r="J4" s="29">
        <v>312.67</v>
      </c>
      <c r="K4" s="28">
        <v>303.69</v>
      </c>
      <c r="L4" s="28">
        <v>294.2</v>
      </c>
      <c r="M4" s="28">
        <v>305.42</v>
      </c>
      <c r="N4" s="28">
        <v>329.41</v>
      </c>
      <c r="O4" s="28">
        <v>353.5</v>
      </c>
      <c r="P4" s="28">
        <v>318.38</v>
      </c>
      <c r="Q4" s="28">
        <v>290.72000000000003</v>
      </c>
      <c r="R4" s="29">
        <v>215.09</v>
      </c>
      <c r="S4" s="29">
        <v>219.44</v>
      </c>
      <c r="T4" s="29">
        <v>221.73</v>
      </c>
      <c r="U4" s="29">
        <v>225.58</v>
      </c>
      <c r="V4" s="29">
        <v>223.54</v>
      </c>
      <c r="W4" s="29">
        <v>208.61</v>
      </c>
      <c r="X4" s="29">
        <v>205.33</v>
      </c>
      <c r="Y4" s="28">
        <v>177.13</v>
      </c>
      <c r="Z4" s="28">
        <v>172.62</v>
      </c>
      <c r="AA4" s="28">
        <v>177.28</v>
      </c>
      <c r="AB4" s="28">
        <v>178.85</v>
      </c>
      <c r="AC4" s="28">
        <v>177.35</v>
      </c>
      <c r="AD4" s="28">
        <v>175.77</v>
      </c>
      <c r="AE4" s="28">
        <v>173.87</v>
      </c>
      <c r="AF4" s="29">
        <v>139.72999999999999</v>
      </c>
      <c r="AG4" s="29">
        <v>139.99</v>
      </c>
      <c r="AH4" s="29">
        <v>145.38999999999999</v>
      </c>
      <c r="AI4" s="29">
        <v>148.88</v>
      </c>
      <c r="AJ4" s="29">
        <v>145.06</v>
      </c>
      <c r="AK4" s="29">
        <v>144.24</v>
      </c>
      <c r="AL4" s="29">
        <v>156.99</v>
      </c>
      <c r="AM4" s="28">
        <v>172.53</v>
      </c>
      <c r="AN4" s="28">
        <v>168.88</v>
      </c>
      <c r="AO4" s="28">
        <v>166.16</v>
      </c>
      <c r="AP4" s="28">
        <v>169.08</v>
      </c>
      <c r="AQ4" s="28">
        <v>169.52</v>
      </c>
      <c r="AR4" s="28">
        <v>166.74</v>
      </c>
      <c r="AS4" s="28">
        <v>166.49</v>
      </c>
      <c r="AT4" s="29">
        <v>167.45</v>
      </c>
      <c r="AU4" s="29">
        <v>164.17</v>
      </c>
      <c r="AV4" s="29">
        <v>170.74</v>
      </c>
      <c r="AW4" s="29">
        <v>176.32</v>
      </c>
      <c r="AX4" s="29">
        <v>177.47</v>
      </c>
      <c r="AY4" s="29">
        <v>177.89</v>
      </c>
      <c r="AZ4" s="29">
        <v>172.91</v>
      </c>
      <c r="BA4" s="28">
        <v>174.45</v>
      </c>
      <c r="BB4" s="28">
        <v>171.46</v>
      </c>
      <c r="BC4" s="28">
        <v>172.59</v>
      </c>
      <c r="BD4" s="28">
        <v>181.7</v>
      </c>
      <c r="BE4" s="28">
        <v>183.28</v>
      </c>
      <c r="BF4" s="28">
        <v>193.47</v>
      </c>
      <c r="BG4" s="28">
        <v>182.54</v>
      </c>
      <c r="BH4" s="29">
        <v>84.12</v>
      </c>
      <c r="BI4" s="29">
        <v>49.77</v>
      </c>
      <c r="BJ4" s="29">
        <v>49.77</v>
      </c>
      <c r="BK4" s="29">
        <v>49.77</v>
      </c>
      <c r="BL4" s="29">
        <v>49.77</v>
      </c>
      <c r="BM4" s="29">
        <v>49.77</v>
      </c>
      <c r="BN4" s="29">
        <v>125.11</v>
      </c>
      <c r="BO4" s="28">
        <v>49.77</v>
      </c>
      <c r="BP4" s="28">
        <v>49.77</v>
      </c>
      <c r="BQ4" s="28">
        <v>70.02</v>
      </c>
      <c r="BR4" s="28">
        <v>72.88</v>
      </c>
      <c r="BS4" s="28">
        <v>72.180000000000007</v>
      </c>
      <c r="BT4" s="28">
        <v>71.63</v>
      </c>
      <c r="BU4" s="28">
        <v>58.04</v>
      </c>
      <c r="BV4" s="29">
        <v>72.540000000000006</v>
      </c>
      <c r="BW4" s="29">
        <v>71.55</v>
      </c>
      <c r="BX4" s="29">
        <v>71.92</v>
      </c>
      <c r="BY4" s="29">
        <v>75.400000000000006</v>
      </c>
      <c r="BZ4" s="29">
        <v>88.65</v>
      </c>
      <c r="CA4" s="29">
        <v>119.05</v>
      </c>
      <c r="CB4" s="29">
        <v>115.77</v>
      </c>
      <c r="CC4" s="28">
        <v>83.92</v>
      </c>
      <c r="CD4" s="28">
        <v>79.19</v>
      </c>
      <c r="CE4" s="28">
        <v>82.04</v>
      </c>
      <c r="CF4" s="28">
        <v>84.22</v>
      </c>
      <c r="CG4" s="28">
        <v>86.88</v>
      </c>
      <c r="CH4" s="28">
        <v>84.71</v>
      </c>
      <c r="CI4" s="28">
        <v>103.86</v>
      </c>
      <c r="CJ4" s="29">
        <v>72.849999999999994</v>
      </c>
      <c r="CK4" s="29">
        <v>92.39</v>
      </c>
      <c r="CL4" s="29">
        <v>103.45</v>
      </c>
      <c r="CM4" s="29">
        <v>105.89</v>
      </c>
      <c r="CN4" s="29">
        <v>105.66</v>
      </c>
      <c r="CO4" s="29"/>
      <c r="CP4" s="29"/>
      <c r="CQ4" s="28"/>
      <c r="CR4" s="28"/>
      <c r="CS4" s="28"/>
      <c r="CT4" s="28"/>
      <c r="CU4" s="28"/>
      <c r="CV4" s="28"/>
      <c r="CW4" s="28"/>
      <c r="CX4" s="29"/>
      <c r="CY4" s="29"/>
      <c r="CZ4" s="29"/>
      <c r="DA4" s="29"/>
      <c r="DB4" s="29"/>
      <c r="DC4" s="29"/>
      <c r="DD4" s="29"/>
      <c r="DE4" s="28"/>
      <c r="DF4" s="28"/>
      <c r="DG4" s="28"/>
      <c r="DH4" s="28"/>
      <c r="DI4" s="28"/>
      <c r="DJ4" s="28"/>
      <c r="DK4" s="28"/>
      <c r="DL4" s="29"/>
      <c r="DM4" s="29"/>
      <c r="DN4" s="29"/>
      <c r="DO4" s="29"/>
      <c r="DP4" s="29"/>
      <c r="DQ4" s="29"/>
      <c r="DR4" s="29"/>
      <c r="DS4" s="28"/>
      <c r="DT4" s="28"/>
      <c r="DU4" s="28"/>
      <c r="DV4" s="28"/>
      <c r="DW4" s="28"/>
      <c r="DX4" s="28"/>
      <c r="DY4" s="28"/>
      <c r="DZ4" s="29"/>
      <c r="EA4" s="29"/>
      <c r="EB4" s="29"/>
      <c r="EC4" s="29"/>
      <c r="ED4" s="29"/>
      <c r="EE4" s="29"/>
      <c r="EF4" s="29"/>
      <c r="EG4" s="28"/>
      <c r="EH4" s="28"/>
      <c r="EI4" s="28"/>
      <c r="EJ4" s="28"/>
      <c r="EK4" s="28"/>
      <c r="EL4" s="28"/>
      <c r="EM4" s="28"/>
      <c r="EN4" s="29"/>
      <c r="EO4" s="29"/>
      <c r="EP4" s="29"/>
      <c r="EQ4" s="29"/>
      <c r="ER4" s="29"/>
      <c r="ES4" s="29"/>
      <c r="ET4" s="29"/>
      <c r="EU4" s="28"/>
      <c r="EV4" s="28"/>
      <c r="EW4" s="28"/>
      <c r="EX4" s="28"/>
      <c r="EY4" s="28"/>
      <c r="EZ4" s="28"/>
      <c r="FA4" s="28"/>
      <c r="FB4" s="29"/>
      <c r="FC4" s="29"/>
      <c r="FD4" s="29"/>
      <c r="FE4" s="29"/>
      <c r="FF4" s="29"/>
      <c r="FG4" s="29"/>
      <c r="FH4" s="29"/>
      <c r="FI4" s="28"/>
      <c r="FJ4" s="28"/>
      <c r="FK4" s="28"/>
      <c r="FL4" s="28"/>
      <c r="FM4" s="28"/>
      <c r="FN4" s="28"/>
      <c r="FO4" s="28"/>
      <c r="FP4" s="29"/>
      <c r="FQ4" s="29"/>
      <c r="FR4" s="29"/>
      <c r="FS4" s="29"/>
      <c r="FT4" s="29"/>
      <c r="FU4" s="29"/>
      <c r="FV4" s="29"/>
      <c r="FW4" s="28"/>
      <c r="FX4" s="28"/>
      <c r="FY4" s="28"/>
      <c r="FZ4" s="28"/>
      <c r="GA4" s="28"/>
      <c r="GB4" s="28"/>
      <c r="GC4" s="28"/>
      <c r="GD4" s="29"/>
      <c r="GE4" s="29"/>
      <c r="GF4" s="29"/>
      <c r="GG4" s="29"/>
      <c r="GH4" s="29"/>
      <c r="GI4" s="29"/>
      <c r="GJ4" s="29"/>
      <c r="GK4" s="28"/>
      <c r="GL4" s="28"/>
      <c r="GM4" s="28"/>
      <c r="GN4" s="28"/>
      <c r="GO4" s="28"/>
      <c r="GP4" s="28"/>
      <c r="GQ4" s="28"/>
      <c r="GR4" s="29"/>
      <c r="GS4" s="29"/>
      <c r="GT4" s="29"/>
      <c r="GU4" s="29"/>
      <c r="GV4" s="29"/>
      <c r="GW4" s="29"/>
      <c r="GX4" s="29"/>
      <c r="GY4" s="28"/>
      <c r="GZ4" s="28"/>
      <c r="HA4" s="28"/>
      <c r="HB4" s="28"/>
      <c r="HC4" s="28"/>
      <c r="HD4" s="28"/>
      <c r="HE4" s="28"/>
      <c r="HF4" s="29"/>
      <c r="HG4" s="29"/>
      <c r="HH4" s="29"/>
      <c r="HI4" s="29"/>
      <c r="HJ4" s="29"/>
      <c r="HK4" s="29"/>
      <c r="HL4" s="29"/>
      <c r="HM4" s="28"/>
      <c r="HN4" s="28"/>
      <c r="HO4" s="28"/>
      <c r="HP4" s="28"/>
      <c r="HQ4" s="28"/>
      <c r="HR4" s="28"/>
      <c r="HS4" s="28"/>
      <c r="HT4" s="29"/>
      <c r="HU4" s="29"/>
      <c r="HV4" s="29"/>
      <c r="HW4" s="29"/>
      <c r="HX4" s="29"/>
      <c r="HY4" s="29"/>
      <c r="HZ4" s="29"/>
      <c r="IA4" s="28"/>
      <c r="IB4" s="28"/>
      <c r="IC4" s="28"/>
      <c r="ID4" s="28"/>
      <c r="IE4" s="28"/>
      <c r="IF4" s="28"/>
      <c r="IG4" s="28"/>
      <c r="IH4" s="29"/>
      <c r="II4" s="29"/>
      <c r="IJ4" s="29"/>
      <c r="IK4" s="29"/>
      <c r="IL4" s="29"/>
      <c r="IM4" s="29"/>
      <c r="IN4" s="29"/>
      <c r="IO4" s="28"/>
      <c r="IP4" s="28"/>
      <c r="IQ4" s="28"/>
      <c r="IR4" s="28"/>
      <c r="IS4" s="28"/>
      <c r="IT4" s="28"/>
      <c r="IU4" s="28"/>
      <c r="IV4" s="29"/>
      <c r="IW4" s="29"/>
      <c r="IX4" s="29"/>
      <c r="IY4" s="29"/>
      <c r="IZ4" s="29"/>
      <c r="JA4" s="29"/>
      <c r="JB4" s="29"/>
      <c r="JC4" s="28"/>
      <c r="JD4" s="28"/>
      <c r="JE4" s="28"/>
      <c r="JF4" s="28"/>
      <c r="JG4" s="28"/>
      <c r="JH4" s="28"/>
      <c r="JI4" s="28"/>
      <c r="JJ4" s="29"/>
      <c r="JK4" s="29"/>
      <c r="JL4" s="29"/>
      <c r="JM4" s="29"/>
      <c r="JN4" s="29"/>
      <c r="JO4" s="29"/>
      <c r="JP4" s="29"/>
      <c r="JQ4" s="28"/>
      <c r="JR4" s="28"/>
      <c r="JS4" s="28"/>
      <c r="JT4" s="28"/>
      <c r="JU4" s="28"/>
      <c r="JV4" s="28"/>
      <c r="JW4" s="28"/>
      <c r="JX4" s="29"/>
      <c r="JY4" s="29"/>
      <c r="JZ4" s="29"/>
      <c r="KA4" s="29"/>
      <c r="KB4" s="29"/>
      <c r="KC4" s="29"/>
      <c r="KD4" s="29"/>
      <c r="KE4" s="28"/>
      <c r="KF4" s="28"/>
      <c r="KG4" s="28"/>
      <c r="KH4" s="28"/>
      <c r="KI4" s="28"/>
      <c r="KJ4" s="28"/>
      <c r="KK4" s="28"/>
      <c r="KL4" s="29"/>
      <c r="KM4" s="29"/>
      <c r="KN4" s="29"/>
      <c r="KO4" s="29"/>
      <c r="KP4" s="29"/>
      <c r="KQ4" s="29"/>
      <c r="KR4" s="29"/>
      <c r="KS4" s="28"/>
      <c r="KT4" s="28"/>
      <c r="KU4" s="28"/>
      <c r="KV4" s="28"/>
      <c r="KW4" s="28"/>
      <c r="KX4" s="28"/>
      <c r="KY4" s="28"/>
      <c r="KZ4" s="29"/>
      <c r="LA4" s="29"/>
      <c r="LB4" s="29"/>
    </row>
    <row r="5" spans="1:314" customFormat="1" x14ac:dyDescent="0.25">
      <c r="A5" s="17">
        <v>0</v>
      </c>
      <c r="B5" s="17" t="s">
        <v>5</v>
      </c>
      <c r="C5" s="28">
        <v>204.37</v>
      </c>
      <c r="D5" s="29">
        <v>276.93</v>
      </c>
      <c r="E5" s="29">
        <v>273.86</v>
      </c>
      <c r="F5" s="29">
        <v>277</v>
      </c>
      <c r="G5" s="29">
        <v>294.83</v>
      </c>
      <c r="H5" s="6">
        <v>298.45</v>
      </c>
      <c r="I5" s="6">
        <v>307.79000000000002</v>
      </c>
      <c r="J5" s="29">
        <v>312.67</v>
      </c>
      <c r="K5" s="28">
        <v>303.69</v>
      </c>
      <c r="L5" s="28">
        <v>294.2</v>
      </c>
      <c r="M5" s="28">
        <v>305.42</v>
      </c>
      <c r="N5" s="28">
        <v>329.41</v>
      </c>
      <c r="O5" s="28">
        <v>353.5</v>
      </c>
      <c r="P5" s="28">
        <v>318.38</v>
      </c>
      <c r="Q5" s="28">
        <v>290.72000000000003</v>
      </c>
      <c r="R5" s="29">
        <v>215.09</v>
      </c>
      <c r="S5" s="29">
        <v>219.44</v>
      </c>
      <c r="T5" s="29">
        <v>221.73</v>
      </c>
      <c r="U5" s="29">
        <v>225.58</v>
      </c>
      <c r="V5" s="29">
        <v>223.54</v>
      </c>
      <c r="W5" s="29">
        <v>208.61</v>
      </c>
      <c r="X5" s="29">
        <v>205.33</v>
      </c>
      <c r="Y5" s="28">
        <v>177.13</v>
      </c>
      <c r="Z5" s="28">
        <v>172.62</v>
      </c>
      <c r="AA5" s="28">
        <v>177.28</v>
      </c>
      <c r="AB5" s="28">
        <v>178.85</v>
      </c>
      <c r="AC5" s="28">
        <v>177.35</v>
      </c>
      <c r="AD5" s="28">
        <v>175.77</v>
      </c>
      <c r="AE5" s="28">
        <v>173.87</v>
      </c>
      <c r="AF5" s="29">
        <v>139.72999999999999</v>
      </c>
      <c r="AG5" s="29">
        <v>139.99</v>
      </c>
      <c r="AH5" s="29">
        <v>145.38999999999999</v>
      </c>
      <c r="AI5" s="29">
        <v>148.88</v>
      </c>
      <c r="AJ5" s="29">
        <v>145.06</v>
      </c>
      <c r="AK5" s="29">
        <v>144.24</v>
      </c>
      <c r="AL5" s="29">
        <v>156.99</v>
      </c>
      <c r="AM5" s="28">
        <v>172.53</v>
      </c>
      <c r="AN5" s="28">
        <v>168.88</v>
      </c>
      <c r="AO5" s="28">
        <v>166.16</v>
      </c>
      <c r="AP5" s="28">
        <v>169.08</v>
      </c>
      <c r="AQ5" s="28">
        <v>169.52</v>
      </c>
      <c r="AR5" s="28">
        <v>166.74</v>
      </c>
      <c r="AS5" s="28">
        <v>166.49</v>
      </c>
      <c r="AT5" s="29">
        <v>167.45</v>
      </c>
      <c r="AU5" s="29">
        <v>164.17</v>
      </c>
      <c r="AV5" s="29">
        <v>170.74</v>
      </c>
      <c r="AW5" s="29">
        <v>176.32</v>
      </c>
      <c r="AX5" s="29">
        <v>177.47</v>
      </c>
      <c r="AY5" s="29">
        <v>177.89</v>
      </c>
      <c r="AZ5" s="29">
        <v>172.91</v>
      </c>
      <c r="BA5" s="28">
        <v>174.45</v>
      </c>
      <c r="BB5" s="28">
        <v>171.46</v>
      </c>
      <c r="BC5" s="28">
        <v>172.59</v>
      </c>
      <c r="BD5" s="28">
        <v>181.7</v>
      </c>
      <c r="BE5" s="28">
        <v>180.03</v>
      </c>
      <c r="BF5" s="28">
        <v>193.47</v>
      </c>
      <c r="BG5" s="28">
        <v>182.54</v>
      </c>
      <c r="BH5" s="29">
        <v>49.77</v>
      </c>
      <c r="BI5" s="29">
        <v>49.77</v>
      </c>
      <c r="BJ5" s="29">
        <v>49.77</v>
      </c>
      <c r="BK5" s="29">
        <v>49.77</v>
      </c>
      <c r="BL5" s="29">
        <v>49.77</v>
      </c>
      <c r="BM5" s="29">
        <v>49.77</v>
      </c>
      <c r="BN5" s="29">
        <v>111.7</v>
      </c>
      <c r="BO5" s="28">
        <v>49.77</v>
      </c>
      <c r="BP5" s="28">
        <v>49.77</v>
      </c>
      <c r="BQ5" s="28">
        <v>49.77</v>
      </c>
      <c r="BR5" s="28">
        <v>49.77</v>
      </c>
      <c r="BS5" s="28">
        <v>49.77</v>
      </c>
      <c r="BT5" s="28">
        <v>49.77</v>
      </c>
      <c r="BU5" s="28">
        <v>49.77</v>
      </c>
      <c r="BV5" s="29">
        <v>72.540000000000006</v>
      </c>
      <c r="BW5" s="29">
        <v>49.77</v>
      </c>
      <c r="BX5" s="29">
        <v>71.92</v>
      </c>
      <c r="BY5" s="29">
        <v>49.77</v>
      </c>
      <c r="BZ5" s="29">
        <v>49.77</v>
      </c>
      <c r="CA5" s="29">
        <v>119.05</v>
      </c>
      <c r="CB5" s="29">
        <v>59.5</v>
      </c>
      <c r="CC5" s="28">
        <v>49.77</v>
      </c>
      <c r="CD5" s="28">
        <v>49.77</v>
      </c>
      <c r="CE5" s="28">
        <v>49.77</v>
      </c>
      <c r="CF5" s="28">
        <v>49.77</v>
      </c>
      <c r="CG5" s="28">
        <v>49.77</v>
      </c>
      <c r="CH5" s="28">
        <v>49.77</v>
      </c>
      <c r="CI5" s="28">
        <v>49.77</v>
      </c>
      <c r="CJ5" s="29">
        <v>49.77</v>
      </c>
      <c r="CK5" s="29">
        <v>49.77</v>
      </c>
      <c r="CL5" s="29">
        <v>49.77</v>
      </c>
      <c r="CM5" s="29">
        <v>49.77</v>
      </c>
      <c r="CN5" s="29">
        <v>49.77</v>
      </c>
      <c r="CO5" s="29"/>
      <c r="CP5" s="29"/>
      <c r="CQ5" s="28"/>
      <c r="CR5" s="28"/>
      <c r="CS5" s="28"/>
      <c r="CT5" s="28"/>
      <c r="CU5" s="28"/>
      <c r="CV5" s="28"/>
      <c r="CW5" s="28"/>
      <c r="CX5" s="29"/>
      <c r="CY5" s="29"/>
      <c r="CZ5" s="29"/>
      <c r="DA5" s="29"/>
      <c r="DB5" s="29"/>
      <c r="DC5" s="29"/>
      <c r="DD5" s="29"/>
      <c r="DE5" s="28"/>
      <c r="DF5" s="28"/>
      <c r="DG5" s="28"/>
      <c r="DH5" s="28"/>
      <c r="DI5" s="28"/>
      <c r="DJ5" s="28"/>
      <c r="DK5" s="28"/>
      <c r="DL5" s="29"/>
      <c r="DM5" s="29"/>
      <c r="DN5" s="29"/>
      <c r="DO5" s="29"/>
      <c r="DP5" s="29"/>
      <c r="DQ5" s="29"/>
      <c r="DR5" s="29"/>
      <c r="DS5" s="28"/>
      <c r="DT5" s="28"/>
      <c r="DU5" s="28"/>
      <c r="DV5" s="28"/>
      <c r="DW5" s="28"/>
      <c r="DX5" s="28"/>
      <c r="DY5" s="28"/>
      <c r="DZ5" s="29"/>
      <c r="EA5" s="29"/>
      <c r="EB5" s="29"/>
      <c r="EC5" s="29"/>
      <c r="ED5" s="29"/>
      <c r="EE5" s="29"/>
      <c r="EF5" s="29"/>
      <c r="EG5" s="28"/>
      <c r="EH5" s="28"/>
      <c r="EI5" s="28"/>
      <c r="EJ5" s="28"/>
      <c r="EK5" s="28"/>
      <c r="EL5" s="28"/>
      <c r="EM5" s="28"/>
      <c r="EN5" s="29"/>
      <c r="EO5" s="29"/>
      <c r="EP5" s="29"/>
      <c r="EQ5" s="29"/>
      <c r="ER5" s="29"/>
      <c r="ES5" s="29"/>
      <c r="ET5" s="29"/>
      <c r="EU5" s="28"/>
      <c r="EV5" s="28"/>
      <c r="EW5" s="28"/>
      <c r="EX5" s="28"/>
      <c r="EY5" s="28"/>
      <c r="EZ5" s="28"/>
      <c r="FA5" s="28"/>
      <c r="FB5" s="29"/>
      <c r="FC5" s="29"/>
      <c r="FD5" s="29"/>
      <c r="FE5" s="29"/>
      <c r="FF5" s="29"/>
      <c r="FG5" s="29"/>
      <c r="FH5" s="29"/>
      <c r="FI5" s="28"/>
      <c r="FJ5" s="28"/>
      <c r="FK5" s="28"/>
      <c r="FL5" s="28"/>
      <c r="FM5" s="28"/>
      <c r="FN5" s="28"/>
      <c r="FO5" s="28"/>
      <c r="FP5" s="29"/>
      <c r="FQ5" s="29"/>
      <c r="FR5" s="29"/>
      <c r="FS5" s="29"/>
      <c r="FT5" s="29"/>
      <c r="FU5" s="29"/>
      <c r="FV5" s="29"/>
      <c r="FW5" s="28"/>
      <c r="FX5" s="28"/>
      <c r="FY5" s="28"/>
      <c r="FZ5" s="28"/>
      <c r="GA5" s="28"/>
      <c r="GB5" s="28"/>
      <c r="GC5" s="28"/>
      <c r="GD5" s="29"/>
      <c r="GE5" s="29"/>
      <c r="GF5" s="29"/>
      <c r="GG5" s="29"/>
      <c r="GH5" s="29"/>
      <c r="GI5" s="29"/>
      <c r="GJ5" s="29"/>
      <c r="GK5" s="28"/>
      <c r="GL5" s="28"/>
      <c r="GM5" s="28"/>
      <c r="GN5" s="28"/>
      <c r="GO5" s="28"/>
      <c r="GP5" s="28"/>
      <c r="GQ5" s="28"/>
      <c r="GR5" s="29"/>
      <c r="GS5" s="29"/>
      <c r="GT5" s="29"/>
      <c r="GU5" s="29"/>
      <c r="GV5" s="29"/>
      <c r="GW5" s="29"/>
      <c r="GX5" s="29"/>
      <c r="GY5" s="28"/>
      <c r="GZ5" s="28"/>
      <c r="HA5" s="28"/>
      <c r="HB5" s="28"/>
      <c r="HC5" s="28"/>
      <c r="HD5" s="28"/>
      <c r="HE5" s="28"/>
      <c r="HF5" s="29"/>
      <c r="HG5" s="29"/>
      <c r="HH5" s="29"/>
      <c r="HI5" s="29"/>
      <c r="HJ5" s="29"/>
      <c r="HK5" s="29"/>
      <c r="HL5" s="29"/>
      <c r="HM5" s="28"/>
      <c r="HN5" s="28"/>
      <c r="HO5" s="28"/>
      <c r="HP5" s="28"/>
      <c r="HQ5" s="28"/>
      <c r="HR5" s="28"/>
      <c r="HS5" s="28"/>
      <c r="HT5" s="29"/>
      <c r="HU5" s="29"/>
      <c r="HV5" s="29"/>
      <c r="HW5" s="29"/>
      <c r="HX5" s="29"/>
      <c r="HY5" s="29"/>
      <c r="HZ5" s="29"/>
      <c r="IA5" s="28"/>
      <c r="IB5" s="28"/>
      <c r="IC5" s="28"/>
      <c r="ID5" s="28"/>
      <c r="IE5" s="28"/>
      <c r="IF5" s="28"/>
      <c r="IG5" s="28"/>
      <c r="IH5" s="29"/>
      <c r="II5" s="29"/>
      <c r="IJ5" s="29"/>
      <c r="IK5" s="29"/>
      <c r="IL5" s="29"/>
      <c r="IM5" s="29"/>
      <c r="IN5" s="29"/>
      <c r="IO5" s="28"/>
      <c r="IP5" s="28"/>
      <c r="IQ5" s="28"/>
      <c r="IR5" s="28"/>
      <c r="IS5" s="28"/>
      <c r="IT5" s="28"/>
      <c r="IU5" s="28"/>
      <c r="IV5" s="29"/>
      <c r="IW5" s="29"/>
      <c r="IX5" s="29"/>
      <c r="IY5" s="29"/>
      <c r="IZ5" s="29"/>
      <c r="JA5" s="29"/>
      <c r="JB5" s="29"/>
      <c r="JC5" s="28"/>
      <c r="JD5" s="28"/>
      <c r="JE5" s="28"/>
      <c r="JF5" s="28"/>
      <c r="JG5" s="28"/>
      <c r="JH5" s="28"/>
      <c r="JI5" s="28"/>
      <c r="JJ5" s="29"/>
      <c r="JK5" s="29"/>
      <c r="JL5" s="29"/>
      <c r="JM5" s="29"/>
      <c r="JN5" s="29"/>
      <c r="JO5" s="29"/>
      <c r="JP5" s="29"/>
      <c r="JQ5" s="28"/>
      <c r="JR5" s="28"/>
      <c r="JS5" s="28"/>
      <c r="JT5" s="28"/>
      <c r="JU5" s="28"/>
      <c r="JV5" s="28"/>
      <c r="JW5" s="28"/>
      <c r="JX5" s="29"/>
      <c r="JY5" s="29"/>
      <c r="JZ5" s="29"/>
      <c r="KA5" s="29"/>
      <c r="KB5" s="29"/>
      <c r="KC5" s="29"/>
      <c r="KD5" s="29"/>
      <c r="KE5" s="28"/>
      <c r="KF5" s="28"/>
      <c r="KG5" s="28"/>
      <c r="KH5" s="28"/>
      <c r="KI5" s="28"/>
      <c r="KJ5" s="28"/>
      <c r="KK5" s="28"/>
      <c r="KL5" s="29"/>
      <c r="KM5" s="29"/>
      <c r="KN5" s="29"/>
      <c r="KO5" s="29"/>
      <c r="KP5" s="29"/>
      <c r="KQ5" s="29"/>
      <c r="KR5" s="29"/>
      <c r="KS5" s="28"/>
      <c r="KT5" s="28"/>
      <c r="KU5" s="28"/>
      <c r="KV5" s="28"/>
      <c r="KW5" s="28"/>
      <c r="KX5" s="28"/>
      <c r="KY5" s="28"/>
      <c r="KZ5" s="29"/>
      <c r="LA5" s="29"/>
      <c r="LB5" s="29"/>
    </row>
    <row r="6" spans="1:314" customFormat="1" x14ac:dyDescent="0.25">
      <c r="A6" s="17">
        <v>1</v>
      </c>
      <c r="B6" s="17" t="s">
        <v>2</v>
      </c>
      <c r="C6" s="28">
        <v>206.82</v>
      </c>
      <c r="D6" s="29">
        <v>272.23</v>
      </c>
      <c r="E6" s="29">
        <v>270.98</v>
      </c>
      <c r="F6" s="29">
        <v>275.04000000000002</v>
      </c>
      <c r="G6" s="29">
        <v>287.24</v>
      </c>
      <c r="H6" s="6">
        <v>288.7</v>
      </c>
      <c r="I6" s="6">
        <v>303.26</v>
      </c>
      <c r="J6" s="29">
        <v>304.39999999999998</v>
      </c>
      <c r="K6" s="28">
        <v>293.05</v>
      </c>
      <c r="L6" s="28">
        <v>283.56</v>
      </c>
      <c r="M6" s="28">
        <v>300.20999999999998</v>
      </c>
      <c r="N6" s="28">
        <v>315.77999999999997</v>
      </c>
      <c r="O6" s="28">
        <v>314.81</v>
      </c>
      <c r="P6" s="28">
        <v>292.64999999999998</v>
      </c>
      <c r="Q6" s="28">
        <v>283.55</v>
      </c>
      <c r="R6" s="29">
        <v>211</v>
      </c>
      <c r="S6" s="29">
        <v>213.04</v>
      </c>
      <c r="T6" s="29">
        <v>211.59</v>
      </c>
      <c r="U6" s="29">
        <v>219.78</v>
      </c>
      <c r="V6" s="29">
        <v>216.91</v>
      </c>
      <c r="W6" s="29">
        <v>205.92</v>
      </c>
      <c r="X6" s="29">
        <v>201.89</v>
      </c>
      <c r="Y6" s="28">
        <v>192.7</v>
      </c>
      <c r="Z6" s="28">
        <v>169.21</v>
      </c>
      <c r="AA6" s="28">
        <v>176.37</v>
      </c>
      <c r="AB6" s="28">
        <v>178</v>
      </c>
      <c r="AC6" s="28">
        <v>176.71</v>
      </c>
      <c r="AD6" s="28">
        <v>176.07</v>
      </c>
      <c r="AE6" s="28">
        <v>174.01</v>
      </c>
      <c r="AF6" s="29">
        <v>150.69999999999999</v>
      </c>
      <c r="AG6" s="29">
        <v>146.75</v>
      </c>
      <c r="AH6" s="29">
        <v>144.44</v>
      </c>
      <c r="AI6" s="29">
        <v>145.76</v>
      </c>
      <c r="AJ6" s="29">
        <v>142.55000000000001</v>
      </c>
      <c r="AK6" s="29">
        <v>141.19</v>
      </c>
      <c r="AL6" s="29">
        <v>155.44</v>
      </c>
      <c r="AM6" s="28">
        <v>169.99</v>
      </c>
      <c r="AN6" s="28">
        <v>165.45</v>
      </c>
      <c r="AO6" s="28">
        <v>162.33000000000001</v>
      </c>
      <c r="AP6" s="28">
        <v>166.61</v>
      </c>
      <c r="AQ6" s="28">
        <v>167.33</v>
      </c>
      <c r="AR6" s="28">
        <v>164.5</v>
      </c>
      <c r="AS6" s="28">
        <v>162.99</v>
      </c>
      <c r="AT6" s="29">
        <v>165.81</v>
      </c>
      <c r="AU6" s="29">
        <v>163.44999999999999</v>
      </c>
      <c r="AV6" s="29">
        <v>165.53</v>
      </c>
      <c r="AW6" s="29">
        <v>171.8</v>
      </c>
      <c r="AX6" s="29">
        <v>173.8</v>
      </c>
      <c r="AY6" s="29">
        <v>174.02</v>
      </c>
      <c r="AZ6" s="29">
        <v>168.04</v>
      </c>
      <c r="BA6" s="28">
        <v>172.95</v>
      </c>
      <c r="BB6" s="28">
        <v>163.18</v>
      </c>
      <c r="BC6" s="28">
        <v>163.03</v>
      </c>
      <c r="BD6" s="28">
        <v>160.61000000000001</v>
      </c>
      <c r="BE6" s="28">
        <v>174.71</v>
      </c>
      <c r="BF6" s="28">
        <v>178.68</v>
      </c>
      <c r="BG6" s="28">
        <v>174.54</v>
      </c>
      <c r="BH6" s="29">
        <v>124.58</v>
      </c>
      <c r="BI6" s="29">
        <v>49.77</v>
      </c>
      <c r="BJ6" s="29">
        <v>49.77</v>
      </c>
      <c r="BK6" s="29">
        <v>109.23</v>
      </c>
      <c r="BL6" s="29">
        <v>135.87</v>
      </c>
      <c r="BM6" s="29">
        <v>135.66</v>
      </c>
      <c r="BN6" s="29">
        <v>134.18</v>
      </c>
      <c r="BO6" s="28">
        <v>72.010000000000005</v>
      </c>
      <c r="BP6" s="28">
        <v>49.77</v>
      </c>
      <c r="BQ6" s="28">
        <v>71.650000000000006</v>
      </c>
      <c r="BR6" s="28">
        <v>71.94</v>
      </c>
      <c r="BS6" s="28">
        <v>71.92</v>
      </c>
      <c r="BT6" s="28">
        <v>69.73</v>
      </c>
      <c r="BU6" s="28">
        <v>69.31</v>
      </c>
      <c r="BV6" s="29">
        <v>119.85</v>
      </c>
      <c r="BW6" s="29">
        <v>88.21</v>
      </c>
      <c r="BX6" s="29">
        <v>94.38</v>
      </c>
      <c r="BY6" s="29">
        <v>119.56</v>
      </c>
      <c r="BZ6" s="29">
        <v>119.28</v>
      </c>
      <c r="CA6" s="29">
        <v>118.27</v>
      </c>
      <c r="CB6" s="29">
        <v>116.96</v>
      </c>
      <c r="CC6" s="28">
        <v>125.59</v>
      </c>
      <c r="CD6" s="28">
        <v>104.46</v>
      </c>
      <c r="CE6" s="28">
        <v>125.78</v>
      </c>
      <c r="CF6" s="28">
        <v>131.49</v>
      </c>
      <c r="CG6" s="28">
        <v>129.72999999999999</v>
      </c>
      <c r="CH6" s="28">
        <v>127.64</v>
      </c>
      <c r="CI6" s="28">
        <v>127.81</v>
      </c>
      <c r="CJ6" s="29">
        <v>103.23</v>
      </c>
      <c r="CK6" s="29">
        <v>104.68</v>
      </c>
      <c r="CL6" s="29">
        <v>105.71</v>
      </c>
      <c r="CM6" s="29">
        <v>104.52</v>
      </c>
      <c r="CN6" s="29">
        <v>104.48</v>
      </c>
      <c r="CO6" s="29"/>
      <c r="CP6" s="29"/>
      <c r="CQ6" s="28"/>
      <c r="CR6" s="28"/>
      <c r="CS6" s="28"/>
      <c r="CT6" s="28"/>
      <c r="CU6" s="28"/>
      <c r="CV6" s="28"/>
      <c r="CW6" s="28"/>
      <c r="CX6" s="29"/>
      <c r="CY6" s="29"/>
      <c r="CZ6" s="29"/>
      <c r="DA6" s="29"/>
      <c r="DB6" s="29"/>
      <c r="DC6" s="29"/>
      <c r="DD6" s="29"/>
      <c r="DE6" s="28"/>
      <c r="DF6" s="28"/>
      <c r="DG6" s="28"/>
      <c r="DH6" s="28"/>
      <c r="DI6" s="28"/>
      <c r="DJ6" s="28"/>
      <c r="DK6" s="28"/>
      <c r="DL6" s="29"/>
      <c r="DM6" s="29"/>
      <c r="DN6" s="29"/>
      <c r="DO6" s="29"/>
      <c r="DP6" s="29"/>
      <c r="DQ6" s="29"/>
      <c r="DR6" s="29"/>
      <c r="DS6" s="28"/>
      <c r="DT6" s="28"/>
      <c r="DU6" s="28"/>
      <c r="DV6" s="28"/>
      <c r="DW6" s="28"/>
      <c r="DX6" s="28"/>
      <c r="DY6" s="28"/>
      <c r="DZ6" s="29"/>
      <c r="EA6" s="29"/>
      <c r="EB6" s="29"/>
      <c r="EC6" s="29"/>
      <c r="ED6" s="29"/>
      <c r="EE6" s="29"/>
      <c r="EF6" s="29"/>
      <c r="EG6" s="28"/>
      <c r="EH6" s="28"/>
      <c r="EI6" s="28"/>
      <c r="EJ6" s="28"/>
      <c r="EK6" s="28"/>
      <c r="EL6" s="28"/>
      <c r="EM6" s="28"/>
      <c r="EN6" s="29"/>
      <c r="EO6" s="29"/>
      <c r="EP6" s="29"/>
      <c r="EQ6" s="29"/>
      <c r="ER6" s="29"/>
      <c r="ES6" s="29"/>
      <c r="ET6" s="29"/>
      <c r="EU6" s="28"/>
      <c r="EV6" s="28"/>
      <c r="EW6" s="28"/>
      <c r="EX6" s="28"/>
      <c r="EY6" s="28"/>
      <c r="EZ6" s="28"/>
      <c r="FA6" s="28"/>
      <c r="FB6" s="29"/>
      <c r="FC6" s="29"/>
      <c r="FD6" s="29"/>
      <c r="FE6" s="29"/>
      <c r="FF6" s="29"/>
      <c r="FG6" s="29"/>
      <c r="FH6" s="29"/>
      <c r="FI6" s="28"/>
      <c r="FJ6" s="28"/>
      <c r="FK6" s="28"/>
      <c r="FL6" s="28"/>
      <c r="FM6" s="28"/>
      <c r="FN6" s="28"/>
      <c r="FO6" s="28"/>
      <c r="FP6" s="29"/>
      <c r="FQ6" s="29"/>
      <c r="FR6" s="29"/>
      <c r="FS6" s="29"/>
      <c r="FT6" s="29"/>
      <c r="FU6" s="29"/>
      <c r="FV6" s="29"/>
      <c r="FW6" s="28"/>
      <c r="FX6" s="28"/>
      <c r="FY6" s="28"/>
      <c r="FZ6" s="28"/>
      <c r="GA6" s="28"/>
      <c r="GB6" s="28"/>
      <c r="GC6" s="28"/>
      <c r="GD6" s="29"/>
      <c r="GE6" s="29"/>
      <c r="GF6" s="29"/>
      <c r="GG6" s="29"/>
      <c r="GH6" s="29"/>
      <c r="GI6" s="29"/>
      <c r="GJ6" s="29"/>
      <c r="GK6" s="28"/>
      <c r="GL6" s="28"/>
      <c r="GM6" s="28"/>
      <c r="GN6" s="28"/>
      <c r="GO6" s="28"/>
      <c r="GP6" s="28"/>
      <c r="GQ6" s="28"/>
      <c r="GR6" s="29"/>
      <c r="GS6" s="29"/>
      <c r="GT6" s="29"/>
      <c r="GU6" s="29"/>
      <c r="GV6" s="29"/>
      <c r="GW6" s="29"/>
      <c r="GX6" s="29"/>
      <c r="GY6" s="28"/>
      <c r="GZ6" s="28"/>
      <c r="HA6" s="28"/>
      <c r="HB6" s="28"/>
      <c r="HC6" s="28"/>
      <c r="HD6" s="28"/>
      <c r="HE6" s="28"/>
      <c r="HF6" s="29"/>
      <c r="HG6" s="29"/>
      <c r="HH6" s="29"/>
      <c r="HI6" s="29"/>
      <c r="HJ6" s="29"/>
      <c r="HK6" s="29"/>
      <c r="HL6" s="29"/>
      <c r="HM6" s="28"/>
      <c r="HN6" s="28"/>
      <c r="HO6" s="28"/>
      <c r="HP6" s="28"/>
      <c r="HQ6" s="28"/>
      <c r="HR6" s="28"/>
      <c r="HS6" s="28"/>
      <c r="HT6" s="29"/>
      <c r="HU6" s="29"/>
      <c r="HV6" s="29"/>
      <c r="HW6" s="29"/>
      <c r="HX6" s="29"/>
      <c r="HY6" s="29"/>
      <c r="HZ6" s="29"/>
      <c r="IA6" s="28"/>
      <c r="IB6" s="28"/>
      <c r="IC6" s="28"/>
      <c r="ID6" s="28"/>
      <c r="IE6" s="28"/>
      <c r="IF6" s="28"/>
      <c r="IG6" s="28"/>
      <c r="IH6" s="29"/>
      <c r="II6" s="29"/>
      <c r="IJ6" s="29"/>
      <c r="IK6" s="29"/>
      <c r="IL6" s="29"/>
      <c r="IM6" s="29"/>
      <c r="IN6" s="29"/>
      <c r="IO6" s="28"/>
      <c r="IP6" s="28"/>
      <c r="IQ6" s="28"/>
      <c r="IR6" s="28"/>
      <c r="IS6" s="28"/>
      <c r="IT6" s="28"/>
      <c r="IU6" s="28"/>
      <c r="IV6" s="29"/>
      <c r="IW6" s="29"/>
      <c r="IX6" s="29"/>
      <c r="IY6" s="29"/>
      <c r="IZ6" s="29"/>
      <c r="JA6" s="29"/>
      <c r="JB6" s="29"/>
      <c r="JC6" s="28"/>
      <c r="JD6" s="28"/>
      <c r="JE6" s="28"/>
      <c r="JF6" s="28"/>
      <c r="JG6" s="28"/>
      <c r="JH6" s="28"/>
      <c r="JI6" s="28"/>
      <c r="JJ6" s="29"/>
      <c r="JK6" s="29"/>
      <c r="JL6" s="29"/>
      <c r="JM6" s="29"/>
      <c r="JN6" s="29"/>
      <c r="JO6" s="29"/>
      <c r="JP6" s="29"/>
      <c r="JQ6" s="28"/>
      <c r="JR6" s="28"/>
      <c r="JS6" s="28"/>
      <c r="JT6" s="28"/>
      <c r="JU6" s="28"/>
      <c r="JV6" s="28"/>
      <c r="JW6" s="28"/>
      <c r="JX6" s="29"/>
      <c r="JY6" s="29"/>
      <c r="JZ6" s="29"/>
      <c r="KA6" s="29"/>
      <c r="KB6" s="29"/>
      <c r="KC6" s="29"/>
      <c r="KD6" s="29"/>
      <c r="KE6" s="28"/>
      <c r="KF6" s="28"/>
      <c r="KG6" s="28"/>
      <c r="KH6" s="28"/>
      <c r="KI6" s="28"/>
      <c r="KJ6" s="28"/>
      <c r="KK6" s="28"/>
      <c r="KL6" s="29"/>
      <c r="KM6" s="29"/>
      <c r="KN6" s="29"/>
      <c r="KO6" s="29"/>
      <c r="KP6" s="29"/>
      <c r="KQ6" s="29"/>
      <c r="KR6" s="29"/>
      <c r="KS6" s="28"/>
      <c r="KT6" s="28"/>
      <c r="KU6" s="28"/>
      <c r="KV6" s="28"/>
      <c r="KW6" s="28"/>
      <c r="KX6" s="28"/>
      <c r="KY6" s="28"/>
      <c r="KZ6" s="29"/>
      <c r="LA6" s="29"/>
      <c r="LB6" s="29"/>
    </row>
    <row r="7" spans="1:314" customFormat="1" x14ac:dyDescent="0.25">
      <c r="A7" s="17">
        <v>1</v>
      </c>
      <c r="B7" s="17" t="s">
        <v>3</v>
      </c>
      <c r="C7" s="28">
        <v>206.82</v>
      </c>
      <c r="D7" s="29">
        <v>272.23</v>
      </c>
      <c r="E7" s="29">
        <v>270.98</v>
      </c>
      <c r="F7" s="29">
        <v>275.04000000000002</v>
      </c>
      <c r="G7" s="29">
        <v>287.24</v>
      </c>
      <c r="H7" s="6">
        <v>288.7</v>
      </c>
      <c r="I7" s="6">
        <v>303.26</v>
      </c>
      <c r="J7" s="29">
        <v>304.39999999999998</v>
      </c>
      <c r="K7" s="28">
        <v>293.05</v>
      </c>
      <c r="L7" s="28">
        <v>283.56</v>
      </c>
      <c r="M7" s="28">
        <v>300.20999999999998</v>
      </c>
      <c r="N7" s="28">
        <v>315.77999999999997</v>
      </c>
      <c r="O7" s="28">
        <v>314.81</v>
      </c>
      <c r="P7" s="28">
        <v>292.64999999999998</v>
      </c>
      <c r="Q7" s="28">
        <v>283.55</v>
      </c>
      <c r="R7" s="29">
        <v>211</v>
      </c>
      <c r="S7" s="29">
        <v>213.04</v>
      </c>
      <c r="T7" s="29">
        <v>211.59</v>
      </c>
      <c r="U7" s="29">
        <v>219.78</v>
      </c>
      <c r="V7" s="29">
        <v>216.91</v>
      </c>
      <c r="W7" s="29">
        <v>205.92</v>
      </c>
      <c r="X7" s="29">
        <v>198.97</v>
      </c>
      <c r="Y7" s="28">
        <v>174.63</v>
      </c>
      <c r="Z7" s="28">
        <v>169.21</v>
      </c>
      <c r="AA7" s="28">
        <v>176.37</v>
      </c>
      <c r="AB7" s="28">
        <v>178</v>
      </c>
      <c r="AC7" s="28">
        <v>176.71</v>
      </c>
      <c r="AD7" s="28">
        <v>175.36</v>
      </c>
      <c r="AE7" s="28">
        <v>173.54</v>
      </c>
      <c r="AF7" s="29">
        <v>139.18</v>
      </c>
      <c r="AG7" s="29">
        <v>133.91</v>
      </c>
      <c r="AH7" s="29">
        <v>140.99</v>
      </c>
      <c r="AI7" s="29">
        <v>143.96</v>
      </c>
      <c r="AJ7" s="29">
        <v>142.55000000000001</v>
      </c>
      <c r="AK7" s="29">
        <v>141.19</v>
      </c>
      <c r="AL7" s="29">
        <v>129.32</v>
      </c>
      <c r="AM7" s="28">
        <v>169.15</v>
      </c>
      <c r="AN7" s="28">
        <v>165.45</v>
      </c>
      <c r="AO7" s="28">
        <v>162.33000000000001</v>
      </c>
      <c r="AP7" s="28">
        <v>166.61</v>
      </c>
      <c r="AQ7" s="28">
        <v>165.94</v>
      </c>
      <c r="AR7" s="28">
        <v>164.5</v>
      </c>
      <c r="AS7" s="28">
        <v>162.99</v>
      </c>
      <c r="AT7" s="29">
        <v>165.81</v>
      </c>
      <c r="AU7" s="29">
        <v>163.44999999999999</v>
      </c>
      <c r="AV7" s="29">
        <v>165.53</v>
      </c>
      <c r="AW7" s="29">
        <v>171.8</v>
      </c>
      <c r="AX7" s="29">
        <v>173.8</v>
      </c>
      <c r="AY7" s="29">
        <v>174.02</v>
      </c>
      <c r="AZ7" s="29">
        <v>168.04</v>
      </c>
      <c r="BA7" s="28">
        <v>172.95</v>
      </c>
      <c r="BB7" s="28">
        <v>163.19</v>
      </c>
      <c r="BC7" s="28">
        <v>163.03</v>
      </c>
      <c r="BD7" s="28">
        <v>172.76</v>
      </c>
      <c r="BE7" s="28">
        <v>174.71</v>
      </c>
      <c r="BF7" s="28">
        <v>178.68</v>
      </c>
      <c r="BG7" s="28">
        <v>174.54</v>
      </c>
      <c r="BH7" s="29">
        <v>135.26</v>
      </c>
      <c r="BI7" s="29">
        <v>49.77</v>
      </c>
      <c r="BJ7" s="29">
        <v>49.77</v>
      </c>
      <c r="BK7" s="29">
        <v>135.93</v>
      </c>
      <c r="BL7" s="29">
        <v>135.87</v>
      </c>
      <c r="BM7" s="29">
        <v>135.66</v>
      </c>
      <c r="BN7" s="29">
        <v>134.18</v>
      </c>
      <c r="BO7" s="28">
        <v>72.010000000000005</v>
      </c>
      <c r="BP7" s="28">
        <v>49.77</v>
      </c>
      <c r="BQ7" s="28">
        <v>71.650000000000006</v>
      </c>
      <c r="BR7" s="28">
        <v>72.69</v>
      </c>
      <c r="BS7" s="28">
        <v>71.92</v>
      </c>
      <c r="BT7" s="28">
        <v>72.099999999999994</v>
      </c>
      <c r="BU7" s="28">
        <v>72.34</v>
      </c>
      <c r="BV7" s="29">
        <v>119.92</v>
      </c>
      <c r="BW7" s="29">
        <v>118.25</v>
      </c>
      <c r="BX7" s="29">
        <v>118.94</v>
      </c>
      <c r="BY7" s="29">
        <v>119.56</v>
      </c>
      <c r="BZ7" s="29">
        <v>119.28</v>
      </c>
      <c r="CA7" s="29">
        <v>118.27</v>
      </c>
      <c r="CB7" s="29">
        <v>117.54</v>
      </c>
      <c r="CC7" s="28">
        <v>129.72</v>
      </c>
      <c r="CD7" s="28">
        <v>128.13999999999999</v>
      </c>
      <c r="CE7" s="28">
        <v>128.11000000000001</v>
      </c>
      <c r="CF7" s="28">
        <v>131.49</v>
      </c>
      <c r="CG7" s="28">
        <v>129.72999999999999</v>
      </c>
      <c r="CH7" s="28">
        <v>127.64</v>
      </c>
      <c r="CI7" s="28">
        <v>127.81</v>
      </c>
      <c r="CJ7" s="29">
        <v>105.6</v>
      </c>
      <c r="CK7" s="29">
        <v>104.92</v>
      </c>
      <c r="CL7" s="29">
        <v>105.71</v>
      </c>
      <c r="CM7" s="29">
        <v>104.52</v>
      </c>
      <c r="CN7" s="29">
        <v>104.48</v>
      </c>
      <c r="CO7" s="29"/>
      <c r="CP7" s="29"/>
      <c r="CQ7" s="28"/>
      <c r="CR7" s="28"/>
      <c r="CS7" s="28"/>
      <c r="CT7" s="28"/>
      <c r="CU7" s="28"/>
      <c r="CV7" s="28"/>
      <c r="CW7" s="28"/>
      <c r="CX7" s="29"/>
      <c r="CY7" s="29"/>
      <c r="CZ7" s="29"/>
      <c r="DA7" s="29"/>
      <c r="DB7" s="29"/>
      <c r="DC7" s="29"/>
      <c r="DD7" s="29"/>
      <c r="DE7" s="28"/>
      <c r="DF7" s="28"/>
      <c r="DG7" s="28"/>
      <c r="DH7" s="28"/>
      <c r="DI7" s="28"/>
      <c r="DJ7" s="28"/>
      <c r="DK7" s="28"/>
      <c r="DL7" s="29"/>
      <c r="DM7" s="29"/>
      <c r="DN7" s="29"/>
      <c r="DO7" s="29"/>
      <c r="DP7" s="29"/>
      <c r="DQ7" s="29"/>
      <c r="DR7" s="29"/>
      <c r="DS7" s="28"/>
      <c r="DT7" s="28"/>
      <c r="DU7" s="28"/>
      <c r="DV7" s="28"/>
      <c r="DW7" s="28"/>
      <c r="DX7" s="28"/>
      <c r="DY7" s="28"/>
      <c r="DZ7" s="29"/>
      <c r="EA7" s="29"/>
      <c r="EB7" s="29"/>
      <c r="EC7" s="29"/>
      <c r="ED7" s="29"/>
      <c r="EE7" s="29"/>
      <c r="EF7" s="29"/>
      <c r="EG7" s="28"/>
      <c r="EH7" s="28"/>
      <c r="EI7" s="28"/>
      <c r="EJ7" s="28"/>
      <c r="EK7" s="28"/>
      <c r="EL7" s="28"/>
      <c r="EM7" s="28"/>
      <c r="EN7" s="29"/>
      <c r="EO7" s="29"/>
      <c r="EP7" s="29"/>
      <c r="EQ7" s="29"/>
      <c r="ER7" s="29"/>
      <c r="ES7" s="29"/>
      <c r="ET7" s="29"/>
      <c r="EU7" s="28"/>
      <c r="EV7" s="28"/>
      <c r="EW7" s="28"/>
      <c r="EX7" s="28"/>
      <c r="EY7" s="28"/>
      <c r="EZ7" s="28"/>
      <c r="FA7" s="28"/>
      <c r="FB7" s="29"/>
      <c r="FC7" s="29"/>
      <c r="FD7" s="29"/>
      <c r="FE7" s="29"/>
      <c r="FF7" s="29"/>
      <c r="FG7" s="29"/>
      <c r="FH7" s="29"/>
      <c r="FI7" s="28"/>
      <c r="FJ7" s="28"/>
      <c r="FK7" s="28"/>
      <c r="FL7" s="28"/>
      <c r="FM7" s="28"/>
      <c r="FN7" s="28"/>
      <c r="FO7" s="28"/>
      <c r="FP7" s="29"/>
      <c r="FQ7" s="29"/>
      <c r="FR7" s="29"/>
      <c r="FS7" s="29"/>
      <c r="FT7" s="29"/>
      <c r="FU7" s="29"/>
      <c r="FV7" s="29"/>
      <c r="FW7" s="28"/>
      <c r="FX7" s="28"/>
      <c r="FY7" s="28"/>
      <c r="FZ7" s="28"/>
      <c r="GA7" s="28"/>
      <c r="GB7" s="28"/>
      <c r="GC7" s="28"/>
      <c r="GD7" s="29"/>
      <c r="GE7" s="29"/>
      <c r="GF7" s="29"/>
      <c r="GG7" s="29"/>
      <c r="GH7" s="29"/>
      <c r="GI7" s="29"/>
      <c r="GJ7" s="29"/>
      <c r="GK7" s="28"/>
      <c r="GL7" s="28"/>
      <c r="GM7" s="28"/>
      <c r="GN7" s="28"/>
      <c r="GO7" s="28"/>
      <c r="GP7" s="28"/>
      <c r="GQ7" s="28"/>
      <c r="GR7" s="29"/>
      <c r="GS7" s="29"/>
      <c r="GT7" s="29"/>
      <c r="GU7" s="29"/>
      <c r="GV7" s="29"/>
      <c r="GW7" s="29"/>
      <c r="GX7" s="29"/>
      <c r="GY7" s="28"/>
      <c r="GZ7" s="28"/>
      <c r="HA7" s="28"/>
      <c r="HB7" s="28"/>
      <c r="HC7" s="28"/>
      <c r="HD7" s="28"/>
      <c r="HE7" s="28"/>
      <c r="HF7" s="29"/>
      <c r="HG7" s="29"/>
      <c r="HH7" s="29"/>
      <c r="HI7" s="29"/>
      <c r="HJ7" s="29"/>
      <c r="HK7" s="29"/>
      <c r="HL7" s="29"/>
      <c r="HM7" s="28"/>
      <c r="HN7" s="28"/>
      <c r="HO7" s="28"/>
      <c r="HP7" s="28"/>
      <c r="HQ7" s="28"/>
      <c r="HR7" s="28"/>
      <c r="HS7" s="28"/>
      <c r="HT7" s="29"/>
      <c r="HU7" s="29"/>
      <c r="HV7" s="29"/>
      <c r="HW7" s="29"/>
      <c r="HX7" s="29"/>
      <c r="HY7" s="29"/>
      <c r="HZ7" s="29"/>
      <c r="IA7" s="28"/>
      <c r="IB7" s="28"/>
      <c r="IC7" s="28"/>
      <c r="ID7" s="28"/>
      <c r="IE7" s="28"/>
      <c r="IF7" s="28"/>
      <c r="IG7" s="28"/>
      <c r="IH7" s="29"/>
      <c r="II7" s="29"/>
      <c r="IJ7" s="29"/>
      <c r="IK7" s="29"/>
      <c r="IL7" s="29"/>
      <c r="IM7" s="29"/>
      <c r="IN7" s="29"/>
      <c r="IO7" s="28"/>
      <c r="IP7" s="28"/>
      <c r="IQ7" s="28"/>
      <c r="IR7" s="28"/>
      <c r="IS7" s="28"/>
      <c r="IT7" s="28"/>
      <c r="IU7" s="28"/>
      <c r="IV7" s="29"/>
      <c r="IW7" s="29"/>
      <c r="IX7" s="29"/>
      <c r="IY7" s="29"/>
      <c r="IZ7" s="29"/>
      <c r="JA7" s="29"/>
      <c r="JB7" s="29"/>
      <c r="JC7" s="28"/>
      <c r="JD7" s="28"/>
      <c r="JE7" s="28"/>
      <c r="JF7" s="28"/>
      <c r="JG7" s="28"/>
      <c r="JH7" s="28"/>
      <c r="JI7" s="28"/>
      <c r="JJ7" s="29"/>
      <c r="JK7" s="29"/>
      <c r="JL7" s="29"/>
      <c r="JM7" s="29"/>
      <c r="JN7" s="29"/>
      <c r="JO7" s="29"/>
      <c r="JP7" s="29"/>
      <c r="JQ7" s="28"/>
      <c r="JR7" s="28"/>
      <c r="JS7" s="28"/>
      <c r="JT7" s="28"/>
      <c r="JU7" s="28"/>
      <c r="JV7" s="28"/>
      <c r="JW7" s="28"/>
      <c r="JX7" s="29"/>
      <c r="JY7" s="29"/>
      <c r="JZ7" s="29"/>
      <c r="KA7" s="29"/>
      <c r="KB7" s="29"/>
      <c r="KC7" s="29"/>
      <c r="KD7" s="29"/>
      <c r="KE7" s="28"/>
      <c r="KF7" s="28"/>
      <c r="KG7" s="28"/>
      <c r="KH7" s="28"/>
      <c r="KI7" s="28"/>
      <c r="KJ7" s="28"/>
      <c r="KK7" s="28"/>
      <c r="KL7" s="29"/>
      <c r="KM7" s="29"/>
      <c r="KN7" s="29"/>
      <c r="KO7" s="29"/>
      <c r="KP7" s="29"/>
      <c r="KQ7" s="29"/>
      <c r="KR7" s="29"/>
      <c r="KS7" s="28"/>
      <c r="KT7" s="28"/>
      <c r="KU7" s="28"/>
      <c r="KV7" s="28"/>
      <c r="KW7" s="28"/>
      <c r="KX7" s="28"/>
      <c r="KY7" s="28"/>
      <c r="KZ7" s="29"/>
      <c r="LA7" s="29"/>
      <c r="LB7" s="29"/>
    </row>
    <row r="8" spans="1:314" customFormat="1" x14ac:dyDescent="0.25">
      <c r="A8" s="17">
        <v>1</v>
      </c>
      <c r="B8" s="17" t="s">
        <v>4</v>
      </c>
      <c r="C8" s="28">
        <v>206.82</v>
      </c>
      <c r="D8" s="29">
        <v>272.23</v>
      </c>
      <c r="E8" s="29">
        <v>270.98</v>
      </c>
      <c r="F8" s="29">
        <v>275.04000000000002</v>
      </c>
      <c r="G8" s="29">
        <v>287.24</v>
      </c>
      <c r="H8" s="6">
        <v>261.31</v>
      </c>
      <c r="I8" s="6">
        <v>303.26</v>
      </c>
      <c r="J8" s="29">
        <v>304.39999999999998</v>
      </c>
      <c r="K8" s="28">
        <v>293.05</v>
      </c>
      <c r="L8" s="28">
        <v>283.56</v>
      </c>
      <c r="M8" s="28">
        <v>300.20999999999998</v>
      </c>
      <c r="N8" s="28">
        <v>315.77999999999997</v>
      </c>
      <c r="O8" s="28">
        <v>314.81</v>
      </c>
      <c r="P8" s="28">
        <v>292.64999999999998</v>
      </c>
      <c r="Q8" s="28">
        <v>283.55</v>
      </c>
      <c r="R8" s="29">
        <v>211</v>
      </c>
      <c r="S8" s="29">
        <v>213.04</v>
      </c>
      <c r="T8" s="29">
        <v>211.59</v>
      </c>
      <c r="U8" s="29">
        <v>219.78</v>
      </c>
      <c r="V8" s="29">
        <v>216.91</v>
      </c>
      <c r="W8" s="29">
        <v>205.92</v>
      </c>
      <c r="X8" s="29">
        <v>198.97</v>
      </c>
      <c r="Y8" s="28">
        <v>174.63</v>
      </c>
      <c r="Z8" s="28">
        <v>169.21</v>
      </c>
      <c r="AA8" s="28">
        <v>176.37</v>
      </c>
      <c r="AB8" s="28">
        <v>178</v>
      </c>
      <c r="AC8" s="28">
        <v>176.71</v>
      </c>
      <c r="AD8" s="28">
        <v>175.36</v>
      </c>
      <c r="AE8" s="28">
        <v>173.54</v>
      </c>
      <c r="AF8" s="29">
        <v>139.18</v>
      </c>
      <c r="AG8" s="29">
        <v>133.91</v>
      </c>
      <c r="AH8" s="29">
        <v>144.44</v>
      </c>
      <c r="AI8" s="29">
        <v>145.76</v>
      </c>
      <c r="AJ8" s="29">
        <v>142.56</v>
      </c>
      <c r="AK8" s="29">
        <v>141.19</v>
      </c>
      <c r="AL8" s="29">
        <v>155.44</v>
      </c>
      <c r="AM8" s="28">
        <v>169.99</v>
      </c>
      <c r="AN8" s="28">
        <v>165.45</v>
      </c>
      <c r="AO8" s="28">
        <v>162.33000000000001</v>
      </c>
      <c r="AP8" s="28">
        <v>166.61</v>
      </c>
      <c r="AQ8" s="28">
        <v>167.33</v>
      </c>
      <c r="AR8" s="28">
        <v>164.5</v>
      </c>
      <c r="AS8" s="28">
        <v>162.99</v>
      </c>
      <c r="AT8" s="29">
        <v>165.81</v>
      </c>
      <c r="AU8" s="29">
        <v>163.44999999999999</v>
      </c>
      <c r="AV8" s="29">
        <v>165.53</v>
      </c>
      <c r="AW8" s="29">
        <v>171.8</v>
      </c>
      <c r="AX8" s="29">
        <v>173.8</v>
      </c>
      <c r="AY8" s="29">
        <v>174.02</v>
      </c>
      <c r="AZ8" s="29">
        <v>168.04</v>
      </c>
      <c r="BA8" s="28">
        <v>172.95</v>
      </c>
      <c r="BB8" s="28">
        <v>163.18</v>
      </c>
      <c r="BC8" s="28">
        <v>163.03</v>
      </c>
      <c r="BD8" s="28">
        <v>160.61000000000001</v>
      </c>
      <c r="BE8" s="28">
        <v>174.71</v>
      </c>
      <c r="BF8" s="28">
        <v>178.68</v>
      </c>
      <c r="BG8" s="28">
        <v>174.54</v>
      </c>
      <c r="BH8" s="29">
        <v>78.489999999999995</v>
      </c>
      <c r="BI8" s="29">
        <v>49.77</v>
      </c>
      <c r="BJ8" s="29">
        <v>49.77</v>
      </c>
      <c r="BK8" s="29">
        <v>49.77</v>
      </c>
      <c r="BL8" s="29">
        <v>49.77</v>
      </c>
      <c r="BM8" s="29">
        <v>49.77</v>
      </c>
      <c r="BN8" s="29">
        <v>120.43</v>
      </c>
      <c r="BO8" s="28">
        <v>49.77</v>
      </c>
      <c r="BP8" s="28">
        <v>49.77</v>
      </c>
      <c r="BQ8" s="28">
        <v>70.06</v>
      </c>
      <c r="BR8" s="28">
        <v>71.94</v>
      </c>
      <c r="BS8" s="28">
        <v>71.92</v>
      </c>
      <c r="BT8" s="28">
        <v>69.73</v>
      </c>
      <c r="BU8" s="28">
        <v>49.77</v>
      </c>
      <c r="BV8" s="29">
        <v>72.03</v>
      </c>
      <c r="BW8" s="29">
        <v>55.31</v>
      </c>
      <c r="BX8" s="29">
        <v>57.94</v>
      </c>
      <c r="BY8" s="29">
        <v>75.88</v>
      </c>
      <c r="BZ8" s="29">
        <v>79.349999999999994</v>
      </c>
      <c r="CA8" s="29">
        <v>106.5</v>
      </c>
      <c r="CB8" s="29">
        <v>112.06</v>
      </c>
      <c r="CC8" s="28">
        <v>79.12</v>
      </c>
      <c r="CD8" s="28">
        <v>65.81</v>
      </c>
      <c r="CE8" s="28">
        <v>79.260000000000005</v>
      </c>
      <c r="CF8" s="28">
        <v>83.02</v>
      </c>
      <c r="CG8" s="28">
        <v>81.73</v>
      </c>
      <c r="CH8" s="28">
        <v>80.41</v>
      </c>
      <c r="CI8" s="28">
        <v>102.76</v>
      </c>
      <c r="CJ8" s="29">
        <v>70.03</v>
      </c>
      <c r="CK8" s="29">
        <v>91.22</v>
      </c>
      <c r="CL8" s="29">
        <v>103.08</v>
      </c>
      <c r="CM8" s="29">
        <v>104.52</v>
      </c>
      <c r="CN8" s="29">
        <v>104.48</v>
      </c>
      <c r="CO8" s="29"/>
      <c r="CP8" s="29"/>
      <c r="CQ8" s="28"/>
      <c r="CR8" s="28"/>
      <c r="CS8" s="28"/>
      <c r="CT8" s="28"/>
      <c r="CU8" s="28"/>
      <c r="CV8" s="28"/>
      <c r="CW8" s="28"/>
      <c r="CX8" s="29"/>
      <c r="CY8" s="29"/>
      <c r="CZ8" s="29"/>
      <c r="DA8" s="29"/>
      <c r="DB8" s="29"/>
      <c r="DC8" s="29"/>
      <c r="DD8" s="29"/>
      <c r="DE8" s="28"/>
      <c r="DF8" s="28"/>
      <c r="DG8" s="28"/>
      <c r="DH8" s="28"/>
      <c r="DI8" s="28"/>
      <c r="DJ8" s="28"/>
      <c r="DK8" s="28"/>
      <c r="DL8" s="29"/>
      <c r="DM8" s="29"/>
      <c r="DN8" s="29"/>
      <c r="DO8" s="29"/>
      <c r="DP8" s="29"/>
      <c r="DQ8" s="29"/>
      <c r="DR8" s="29"/>
      <c r="DS8" s="28"/>
      <c r="DT8" s="28"/>
      <c r="DU8" s="28"/>
      <c r="DV8" s="28"/>
      <c r="DW8" s="28"/>
      <c r="DX8" s="28"/>
      <c r="DY8" s="28"/>
      <c r="DZ8" s="29"/>
      <c r="EA8" s="29"/>
      <c r="EB8" s="29"/>
      <c r="EC8" s="29"/>
      <c r="ED8" s="29"/>
      <c r="EE8" s="29"/>
      <c r="EF8" s="29"/>
      <c r="EG8" s="28"/>
      <c r="EH8" s="28"/>
      <c r="EI8" s="28"/>
      <c r="EJ8" s="28"/>
      <c r="EK8" s="28"/>
      <c r="EL8" s="28"/>
      <c r="EM8" s="28"/>
      <c r="EN8" s="29"/>
      <c r="EO8" s="29"/>
      <c r="EP8" s="29"/>
      <c r="EQ8" s="29"/>
      <c r="ER8" s="29"/>
      <c r="ES8" s="29"/>
      <c r="ET8" s="29"/>
      <c r="EU8" s="28"/>
      <c r="EV8" s="28"/>
      <c r="EW8" s="28"/>
      <c r="EX8" s="28"/>
      <c r="EY8" s="28"/>
      <c r="EZ8" s="28"/>
      <c r="FA8" s="28"/>
      <c r="FB8" s="29"/>
      <c r="FC8" s="29"/>
      <c r="FD8" s="29"/>
      <c r="FE8" s="29"/>
      <c r="FF8" s="29"/>
      <c r="FG8" s="29"/>
      <c r="FH8" s="29"/>
      <c r="FI8" s="28"/>
      <c r="FJ8" s="28"/>
      <c r="FK8" s="28"/>
      <c r="FL8" s="28"/>
      <c r="FM8" s="28"/>
      <c r="FN8" s="28"/>
      <c r="FO8" s="28"/>
      <c r="FP8" s="29"/>
      <c r="FQ8" s="29"/>
      <c r="FR8" s="29"/>
      <c r="FS8" s="29"/>
      <c r="FT8" s="29"/>
      <c r="FU8" s="29"/>
      <c r="FV8" s="29"/>
      <c r="FW8" s="28"/>
      <c r="FX8" s="28"/>
      <c r="FY8" s="28"/>
      <c r="FZ8" s="28"/>
      <c r="GA8" s="28"/>
      <c r="GB8" s="28"/>
      <c r="GC8" s="28"/>
      <c r="GD8" s="29"/>
      <c r="GE8" s="29"/>
      <c r="GF8" s="29"/>
      <c r="GG8" s="29"/>
      <c r="GH8" s="29"/>
      <c r="GI8" s="29"/>
      <c r="GJ8" s="29"/>
      <c r="GK8" s="28"/>
      <c r="GL8" s="28"/>
      <c r="GM8" s="28"/>
      <c r="GN8" s="28"/>
      <c r="GO8" s="28"/>
      <c r="GP8" s="28"/>
      <c r="GQ8" s="28"/>
      <c r="GR8" s="29"/>
      <c r="GS8" s="29"/>
      <c r="GT8" s="29"/>
      <c r="GU8" s="29"/>
      <c r="GV8" s="29"/>
      <c r="GW8" s="29"/>
      <c r="GX8" s="29"/>
      <c r="GY8" s="28"/>
      <c r="GZ8" s="28"/>
      <c r="HA8" s="28"/>
      <c r="HB8" s="28"/>
      <c r="HC8" s="28"/>
      <c r="HD8" s="28"/>
      <c r="HE8" s="28"/>
      <c r="HF8" s="29"/>
      <c r="HG8" s="29"/>
      <c r="HH8" s="29"/>
      <c r="HI8" s="29"/>
      <c r="HJ8" s="29"/>
      <c r="HK8" s="29"/>
      <c r="HL8" s="29"/>
      <c r="HM8" s="28"/>
      <c r="HN8" s="28"/>
      <c r="HO8" s="28"/>
      <c r="HP8" s="28"/>
      <c r="HQ8" s="28"/>
      <c r="HR8" s="28"/>
      <c r="HS8" s="28"/>
      <c r="HT8" s="29"/>
      <c r="HU8" s="29"/>
      <c r="HV8" s="29"/>
      <c r="HW8" s="29"/>
      <c r="HX8" s="29"/>
      <c r="HY8" s="29"/>
      <c r="HZ8" s="29"/>
      <c r="IA8" s="28"/>
      <c r="IB8" s="28"/>
      <c r="IC8" s="28"/>
      <c r="ID8" s="28"/>
      <c r="IE8" s="28"/>
      <c r="IF8" s="28"/>
      <c r="IG8" s="28"/>
      <c r="IH8" s="29"/>
      <c r="II8" s="29"/>
      <c r="IJ8" s="29"/>
      <c r="IK8" s="29"/>
      <c r="IL8" s="29"/>
      <c r="IM8" s="29"/>
      <c r="IN8" s="29"/>
      <c r="IO8" s="28"/>
      <c r="IP8" s="28"/>
      <c r="IQ8" s="28"/>
      <c r="IR8" s="28"/>
      <c r="IS8" s="28"/>
      <c r="IT8" s="28"/>
      <c r="IU8" s="28"/>
      <c r="IV8" s="29"/>
      <c r="IW8" s="29"/>
      <c r="IX8" s="29"/>
      <c r="IY8" s="29"/>
      <c r="IZ8" s="29"/>
      <c r="JA8" s="29"/>
      <c r="JB8" s="29"/>
      <c r="JC8" s="28"/>
      <c r="JD8" s="28"/>
      <c r="JE8" s="28"/>
      <c r="JF8" s="28"/>
      <c r="JG8" s="28"/>
      <c r="JH8" s="28"/>
      <c r="JI8" s="28"/>
      <c r="JJ8" s="29"/>
      <c r="JK8" s="29"/>
      <c r="JL8" s="29"/>
      <c r="JM8" s="29"/>
      <c r="JN8" s="29"/>
      <c r="JO8" s="29"/>
      <c r="JP8" s="29"/>
      <c r="JQ8" s="28"/>
      <c r="JR8" s="28"/>
      <c r="JS8" s="28"/>
      <c r="JT8" s="28"/>
      <c r="JU8" s="28"/>
      <c r="JV8" s="28"/>
      <c r="JW8" s="28"/>
      <c r="JX8" s="29"/>
      <c r="JY8" s="29"/>
      <c r="JZ8" s="29"/>
      <c r="KA8" s="29"/>
      <c r="KB8" s="29"/>
      <c r="KC8" s="29"/>
      <c r="KD8" s="29"/>
      <c r="KE8" s="28"/>
      <c r="KF8" s="28"/>
      <c r="KG8" s="28"/>
      <c r="KH8" s="28"/>
      <c r="KI8" s="28"/>
      <c r="KJ8" s="28"/>
      <c r="KK8" s="28"/>
      <c r="KL8" s="29"/>
      <c r="KM8" s="29"/>
      <c r="KN8" s="29"/>
      <c r="KO8" s="29"/>
      <c r="KP8" s="29"/>
      <c r="KQ8" s="29"/>
      <c r="KR8" s="29"/>
      <c r="KS8" s="28"/>
      <c r="KT8" s="28"/>
      <c r="KU8" s="28"/>
      <c r="KV8" s="28"/>
      <c r="KW8" s="28"/>
      <c r="KX8" s="28"/>
      <c r="KY8" s="28"/>
      <c r="KZ8" s="29"/>
      <c r="LA8" s="29"/>
      <c r="LB8" s="29"/>
    </row>
    <row r="9" spans="1:314" customFormat="1" x14ac:dyDescent="0.25">
      <c r="A9" s="17">
        <v>1</v>
      </c>
      <c r="B9" s="17" t="s">
        <v>5</v>
      </c>
      <c r="C9" s="28">
        <v>206.82</v>
      </c>
      <c r="D9" s="29">
        <v>272.23</v>
      </c>
      <c r="E9" s="29">
        <v>270.98</v>
      </c>
      <c r="F9" s="29">
        <v>275.04000000000002</v>
      </c>
      <c r="G9" s="29">
        <v>287.24</v>
      </c>
      <c r="H9" s="6">
        <v>288.7</v>
      </c>
      <c r="I9" s="6">
        <v>303.26</v>
      </c>
      <c r="J9" s="29">
        <v>304.39999999999998</v>
      </c>
      <c r="K9" s="28">
        <v>293.05</v>
      </c>
      <c r="L9" s="28">
        <v>283.56</v>
      </c>
      <c r="M9" s="28">
        <v>300.20999999999998</v>
      </c>
      <c r="N9" s="28">
        <v>315.77999999999997</v>
      </c>
      <c r="O9" s="28">
        <v>314.81</v>
      </c>
      <c r="P9" s="28">
        <v>292.64999999999998</v>
      </c>
      <c r="Q9" s="28">
        <v>283.55</v>
      </c>
      <c r="R9" s="29">
        <v>211</v>
      </c>
      <c r="S9" s="29">
        <v>213.04</v>
      </c>
      <c r="T9" s="29">
        <v>211.59</v>
      </c>
      <c r="U9" s="29">
        <v>219.78</v>
      </c>
      <c r="V9" s="29">
        <v>216.91</v>
      </c>
      <c r="W9" s="29">
        <v>205.92</v>
      </c>
      <c r="X9" s="29">
        <v>198.97</v>
      </c>
      <c r="Y9" s="28">
        <v>174.63</v>
      </c>
      <c r="Z9" s="28">
        <v>169.21</v>
      </c>
      <c r="AA9" s="28">
        <v>176.37</v>
      </c>
      <c r="AB9" s="28">
        <v>178</v>
      </c>
      <c r="AC9" s="28">
        <v>176.71</v>
      </c>
      <c r="AD9" s="28">
        <v>175.36</v>
      </c>
      <c r="AE9" s="28">
        <v>173.54</v>
      </c>
      <c r="AF9" s="29">
        <v>139.18</v>
      </c>
      <c r="AG9" s="29">
        <v>133.91</v>
      </c>
      <c r="AH9" s="29">
        <v>144.44</v>
      </c>
      <c r="AI9" s="29">
        <v>145.76</v>
      </c>
      <c r="AJ9" s="29">
        <v>142.55000000000001</v>
      </c>
      <c r="AK9" s="29">
        <v>141.19</v>
      </c>
      <c r="AL9" s="29">
        <v>155.44</v>
      </c>
      <c r="AM9" s="28">
        <v>169.99</v>
      </c>
      <c r="AN9" s="28">
        <v>165.45</v>
      </c>
      <c r="AO9" s="28">
        <v>162.33000000000001</v>
      </c>
      <c r="AP9" s="28">
        <v>166.61</v>
      </c>
      <c r="AQ9" s="28">
        <v>167.33</v>
      </c>
      <c r="AR9" s="28">
        <v>164.5</v>
      </c>
      <c r="AS9" s="28">
        <v>162.99</v>
      </c>
      <c r="AT9" s="29">
        <v>165.81</v>
      </c>
      <c r="AU9" s="29">
        <v>163.44999999999999</v>
      </c>
      <c r="AV9" s="29">
        <v>165.53</v>
      </c>
      <c r="AW9" s="29">
        <v>171.8</v>
      </c>
      <c r="AX9" s="29">
        <v>173.8</v>
      </c>
      <c r="AY9" s="29">
        <v>174.02</v>
      </c>
      <c r="AZ9" s="29">
        <v>168.04</v>
      </c>
      <c r="BA9" s="28">
        <v>172.95</v>
      </c>
      <c r="BB9" s="28">
        <v>163.18</v>
      </c>
      <c r="BC9" s="28">
        <v>163.03</v>
      </c>
      <c r="BD9" s="28">
        <v>160.61000000000001</v>
      </c>
      <c r="BE9" s="28">
        <v>173.68</v>
      </c>
      <c r="BF9" s="28">
        <v>178.68</v>
      </c>
      <c r="BG9" s="28">
        <v>174.54</v>
      </c>
      <c r="BH9" s="29">
        <v>49.77</v>
      </c>
      <c r="BI9" s="29">
        <v>49.77</v>
      </c>
      <c r="BJ9" s="29">
        <v>49.77</v>
      </c>
      <c r="BK9" s="29">
        <v>49.77</v>
      </c>
      <c r="BL9" s="29">
        <v>49.77</v>
      </c>
      <c r="BM9" s="29">
        <v>49.77</v>
      </c>
      <c r="BN9" s="29">
        <v>97.03</v>
      </c>
      <c r="BO9" s="28">
        <v>49.77</v>
      </c>
      <c r="BP9" s="28">
        <v>49.77</v>
      </c>
      <c r="BQ9" s="28">
        <v>70.06</v>
      </c>
      <c r="BR9" s="28">
        <v>49.77</v>
      </c>
      <c r="BS9" s="28">
        <v>49.77</v>
      </c>
      <c r="BT9" s="28">
        <v>49.77</v>
      </c>
      <c r="BU9" s="28">
        <v>49.77</v>
      </c>
      <c r="BV9" s="29">
        <v>72.03</v>
      </c>
      <c r="BW9" s="29">
        <v>49.77</v>
      </c>
      <c r="BX9" s="29">
        <v>49.77</v>
      </c>
      <c r="BY9" s="29">
        <v>49.77</v>
      </c>
      <c r="BZ9" s="29">
        <v>49.77</v>
      </c>
      <c r="CA9" s="29">
        <v>49.77</v>
      </c>
      <c r="CB9" s="29">
        <v>49.77</v>
      </c>
      <c r="CC9" s="28">
        <v>49.77</v>
      </c>
      <c r="CD9" s="28">
        <v>49.77</v>
      </c>
      <c r="CE9" s="28">
        <v>49.77</v>
      </c>
      <c r="CF9" s="28">
        <v>49.77</v>
      </c>
      <c r="CG9" s="28">
        <v>49.77</v>
      </c>
      <c r="CH9" s="28">
        <v>49.77</v>
      </c>
      <c r="CI9" s="28">
        <v>49.77</v>
      </c>
      <c r="CJ9" s="29">
        <v>49.77</v>
      </c>
      <c r="CK9" s="29">
        <v>49.77</v>
      </c>
      <c r="CL9" s="29">
        <v>49.77</v>
      </c>
      <c r="CM9" s="29">
        <v>49.77</v>
      </c>
      <c r="CN9" s="29">
        <v>72.97</v>
      </c>
      <c r="CO9" s="29"/>
      <c r="CP9" s="29"/>
      <c r="CQ9" s="28"/>
      <c r="CR9" s="28"/>
      <c r="CS9" s="28"/>
      <c r="CT9" s="28"/>
      <c r="CU9" s="28"/>
      <c r="CV9" s="28"/>
      <c r="CW9" s="28"/>
      <c r="CX9" s="29"/>
      <c r="CY9" s="29"/>
      <c r="CZ9" s="29"/>
      <c r="DA9" s="29"/>
      <c r="DB9" s="29"/>
      <c r="DC9" s="29"/>
      <c r="DD9" s="29"/>
      <c r="DE9" s="28"/>
      <c r="DF9" s="28"/>
      <c r="DG9" s="28"/>
      <c r="DH9" s="28"/>
      <c r="DI9" s="28"/>
      <c r="DJ9" s="28"/>
      <c r="DK9" s="28"/>
      <c r="DL9" s="29"/>
      <c r="DM9" s="29"/>
      <c r="DN9" s="29"/>
      <c r="DO9" s="29"/>
      <c r="DP9" s="29"/>
      <c r="DQ9" s="29"/>
      <c r="DR9" s="29"/>
      <c r="DS9" s="28"/>
      <c r="DT9" s="28"/>
      <c r="DU9" s="28"/>
      <c r="DV9" s="28"/>
      <c r="DW9" s="28"/>
      <c r="DX9" s="28"/>
      <c r="DY9" s="28"/>
      <c r="DZ9" s="29"/>
      <c r="EA9" s="29"/>
      <c r="EB9" s="29"/>
      <c r="EC9" s="29"/>
      <c r="ED9" s="29"/>
      <c r="EE9" s="29"/>
      <c r="EF9" s="29"/>
      <c r="EG9" s="28"/>
      <c r="EH9" s="28"/>
      <c r="EI9" s="28"/>
      <c r="EJ9" s="28"/>
      <c r="EK9" s="28"/>
      <c r="EL9" s="28"/>
      <c r="EM9" s="28"/>
      <c r="EN9" s="29"/>
      <c r="EO9" s="29"/>
      <c r="EP9" s="29"/>
      <c r="EQ9" s="29"/>
      <c r="ER9" s="29"/>
      <c r="ES9" s="29"/>
      <c r="ET9" s="29"/>
      <c r="EU9" s="28"/>
      <c r="EV9" s="28"/>
      <c r="EW9" s="28"/>
      <c r="EX9" s="28"/>
      <c r="EY9" s="28"/>
      <c r="EZ9" s="28"/>
      <c r="FA9" s="28"/>
      <c r="FB9" s="29"/>
      <c r="FC9" s="29"/>
      <c r="FD9" s="29"/>
      <c r="FE9" s="29"/>
      <c r="FF9" s="29"/>
      <c r="FG9" s="29"/>
      <c r="FH9" s="29"/>
      <c r="FI9" s="28"/>
      <c r="FJ9" s="28"/>
      <c r="FK9" s="28"/>
      <c r="FL9" s="28"/>
      <c r="FM9" s="28"/>
      <c r="FN9" s="28"/>
      <c r="FO9" s="28"/>
      <c r="FP9" s="29"/>
      <c r="FQ9" s="29"/>
      <c r="FR9" s="29"/>
      <c r="FS9" s="29"/>
      <c r="FT9" s="29"/>
      <c r="FU9" s="29"/>
      <c r="FV9" s="29"/>
      <c r="FW9" s="28"/>
      <c r="FX9" s="28"/>
      <c r="FY9" s="28"/>
      <c r="FZ9" s="28"/>
      <c r="GA9" s="28"/>
      <c r="GB9" s="28"/>
      <c r="GC9" s="28"/>
      <c r="GD9" s="29"/>
      <c r="GE9" s="29"/>
      <c r="GF9" s="29"/>
      <c r="GG9" s="29"/>
      <c r="GH9" s="29"/>
      <c r="GI9" s="29"/>
      <c r="GJ9" s="29"/>
      <c r="GK9" s="28"/>
      <c r="GL9" s="28"/>
      <c r="GM9" s="28"/>
      <c r="GN9" s="28"/>
      <c r="GO9" s="28"/>
      <c r="GP9" s="28"/>
      <c r="GQ9" s="28"/>
      <c r="GR9" s="29"/>
      <c r="GS9" s="29"/>
      <c r="GT9" s="29"/>
      <c r="GU9" s="29"/>
      <c r="GV9" s="29"/>
      <c r="GW9" s="29"/>
      <c r="GX9" s="29"/>
      <c r="GY9" s="28"/>
      <c r="GZ9" s="28"/>
      <c r="HA9" s="28"/>
      <c r="HB9" s="28"/>
      <c r="HC9" s="28"/>
      <c r="HD9" s="28"/>
      <c r="HE9" s="28"/>
      <c r="HF9" s="29"/>
      <c r="HG9" s="29"/>
      <c r="HH9" s="29"/>
      <c r="HI9" s="29"/>
      <c r="HJ9" s="29"/>
      <c r="HK9" s="29"/>
      <c r="HL9" s="29"/>
      <c r="HM9" s="28"/>
      <c r="HN9" s="28"/>
      <c r="HO9" s="28"/>
      <c r="HP9" s="28"/>
      <c r="HQ9" s="28"/>
      <c r="HR9" s="28"/>
      <c r="HS9" s="28"/>
      <c r="HT9" s="29"/>
      <c r="HU9" s="29"/>
      <c r="HV9" s="29"/>
      <c r="HW9" s="29"/>
      <c r="HX9" s="29"/>
      <c r="HY9" s="29"/>
      <c r="HZ9" s="29"/>
      <c r="IA9" s="28"/>
      <c r="IB9" s="28"/>
      <c r="IC9" s="28"/>
      <c r="ID9" s="28"/>
      <c r="IE9" s="28"/>
      <c r="IF9" s="28"/>
      <c r="IG9" s="28"/>
      <c r="IH9" s="29"/>
      <c r="II9" s="29"/>
      <c r="IJ9" s="29"/>
      <c r="IK9" s="29"/>
      <c r="IL9" s="29"/>
      <c r="IM9" s="29"/>
      <c r="IN9" s="29"/>
      <c r="IO9" s="28"/>
      <c r="IP9" s="28"/>
      <c r="IQ9" s="28"/>
      <c r="IR9" s="28"/>
      <c r="IS9" s="28"/>
      <c r="IT9" s="28"/>
      <c r="IU9" s="28"/>
      <c r="IV9" s="29"/>
      <c r="IW9" s="29"/>
      <c r="IX9" s="29"/>
      <c r="IY9" s="29"/>
      <c r="IZ9" s="29"/>
      <c r="JA9" s="29"/>
      <c r="JB9" s="29"/>
      <c r="JC9" s="28"/>
      <c r="JD9" s="28"/>
      <c r="JE9" s="28"/>
      <c r="JF9" s="28"/>
      <c r="JG9" s="28"/>
      <c r="JH9" s="28"/>
      <c r="JI9" s="28"/>
      <c r="JJ9" s="29"/>
      <c r="JK9" s="29"/>
      <c r="JL9" s="29"/>
      <c r="JM9" s="29"/>
      <c r="JN9" s="29"/>
      <c r="JO9" s="29"/>
      <c r="JP9" s="29"/>
      <c r="JQ9" s="28"/>
      <c r="JR9" s="28"/>
      <c r="JS9" s="28"/>
      <c r="JT9" s="28"/>
      <c r="JU9" s="28"/>
      <c r="JV9" s="28"/>
      <c r="JW9" s="28"/>
      <c r="JX9" s="29"/>
      <c r="JY9" s="29"/>
      <c r="JZ9" s="29"/>
      <c r="KA9" s="29"/>
      <c r="KB9" s="29"/>
      <c r="KC9" s="29"/>
      <c r="KD9" s="29"/>
      <c r="KE9" s="28"/>
      <c r="KF9" s="28"/>
      <c r="KG9" s="28"/>
      <c r="KH9" s="28"/>
      <c r="KI9" s="28"/>
      <c r="KJ9" s="28"/>
      <c r="KK9" s="28"/>
      <c r="KL9" s="29"/>
      <c r="KM9" s="29"/>
      <c r="KN9" s="29"/>
      <c r="KO9" s="29"/>
      <c r="KP9" s="29"/>
      <c r="KQ9" s="29"/>
      <c r="KR9" s="29"/>
      <c r="KS9" s="28"/>
      <c r="KT9" s="28"/>
      <c r="KU9" s="28"/>
      <c r="KV9" s="28"/>
      <c r="KW9" s="28"/>
      <c r="KX9" s="28"/>
      <c r="KY9" s="28"/>
      <c r="KZ9" s="29"/>
      <c r="LA9" s="29"/>
      <c r="LB9" s="29"/>
    </row>
    <row r="10" spans="1:314" customFormat="1" x14ac:dyDescent="0.25">
      <c r="A10" s="17">
        <v>2</v>
      </c>
      <c r="B10" s="17" t="s">
        <v>2</v>
      </c>
      <c r="C10" s="28">
        <v>204.61</v>
      </c>
      <c r="D10" s="29">
        <v>270.08999999999997</v>
      </c>
      <c r="E10" s="29">
        <v>269.08</v>
      </c>
      <c r="F10" s="29">
        <v>273.69</v>
      </c>
      <c r="G10" s="29">
        <v>285.83999999999997</v>
      </c>
      <c r="H10" s="6">
        <v>280.37</v>
      </c>
      <c r="I10" s="6">
        <v>301.16000000000003</v>
      </c>
      <c r="J10" s="29">
        <v>302.07</v>
      </c>
      <c r="K10" s="28">
        <v>289.83</v>
      </c>
      <c r="L10" s="28">
        <v>280.93</v>
      </c>
      <c r="M10" s="28">
        <v>296.58</v>
      </c>
      <c r="N10" s="28">
        <v>308.43</v>
      </c>
      <c r="O10" s="28">
        <v>308.08999999999997</v>
      </c>
      <c r="P10" s="28">
        <v>288.52999999999997</v>
      </c>
      <c r="Q10" s="28">
        <v>281.79000000000002</v>
      </c>
      <c r="R10" s="29">
        <v>208.99</v>
      </c>
      <c r="S10" s="29">
        <v>207.88</v>
      </c>
      <c r="T10" s="29">
        <v>208.12</v>
      </c>
      <c r="U10" s="29">
        <v>215.32</v>
      </c>
      <c r="V10" s="29">
        <v>213.58</v>
      </c>
      <c r="W10" s="29">
        <v>202.82</v>
      </c>
      <c r="X10" s="29">
        <v>199.19</v>
      </c>
      <c r="Y10" s="28">
        <v>181.62</v>
      </c>
      <c r="Z10" s="28">
        <v>167.89</v>
      </c>
      <c r="AA10" s="28">
        <v>174.95</v>
      </c>
      <c r="AB10" s="28">
        <v>176.76</v>
      </c>
      <c r="AC10" s="28">
        <v>176.24</v>
      </c>
      <c r="AD10" s="28">
        <v>174.87</v>
      </c>
      <c r="AE10" s="28">
        <v>173.34</v>
      </c>
      <c r="AF10" s="29">
        <v>150.44</v>
      </c>
      <c r="AG10" s="29">
        <v>142.59</v>
      </c>
      <c r="AH10" s="29">
        <v>143.88</v>
      </c>
      <c r="AI10" s="29">
        <v>141.1</v>
      </c>
      <c r="AJ10" s="29">
        <v>141.53</v>
      </c>
      <c r="AK10" s="29">
        <v>139.47</v>
      </c>
      <c r="AL10" s="29">
        <v>155.35</v>
      </c>
      <c r="AM10" s="28">
        <v>168.06</v>
      </c>
      <c r="AN10" s="28">
        <v>164.35</v>
      </c>
      <c r="AO10" s="28">
        <v>160.29</v>
      </c>
      <c r="AP10" s="28">
        <v>166.4</v>
      </c>
      <c r="AQ10" s="28">
        <v>165.36</v>
      </c>
      <c r="AR10" s="28">
        <v>164.5</v>
      </c>
      <c r="AS10" s="28">
        <v>159.52000000000001</v>
      </c>
      <c r="AT10" s="29">
        <v>164.99</v>
      </c>
      <c r="AU10" s="29">
        <v>161.46</v>
      </c>
      <c r="AV10" s="29">
        <v>164.67</v>
      </c>
      <c r="AW10" s="29">
        <v>171.27</v>
      </c>
      <c r="AX10" s="29">
        <v>171.56</v>
      </c>
      <c r="AY10" s="29">
        <v>173.1</v>
      </c>
      <c r="AZ10" s="29">
        <v>168.49</v>
      </c>
      <c r="BA10" s="28">
        <v>171.62</v>
      </c>
      <c r="BB10" s="28">
        <v>157.32</v>
      </c>
      <c r="BC10" s="28">
        <v>156.28</v>
      </c>
      <c r="BD10" s="28">
        <v>172.43</v>
      </c>
      <c r="BE10" s="28">
        <v>172.75</v>
      </c>
      <c r="BF10" s="28">
        <v>175.51</v>
      </c>
      <c r="BG10" s="28">
        <v>173.01</v>
      </c>
      <c r="BH10" s="29">
        <v>117.35</v>
      </c>
      <c r="BI10" s="29">
        <v>49.77</v>
      </c>
      <c r="BJ10" s="29">
        <v>49.77</v>
      </c>
      <c r="BK10" s="29">
        <v>49.77</v>
      </c>
      <c r="BL10" s="29">
        <v>135.55000000000001</v>
      </c>
      <c r="BM10" s="29">
        <v>133.71</v>
      </c>
      <c r="BN10" s="29">
        <v>133.11000000000001</v>
      </c>
      <c r="BO10" s="28">
        <v>71.67</v>
      </c>
      <c r="BP10" s="28">
        <v>49.77</v>
      </c>
      <c r="BQ10" s="28">
        <v>71.3</v>
      </c>
      <c r="BR10" s="28">
        <v>72.02</v>
      </c>
      <c r="BS10" s="28">
        <v>63.58</v>
      </c>
      <c r="BT10" s="28">
        <v>54.02</v>
      </c>
      <c r="BU10" s="28">
        <v>49.85</v>
      </c>
      <c r="BV10" s="29">
        <v>118.9</v>
      </c>
      <c r="BW10" s="29">
        <v>77.489999999999995</v>
      </c>
      <c r="BX10" s="29">
        <v>93.18</v>
      </c>
      <c r="BY10" s="29">
        <v>118.36</v>
      </c>
      <c r="BZ10" s="29">
        <v>118.25</v>
      </c>
      <c r="CA10" s="29">
        <v>117.22</v>
      </c>
      <c r="CB10" s="29">
        <v>116.89</v>
      </c>
      <c r="CC10" s="28">
        <v>129.28</v>
      </c>
      <c r="CD10" s="28">
        <v>78.86</v>
      </c>
      <c r="CE10" s="28">
        <v>124.88</v>
      </c>
      <c r="CF10" s="28">
        <v>129.66</v>
      </c>
      <c r="CG10" s="28">
        <v>129.15</v>
      </c>
      <c r="CH10" s="28">
        <v>127.13</v>
      </c>
      <c r="CI10" s="28">
        <v>127.25</v>
      </c>
      <c r="CJ10" s="29">
        <v>104.82</v>
      </c>
      <c r="CK10" s="29">
        <v>103.59</v>
      </c>
      <c r="CL10" s="29">
        <v>104.34</v>
      </c>
      <c r="CM10" s="29">
        <v>103.79</v>
      </c>
      <c r="CN10" s="29">
        <v>103.36</v>
      </c>
      <c r="CO10" s="29"/>
      <c r="CP10" s="29"/>
      <c r="CQ10" s="28"/>
      <c r="CR10" s="28"/>
      <c r="CS10" s="28"/>
      <c r="CT10" s="28"/>
      <c r="CU10" s="28"/>
      <c r="CV10" s="28"/>
      <c r="CW10" s="28"/>
      <c r="CX10" s="29"/>
      <c r="CY10" s="29"/>
      <c r="CZ10" s="29"/>
      <c r="DA10" s="29"/>
      <c r="DB10" s="29"/>
      <c r="DC10" s="29"/>
      <c r="DD10" s="29"/>
      <c r="DE10" s="28"/>
      <c r="DF10" s="28"/>
      <c r="DG10" s="28"/>
      <c r="DH10" s="28"/>
      <c r="DI10" s="28"/>
      <c r="DJ10" s="28"/>
      <c r="DK10" s="28"/>
      <c r="DL10" s="29"/>
      <c r="DM10" s="29"/>
      <c r="DN10" s="29"/>
      <c r="DO10" s="29"/>
      <c r="DP10" s="29"/>
      <c r="DQ10" s="29"/>
      <c r="DR10" s="29"/>
      <c r="DS10" s="28"/>
      <c r="DT10" s="28"/>
      <c r="DU10" s="28"/>
      <c r="DV10" s="28"/>
      <c r="DW10" s="28"/>
      <c r="DX10" s="28"/>
      <c r="DY10" s="28"/>
      <c r="DZ10" s="29"/>
      <c r="EA10" s="29"/>
      <c r="EB10" s="29"/>
      <c r="EC10" s="29"/>
      <c r="ED10" s="29"/>
      <c r="EE10" s="29"/>
      <c r="EF10" s="29"/>
      <c r="EG10" s="28"/>
      <c r="EH10" s="28"/>
      <c r="EI10" s="28"/>
      <c r="EJ10" s="28"/>
      <c r="EK10" s="28"/>
      <c r="EL10" s="28"/>
      <c r="EM10" s="28"/>
      <c r="EN10" s="29"/>
      <c r="EO10" s="29"/>
      <c r="EP10" s="29"/>
      <c r="EQ10" s="29"/>
      <c r="ER10" s="29"/>
      <c r="ES10" s="29"/>
      <c r="ET10" s="29"/>
      <c r="EU10" s="28"/>
      <c r="EV10" s="28"/>
      <c r="EW10" s="28"/>
      <c r="EX10" s="28"/>
      <c r="EY10" s="28"/>
      <c r="EZ10" s="28"/>
      <c r="FA10" s="28"/>
      <c r="FB10" s="29"/>
      <c r="FC10" s="29"/>
      <c r="FD10" s="29"/>
      <c r="FE10" s="29"/>
      <c r="FF10" s="29"/>
      <c r="FG10" s="29"/>
      <c r="FH10" s="29"/>
      <c r="FI10" s="28"/>
      <c r="FJ10" s="28"/>
      <c r="FK10" s="28"/>
      <c r="FL10" s="28"/>
      <c r="FM10" s="28"/>
      <c r="FN10" s="28"/>
      <c r="FO10" s="28"/>
      <c r="FP10" s="29"/>
      <c r="FQ10" s="29"/>
      <c r="FR10" s="29"/>
      <c r="FS10" s="29"/>
      <c r="FT10" s="29"/>
      <c r="FU10" s="29"/>
      <c r="FV10" s="29"/>
      <c r="FW10" s="28"/>
      <c r="FX10" s="28"/>
      <c r="FY10" s="28"/>
      <c r="FZ10" s="28"/>
      <c r="GA10" s="28"/>
      <c r="GB10" s="28"/>
      <c r="GC10" s="28"/>
      <c r="GD10" s="29"/>
      <c r="GE10" s="29"/>
      <c r="GF10" s="29"/>
      <c r="GG10" s="29"/>
      <c r="GH10" s="29"/>
      <c r="GI10" s="29"/>
      <c r="GJ10" s="29"/>
      <c r="GK10" s="28"/>
      <c r="GL10" s="28"/>
      <c r="GM10" s="28"/>
      <c r="GN10" s="28"/>
      <c r="GO10" s="28"/>
      <c r="GP10" s="28"/>
      <c r="GQ10" s="28"/>
      <c r="GR10" s="29"/>
      <c r="GS10" s="29"/>
      <c r="GT10" s="29"/>
      <c r="GU10" s="29"/>
      <c r="GV10" s="29"/>
      <c r="GW10" s="29"/>
      <c r="GX10" s="29"/>
      <c r="GY10" s="28"/>
      <c r="GZ10" s="28"/>
      <c r="HA10" s="28"/>
      <c r="HB10" s="28"/>
      <c r="HC10" s="28"/>
      <c r="HD10" s="28"/>
      <c r="HE10" s="28"/>
      <c r="HF10" s="29"/>
      <c r="HG10" s="29"/>
      <c r="HH10" s="29"/>
      <c r="HI10" s="29"/>
      <c r="HJ10" s="29"/>
      <c r="HK10" s="29"/>
      <c r="HL10" s="29"/>
      <c r="HM10" s="28"/>
      <c r="HN10" s="28"/>
      <c r="HO10" s="28"/>
      <c r="HP10" s="28"/>
      <c r="HQ10" s="28"/>
      <c r="HR10" s="28"/>
      <c r="HS10" s="28"/>
      <c r="HT10" s="29"/>
      <c r="HU10" s="29"/>
      <c r="HV10" s="29"/>
      <c r="HW10" s="29"/>
      <c r="HX10" s="29"/>
      <c r="HY10" s="29"/>
      <c r="HZ10" s="29"/>
      <c r="IA10" s="28"/>
      <c r="IB10" s="28"/>
      <c r="IC10" s="28"/>
      <c r="ID10" s="28"/>
      <c r="IE10" s="28"/>
      <c r="IF10" s="28"/>
      <c r="IG10" s="28"/>
      <c r="IH10" s="29"/>
      <c r="II10" s="29"/>
      <c r="IJ10" s="29"/>
      <c r="IK10" s="29"/>
      <c r="IL10" s="29"/>
      <c r="IM10" s="29"/>
      <c r="IN10" s="29"/>
      <c r="IO10" s="28"/>
      <c r="IP10" s="28"/>
      <c r="IQ10" s="28"/>
      <c r="IR10" s="28"/>
      <c r="IS10" s="28"/>
      <c r="IT10" s="28"/>
      <c r="IU10" s="28"/>
      <c r="IV10" s="29"/>
      <c r="IW10" s="29"/>
      <c r="IX10" s="29"/>
      <c r="IY10" s="29"/>
      <c r="IZ10" s="29"/>
      <c r="JA10" s="29"/>
      <c r="JB10" s="29"/>
      <c r="JC10" s="28"/>
      <c r="JD10" s="28"/>
      <c r="JE10" s="28"/>
      <c r="JF10" s="28"/>
      <c r="JG10" s="28"/>
      <c r="JH10" s="28"/>
      <c r="JI10" s="28"/>
      <c r="JJ10" s="29"/>
      <c r="JK10" s="29"/>
      <c r="JL10" s="29"/>
      <c r="JM10" s="29"/>
      <c r="JN10" s="29"/>
      <c r="JO10" s="29"/>
      <c r="JP10" s="29"/>
      <c r="JQ10" s="28"/>
      <c r="JR10" s="28"/>
      <c r="JS10" s="28"/>
      <c r="JT10" s="28"/>
      <c r="JU10" s="28"/>
      <c r="JV10" s="28"/>
      <c r="JW10" s="28"/>
      <c r="JX10" s="29"/>
      <c r="JY10" s="29"/>
      <c r="JZ10" s="29"/>
      <c r="KA10" s="29"/>
      <c r="KB10" s="29"/>
      <c r="KC10" s="29"/>
      <c r="KD10" s="29"/>
      <c r="KE10" s="28"/>
      <c r="KF10" s="28"/>
      <c r="KG10" s="28"/>
      <c r="KH10" s="28"/>
      <c r="KI10" s="28"/>
      <c r="KJ10" s="28"/>
      <c r="KK10" s="28"/>
      <c r="KL10" s="29"/>
      <c r="KM10" s="29"/>
      <c r="KN10" s="29"/>
      <c r="KO10" s="29"/>
      <c r="KP10" s="29"/>
      <c r="KQ10" s="29"/>
      <c r="KR10" s="29"/>
      <c r="KS10" s="28"/>
      <c r="KT10" s="28"/>
      <c r="KU10" s="28"/>
      <c r="KV10" s="28"/>
      <c r="KW10" s="28"/>
      <c r="KX10" s="28"/>
      <c r="KY10" s="28"/>
      <c r="KZ10" s="29"/>
      <c r="LA10" s="29"/>
      <c r="LB10" s="29"/>
    </row>
    <row r="11" spans="1:314" customFormat="1" x14ac:dyDescent="0.25">
      <c r="A11" s="17">
        <v>2</v>
      </c>
      <c r="B11" s="17" t="s">
        <v>3</v>
      </c>
      <c r="C11" s="28">
        <v>204.61</v>
      </c>
      <c r="D11" s="29">
        <v>270.08999999999997</v>
      </c>
      <c r="E11" s="29">
        <v>269.08</v>
      </c>
      <c r="F11" s="29">
        <v>273.69</v>
      </c>
      <c r="G11" s="29">
        <v>285.83999999999997</v>
      </c>
      <c r="H11" s="6">
        <v>280.37</v>
      </c>
      <c r="I11" s="6">
        <v>301.16000000000003</v>
      </c>
      <c r="J11" s="29">
        <v>302.07</v>
      </c>
      <c r="K11" s="28">
        <v>289.83</v>
      </c>
      <c r="L11" s="28">
        <v>280.93</v>
      </c>
      <c r="M11" s="28">
        <v>296.58</v>
      </c>
      <c r="N11" s="28">
        <v>308.43</v>
      </c>
      <c r="O11" s="28">
        <v>308.08999999999997</v>
      </c>
      <c r="P11" s="28">
        <v>288.52999999999997</v>
      </c>
      <c r="Q11" s="28">
        <v>281.79000000000002</v>
      </c>
      <c r="R11" s="29">
        <v>208.99</v>
      </c>
      <c r="S11" s="29">
        <v>207.88</v>
      </c>
      <c r="T11" s="29">
        <v>208.12</v>
      </c>
      <c r="U11" s="29">
        <v>215.32</v>
      </c>
      <c r="V11" s="29">
        <v>213.58</v>
      </c>
      <c r="W11" s="29">
        <v>202.82</v>
      </c>
      <c r="X11" s="29">
        <v>197.11</v>
      </c>
      <c r="Y11" s="28">
        <v>173.19</v>
      </c>
      <c r="Z11" s="28">
        <v>167.89</v>
      </c>
      <c r="AA11" s="28">
        <v>174.95</v>
      </c>
      <c r="AB11" s="28">
        <v>174.39</v>
      </c>
      <c r="AC11" s="28">
        <v>176.24</v>
      </c>
      <c r="AD11" s="28">
        <v>174.87</v>
      </c>
      <c r="AE11" s="28">
        <v>173.34</v>
      </c>
      <c r="AF11" s="29">
        <v>137.29</v>
      </c>
      <c r="AG11" s="29">
        <v>132.55000000000001</v>
      </c>
      <c r="AH11" s="29">
        <v>143.88</v>
      </c>
      <c r="AI11" s="29">
        <v>141.1</v>
      </c>
      <c r="AJ11" s="29">
        <v>141.53</v>
      </c>
      <c r="AK11" s="29">
        <v>139.38999999999999</v>
      </c>
      <c r="AL11" s="29">
        <v>128.27000000000001</v>
      </c>
      <c r="AM11" s="28">
        <v>167.09</v>
      </c>
      <c r="AN11" s="28">
        <v>164.35</v>
      </c>
      <c r="AO11" s="28">
        <v>160.29</v>
      </c>
      <c r="AP11" s="28">
        <v>166.4</v>
      </c>
      <c r="AQ11" s="28">
        <v>165.13</v>
      </c>
      <c r="AR11" s="28">
        <v>164.5</v>
      </c>
      <c r="AS11" s="28">
        <v>159.52000000000001</v>
      </c>
      <c r="AT11" s="29">
        <v>164.99</v>
      </c>
      <c r="AU11" s="29">
        <v>161.46</v>
      </c>
      <c r="AV11" s="29">
        <v>164.67</v>
      </c>
      <c r="AW11" s="29">
        <v>171.27</v>
      </c>
      <c r="AX11" s="29">
        <v>171.56</v>
      </c>
      <c r="AY11" s="29">
        <v>173.1</v>
      </c>
      <c r="AZ11" s="29">
        <v>168.49</v>
      </c>
      <c r="BA11" s="28">
        <v>171.62</v>
      </c>
      <c r="BB11" s="28">
        <v>157.32</v>
      </c>
      <c r="BC11" s="28">
        <v>156.28</v>
      </c>
      <c r="BD11" s="28">
        <v>172.43</v>
      </c>
      <c r="BE11" s="28">
        <v>172.75</v>
      </c>
      <c r="BF11" s="28">
        <v>175.51</v>
      </c>
      <c r="BG11" s="28">
        <v>173.01</v>
      </c>
      <c r="BH11" s="29">
        <v>123.56</v>
      </c>
      <c r="BI11" s="29">
        <v>49.77</v>
      </c>
      <c r="BJ11" s="29">
        <v>49.77</v>
      </c>
      <c r="BK11" s="29">
        <v>131.32</v>
      </c>
      <c r="BL11" s="29">
        <v>135.55000000000001</v>
      </c>
      <c r="BM11" s="29">
        <v>135.58000000000001</v>
      </c>
      <c r="BN11" s="29">
        <v>133.93</v>
      </c>
      <c r="BO11" s="28">
        <v>71.67</v>
      </c>
      <c r="BP11" s="28">
        <v>49.77</v>
      </c>
      <c r="BQ11" s="28">
        <v>71.3</v>
      </c>
      <c r="BR11" s="28">
        <v>72.02</v>
      </c>
      <c r="BS11" s="28">
        <v>71.760000000000005</v>
      </c>
      <c r="BT11" s="28">
        <v>71.709999999999994</v>
      </c>
      <c r="BU11" s="28">
        <v>71.59</v>
      </c>
      <c r="BV11" s="29">
        <v>119.37</v>
      </c>
      <c r="BW11" s="29">
        <v>116.92</v>
      </c>
      <c r="BX11" s="29">
        <v>93.18</v>
      </c>
      <c r="BY11" s="29">
        <v>118.36</v>
      </c>
      <c r="BZ11" s="29">
        <v>118.25</v>
      </c>
      <c r="CA11" s="29">
        <v>117.23</v>
      </c>
      <c r="CB11" s="29">
        <v>116.89</v>
      </c>
      <c r="CC11" s="28">
        <v>129.44999999999999</v>
      </c>
      <c r="CD11" s="28">
        <v>78.86</v>
      </c>
      <c r="CE11" s="28">
        <v>124.88</v>
      </c>
      <c r="CF11" s="28">
        <v>129.66</v>
      </c>
      <c r="CG11" s="28">
        <v>129.16</v>
      </c>
      <c r="CH11" s="28">
        <v>127.13</v>
      </c>
      <c r="CI11" s="28">
        <v>127.25</v>
      </c>
      <c r="CJ11" s="29">
        <v>105.18</v>
      </c>
      <c r="CK11" s="29">
        <v>104.04</v>
      </c>
      <c r="CL11" s="29">
        <v>104.34</v>
      </c>
      <c r="CM11" s="29">
        <v>103.79</v>
      </c>
      <c r="CN11" s="29">
        <v>103.36</v>
      </c>
      <c r="CO11" s="29"/>
      <c r="CP11" s="29"/>
      <c r="CQ11" s="28"/>
      <c r="CR11" s="28"/>
      <c r="CS11" s="28"/>
      <c r="CT11" s="28"/>
      <c r="CU11" s="28"/>
      <c r="CV11" s="28"/>
      <c r="CW11" s="28"/>
      <c r="CX11" s="29"/>
      <c r="CY11" s="29"/>
      <c r="CZ11" s="29"/>
      <c r="DA11" s="29"/>
      <c r="DB11" s="29"/>
      <c r="DC11" s="29"/>
      <c r="DD11" s="29"/>
      <c r="DE11" s="28"/>
      <c r="DF11" s="28"/>
      <c r="DG11" s="28"/>
      <c r="DH11" s="28"/>
      <c r="DI11" s="28"/>
      <c r="DJ11" s="28"/>
      <c r="DK11" s="28"/>
      <c r="DL11" s="29"/>
      <c r="DM11" s="29"/>
      <c r="DN11" s="29"/>
      <c r="DO11" s="29"/>
      <c r="DP11" s="29"/>
      <c r="DQ11" s="29"/>
      <c r="DR11" s="29"/>
      <c r="DS11" s="28"/>
      <c r="DT11" s="28"/>
      <c r="DU11" s="28"/>
      <c r="DV11" s="28"/>
      <c r="DW11" s="28"/>
      <c r="DX11" s="28"/>
      <c r="DY11" s="28"/>
      <c r="DZ11" s="29"/>
      <c r="EA11" s="29"/>
      <c r="EB11" s="29"/>
      <c r="EC11" s="29"/>
      <c r="ED11" s="29"/>
      <c r="EE11" s="29"/>
      <c r="EF11" s="29"/>
      <c r="EG11" s="28"/>
      <c r="EH11" s="28"/>
      <c r="EI11" s="28"/>
      <c r="EJ11" s="28"/>
      <c r="EK11" s="28"/>
      <c r="EL11" s="28"/>
      <c r="EM11" s="28"/>
      <c r="EN11" s="29"/>
      <c r="EO11" s="29"/>
      <c r="EP11" s="29"/>
      <c r="EQ11" s="29"/>
      <c r="ER11" s="29"/>
      <c r="ES11" s="29"/>
      <c r="ET11" s="29"/>
      <c r="EU11" s="28"/>
      <c r="EV11" s="28"/>
      <c r="EW11" s="28"/>
      <c r="EX11" s="28"/>
      <c r="EY11" s="28"/>
      <c r="EZ11" s="28"/>
      <c r="FA11" s="28"/>
      <c r="FB11" s="29"/>
      <c r="FC11" s="29"/>
      <c r="FD11" s="29"/>
      <c r="FE11" s="29"/>
      <c r="FF11" s="29"/>
      <c r="FG11" s="29"/>
      <c r="FH11" s="29"/>
      <c r="FI11" s="28"/>
      <c r="FJ11" s="28"/>
      <c r="FK11" s="28"/>
      <c r="FL11" s="28"/>
      <c r="FM11" s="28"/>
      <c r="FN11" s="28"/>
      <c r="FO11" s="28"/>
      <c r="FP11" s="29"/>
      <c r="FQ11" s="29"/>
      <c r="FR11" s="29"/>
      <c r="FS11" s="29"/>
      <c r="FT11" s="29"/>
      <c r="FU11" s="29"/>
      <c r="FV11" s="29"/>
      <c r="FW11" s="28"/>
      <c r="FX11" s="28"/>
      <c r="FY11" s="28"/>
      <c r="FZ11" s="28"/>
      <c r="GA11" s="28"/>
      <c r="GB11" s="28"/>
      <c r="GC11" s="28"/>
      <c r="GD11" s="29"/>
      <c r="GE11" s="29"/>
      <c r="GF11" s="29"/>
      <c r="GG11" s="29"/>
      <c r="GH11" s="29"/>
      <c r="GI11" s="29"/>
      <c r="GJ11" s="29"/>
      <c r="GK11" s="28"/>
      <c r="GL11" s="28"/>
      <c r="GM11" s="28"/>
      <c r="GN11" s="28"/>
      <c r="GO11" s="28"/>
      <c r="GP11" s="28"/>
      <c r="GQ11" s="28"/>
      <c r="GR11" s="29"/>
      <c r="GS11" s="29"/>
      <c r="GT11" s="29"/>
      <c r="GU11" s="29"/>
      <c r="GV11" s="29"/>
      <c r="GW11" s="29"/>
      <c r="GX11" s="29"/>
      <c r="GY11" s="28"/>
      <c r="GZ11" s="28"/>
      <c r="HA11" s="28"/>
      <c r="HB11" s="28"/>
      <c r="HC11" s="28"/>
      <c r="HD11" s="28"/>
      <c r="HE11" s="28"/>
      <c r="HF11" s="29"/>
      <c r="HG11" s="29"/>
      <c r="HH11" s="29"/>
      <c r="HI11" s="29"/>
      <c r="HJ11" s="29"/>
      <c r="HK11" s="29"/>
      <c r="HL11" s="29"/>
      <c r="HM11" s="28"/>
      <c r="HN11" s="28"/>
      <c r="HO11" s="28"/>
      <c r="HP11" s="28"/>
      <c r="HQ11" s="28"/>
      <c r="HR11" s="28"/>
      <c r="HS11" s="28"/>
      <c r="HT11" s="29"/>
      <c r="HU11" s="29"/>
      <c r="HV11" s="29"/>
      <c r="HW11" s="29"/>
      <c r="HX11" s="29"/>
      <c r="HY11" s="29"/>
      <c r="HZ11" s="29"/>
      <c r="IA11" s="28"/>
      <c r="IB11" s="28"/>
      <c r="IC11" s="28"/>
      <c r="ID11" s="28"/>
      <c r="IE11" s="28"/>
      <c r="IF11" s="28"/>
      <c r="IG11" s="28"/>
      <c r="IH11" s="29"/>
      <c r="II11" s="29"/>
      <c r="IJ11" s="29"/>
      <c r="IK11" s="29"/>
      <c r="IL11" s="29"/>
      <c r="IM11" s="29"/>
      <c r="IN11" s="29"/>
      <c r="IO11" s="28"/>
      <c r="IP11" s="28"/>
      <c r="IQ11" s="28"/>
      <c r="IR11" s="28"/>
      <c r="IS11" s="28"/>
      <c r="IT11" s="28"/>
      <c r="IU11" s="28"/>
      <c r="IV11" s="29"/>
      <c r="IW11" s="29"/>
      <c r="IX11" s="29"/>
      <c r="IY11" s="29"/>
      <c r="IZ11" s="29"/>
      <c r="JA11" s="29"/>
      <c r="JB11" s="29"/>
      <c r="JC11" s="28"/>
      <c r="JD11" s="28"/>
      <c r="JE11" s="28"/>
      <c r="JF11" s="28"/>
      <c r="JG11" s="28"/>
      <c r="JH11" s="28"/>
      <c r="JI11" s="28"/>
      <c r="JJ11" s="29"/>
      <c r="JK11" s="29"/>
      <c r="JL11" s="29"/>
      <c r="JM11" s="29"/>
      <c r="JN11" s="29"/>
      <c r="JO11" s="29"/>
      <c r="JP11" s="29"/>
      <c r="JQ11" s="28"/>
      <c r="JR11" s="28"/>
      <c r="JS11" s="28"/>
      <c r="JT11" s="28"/>
      <c r="JU11" s="28"/>
      <c r="JV11" s="28"/>
      <c r="JW11" s="28"/>
      <c r="JX11" s="29"/>
      <c r="JY11" s="29"/>
      <c r="JZ11" s="29"/>
      <c r="KA11" s="29"/>
      <c r="KB11" s="29"/>
      <c r="KC11" s="29"/>
      <c r="KD11" s="29"/>
      <c r="KE11" s="28"/>
      <c r="KF11" s="28"/>
      <c r="KG11" s="28"/>
      <c r="KH11" s="28"/>
      <c r="KI11" s="28"/>
      <c r="KJ11" s="28"/>
      <c r="KK11" s="28"/>
      <c r="KL11" s="29"/>
      <c r="KM11" s="29"/>
      <c r="KN11" s="29"/>
      <c r="KO11" s="29"/>
      <c r="KP11" s="29"/>
      <c r="KQ11" s="29"/>
      <c r="KR11" s="29"/>
      <c r="KS11" s="28"/>
      <c r="KT11" s="28"/>
      <c r="KU11" s="28"/>
      <c r="KV11" s="28"/>
      <c r="KW11" s="28"/>
      <c r="KX11" s="28"/>
      <c r="KY11" s="28"/>
      <c r="KZ11" s="29"/>
      <c r="LA11" s="29"/>
      <c r="LB11" s="29"/>
    </row>
    <row r="12" spans="1:314" customFormat="1" x14ac:dyDescent="0.25">
      <c r="A12" s="17">
        <v>2</v>
      </c>
      <c r="B12" s="17" t="s">
        <v>4</v>
      </c>
      <c r="C12" s="28">
        <v>204.61</v>
      </c>
      <c r="D12" s="29">
        <v>270.08999999999997</v>
      </c>
      <c r="E12" s="29">
        <v>269.08</v>
      </c>
      <c r="F12" s="29">
        <v>273.69</v>
      </c>
      <c r="G12" s="29">
        <v>285.83999999999997</v>
      </c>
      <c r="H12" s="6">
        <v>261.22000000000003</v>
      </c>
      <c r="I12" s="6">
        <v>301.16000000000003</v>
      </c>
      <c r="J12" s="29">
        <v>302.07</v>
      </c>
      <c r="K12" s="28">
        <v>289.83</v>
      </c>
      <c r="L12" s="28">
        <v>280.93</v>
      </c>
      <c r="M12" s="28">
        <v>296.58</v>
      </c>
      <c r="N12" s="28">
        <v>308.43</v>
      </c>
      <c r="O12" s="28">
        <v>308.08999999999997</v>
      </c>
      <c r="P12" s="28">
        <v>288.54000000000002</v>
      </c>
      <c r="Q12" s="28">
        <v>281.79000000000002</v>
      </c>
      <c r="R12" s="29">
        <v>208.99</v>
      </c>
      <c r="S12" s="29">
        <v>207.88</v>
      </c>
      <c r="T12" s="29">
        <v>208.12</v>
      </c>
      <c r="U12" s="29">
        <v>215.32</v>
      </c>
      <c r="V12" s="29">
        <v>213.58</v>
      </c>
      <c r="W12" s="29">
        <v>202.82</v>
      </c>
      <c r="X12" s="29">
        <v>197.11</v>
      </c>
      <c r="Y12" s="28">
        <v>173.19</v>
      </c>
      <c r="Z12" s="28">
        <v>167.89</v>
      </c>
      <c r="AA12" s="28">
        <v>174.95</v>
      </c>
      <c r="AB12" s="28">
        <v>174.39</v>
      </c>
      <c r="AC12" s="28">
        <v>176.24</v>
      </c>
      <c r="AD12" s="28">
        <v>174.87</v>
      </c>
      <c r="AE12" s="28">
        <v>173.34</v>
      </c>
      <c r="AF12" s="29">
        <v>137.29</v>
      </c>
      <c r="AG12" s="29">
        <v>132.55000000000001</v>
      </c>
      <c r="AH12" s="29">
        <v>143.88</v>
      </c>
      <c r="AI12" s="29">
        <v>141.1</v>
      </c>
      <c r="AJ12" s="29">
        <v>141.53</v>
      </c>
      <c r="AK12" s="29">
        <v>139.47</v>
      </c>
      <c r="AL12" s="29">
        <v>155.35</v>
      </c>
      <c r="AM12" s="28">
        <v>168.06</v>
      </c>
      <c r="AN12" s="28">
        <v>164.35</v>
      </c>
      <c r="AO12" s="28">
        <v>160.29</v>
      </c>
      <c r="AP12" s="28">
        <v>166.4</v>
      </c>
      <c r="AQ12" s="28">
        <v>165.36</v>
      </c>
      <c r="AR12" s="28">
        <v>164.5</v>
      </c>
      <c r="AS12" s="28">
        <v>159.52000000000001</v>
      </c>
      <c r="AT12" s="29">
        <v>164.99</v>
      </c>
      <c r="AU12" s="29">
        <v>161.46</v>
      </c>
      <c r="AV12" s="29">
        <v>164.67</v>
      </c>
      <c r="AW12" s="29">
        <v>171.27</v>
      </c>
      <c r="AX12" s="29">
        <v>171.56</v>
      </c>
      <c r="AY12" s="29">
        <v>173.1</v>
      </c>
      <c r="AZ12" s="29">
        <v>168.49</v>
      </c>
      <c r="BA12" s="28">
        <v>171.62</v>
      </c>
      <c r="BB12" s="28">
        <v>157.32</v>
      </c>
      <c r="BC12" s="28">
        <v>156.28</v>
      </c>
      <c r="BD12" s="28">
        <v>172.43</v>
      </c>
      <c r="BE12" s="28">
        <v>172.75</v>
      </c>
      <c r="BF12" s="28">
        <v>175.51</v>
      </c>
      <c r="BG12" s="28">
        <v>173.01</v>
      </c>
      <c r="BH12" s="29">
        <v>73.930000000000007</v>
      </c>
      <c r="BI12" s="29">
        <v>49.77</v>
      </c>
      <c r="BJ12" s="29">
        <v>49.77</v>
      </c>
      <c r="BK12" s="29">
        <v>49.77</v>
      </c>
      <c r="BL12" s="29">
        <v>49.77</v>
      </c>
      <c r="BM12" s="29">
        <v>49.77</v>
      </c>
      <c r="BN12" s="29">
        <v>130.72999999999999</v>
      </c>
      <c r="BO12" s="28">
        <v>49.77</v>
      </c>
      <c r="BP12" s="28">
        <v>49.77</v>
      </c>
      <c r="BQ12" s="28">
        <v>70.59</v>
      </c>
      <c r="BR12" s="28">
        <v>72.02</v>
      </c>
      <c r="BS12" s="28">
        <v>63.58</v>
      </c>
      <c r="BT12" s="28">
        <v>52.91</v>
      </c>
      <c r="BU12" s="28">
        <v>49.77</v>
      </c>
      <c r="BV12" s="29">
        <v>71.45</v>
      </c>
      <c r="BW12" s="29">
        <v>49.77</v>
      </c>
      <c r="BX12" s="29">
        <v>58.43</v>
      </c>
      <c r="BY12" s="29">
        <v>75.239999999999995</v>
      </c>
      <c r="BZ12" s="29">
        <v>74.489999999999995</v>
      </c>
      <c r="CA12" s="29">
        <v>107.47</v>
      </c>
      <c r="CB12" s="29">
        <v>112.05</v>
      </c>
      <c r="CC12" s="28">
        <v>81.44</v>
      </c>
      <c r="CD12" s="28">
        <v>49.77</v>
      </c>
      <c r="CE12" s="28">
        <v>78.67</v>
      </c>
      <c r="CF12" s="28">
        <v>81.69</v>
      </c>
      <c r="CG12" s="28">
        <v>81.37</v>
      </c>
      <c r="CH12" s="28">
        <v>80.09</v>
      </c>
      <c r="CI12" s="28">
        <v>104.61</v>
      </c>
      <c r="CJ12" s="29">
        <v>71.400000000000006</v>
      </c>
      <c r="CK12" s="29">
        <v>91.11</v>
      </c>
      <c r="CL12" s="29">
        <v>92.36</v>
      </c>
      <c r="CM12" s="29">
        <v>103.79</v>
      </c>
      <c r="CN12" s="29">
        <v>103.35</v>
      </c>
      <c r="CO12" s="29"/>
      <c r="CP12" s="29"/>
      <c r="CQ12" s="28"/>
      <c r="CR12" s="28"/>
      <c r="CS12" s="28"/>
      <c r="CT12" s="28"/>
      <c r="CU12" s="28"/>
      <c r="CV12" s="28"/>
      <c r="CW12" s="28"/>
      <c r="CX12" s="29"/>
      <c r="CY12" s="29"/>
      <c r="CZ12" s="29"/>
      <c r="DA12" s="29"/>
      <c r="DB12" s="29"/>
      <c r="DC12" s="29"/>
      <c r="DD12" s="29"/>
      <c r="DE12" s="28"/>
      <c r="DF12" s="28"/>
      <c r="DG12" s="28"/>
      <c r="DH12" s="28"/>
      <c r="DI12" s="28"/>
      <c r="DJ12" s="28"/>
      <c r="DK12" s="28"/>
      <c r="DL12" s="29"/>
      <c r="DM12" s="29"/>
      <c r="DN12" s="29"/>
      <c r="DO12" s="29"/>
      <c r="DP12" s="29"/>
      <c r="DQ12" s="29"/>
      <c r="DR12" s="29"/>
      <c r="DS12" s="28"/>
      <c r="DT12" s="28"/>
      <c r="DU12" s="28"/>
      <c r="DV12" s="28"/>
      <c r="DW12" s="28"/>
      <c r="DX12" s="28"/>
      <c r="DY12" s="28"/>
      <c r="DZ12" s="29"/>
      <c r="EA12" s="29"/>
      <c r="EB12" s="29"/>
      <c r="EC12" s="29"/>
      <c r="ED12" s="29"/>
      <c r="EE12" s="29"/>
      <c r="EF12" s="29"/>
      <c r="EG12" s="28"/>
      <c r="EH12" s="28"/>
      <c r="EI12" s="28"/>
      <c r="EJ12" s="28"/>
      <c r="EK12" s="28"/>
      <c r="EL12" s="28"/>
      <c r="EM12" s="28"/>
      <c r="EN12" s="29"/>
      <c r="EO12" s="29"/>
      <c r="EP12" s="29"/>
      <c r="EQ12" s="29"/>
      <c r="ER12" s="29"/>
      <c r="ES12" s="29"/>
      <c r="ET12" s="29"/>
      <c r="EU12" s="28"/>
      <c r="EV12" s="28"/>
      <c r="EW12" s="28"/>
      <c r="EX12" s="28"/>
      <c r="EY12" s="28"/>
      <c r="EZ12" s="28"/>
      <c r="FA12" s="28"/>
      <c r="FB12" s="29"/>
      <c r="FC12" s="29"/>
      <c r="FD12" s="29"/>
      <c r="FE12" s="29"/>
      <c r="FF12" s="29"/>
      <c r="FG12" s="29"/>
      <c r="FH12" s="29"/>
      <c r="FI12" s="28"/>
      <c r="FJ12" s="28"/>
      <c r="FK12" s="28"/>
      <c r="FL12" s="28"/>
      <c r="FM12" s="28"/>
      <c r="FN12" s="28"/>
      <c r="FO12" s="28"/>
      <c r="FP12" s="29"/>
      <c r="FQ12" s="29"/>
      <c r="FR12" s="29"/>
      <c r="FS12" s="29"/>
      <c r="FT12" s="29"/>
      <c r="FU12" s="29"/>
      <c r="FV12" s="29"/>
      <c r="FW12" s="28"/>
      <c r="FX12" s="28"/>
      <c r="FY12" s="28"/>
      <c r="FZ12" s="28"/>
      <c r="GA12" s="28"/>
      <c r="GB12" s="28"/>
      <c r="GC12" s="28"/>
      <c r="GD12" s="29"/>
      <c r="GE12" s="29"/>
      <c r="GF12" s="29"/>
      <c r="GG12" s="29"/>
      <c r="GH12" s="29"/>
      <c r="GI12" s="29"/>
      <c r="GJ12" s="29"/>
      <c r="GK12" s="28"/>
      <c r="GL12" s="28"/>
      <c r="GM12" s="28"/>
      <c r="GN12" s="28"/>
      <c r="GO12" s="28"/>
      <c r="GP12" s="28"/>
      <c r="GQ12" s="28"/>
      <c r="GR12" s="29"/>
      <c r="GS12" s="29"/>
      <c r="GT12" s="29"/>
      <c r="GU12" s="29"/>
      <c r="GV12" s="29"/>
      <c r="GW12" s="29"/>
      <c r="GX12" s="29"/>
      <c r="GY12" s="28"/>
      <c r="GZ12" s="28"/>
      <c r="HA12" s="28"/>
      <c r="HB12" s="28"/>
      <c r="HC12" s="28"/>
      <c r="HD12" s="28"/>
      <c r="HE12" s="28"/>
      <c r="HF12" s="29"/>
      <c r="HG12" s="29"/>
      <c r="HH12" s="29"/>
      <c r="HI12" s="29"/>
      <c r="HJ12" s="29"/>
      <c r="HK12" s="29"/>
      <c r="HL12" s="29"/>
      <c r="HM12" s="28"/>
      <c r="HN12" s="28"/>
      <c r="HO12" s="28"/>
      <c r="HP12" s="28"/>
      <c r="HQ12" s="28"/>
      <c r="HR12" s="28"/>
      <c r="HS12" s="28"/>
      <c r="HT12" s="29"/>
      <c r="HU12" s="29"/>
      <c r="HV12" s="29"/>
      <c r="HW12" s="29"/>
      <c r="HX12" s="29"/>
      <c r="HY12" s="29"/>
      <c r="HZ12" s="29"/>
      <c r="IA12" s="28"/>
      <c r="IB12" s="28"/>
      <c r="IC12" s="28"/>
      <c r="ID12" s="28"/>
      <c r="IE12" s="28"/>
      <c r="IF12" s="28"/>
      <c r="IG12" s="28"/>
      <c r="IH12" s="29"/>
      <c r="II12" s="29"/>
      <c r="IJ12" s="29"/>
      <c r="IK12" s="29"/>
      <c r="IL12" s="29"/>
      <c r="IM12" s="29"/>
      <c r="IN12" s="29"/>
      <c r="IO12" s="28"/>
      <c r="IP12" s="28"/>
      <c r="IQ12" s="28"/>
      <c r="IR12" s="28"/>
      <c r="IS12" s="28"/>
      <c r="IT12" s="28"/>
      <c r="IU12" s="28"/>
      <c r="IV12" s="29"/>
      <c r="IW12" s="29"/>
      <c r="IX12" s="29"/>
      <c r="IY12" s="29"/>
      <c r="IZ12" s="29"/>
      <c r="JA12" s="29"/>
      <c r="JB12" s="29"/>
      <c r="JC12" s="28"/>
      <c r="JD12" s="28"/>
      <c r="JE12" s="28"/>
      <c r="JF12" s="28"/>
      <c r="JG12" s="28"/>
      <c r="JH12" s="28"/>
      <c r="JI12" s="28"/>
      <c r="JJ12" s="29"/>
      <c r="JK12" s="29"/>
      <c r="JL12" s="29"/>
      <c r="JM12" s="29"/>
      <c r="JN12" s="29"/>
      <c r="JO12" s="29"/>
      <c r="JP12" s="29"/>
      <c r="JQ12" s="28"/>
      <c r="JR12" s="28"/>
      <c r="JS12" s="28"/>
      <c r="JT12" s="28"/>
      <c r="JU12" s="28"/>
      <c r="JV12" s="28"/>
      <c r="JW12" s="28"/>
      <c r="JX12" s="29"/>
      <c r="JY12" s="29"/>
      <c r="JZ12" s="29"/>
      <c r="KA12" s="29"/>
      <c r="KB12" s="29"/>
      <c r="KC12" s="29"/>
      <c r="KD12" s="29"/>
      <c r="KE12" s="28"/>
      <c r="KF12" s="28"/>
      <c r="KG12" s="28"/>
      <c r="KH12" s="28"/>
      <c r="KI12" s="28"/>
      <c r="KJ12" s="28"/>
      <c r="KK12" s="28"/>
      <c r="KL12" s="29"/>
      <c r="KM12" s="29"/>
      <c r="KN12" s="29"/>
      <c r="KO12" s="29"/>
      <c r="KP12" s="29"/>
      <c r="KQ12" s="29"/>
      <c r="KR12" s="29"/>
      <c r="KS12" s="28"/>
      <c r="KT12" s="28"/>
      <c r="KU12" s="28"/>
      <c r="KV12" s="28"/>
      <c r="KW12" s="28"/>
      <c r="KX12" s="28"/>
      <c r="KY12" s="28"/>
      <c r="KZ12" s="29"/>
      <c r="LA12" s="29"/>
      <c r="LB12" s="29"/>
    </row>
    <row r="13" spans="1:314" customFormat="1" x14ac:dyDescent="0.25">
      <c r="A13" s="17">
        <v>2</v>
      </c>
      <c r="B13" s="17" t="s">
        <v>5</v>
      </c>
      <c r="C13" s="28">
        <v>204.61</v>
      </c>
      <c r="D13" s="29">
        <v>270.08999999999997</v>
      </c>
      <c r="E13" s="29">
        <v>269.08</v>
      </c>
      <c r="F13" s="29">
        <v>273.69</v>
      </c>
      <c r="G13" s="29">
        <v>285.83999999999997</v>
      </c>
      <c r="H13" s="6">
        <v>280.37</v>
      </c>
      <c r="I13" s="6">
        <v>301.16000000000003</v>
      </c>
      <c r="J13" s="29">
        <v>302.07</v>
      </c>
      <c r="K13" s="28">
        <v>289.83</v>
      </c>
      <c r="L13" s="28">
        <v>280.93</v>
      </c>
      <c r="M13" s="28">
        <v>296.58</v>
      </c>
      <c r="N13" s="28">
        <v>308.43</v>
      </c>
      <c r="O13" s="28">
        <v>308.08999999999997</v>
      </c>
      <c r="P13" s="28">
        <v>288.52999999999997</v>
      </c>
      <c r="Q13" s="28">
        <v>281.79000000000002</v>
      </c>
      <c r="R13" s="29">
        <v>208.99</v>
      </c>
      <c r="S13" s="29">
        <v>207.88</v>
      </c>
      <c r="T13" s="29">
        <v>208.12</v>
      </c>
      <c r="U13" s="29">
        <v>215.32</v>
      </c>
      <c r="V13" s="29">
        <v>213.58</v>
      </c>
      <c r="W13" s="29">
        <v>202.82</v>
      </c>
      <c r="X13" s="29">
        <v>197.11</v>
      </c>
      <c r="Y13" s="28">
        <v>173.19</v>
      </c>
      <c r="Z13" s="28">
        <v>167.89</v>
      </c>
      <c r="AA13" s="28">
        <v>174.95</v>
      </c>
      <c r="AB13" s="28">
        <v>174.39</v>
      </c>
      <c r="AC13" s="28">
        <v>176.24</v>
      </c>
      <c r="AD13" s="28">
        <v>174.87</v>
      </c>
      <c r="AE13" s="28">
        <v>173.34</v>
      </c>
      <c r="AF13" s="29">
        <v>137.29</v>
      </c>
      <c r="AG13" s="29">
        <v>132.55000000000001</v>
      </c>
      <c r="AH13" s="29">
        <v>143.88</v>
      </c>
      <c r="AI13" s="29">
        <v>141.1</v>
      </c>
      <c r="AJ13" s="29">
        <v>141.53</v>
      </c>
      <c r="AK13" s="29">
        <v>139.47</v>
      </c>
      <c r="AL13" s="29">
        <v>155.35</v>
      </c>
      <c r="AM13" s="28">
        <v>168.06</v>
      </c>
      <c r="AN13" s="28">
        <v>164.35</v>
      </c>
      <c r="AO13" s="28">
        <v>160.29</v>
      </c>
      <c r="AP13" s="28">
        <v>166.4</v>
      </c>
      <c r="AQ13" s="28">
        <v>165.36</v>
      </c>
      <c r="AR13" s="28">
        <v>164.5</v>
      </c>
      <c r="AS13" s="28">
        <v>159.52000000000001</v>
      </c>
      <c r="AT13" s="29">
        <v>164.99</v>
      </c>
      <c r="AU13" s="29">
        <v>161.46</v>
      </c>
      <c r="AV13" s="29">
        <v>164.67</v>
      </c>
      <c r="AW13" s="29">
        <v>171.27</v>
      </c>
      <c r="AX13" s="29">
        <v>171.56</v>
      </c>
      <c r="AY13" s="29">
        <v>173.1</v>
      </c>
      <c r="AZ13" s="29">
        <v>168.49</v>
      </c>
      <c r="BA13" s="28">
        <v>171.62</v>
      </c>
      <c r="BB13" s="28">
        <v>157.32</v>
      </c>
      <c r="BC13" s="28">
        <v>156.28</v>
      </c>
      <c r="BD13" s="28">
        <v>172.43</v>
      </c>
      <c r="BE13" s="28">
        <v>172.75</v>
      </c>
      <c r="BF13" s="28">
        <v>175.51</v>
      </c>
      <c r="BG13" s="28">
        <v>173.01</v>
      </c>
      <c r="BH13" s="29">
        <v>49.77</v>
      </c>
      <c r="BI13" s="29">
        <v>49.77</v>
      </c>
      <c r="BJ13" s="29">
        <v>49.77</v>
      </c>
      <c r="BK13" s="29">
        <v>49.77</v>
      </c>
      <c r="BL13" s="29">
        <v>49.77</v>
      </c>
      <c r="BM13" s="29">
        <v>49.77</v>
      </c>
      <c r="BN13" s="29">
        <v>126.66</v>
      </c>
      <c r="BO13" s="28">
        <v>49.77</v>
      </c>
      <c r="BP13" s="28">
        <v>49.77</v>
      </c>
      <c r="BQ13" s="28">
        <v>70.59</v>
      </c>
      <c r="BR13" s="28">
        <v>49.77</v>
      </c>
      <c r="BS13" s="28">
        <v>49.77</v>
      </c>
      <c r="BT13" s="28">
        <v>49.77</v>
      </c>
      <c r="BU13" s="28">
        <v>49.77</v>
      </c>
      <c r="BV13" s="29">
        <v>71.45</v>
      </c>
      <c r="BW13" s="29">
        <v>49.77</v>
      </c>
      <c r="BX13" s="29">
        <v>49.77</v>
      </c>
      <c r="BY13" s="29">
        <v>49.77</v>
      </c>
      <c r="BZ13" s="29">
        <v>49.77</v>
      </c>
      <c r="CA13" s="29">
        <v>49.77</v>
      </c>
      <c r="CB13" s="29">
        <v>49.77</v>
      </c>
      <c r="CC13" s="28">
        <v>49.77</v>
      </c>
      <c r="CD13" s="28">
        <v>49.77</v>
      </c>
      <c r="CE13" s="28">
        <v>49.77</v>
      </c>
      <c r="CF13" s="28">
        <v>49.77</v>
      </c>
      <c r="CG13" s="28">
        <v>49.77</v>
      </c>
      <c r="CH13" s="28">
        <v>49.77</v>
      </c>
      <c r="CI13" s="28">
        <v>49.77</v>
      </c>
      <c r="CJ13" s="29">
        <v>49.77</v>
      </c>
      <c r="CK13" s="29">
        <v>49.77</v>
      </c>
      <c r="CL13" s="29">
        <v>49.77</v>
      </c>
      <c r="CM13" s="29">
        <v>49.77</v>
      </c>
      <c r="CN13" s="29">
        <v>75.489999999999995</v>
      </c>
      <c r="CO13" s="29"/>
      <c r="CP13" s="29"/>
      <c r="CQ13" s="28"/>
      <c r="CR13" s="28"/>
      <c r="CS13" s="28"/>
      <c r="CT13" s="28"/>
      <c r="CU13" s="28"/>
      <c r="CV13" s="28"/>
      <c r="CW13" s="28"/>
      <c r="CX13" s="29"/>
      <c r="CY13" s="29"/>
      <c r="CZ13" s="29"/>
      <c r="DA13" s="29"/>
      <c r="DB13" s="29"/>
      <c r="DC13" s="29"/>
      <c r="DD13" s="29"/>
      <c r="DE13" s="28"/>
      <c r="DF13" s="28"/>
      <c r="DG13" s="28"/>
      <c r="DH13" s="28"/>
      <c r="DI13" s="28"/>
      <c r="DJ13" s="28"/>
      <c r="DK13" s="28"/>
      <c r="DL13" s="29"/>
      <c r="DM13" s="29"/>
      <c r="DN13" s="29"/>
      <c r="DO13" s="29"/>
      <c r="DP13" s="29"/>
      <c r="DQ13" s="29"/>
      <c r="DR13" s="29"/>
      <c r="DS13" s="28"/>
      <c r="DT13" s="28"/>
      <c r="DU13" s="28"/>
      <c r="DV13" s="28"/>
      <c r="DW13" s="28"/>
      <c r="DX13" s="28"/>
      <c r="DY13" s="28"/>
      <c r="DZ13" s="29"/>
      <c r="EA13" s="29"/>
      <c r="EB13" s="29"/>
      <c r="EC13" s="29"/>
      <c r="ED13" s="29"/>
      <c r="EE13" s="29"/>
      <c r="EF13" s="29"/>
      <c r="EG13" s="28"/>
      <c r="EH13" s="28"/>
      <c r="EI13" s="28"/>
      <c r="EJ13" s="28"/>
      <c r="EK13" s="28"/>
      <c r="EL13" s="28"/>
      <c r="EM13" s="28"/>
      <c r="EN13" s="29"/>
      <c r="EO13" s="29"/>
      <c r="EP13" s="29"/>
      <c r="EQ13" s="29"/>
      <c r="ER13" s="29"/>
      <c r="ES13" s="29"/>
      <c r="ET13" s="29"/>
      <c r="EU13" s="28"/>
      <c r="EV13" s="28"/>
      <c r="EW13" s="28"/>
      <c r="EX13" s="28"/>
      <c r="EY13" s="28"/>
      <c r="EZ13" s="28"/>
      <c r="FA13" s="28"/>
      <c r="FB13" s="29"/>
      <c r="FC13" s="29"/>
      <c r="FD13" s="29"/>
      <c r="FE13" s="29"/>
      <c r="FF13" s="29"/>
      <c r="FG13" s="29"/>
      <c r="FH13" s="29"/>
      <c r="FI13" s="28"/>
      <c r="FJ13" s="28"/>
      <c r="FK13" s="28"/>
      <c r="FL13" s="28"/>
      <c r="FM13" s="28"/>
      <c r="FN13" s="28"/>
      <c r="FO13" s="28"/>
      <c r="FP13" s="29"/>
      <c r="FQ13" s="29"/>
      <c r="FR13" s="29"/>
      <c r="FS13" s="29"/>
      <c r="FT13" s="29"/>
      <c r="FU13" s="29"/>
      <c r="FV13" s="29"/>
      <c r="FW13" s="28"/>
      <c r="FX13" s="28"/>
      <c r="FY13" s="28"/>
      <c r="FZ13" s="28"/>
      <c r="GA13" s="28"/>
      <c r="GB13" s="28"/>
      <c r="GC13" s="28"/>
      <c r="GD13" s="29"/>
      <c r="GE13" s="29"/>
      <c r="GF13" s="29"/>
      <c r="GG13" s="29"/>
      <c r="GH13" s="29"/>
      <c r="GI13" s="29"/>
      <c r="GJ13" s="29"/>
      <c r="GK13" s="28"/>
      <c r="GL13" s="28"/>
      <c r="GM13" s="28"/>
      <c r="GN13" s="28"/>
      <c r="GO13" s="28"/>
      <c r="GP13" s="28"/>
      <c r="GQ13" s="28"/>
      <c r="GR13" s="29"/>
      <c r="GS13" s="29"/>
      <c r="GT13" s="29"/>
      <c r="GU13" s="29"/>
      <c r="GV13" s="29"/>
      <c r="GW13" s="29"/>
      <c r="GX13" s="29"/>
      <c r="GY13" s="28"/>
      <c r="GZ13" s="28"/>
      <c r="HA13" s="28"/>
      <c r="HB13" s="28"/>
      <c r="HC13" s="28"/>
      <c r="HD13" s="28"/>
      <c r="HE13" s="28"/>
      <c r="HF13" s="29"/>
      <c r="HG13" s="29"/>
      <c r="HH13" s="29"/>
      <c r="HI13" s="29"/>
      <c r="HJ13" s="29"/>
      <c r="HK13" s="29"/>
      <c r="HL13" s="29"/>
      <c r="HM13" s="28"/>
      <c r="HN13" s="28"/>
      <c r="HO13" s="28"/>
      <c r="HP13" s="28"/>
      <c r="HQ13" s="28"/>
      <c r="HR13" s="28"/>
      <c r="HS13" s="28"/>
      <c r="HT13" s="29"/>
      <c r="HU13" s="29"/>
      <c r="HV13" s="29"/>
      <c r="HW13" s="29"/>
      <c r="HX13" s="29"/>
      <c r="HY13" s="29"/>
      <c r="HZ13" s="29"/>
      <c r="IA13" s="28"/>
      <c r="IB13" s="28"/>
      <c r="IC13" s="28"/>
      <c r="ID13" s="28"/>
      <c r="IE13" s="28"/>
      <c r="IF13" s="28"/>
      <c r="IG13" s="28"/>
      <c r="IH13" s="29"/>
      <c r="II13" s="29"/>
      <c r="IJ13" s="29"/>
      <c r="IK13" s="29"/>
      <c r="IL13" s="29"/>
      <c r="IM13" s="29"/>
      <c r="IN13" s="29"/>
      <c r="IO13" s="28"/>
      <c r="IP13" s="28"/>
      <c r="IQ13" s="28"/>
      <c r="IR13" s="28"/>
      <c r="IS13" s="28"/>
      <c r="IT13" s="28"/>
      <c r="IU13" s="28"/>
      <c r="IV13" s="29"/>
      <c r="IW13" s="29"/>
      <c r="IX13" s="29"/>
      <c r="IY13" s="29"/>
      <c r="IZ13" s="29"/>
      <c r="JA13" s="29"/>
      <c r="JB13" s="29"/>
      <c r="JC13" s="28"/>
      <c r="JD13" s="28"/>
      <c r="JE13" s="28"/>
      <c r="JF13" s="28"/>
      <c r="JG13" s="28"/>
      <c r="JH13" s="28"/>
      <c r="JI13" s="28"/>
      <c r="JJ13" s="29"/>
      <c r="JK13" s="29"/>
      <c r="JL13" s="29"/>
      <c r="JM13" s="29"/>
      <c r="JN13" s="29"/>
      <c r="JO13" s="29"/>
      <c r="JP13" s="29"/>
      <c r="JQ13" s="28"/>
      <c r="JR13" s="28"/>
      <c r="JS13" s="28"/>
      <c r="JT13" s="28"/>
      <c r="JU13" s="28"/>
      <c r="JV13" s="28"/>
      <c r="JW13" s="28"/>
      <c r="JX13" s="29"/>
      <c r="JY13" s="29"/>
      <c r="JZ13" s="29"/>
      <c r="KA13" s="29"/>
      <c r="KB13" s="29"/>
      <c r="KC13" s="29"/>
      <c r="KD13" s="29"/>
      <c r="KE13" s="28"/>
      <c r="KF13" s="28"/>
      <c r="KG13" s="28"/>
      <c r="KH13" s="28"/>
      <c r="KI13" s="28"/>
      <c r="KJ13" s="28"/>
      <c r="KK13" s="28"/>
      <c r="KL13" s="29"/>
      <c r="KM13" s="29"/>
      <c r="KN13" s="29"/>
      <c r="KO13" s="29"/>
      <c r="KP13" s="29"/>
      <c r="KQ13" s="29"/>
      <c r="KR13" s="29"/>
      <c r="KS13" s="28"/>
      <c r="KT13" s="28"/>
      <c r="KU13" s="28"/>
      <c r="KV13" s="28"/>
      <c r="KW13" s="28"/>
      <c r="KX13" s="28"/>
      <c r="KY13" s="28"/>
      <c r="KZ13" s="29"/>
      <c r="LA13" s="29"/>
      <c r="LB13" s="29"/>
    </row>
    <row r="14" spans="1:314" customFormat="1" x14ac:dyDescent="0.25">
      <c r="A14" s="17">
        <v>3</v>
      </c>
      <c r="B14" s="17" t="s">
        <v>2</v>
      </c>
      <c r="C14" s="28">
        <v>209.2</v>
      </c>
      <c r="D14" s="29">
        <v>271.55</v>
      </c>
      <c r="E14" s="29">
        <v>270.55</v>
      </c>
      <c r="F14" s="29">
        <v>275.2</v>
      </c>
      <c r="G14" s="29">
        <v>288.66000000000003</v>
      </c>
      <c r="H14" s="6">
        <v>278.82</v>
      </c>
      <c r="I14" s="6">
        <v>302.13</v>
      </c>
      <c r="J14" s="29">
        <v>300.16000000000003</v>
      </c>
      <c r="K14" s="28">
        <v>288.60000000000002</v>
      </c>
      <c r="L14" s="28">
        <v>279.08</v>
      </c>
      <c r="M14" s="28">
        <v>296.61</v>
      </c>
      <c r="N14" s="28">
        <v>308.38</v>
      </c>
      <c r="O14" s="28">
        <v>306.58</v>
      </c>
      <c r="P14" s="28">
        <v>285.73</v>
      </c>
      <c r="Q14" s="28">
        <v>282.36</v>
      </c>
      <c r="R14" s="29">
        <v>206.98</v>
      </c>
      <c r="S14" s="29">
        <v>205.42</v>
      </c>
      <c r="T14" s="29">
        <v>207.71</v>
      </c>
      <c r="U14" s="29">
        <v>214.67</v>
      </c>
      <c r="V14" s="29">
        <v>213.67</v>
      </c>
      <c r="W14" s="29">
        <v>202.88</v>
      </c>
      <c r="X14" s="29">
        <v>198.34</v>
      </c>
      <c r="Y14" s="28">
        <v>177.61</v>
      </c>
      <c r="Z14" s="28">
        <v>167.43</v>
      </c>
      <c r="AA14" s="28">
        <v>176.23</v>
      </c>
      <c r="AB14" s="28">
        <v>176.97</v>
      </c>
      <c r="AC14" s="28">
        <v>176.03</v>
      </c>
      <c r="AD14" s="28">
        <v>175.25</v>
      </c>
      <c r="AE14" s="28">
        <v>173.43</v>
      </c>
      <c r="AF14" s="29">
        <v>150.27000000000001</v>
      </c>
      <c r="AG14" s="29">
        <v>139.24</v>
      </c>
      <c r="AH14" s="29">
        <v>144.4</v>
      </c>
      <c r="AI14" s="29">
        <v>142.32</v>
      </c>
      <c r="AJ14" s="29">
        <v>142.41999999999999</v>
      </c>
      <c r="AK14" s="29">
        <v>142.41</v>
      </c>
      <c r="AL14" s="29">
        <v>155.41</v>
      </c>
      <c r="AM14" s="28">
        <v>166.09</v>
      </c>
      <c r="AN14" s="28">
        <v>160.71</v>
      </c>
      <c r="AO14" s="28">
        <v>161.53</v>
      </c>
      <c r="AP14" s="28">
        <v>166.51</v>
      </c>
      <c r="AQ14" s="28">
        <v>166.8</v>
      </c>
      <c r="AR14" s="28">
        <v>163.04</v>
      </c>
      <c r="AS14" s="28">
        <v>161.94999999999999</v>
      </c>
      <c r="AT14" s="29">
        <v>165.4</v>
      </c>
      <c r="AU14" s="29">
        <v>161.41999999999999</v>
      </c>
      <c r="AV14" s="29">
        <v>165</v>
      </c>
      <c r="AW14" s="29">
        <v>171.65</v>
      </c>
      <c r="AX14" s="29">
        <v>171.63</v>
      </c>
      <c r="AY14" s="29">
        <v>173.18</v>
      </c>
      <c r="AZ14" s="29">
        <v>168.97</v>
      </c>
      <c r="BA14" s="28">
        <v>170.7</v>
      </c>
      <c r="BB14" s="28">
        <v>156.15</v>
      </c>
      <c r="BC14" s="28">
        <v>161.29</v>
      </c>
      <c r="BD14" s="28">
        <v>155.83000000000001</v>
      </c>
      <c r="BE14" s="28">
        <v>172.7</v>
      </c>
      <c r="BF14" s="28">
        <v>175.31</v>
      </c>
      <c r="BG14" s="28">
        <v>173.18</v>
      </c>
      <c r="BH14" s="29">
        <v>49.77</v>
      </c>
      <c r="BI14" s="29">
        <v>49.77</v>
      </c>
      <c r="BJ14" s="29">
        <v>49.77</v>
      </c>
      <c r="BK14" s="29">
        <v>49.77</v>
      </c>
      <c r="BL14" s="29">
        <v>135.02000000000001</v>
      </c>
      <c r="BM14" s="29">
        <v>132.61000000000001</v>
      </c>
      <c r="BN14" s="29">
        <v>134.08000000000001</v>
      </c>
      <c r="BO14" s="28">
        <v>71.2</v>
      </c>
      <c r="BP14" s="28">
        <v>49.77</v>
      </c>
      <c r="BQ14" s="28">
        <v>71</v>
      </c>
      <c r="BR14" s="28">
        <v>71.7</v>
      </c>
      <c r="BS14" s="28">
        <v>69.650000000000006</v>
      </c>
      <c r="BT14" s="28">
        <v>52.97</v>
      </c>
      <c r="BU14" s="28">
        <v>49.77</v>
      </c>
      <c r="BV14" s="29">
        <v>118.23</v>
      </c>
      <c r="BW14" s="29">
        <v>96.14</v>
      </c>
      <c r="BX14" s="29">
        <v>111.93</v>
      </c>
      <c r="BY14" s="29">
        <v>118.06</v>
      </c>
      <c r="BZ14" s="29">
        <v>117.93</v>
      </c>
      <c r="CA14" s="29">
        <v>117.08</v>
      </c>
      <c r="CB14" s="29">
        <v>115.45</v>
      </c>
      <c r="CC14" s="28">
        <v>124.78</v>
      </c>
      <c r="CD14" s="28">
        <v>49.77</v>
      </c>
      <c r="CE14" s="28">
        <v>119.74</v>
      </c>
      <c r="CF14" s="28">
        <v>128.85</v>
      </c>
      <c r="CG14" s="28">
        <v>129.07</v>
      </c>
      <c r="CH14" s="28">
        <v>127</v>
      </c>
      <c r="CI14" s="28">
        <v>127.25</v>
      </c>
      <c r="CJ14" s="29">
        <v>99.27</v>
      </c>
      <c r="CK14" s="29">
        <v>102.46</v>
      </c>
      <c r="CL14" s="29">
        <v>104.31</v>
      </c>
      <c r="CM14" s="29">
        <v>102.96</v>
      </c>
      <c r="CN14" s="29">
        <v>102.47</v>
      </c>
      <c r="CO14" s="29"/>
      <c r="CP14" s="29"/>
      <c r="CQ14" s="28"/>
      <c r="CR14" s="28"/>
      <c r="CS14" s="28"/>
      <c r="CT14" s="28"/>
      <c r="CU14" s="28"/>
      <c r="CV14" s="28"/>
      <c r="CW14" s="28"/>
      <c r="CX14" s="29"/>
      <c r="CY14" s="29"/>
      <c r="CZ14" s="29"/>
      <c r="DA14" s="29"/>
      <c r="DB14" s="29"/>
      <c r="DC14" s="29"/>
      <c r="DD14" s="29"/>
      <c r="DE14" s="28"/>
      <c r="DF14" s="28"/>
      <c r="DG14" s="28"/>
      <c r="DH14" s="28"/>
      <c r="DI14" s="28"/>
      <c r="DJ14" s="28"/>
      <c r="DK14" s="28"/>
      <c r="DL14" s="29"/>
      <c r="DM14" s="29"/>
      <c r="DN14" s="29"/>
      <c r="DO14" s="29"/>
      <c r="DP14" s="29"/>
      <c r="DQ14" s="29"/>
      <c r="DR14" s="29"/>
      <c r="DS14" s="28"/>
      <c r="DT14" s="28"/>
      <c r="DU14" s="28"/>
      <c r="DV14" s="28"/>
      <c r="DW14" s="28"/>
      <c r="DX14" s="28"/>
      <c r="DY14" s="28"/>
      <c r="DZ14" s="29"/>
      <c r="EA14" s="29"/>
      <c r="EB14" s="29"/>
      <c r="EC14" s="29"/>
      <c r="ED14" s="29"/>
      <c r="EE14" s="29"/>
      <c r="EF14" s="29"/>
      <c r="EG14" s="28"/>
      <c r="EH14" s="28"/>
      <c r="EI14" s="28"/>
      <c r="EJ14" s="28"/>
      <c r="EK14" s="28"/>
      <c r="EL14" s="28"/>
      <c r="EM14" s="28"/>
      <c r="EN14" s="29"/>
      <c r="EO14" s="29"/>
      <c r="EP14" s="29"/>
      <c r="EQ14" s="29"/>
      <c r="ER14" s="29"/>
      <c r="ES14" s="29"/>
      <c r="ET14" s="29"/>
      <c r="EU14" s="28"/>
      <c r="EV14" s="28"/>
      <c r="EW14" s="28"/>
      <c r="EX14" s="28"/>
      <c r="EY14" s="28"/>
      <c r="EZ14" s="28"/>
      <c r="FA14" s="28"/>
      <c r="FB14" s="29"/>
      <c r="FC14" s="29"/>
      <c r="FD14" s="29"/>
      <c r="FE14" s="29"/>
      <c r="FF14" s="29"/>
      <c r="FG14" s="29"/>
      <c r="FH14" s="29"/>
      <c r="FI14" s="28"/>
      <c r="FJ14" s="28"/>
      <c r="FK14" s="28"/>
      <c r="FL14" s="28"/>
      <c r="FM14" s="28"/>
      <c r="FN14" s="28"/>
      <c r="FO14" s="28"/>
      <c r="FP14" s="29"/>
      <c r="FQ14" s="29"/>
      <c r="FR14" s="29"/>
      <c r="FS14" s="29"/>
      <c r="FT14" s="29"/>
      <c r="FU14" s="29"/>
      <c r="FV14" s="29"/>
      <c r="FW14" s="28"/>
      <c r="FX14" s="28"/>
      <c r="FY14" s="28"/>
      <c r="FZ14" s="28"/>
      <c r="GA14" s="28"/>
      <c r="GB14" s="28"/>
      <c r="GC14" s="28"/>
      <c r="GD14" s="29"/>
      <c r="GE14" s="29"/>
      <c r="GF14" s="29"/>
      <c r="GG14" s="29"/>
      <c r="GH14" s="29"/>
      <c r="GI14" s="29"/>
      <c r="GJ14" s="29"/>
      <c r="GK14" s="28"/>
      <c r="GL14" s="28"/>
      <c r="GM14" s="28"/>
      <c r="GN14" s="28"/>
      <c r="GO14" s="28"/>
      <c r="GP14" s="28"/>
      <c r="GQ14" s="28"/>
      <c r="GR14" s="29"/>
      <c r="GS14" s="29"/>
      <c r="GT14" s="29"/>
      <c r="GU14" s="29"/>
      <c r="GV14" s="29"/>
      <c r="GW14" s="29"/>
      <c r="GX14" s="29"/>
      <c r="GY14" s="28"/>
      <c r="GZ14" s="28"/>
      <c r="HA14" s="28"/>
      <c r="HB14" s="28"/>
      <c r="HC14" s="28"/>
      <c r="HD14" s="28"/>
      <c r="HE14" s="28"/>
      <c r="HF14" s="29"/>
      <c r="HG14" s="29"/>
      <c r="HH14" s="29"/>
      <c r="HI14" s="29"/>
      <c r="HJ14" s="29"/>
      <c r="HK14" s="29"/>
      <c r="HL14" s="29"/>
      <c r="HM14" s="28"/>
      <c r="HN14" s="28"/>
      <c r="HO14" s="28"/>
      <c r="HP14" s="28"/>
      <c r="HQ14" s="28"/>
      <c r="HR14" s="28"/>
      <c r="HS14" s="28"/>
      <c r="HT14" s="29"/>
      <c r="HU14" s="29"/>
      <c r="HV14" s="29"/>
      <c r="HW14" s="29"/>
      <c r="HX14" s="29"/>
      <c r="HY14" s="29"/>
      <c r="HZ14" s="29"/>
      <c r="IA14" s="28"/>
      <c r="IB14" s="28"/>
      <c r="IC14" s="28"/>
      <c r="ID14" s="28"/>
      <c r="IE14" s="28"/>
      <c r="IF14" s="28"/>
      <c r="IG14" s="28"/>
      <c r="IH14" s="29"/>
      <c r="II14" s="29"/>
      <c r="IJ14" s="29"/>
      <c r="IK14" s="29"/>
      <c r="IL14" s="29"/>
      <c r="IM14" s="29"/>
      <c r="IN14" s="29"/>
      <c r="IO14" s="28"/>
      <c r="IP14" s="28"/>
      <c r="IQ14" s="28"/>
      <c r="IR14" s="28"/>
      <c r="IS14" s="28"/>
      <c r="IT14" s="28"/>
      <c r="IU14" s="28"/>
      <c r="IV14" s="29"/>
      <c r="IW14" s="29"/>
      <c r="IX14" s="29"/>
      <c r="IY14" s="29"/>
      <c r="IZ14" s="29"/>
      <c r="JA14" s="29"/>
      <c r="JB14" s="29"/>
      <c r="JC14" s="28"/>
      <c r="JD14" s="28"/>
      <c r="JE14" s="28"/>
      <c r="JF14" s="28"/>
      <c r="JG14" s="28"/>
      <c r="JH14" s="28"/>
      <c r="JI14" s="28"/>
      <c r="JJ14" s="29"/>
      <c r="JK14" s="29"/>
      <c r="JL14" s="29"/>
      <c r="JM14" s="29"/>
      <c r="JN14" s="29"/>
      <c r="JO14" s="29"/>
      <c r="JP14" s="29"/>
      <c r="JQ14" s="28"/>
      <c r="JR14" s="28"/>
      <c r="JS14" s="28"/>
      <c r="JT14" s="28"/>
      <c r="JU14" s="28"/>
      <c r="JV14" s="28"/>
      <c r="JW14" s="28"/>
      <c r="JX14" s="29"/>
      <c r="JY14" s="29"/>
      <c r="JZ14" s="29"/>
      <c r="KA14" s="29"/>
      <c r="KB14" s="29"/>
      <c r="KC14" s="29"/>
      <c r="KD14" s="29"/>
      <c r="KE14" s="28"/>
      <c r="KF14" s="28"/>
      <c r="KG14" s="28"/>
      <c r="KH14" s="28"/>
      <c r="KI14" s="28"/>
      <c r="KJ14" s="28"/>
      <c r="KK14" s="28"/>
      <c r="KL14" s="29"/>
      <c r="KM14" s="29"/>
      <c r="KN14" s="29"/>
      <c r="KO14" s="29"/>
      <c r="KP14" s="29"/>
      <c r="KQ14" s="29"/>
      <c r="KR14" s="29"/>
      <c r="KS14" s="28"/>
      <c r="KT14" s="28"/>
      <c r="KU14" s="28"/>
      <c r="KV14" s="28"/>
      <c r="KW14" s="28"/>
      <c r="KX14" s="28"/>
      <c r="KY14" s="28"/>
      <c r="KZ14" s="29"/>
      <c r="LA14" s="29"/>
      <c r="LB14" s="29"/>
    </row>
    <row r="15" spans="1:314" customFormat="1" x14ac:dyDescent="0.25">
      <c r="A15" s="17">
        <v>3</v>
      </c>
      <c r="B15" s="17" t="s">
        <v>3</v>
      </c>
      <c r="C15" s="28">
        <v>209.2</v>
      </c>
      <c r="D15" s="29">
        <v>271.55</v>
      </c>
      <c r="E15" s="29">
        <v>270.56</v>
      </c>
      <c r="F15" s="29">
        <v>275.2</v>
      </c>
      <c r="G15" s="29">
        <v>288.66000000000003</v>
      </c>
      <c r="H15" s="6">
        <v>278.82</v>
      </c>
      <c r="I15" s="6">
        <v>302.13</v>
      </c>
      <c r="J15" s="29">
        <v>300.16000000000003</v>
      </c>
      <c r="K15" s="28">
        <v>288.60000000000002</v>
      </c>
      <c r="L15" s="28">
        <v>279.08</v>
      </c>
      <c r="M15" s="28">
        <v>296.61</v>
      </c>
      <c r="N15" s="28">
        <v>308.38</v>
      </c>
      <c r="O15" s="28">
        <v>306.58</v>
      </c>
      <c r="P15" s="28">
        <v>285.73</v>
      </c>
      <c r="Q15" s="28">
        <v>282.36</v>
      </c>
      <c r="R15" s="29">
        <v>206.98</v>
      </c>
      <c r="S15" s="29">
        <v>205.42</v>
      </c>
      <c r="T15" s="29">
        <v>207.71</v>
      </c>
      <c r="U15" s="29">
        <v>214.67</v>
      </c>
      <c r="V15" s="29">
        <v>213.67</v>
      </c>
      <c r="W15" s="29">
        <v>202.88</v>
      </c>
      <c r="X15" s="29">
        <v>197.04</v>
      </c>
      <c r="Y15" s="28">
        <v>172.25</v>
      </c>
      <c r="Z15" s="28">
        <v>167.43</v>
      </c>
      <c r="AA15" s="28">
        <v>176.23</v>
      </c>
      <c r="AB15" s="28">
        <v>176.97</v>
      </c>
      <c r="AC15" s="28">
        <v>176.03</v>
      </c>
      <c r="AD15" s="28">
        <v>175.25</v>
      </c>
      <c r="AE15" s="28">
        <v>173.43</v>
      </c>
      <c r="AF15" s="29">
        <v>136.74</v>
      </c>
      <c r="AG15" s="29">
        <v>132.66</v>
      </c>
      <c r="AH15" s="29">
        <v>137.83000000000001</v>
      </c>
      <c r="AI15" s="29">
        <v>142.26</v>
      </c>
      <c r="AJ15" s="29">
        <v>142.41999999999999</v>
      </c>
      <c r="AK15" s="29">
        <v>137.34</v>
      </c>
      <c r="AL15" s="29">
        <v>127.52</v>
      </c>
      <c r="AM15" s="28">
        <v>166.09</v>
      </c>
      <c r="AN15" s="28">
        <v>159.86000000000001</v>
      </c>
      <c r="AO15" s="28">
        <v>161.53</v>
      </c>
      <c r="AP15" s="28">
        <v>166.51</v>
      </c>
      <c r="AQ15" s="28">
        <v>165.94</v>
      </c>
      <c r="AR15" s="28">
        <v>163.04</v>
      </c>
      <c r="AS15" s="28">
        <v>161.94999999999999</v>
      </c>
      <c r="AT15" s="29">
        <v>165.4</v>
      </c>
      <c r="AU15" s="29">
        <v>161.41999999999999</v>
      </c>
      <c r="AV15" s="29">
        <v>165</v>
      </c>
      <c r="AW15" s="29">
        <v>171.64</v>
      </c>
      <c r="AX15" s="29">
        <v>171.63</v>
      </c>
      <c r="AY15" s="29">
        <v>173.17</v>
      </c>
      <c r="AZ15" s="29">
        <v>168.97</v>
      </c>
      <c r="BA15" s="28">
        <v>170.7</v>
      </c>
      <c r="BB15" s="28">
        <v>156.15</v>
      </c>
      <c r="BC15" s="28">
        <v>161.29</v>
      </c>
      <c r="BD15" s="28">
        <v>171.81</v>
      </c>
      <c r="BE15" s="28">
        <v>172.7</v>
      </c>
      <c r="BF15" s="28">
        <v>175.31</v>
      </c>
      <c r="BG15" s="28">
        <v>173.18</v>
      </c>
      <c r="BH15" s="29">
        <v>49.77</v>
      </c>
      <c r="BI15" s="29">
        <v>49.77</v>
      </c>
      <c r="BJ15" s="29">
        <v>49.77</v>
      </c>
      <c r="BK15" s="29">
        <v>130.41</v>
      </c>
      <c r="BL15" s="29">
        <v>135.02000000000001</v>
      </c>
      <c r="BM15" s="29">
        <v>135.4</v>
      </c>
      <c r="BN15" s="29">
        <v>134.08000000000001</v>
      </c>
      <c r="BO15" s="28">
        <v>71.2</v>
      </c>
      <c r="BP15" s="28">
        <v>49.77</v>
      </c>
      <c r="BQ15" s="28">
        <v>71</v>
      </c>
      <c r="BR15" s="28">
        <v>71.7</v>
      </c>
      <c r="BS15" s="28">
        <v>70.84</v>
      </c>
      <c r="BT15" s="28">
        <v>70.03</v>
      </c>
      <c r="BU15" s="28">
        <v>71.459999999999994</v>
      </c>
      <c r="BV15" s="29">
        <v>119.33</v>
      </c>
      <c r="BW15" s="29">
        <v>96.14</v>
      </c>
      <c r="BX15" s="29">
        <v>111.93</v>
      </c>
      <c r="BY15" s="29">
        <v>118.22</v>
      </c>
      <c r="BZ15" s="29">
        <v>117.93</v>
      </c>
      <c r="CA15" s="29">
        <v>117.08</v>
      </c>
      <c r="CB15" s="29">
        <v>116.88</v>
      </c>
      <c r="CC15" s="28">
        <v>129.09</v>
      </c>
      <c r="CD15" s="28">
        <v>49.77</v>
      </c>
      <c r="CE15" s="28">
        <v>119.74</v>
      </c>
      <c r="CF15" s="28">
        <v>128.85</v>
      </c>
      <c r="CG15" s="28">
        <v>129.07</v>
      </c>
      <c r="CH15" s="28">
        <v>127</v>
      </c>
      <c r="CI15" s="28">
        <v>127.25</v>
      </c>
      <c r="CJ15" s="29">
        <v>105.16</v>
      </c>
      <c r="CK15" s="29">
        <v>102.46</v>
      </c>
      <c r="CL15" s="29">
        <v>104.31</v>
      </c>
      <c r="CM15" s="29">
        <v>102.96</v>
      </c>
      <c r="CN15" s="29">
        <v>102.47</v>
      </c>
      <c r="CO15" s="29"/>
      <c r="CP15" s="29"/>
      <c r="CQ15" s="28"/>
      <c r="CR15" s="28"/>
      <c r="CS15" s="28"/>
      <c r="CT15" s="28"/>
      <c r="CU15" s="28"/>
      <c r="CV15" s="28"/>
      <c r="CW15" s="28"/>
      <c r="CX15" s="29"/>
      <c r="CY15" s="29"/>
      <c r="CZ15" s="29"/>
      <c r="DA15" s="29"/>
      <c r="DB15" s="29"/>
      <c r="DC15" s="29"/>
      <c r="DD15" s="29"/>
      <c r="DE15" s="28"/>
      <c r="DF15" s="28"/>
      <c r="DG15" s="28"/>
      <c r="DH15" s="28"/>
      <c r="DI15" s="28"/>
      <c r="DJ15" s="28"/>
      <c r="DK15" s="28"/>
      <c r="DL15" s="29"/>
      <c r="DM15" s="29"/>
      <c r="DN15" s="29"/>
      <c r="DO15" s="29"/>
      <c r="DP15" s="29"/>
      <c r="DQ15" s="29"/>
      <c r="DR15" s="29"/>
      <c r="DS15" s="28"/>
      <c r="DT15" s="28"/>
      <c r="DU15" s="28"/>
      <c r="DV15" s="28"/>
      <c r="DW15" s="28"/>
      <c r="DX15" s="28"/>
      <c r="DY15" s="28"/>
      <c r="DZ15" s="29"/>
      <c r="EA15" s="29"/>
      <c r="EB15" s="29"/>
      <c r="EC15" s="29"/>
      <c r="ED15" s="29"/>
      <c r="EE15" s="29"/>
      <c r="EF15" s="29"/>
      <c r="EG15" s="28"/>
      <c r="EH15" s="28"/>
      <c r="EI15" s="28"/>
      <c r="EJ15" s="28"/>
      <c r="EK15" s="28"/>
      <c r="EL15" s="28"/>
      <c r="EM15" s="28"/>
      <c r="EN15" s="29"/>
      <c r="EO15" s="29"/>
      <c r="EP15" s="29"/>
      <c r="EQ15" s="29"/>
      <c r="ER15" s="29"/>
      <c r="ES15" s="29"/>
      <c r="ET15" s="29"/>
      <c r="EU15" s="28"/>
      <c r="EV15" s="28"/>
      <c r="EW15" s="28"/>
      <c r="EX15" s="28"/>
      <c r="EY15" s="28"/>
      <c r="EZ15" s="28"/>
      <c r="FA15" s="28"/>
      <c r="FB15" s="29"/>
      <c r="FC15" s="29"/>
      <c r="FD15" s="29"/>
      <c r="FE15" s="29"/>
      <c r="FF15" s="29"/>
      <c r="FG15" s="29"/>
      <c r="FH15" s="29"/>
      <c r="FI15" s="28"/>
      <c r="FJ15" s="28"/>
      <c r="FK15" s="28"/>
      <c r="FL15" s="28"/>
      <c r="FM15" s="28"/>
      <c r="FN15" s="28"/>
      <c r="FO15" s="28"/>
      <c r="FP15" s="29"/>
      <c r="FQ15" s="29"/>
      <c r="FR15" s="29"/>
      <c r="FS15" s="29"/>
      <c r="FT15" s="29"/>
      <c r="FU15" s="29"/>
      <c r="FV15" s="29"/>
      <c r="FW15" s="28"/>
      <c r="FX15" s="28"/>
      <c r="FY15" s="28"/>
      <c r="FZ15" s="28"/>
      <c r="GA15" s="28"/>
      <c r="GB15" s="28"/>
      <c r="GC15" s="28"/>
      <c r="GD15" s="29"/>
      <c r="GE15" s="29"/>
      <c r="GF15" s="29"/>
      <c r="GG15" s="29"/>
      <c r="GH15" s="29"/>
      <c r="GI15" s="29"/>
      <c r="GJ15" s="29"/>
      <c r="GK15" s="28"/>
      <c r="GL15" s="28"/>
      <c r="GM15" s="28"/>
      <c r="GN15" s="28"/>
      <c r="GO15" s="28"/>
      <c r="GP15" s="28"/>
      <c r="GQ15" s="28"/>
      <c r="GR15" s="29"/>
      <c r="GS15" s="29"/>
      <c r="GT15" s="29"/>
      <c r="GU15" s="29"/>
      <c r="GV15" s="29"/>
      <c r="GW15" s="29"/>
      <c r="GX15" s="29"/>
      <c r="GY15" s="28"/>
      <c r="GZ15" s="28"/>
      <c r="HA15" s="28"/>
      <c r="HB15" s="28"/>
      <c r="HC15" s="28"/>
      <c r="HD15" s="28"/>
      <c r="HE15" s="28"/>
      <c r="HF15" s="29"/>
      <c r="HG15" s="29"/>
      <c r="HH15" s="29"/>
      <c r="HI15" s="29"/>
      <c r="HJ15" s="29"/>
      <c r="HK15" s="29"/>
      <c r="HL15" s="29"/>
      <c r="HM15" s="28"/>
      <c r="HN15" s="28"/>
      <c r="HO15" s="28"/>
      <c r="HP15" s="28"/>
      <c r="HQ15" s="28"/>
      <c r="HR15" s="28"/>
      <c r="HS15" s="28"/>
      <c r="HT15" s="29"/>
      <c r="HU15" s="29"/>
      <c r="HV15" s="29"/>
      <c r="HW15" s="29"/>
      <c r="HX15" s="29"/>
      <c r="HY15" s="29"/>
      <c r="HZ15" s="29"/>
      <c r="IA15" s="28"/>
      <c r="IB15" s="28"/>
      <c r="IC15" s="28"/>
      <c r="ID15" s="28"/>
      <c r="IE15" s="28"/>
      <c r="IF15" s="28"/>
      <c r="IG15" s="28"/>
      <c r="IH15" s="29"/>
      <c r="II15" s="29"/>
      <c r="IJ15" s="29"/>
      <c r="IK15" s="29"/>
      <c r="IL15" s="29"/>
      <c r="IM15" s="29"/>
      <c r="IN15" s="29"/>
      <c r="IO15" s="28"/>
      <c r="IP15" s="28"/>
      <c r="IQ15" s="28"/>
      <c r="IR15" s="28"/>
      <c r="IS15" s="28"/>
      <c r="IT15" s="28"/>
      <c r="IU15" s="28"/>
      <c r="IV15" s="29"/>
      <c r="IW15" s="29"/>
      <c r="IX15" s="29"/>
      <c r="IY15" s="29"/>
      <c r="IZ15" s="29"/>
      <c r="JA15" s="29"/>
      <c r="JB15" s="29"/>
      <c r="JC15" s="28"/>
      <c r="JD15" s="28"/>
      <c r="JE15" s="28"/>
      <c r="JF15" s="28"/>
      <c r="JG15" s="28"/>
      <c r="JH15" s="28"/>
      <c r="JI15" s="28"/>
      <c r="JJ15" s="29"/>
      <c r="JK15" s="29"/>
      <c r="JL15" s="29"/>
      <c r="JM15" s="29"/>
      <c r="JN15" s="29"/>
      <c r="JO15" s="29"/>
      <c r="JP15" s="29"/>
      <c r="JQ15" s="28"/>
      <c r="JR15" s="28"/>
      <c r="JS15" s="28"/>
      <c r="JT15" s="28"/>
      <c r="JU15" s="28"/>
      <c r="JV15" s="28"/>
      <c r="JW15" s="28"/>
      <c r="JX15" s="29"/>
      <c r="JY15" s="29"/>
      <c r="JZ15" s="29"/>
      <c r="KA15" s="29"/>
      <c r="KB15" s="29"/>
      <c r="KC15" s="29"/>
      <c r="KD15" s="29"/>
      <c r="KE15" s="28"/>
      <c r="KF15" s="28"/>
      <c r="KG15" s="28"/>
      <c r="KH15" s="28"/>
      <c r="KI15" s="28"/>
      <c r="KJ15" s="28"/>
      <c r="KK15" s="28"/>
      <c r="KL15" s="29"/>
      <c r="KM15" s="29"/>
      <c r="KN15" s="29"/>
      <c r="KO15" s="29"/>
      <c r="KP15" s="29"/>
      <c r="KQ15" s="29"/>
      <c r="KR15" s="29"/>
      <c r="KS15" s="28"/>
      <c r="KT15" s="28"/>
      <c r="KU15" s="28"/>
      <c r="KV15" s="28"/>
      <c r="KW15" s="28"/>
      <c r="KX15" s="28"/>
      <c r="KY15" s="28"/>
      <c r="KZ15" s="29"/>
      <c r="LA15" s="29"/>
      <c r="LB15" s="29"/>
    </row>
    <row r="16" spans="1:314" customFormat="1" x14ac:dyDescent="0.25">
      <c r="A16" s="17">
        <v>3</v>
      </c>
      <c r="B16" s="17" t="s">
        <v>4</v>
      </c>
      <c r="C16" s="28">
        <v>209.2</v>
      </c>
      <c r="D16" s="29">
        <v>271.55</v>
      </c>
      <c r="E16" s="29">
        <v>270.55</v>
      </c>
      <c r="F16" s="29">
        <v>275.2</v>
      </c>
      <c r="G16" s="29">
        <v>288.66000000000003</v>
      </c>
      <c r="H16" s="6">
        <v>250.2</v>
      </c>
      <c r="I16" s="6">
        <v>302.13</v>
      </c>
      <c r="J16" s="29">
        <v>300.16000000000003</v>
      </c>
      <c r="K16" s="28">
        <v>288.60000000000002</v>
      </c>
      <c r="L16" s="28">
        <v>279.08</v>
      </c>
      <c r="M16" s="28">
        <v>296.61</v>
      </c>
      <c r="N16" s="28">
        <v>308.38</v>
      </c>
      <c r="O16" s="28">
        <v>306.58</v>
      </c>
      <c r="P16" s="28">
        <v>285.73</v>
      </c>
      <c r="Q16" s="28">
        <v>282.36</v>
      </c>
      <c r="R16" s="29">
        <v>206.98</v>
      </c>
      <c r="S16" s="29">
        <v>205.42</v>
      </c>
      <c r="T16" s="29">
        <v>207.71</v>
      </c>
      <c r="U16" s="29">
        <v>214.67</v>
      </c>
      <c r="V16" s="29">
        <v>213.67</v>
      </c>
      <c r="W16" s="29">
        <v>202.88</v>
      </c>
      <c r="X16" s="29">
        <v>197.04</v>
      </c>
      <c r="Y16" s="28">
        <v>172.25</v>
      </c>
      <c r="Z16" s="28">
        <v>167.43</v>
      </c>
      <c r="AA16" s="28">
        <v>176.23</v>
      </c>
      <c r="AB16" s="28">
        <v>176.97</v>
      </c>
      <c r="AC16" s="28">
        <v>176.03</v>
      </c>
      <c r="AD16" s="28">
        <v>175.25</v>
      </c>
      <c r="AE16" s="28">
        <v>173.43</v>
      </c>
      <c r="AF16" s="29">
        <v>136.74</v>
      </c>
      <c r="AG16" s="29">
        <v>132.66999999999999</v>
      </c>
      <c r="AH16" s="29">
        <v>144.4</v>
      </c>
      <c r="AI16" s="29">
        <v>142.32</v>
      </c>
      <c r="AJ16" s="29">
        <v>142.41999999999999</v>
      </c>
      <c r="AK16" s="29">
        <v>142.41</v>
      </c>
      <c r="AL16" s="29">
        <v>155.41</v>
      </c>
      <c r="AM16" s="28">
        <v>166.09</v>
      </c>
      <c r="AN16" s="28">
        <v>160.71</v>
      </c>
      <c r="AO16" s="28">
        <v>161.53</v>
      </c>
      <c r="AP16" s="28">
        <v>166.78</v>
      </c>
      <c r="AQ16" s="28">
        <v>166.8</v>
      </c>
      <c r="AR16" s="28">
        <v>163.04</v>
      </c>
      <c r="AS16" s="28">
        <v>161.94999999999999</v>
      </c>
      <c r="AT16" s="29">
        <v>165.4</v>
      </c>
      <c r="AU16" s="29">
        <v>161.41999999999999</v>
      </c>
      <c r="AV16" s="29">
        <v>165</v>
      </c>
      <c r="AW16" s="29">
        <v>171.65</v>
      </c>
      <c r="AX16" s="29">
        <v>178.15</v>
      </c>
      <c r="AY16" s="29">
        <v>177</v>
      </c>
      <c r="AZ16" s="29">
        <v>168.97</v>
      </c>
      <c r="BA16" s="28">
        <v>170.7</v>
      </c>
      <c r="BB16" s="28">
        <v>156.15</v>
      </c>
      <c r="BC16" s="28">
        <v>161.29</v>
      </c>
      <c r="BD16" s="28">
        <v>155.83000000000001</v>
      </c>
      <c r="BE16" s="28">
        <v>172.7</v>
      </c>
      <c r="BF16" s="28">
        <v>175.31</v>
      </c>
      <c r="BG16" s="28">
        <v>173.18</v>
      </c>
      <c r="BH16" s="29">
        <v>49.77</v>
      </c>
      <c r="BI16" s="29">
        <v>49.77</v>
      </c>
      <c r="BJ16" s="29">
        <v>49.77</v>
      </c>
      <c r="BK16" s="29">
        <v>49.77</v>
      </c>
      <c r="BL16" s="29">
        <v>49.77</v>
      </c>
      <c r="BM16" s="29">
        <v>49.77</v>
      </c>
      <c r="BN16" s="29">
        <v>134.08000000000001</v>
      </c>
      <c r="BO16" s="28">
        <v>49.77</v>
      </c>
      <c r="BP16" s="28">
        <v>49.77</v>
      </c>
      <c r="BQ16" s="28">
        <v>69.959999999999994</v>
      </c>
      <c r="BR16" s="28">
        <v>71.7</v>
      </c>
      <c r="BS16" s="28">
        <v>69.239999999999995</v>
      </c>
      <c r="BT16" s="28">
        <v>49.77</v>
      </c>
      <c r="BU16" s="28">
        <v>49.77</v>
      </c>
      <c r="BV16" s="29">
        <v>71.349999999999994</v>
      </c>
      <c r="BW16" s="29">
        <v>62.19</v>
      </c>
      <c r="BX16" s="29">
        <v>83.75</v>
      </c>
      <c r="BY16" s="29">
        <v>92.58</v>
      </c>
      <c r="BZ16" s="29">
        <v>81.540000000000006</v>
      </c>
      <c r="CA16" s="29">
        <v>97.62</v>
      </c>
      <c r="CB16" s="29">
        <v>101.91</v>
      </c>
      <c r="CC16" s="28">
        <v>78.61</v>
      </c>
      <c r="CD16" s="28">
        <v>49.77</v>
      </c>
      <c r="CE16" s="28">
        <v>75.45</v>
      </c>
      <c r="CF16" s="28">
        <v>81.17</v>
      </c>
      <c r="CG16" s="28">
        <v>81.31</v>
      </c>
      <c r="CH16" s="28">
        <v>80.010000000000005</v>
      </c>
      <c r="CI16" s="28">
        <v>104.44</v>
      </c>
      <c r="CJ16" s="29">
        <v>70.02</v>
      </c>
      <c r="CK16" s="29">
        <v>87.47</v>
      </c>
      <c r="CL16" s="29">
        <v>104.31</v>
      </c>
      <c r="CM16" s="29">
        <v>102.67</v>
      </c>
      <c r="CN16" s="29">
        <v>102.47</v>
      </c>
      <c r="CO16" s="29"/>
      <c r="CP16" s="29"/>
      <c r="CQ16" s="28"/>
      <c r="CR16" s="28"/>
      <c r="CS16" s="28"/>
      <c r="CT16" s="28"/>
      <c r="CU16" s="28"/>
      <c r="CV16" s="28"/>
      <c r="CW16" s="28"/>
      <c r="CX16" s="29"/>
      <c r="CY16" s="29"/>
      <c r="CZ16" s="29"/>
      <c r="DA16" s="29"/>
      <c r="DB16" s="29"/>
      <c r="DC16" s="29"/>
      <c r="DD16" s="29"/>
      <c r="DE16" s="28"/>
      <c r="DF16" s="28"/>
      <c r="DG16" s="28"/>
      <c r="DH16" s="28"/>
      <c r="DI16" s="28"/>
      <c r="DJ16" s="28"/>
      <c r="DK16" s="28"/>
      <c r="DL16" s="29"/>
      <c r="DM16" s="29"/>
      <c r="DN16" s="29"/>
      <c r="DO16" s="29"/>
      <c r="DP16" s="29"/>
      <c r="DQ16" s="29"/>
      <c r="DR16" s="29"/>
      <c r="DS16" s="28"/>
      <c r="DT16" s="28"/>
      <c r="DU16" s="28"/>
      <c r="DV16" s="28"/>
      <c r="DW16" s="28"/>
      <c r="DX16" s="28"/>
      <c r="DY16" s="28"/>
      <c r="DZ16" s="29"/>
      <c r="EA16" s="29"/>
      <c r="EB16" s="29"/>
      <c r="EC16" s="29"/>
      <c r="ED16" s="29"/>
      <c r="EE16" s="29"/>
      <c r="EF16" s="29"/>
      <c r="EG16" s="28"/>
      <c r="EH16" s="28"/>
      <c r="EI16" s="28"/>
      <c r="EJ16" s="28"/>
      <c r="EK16" s="28"/>
      <c r="EL16" s="28"/>
      <c r="EM16" s="28"/>
      <c r="EN16" s="29"/>
      <c r="EO16" s="29"/>
      <c r="EP16" s="29"/>
      <c r="EQ16" s="29"/>
      <c r="ER16" s="29"/>
      <c r="ES16" s="29"/>
      <c r="ET16" s="29"/>
      <c r="EU16" s="28"/>
      <c r="EV16" s="28"/>
      <c r="EW16" s="28"/>
      <c r="EX16" s="28"/>
      <c r="EY16" s="28"/>
      <c r="EZ16" s="28"/>
      <c r="FA16" s="28"/>
      <c r="FB16" s="29"/>
      <c r="FC16" s="29"/>
      <c r="FD16" s="29"/>
      <c r="FE16" s="29"/>
      <c r="FF16" s="29"/>
      <c r="FG16" s="29"/>
      <c r="FH16" s="29"/>
      <c r="FI16" s="28"/>
      <c r="FJ16" s="28"/>
      <c r="FK16" s="28"/>
      <c r="FL16" s="28"/>
      <c r="FM16" s="28"/>
      <c r="FN16" s="28"/>
      <c r="FO16" s="28"/>
      <c r="FP16" s="29"/>
      <c r="FQ16" s="29"/>
      <c r="FR16" s="29"/>
      <c r="FS16" s="29"/>
      <c r="FT16" s="29"/>
      <c r="FU16" s="29"/>
      <c r="FV16" s="29"/>
      <c r="FW16" s="28"/>
      <c r="FX16" s="28"/>
      <c r="FY16" s="28"/>
      <c r="FZ16" s="28"/>
      <c r="GA16" s="28"/>
      <c r="GB16" s="28"/>
      <c r="GC16" s="28"/>
      <c r="GD16" s="29"/>
      <c r="GE16" s="29"/>
      <c r="GF16" s="29"/>
      <c r="GG16" s="29"/>
      <c r="GH16" s="29"/>
      <c r="GI16" s="29"/>
      <c r="GJ16" s="29"/>
      <c r="GK16" s="28"/>
      <c r="GL16" s="28"/>
      <c r="GM16" s="28"/>
      <c r="GN16" s="28"/>
      <c r="GO16" s="28"/>
      <c r="GP16" s="28"/>
      <c r="GQ16" s="28"/>
      <c r="GR16" s="29"/>
      <c r="GS16" s="29"/>
      <c r="GT16" s="29"/>
      <c r="GU16" s="29"/>
      <c r="GV16" s="29"/>
      <c r="GW16" s="29"/>
      <c r="GX16" s="29"/>
      <c r="GY16" s="28"/>
      <c r="GZ16" s="28"/>
      <c r="HA16" s="28"/>
      <c r="HB16" s="28"/>
      <c r="HC16" s="28"/>
      <c r="HD16" s="28"/>
      <c r="HE16" s="28"/>
      <c r="HF16" s="29"/>
      <c r="HG16" s="29"/>
      <c r="HH16" s="29"/>
      <c r="HI16" s="29"/>
      <c r="HJ16" s="29"/>
      <c r="HK16" s="29"/>
      <c r="HL16" s="29"/>
      <c r="HM16" s="28"/>
      <c r="HN16" s="28"/>
      <c r="HO16" s="28"/>
      <c r="HP16" s="28"/>
      <c r="HQ16" s="28"/>
      <c r="HR16" s="28"/>
      <c r="HS16" s="28"/>
      <c r="HT16" s="29"/>
      <c r="HU16" s="29"/>
      <c r="HV16" s="29"/>
      <c r="HW16" s="29"/>
      <c r="HX16" s="29"/>
      <c r="HY16" s="29"/>
      <c r="HZ16" s="29"/>
      <c r="IA16" s="28"/>
      <c r="IB16" s="28"/>
      <c r="IC16" s="28"/>
      <c r="ID16" s="28"/>
      <c r="IE16" s="28"/>
      <c r="IF16" s="28"/>
      <c r="IG16" s="28"/>
      <c r="IH16" s="29"/>
      <c r="II16" s="29"/>
      <c r="IJ16" s="29"/>
      <c r="IK16" s="29"/>
      <c r="IL16" s="29"/>
      <c r="IM16" s="29"/>
      <c r="IN16" s="29"/>
      <c r="IO16" s="28"/>
      <c r="IP16" s="28"/>
      <c r="IQ16" s="28"/>
      <c r="IR16" s="28"/>
      <c r="IS16" s="28"/>
      <c r="IT16" s="28"/>
      <c r="IU16" s="28"/>
      <c r="IV16" s="29"/>
      <c r="IW16" s="29"/>
      <c r="IX16" s="29"/>
      <c r="IY16" s="29"/>
      <c r="IZ16" s="29"/>
      <c r="JA16" s="29"/>
      <c r="JB16" s="29"/>
      <c r="JC16" s="28"/>
      <c r="JD16" s="28"/>
      <c r="JE16" s="28"/>
      <c r="JF16" s="28"/>
      <c r="JG16" s="28"/>
      <c r="JH16" s="28"/>
      <c r="JI16" s="28"/>
      <c r="JJ16" s="29"/>
      <c r="JK16" s="29"/>
      <c r="JL16" s="29"/>
      <c r="JM16" s="29"/>
      <c r="JN16" s="29"/>
      <c r="JO16" s="29"/>
      <c r="JP16" s="29"/>
      <c r="JQ16" s="28"/>
      <c r="JR16" s="28"/>
      <c r="JS16" s="28"/>
      <c r="JT16" s="28"/>
      <c r="JU16" s="28"/>
      <c r="JV16" s="28"/>
      <c r="JW16" s="28"/>
      <c r="JX16" s="29"/>
      <c r="JY16" s="29"/>
      <c r="JZ16" s="29"/>
      <c r="KA16" s="29"/>
      <c r="KB16" s="29"/>
      <c r="KC16" s="29"/>
      <c r="KD16" s="29"/>
      <c r="KE16" s="28"/>
      <c r="KF16" s="28"/>
      <c r="KG16" s="28"/>
      <c r="KH16" s="28"/>
      <c r="KI16" s="28"/>
      <c r="KJ16" s="28"/>
      <c r="KK16" s="28"/>
      <c r="KL16" s="29"/>
      <c r="KM16" s="29"/>
      <c r="KN16" s="29"/>
      <c r="KO16" s="29"/>
      <c r="KP16" s="29"/>
      <c r="KQ16" s="29"/>
      <c r="KR16" s="29"/>
      <c r="KS16" s="28"/>
      <c r="KT16" s="28"/>
      <c r="KU16" s="28"/>
      <c r="KV16" s="28"/>
      <c r="KW16" s="28"/>
      <c r="KX16" s="28"/>
      <c r="KY16" s="28"/>
      <c r="KZ16" s="29"/>
      <c r="LA16" s="29"/>
      <c r="LB16" s="29"/>
    </row>
    <row r="17" spans="1:314" customFormat="1" x14ac:dyDescent="0.25">
      <c r="A17" s="17">
        <v>3</v>
      </c>
      <c r="B17" s="17" t="s">
        <v>5</v>
      </c>
      <c r="C17" s="28">
        <v>209.2</v>
      </c>
      <c r="D17" s="29">
        <v>271.55</v>
      </c>
      <c r="E17" s="29">
        <v>270.55</v>
      </c>
      <c r="F17" s="29">
        <v>275.2</v>
      </c>
      <c r="G17" s="29">
        <v>288.66000000000003</v>
      </c>
      <c r="H17" s="6">
        <v>278.82</v>
      </c>
      <c r="I17" s="6">
        <v>302.13</v>
      </c>
      <c r="J17" s="29">
        <v>300.16000000000003</v>
      </c>
      <c r="K17" s="28">
        <v>288.60000000000002</v>
      </c>
      <c r="L17" s="28">
        <v>279.08</v>
      </c>
      <c r="M17" s="28">
        <v>296.61</v>
      </c>
      <c r="N17" s="28">
        <v>308.38</v>
      </c>
      <c r="O17" s="28">
        <v>306.58</v>
      </c>
      <c r="P17" s="28">
        <v>285.73</v>
      </c>
      <c r="Q17" s="28">
        <v>282.36</v>
      </c>
      <c r="R17" s="29">
        <v>206.98</v>
      </c>
      <c r="S17" s="29">
        <v>205.42</v>
      </c>
      <c r="T17" s="29">
        <v>207.71</v>
      </c>
      <c r="U17" s="29">
        <v>214.67</v>
      </c>
      <c r="V17" s="29">
        <v>213.67</v>
      </c>
      <c r="W17" s="29">
        <v>202.88</v>
      </c>
      <c r="X17" s="29">
        <v>197.04</v>
      </c>
      <c r="Y17" s="28">
        <v>172.25</v>
      </c>
      <c r="Z17" s="28">
        <v>167.43</v>
      </c>
      <c r="AA17" s="28">
        <v>176.23</v>
      </c>
      <c r="AB17" s="28">
        <v>176.97</v>
      </c>
      <c r="AC17" s="28">
        <v>176.03</v>
      </c>
      <c r="AD17" s="28">
        <v>175.25</v>
      </c>
      <c r="AE17" s="28">
        <v>173.43</v>
      </c>
      <c r="AF17" s="29">
        <v>136.74</v>
      </c>
      <c r="AG17" s="29">
        <v>132.66</v>
      </c>
      <c r="AH17" s="29">
        <v>144.4</v>
      </c>
      <c r="AI17" s="29">
        <v>142.32</v>
      </c>
      <c r="AJ17" s="29">
        <v>142.41999999999999</v>
      </c>
      <c r="AK17" s="29">
        <v>142.41</v>
      </c>
      <c r="AL17" s="29">
        <v>155.41</v>
      </c>
      <c r="AM17" s="28">
        <v>166.09</v>
      </c>
      <c r="AN17" s="28">
        <v>160.71</v>
      </c>
      <c r="AO17" s="28">
        <v>161.53</v>
      </c>
      <c r="AP17" s="28">
        <v>166.78</v>
      </c>
      <c r="AQ17" s="28">
        <v>166.8</v>
      </c>
      <c r="AR17" s="28">
        <v>163.04</v>
      </c>
      <c r="AS17" s="28">
        <v>161.94999999999999</v>
      </c>
      <c r="AT17" s="29">
        <v>165.4</v>
      </c>
      <c r="AU17" s="29">
        <v>161.41999999999999</v>
      </c>
      <c r="AV17" s="29">
        <v>165</v>
      </c>
      <c r="AW17" s="29">
        <v>171.65</v>
      </c>
      <c r="AX17" s="29">
        <v>171.63</v>
      </c>
      <c r="AY17" s="29">
        <v>173.18</v>
      </c>
      <c r="AZ17" s="29">
        <v>168.97</v>
      </c>
      <c r="BA17" s="28">
        <v>170.7</v>
      </c>
      <c r="BB17" s="28">
        <v>156.15</v>
      </c>
      <c r="BC17" s="28">
        <v>161.29</v>
      </c>
      <c r="BD17" s="28">
        <v>155.83000000000001</v>
      </c>
      <c r="BE17" s="28">
        <v>172.7</v>
      </c>
      <c r="BF17" s="28">
        <v>175.31</v>
      </c>
      <c r="BG17" s="28">
        <v>173.18</v>
      </c>
      <c r="BH17" s="29">
        <v>49.77</v>
      </c>
      <c r="BI17" s="29">
        <v>49.77</v>
      </c>
      <c r="BJ17" s="29">
        <v>49.77</v>
      </c>
      <c r="BK17" s="29">
        <v>49.77</v>
      </c>
      <c r="BL17" s="29">
        <v>49.77</v>
      </c>
      <c r="BM17" s="29">
        <v>49.77</v>
      </c>
      <c r="BN17" s="29">
        <v>134.08000000000001</v>
      </c>
      <c r="BO17" s="28">
        <v>49.77</v>
      </c>
      <c r="BP17" s="28">
        <v>49.77</v>
      </c>
      <c r="BQ17" s="28">
        <v>69.959999999999994</v>
      </c>
      <c r="BR17" s="28">
        <v>49.77</v>
      </c>
      <c r="BS17" s="28">
        <v>49.77</v>
      </c>
      <c r="BT17" s="28">
        <v>49.77</v>
      </c>
      <c r="BU17" s="28">
        <v>49.77</v>
      </c>
      <c r="BV17" s="29">
        <v>70.61</v>
      </c>
      <c r="BW17" s="29">
        <v>49.77</v>
      </c>
      <c r="BX17" s="29">
        <v>49.77</v>
      </c>
      <c r="BY17" s="29">
        <v>49.77</v>
      </c>
      <c r="BZ17" s="29">
        <v>49.77</v>
      </c>
      <c r="CA17" s="29">
        <v>49.77</v>
      </c>
      <c r="CB17" s="29">
        <v>49.77</v>
      </c>
      <c r="CC17" s="28">
        <v>49.77</v>
      </c>
      <c r="CD17" s="28">
        <v>49.77</v>
      </c>
      <c r="CE17" s="28">
        <v>49.77</v>
      </c>
      <c r="CF17" s="28">
        <v>49.77</v>
      </c>
      <c r="CG17" s="28">
        <v>49.77</v>
      </c>
      <c r="CH17" s="28">
        <v>49.77</v>
      </c>
      <c r="CI17" s="28">
        <v>49.77</v>
      </c>
      <c r="CJ17" s="29">
        <v>49.77</v>
      </c>
      <c r="CK17" s="29">
        <v>49.77</v>
      </c>
      <c r="CL17" s="29">
        <v>49.77</v>
      </c>
      <c r="CM17" s="29">
        <v>49.77</v>
      </c>
      <c r="CN17" s="29">
        <v>91.8</v>
      </c>
      <c r="CO17" s="29"/>
      <c r="CP17" s="29"/>
      <c r="CQ17" s="28"/>
      <c r="CR17" s="28"/>
      <c r="CS17" s="28"/>
      <c r="CT17" s="28"/>
      <c r="CU17" s="28"/>
      <c r="CV17" s="28"/>
      <c r="CW17" s="28"/>
      <c r="CX17" s="29"/>
      <c r="CY17" s="29"/>
      <c r="CZ17" s="29"/>
      <c r="DA17" s="29"/>
      <c r="DB17" s="29"/>
      <c r="DC17" s="29"/>
      <c r="DD17" s="29"/>
      <c r="DE17" s="28"/>
      <c r="DF17" s="28"/>
      <c r="DG17" s="28"/>
      <c r="DH17" s="28"/>
      <c r="DI17" s="28"/>
      <c r="DJ17" s="28"/>
      <c r="DK17" s="28"/>
      <c r="DL17" s="29"/>
      <c r="DM17" s="29"/>
      <c r="DN17" s="29"/>
      <c r="DO17" s="29"/>
      <c r="DP17" s="29"/>
      <c r="DQ17" s="29"/>
      <c r="DR17" s="29"/>
      <c r="DS17" s="28"/>
      <c r="DT17" s="28"/>
      <c r="DU17" s="28"/>
      <c r="DV17" s="28"/>
      <c r="DW17" s="28"/>
      <c r="DX17" s="28"/>
      <c r="DY17" s="28"/>
      <c r="DZ17" s="29"/>
      <c r="EA17" s="29"/>
      <c r="EB17" s="29"/>
      <c r="EC17" s="29"/>
      <c r="ED17" s="29"/>
      <c r="EE17" s="29"/>
      <c r="EF17" s="29"/>
      <c r="EG17" s="28"/>
      <c r="EH17" s="28"/>
      <c r="EI17" s="28"/>
      <c r="EJ17" s="28"/>
      <c r="EK17" s="28"/>
      <c r="EL17" s="28"/>
      <c r="EM17" s="28"/>
      <c r="EN17" s="29"/>
      <c r="EO17" s="29"/>
      <c r="EP17" s="29"/>
      <c r="EQ17" s="29"/>
      <c r="ER17" s="29"/>
      <c r="ES17" s="29"/>
      <c r="ET17" s="29"/>
      <c r="EU17" s="28"/>
      <c r="EV17" s="28"/>
      <c r="EW17" s="28"/>
      <c r="EX17" s="28"/>
      <c r="EY17" s="28"/>
      <c r="EZ17" s="28"/>
      <c r="FA17" s="28"/>
      <c r="FB17" s="29"/>
      <c r="FC17" s="29"/>
      <c r="FD17" s="29"/>
      <c r="FE17" s="29"/>
      <c r="FF17" s="29"/>
      <c r="FG17" s="29"/>
      <c r="FH17" s="29"/>
      <c r="FI17" s="28"/>
      <c r="FJ17" s="28"/>
      <c r="FK17" s="28"/>
      <c r="FL17" s="28"/>
      <c r="FM17" s="28"/>
      <c r="FN17" s="28"/>
      <c r="FO17" s="28"/>
      <c r="FP17" s="29"/>
      <c r="FQ17" s="29"/>
      <c r="FR17" s="29"/>
      <c r="FS17" s="29"/>
      <c r="FT17" s="29"/>
      <c r="FU17" s="29"/>
      <c r="FV17" s="29"/>
      <c r="FW17" s="28"/>
      <c r="FX17" s="28"/>
      <c r="FY17" s="28"/>
      <c r="FZ17" s="28"/>
      <c r="GA17" s="28"/>
      <c r="GB17" s="28"/>
      <c r="GC17" s="28"/>
      <c r="GD17" s="29"/>
      <c r="GE17" s="29"/>
      <c r="GF17" s="29"/>
      <c r="GG17" s="29"/>
      <c r="GH17" s="29"/>
      <c r="GI17" s="29"/>
      <c r="GJ17" s="29"/>
      <c r="GK17" s="28"/>
      <c r="GL17" s="28"/>
      <c r="GM17" s="28"/>
      <c r="GN17" s="28"/>
      <c r="GO17" s="28"/>
      <c r="GP17" s="28"/>
      <c r="GQ17" s="28"/>
      <c r="GR17" s="29"/>
      <c r="GS17" s="29"/>
      <c r="GT17" s="29"/>
      <c r="GU17" s="29"/>
      <c r="GV17" s="29"/>
      <c r="GW17" s="29"/>
      <c r="GX17" s="29"/>
      <c r="GY17" s="28"/>
      <c r="GZ17" s="28"/>
      <c r="HA17" s="28"/>
      <c r="HB17" s="28"/>
      <c r="HC17" s="28"/>
      <c r="HD17" s="28"/>
      <c r="HE17" s="28"/>
      <c r="HF17" s="29"/>
      <c r="HG17" s="29"/>
      <c r="HH17" s="29"/>
      <c r="HI17" s="29"/>
      <c r="HJ17" s="29"/>
      <c r="HK17" s="29"/>
      <c r="HL17" s="29"/>
      <c r="HM17" s="28"/>
      <c r="HN17" s="28"/>
      <c r="HO17" s="28"/>
      <c r="HP17" s="28"/>
      <c r="HQ17" s="28"/>
      <c r="HR17" s="28"/>
      <c r="HS17" s="28"/>
      <c r="HT17" s="29"/>
      <c r="HU17" s="29"/>
      <c r="HV17" s="29"/>
      <c r="HW17" s="29"/>
      <c r="HX17" s="29"/>
      <c r="HY17" s="29"/>
      <c r="HZ17" s="29"/>
      <c r="IA17" s="28"/>
      <c r="IB17" s="28"/>
      <c r="IC17" s="28"/>
      <c r="ID17" s="28"/>
      <c r="IE17" s="28"/>
      <c r="IF17" s="28"/>
      <c r="IG17" s="28"/>
      <c r="IH17" s="29"/>
      <c r="II17" s="29"/>
      <c r="IJ17" s="29"/>
      <c r="IK17" s="29"/>
      <c r="IL17" s="29"/>
      <c r="IM17" s="29"/>
      <c r="IN17" s="29"/>
      <c r="IO17" s="28"/>
      <c r="IP17" s="28"/>
      <c r="IQ17" s="28"/>
      <c r="IR17" s="28"/>
      <c r="IS17" s="28"/>
      <c r="IT17" s="28"/>
      <c r="IU17" s="28"/>
      <c r="IV17" s="29"/>
      <c r="IW17" s="29"/>
      <c r="IX17" s="29"/>
      <c r="IY17" s="29"/>
      <c r="IZ17" s="29"/>
      <c r="JA17" s="29"/>
      <c r="JB17" s="29"/>
      <c r="JC17" s="28"/>
      <c r="JD17" s="28"/>
      <c r="JE17" s="28"/>
      <c r="JF17" s="28"/>
      <c r="JG17" s="28"/>
      <c r="JH17" s="28"/>
      <c r="JI17" s="28"/>
      <c r="JJ17" s="29"/>
      <c r="JK17" s="29"/>
      <c r="JL17" s="29"/>
      <c r="JM17" s="29"/>
      <c r="JN17" s="29"/>
      <c r="JO17" s="29"/>
      <c r="JP17" s="29"/>
      <c r="JQ17" s="28"/>
      <c r="JR17" s="28"/>
      <c r="JS17" s="28"/>
      <c r="JT17" s="28"/>
      <c r="JU17" s="28"/>
      <c r="JV17" s="28"/>
      <c r="JW17" s="28"/>
      <c r="JX17" s="29"/>
      <c r="JY17" s="29"/>
      <c r="JZ17" s="29"/>
      <c r="KA17" s="29"/>
      <c r="KB17" s="29"/>
      <c r="KC17" s="29"/>
      <c r="KD17" s="29"/>
      <c r="KE17" s="28"/>
      <c r="KF17" s="28"/>
      <c r="KG17" s="28"/>
      <c r="KH17" s="28"/>
      <c r="KI17" s="28"/>
      <c r="KJ17" s="28"/>
      <c r="KK17" s="28"/>
      <c r="KL17" s="29"/>
      <c r="KM17" s="29"/>
      <c r="KN17" s="29"/>
      <c r="KO17" s="29"/>
      <c r="KP17" s="29"/>
      <c r="KQ17" s="29"/>
      <c r="KR17" s="29"/>
      <c r="KS17" s="28"/>
      <c r="KT17" s="28"/>
      <c r="KU17" s="28"/>
      <c r="KV17" s="28"/>
      <c r="KW17" s="28"/>
      <c r="KX17" s="28"/>
      <c r="KY17" s="28"/>
      <c r="KZ17" s="29"/>
      <c r="LA17" s="29"/>
      <c r="LB17" s="29"/>
    </row>
    <row r="18" spans="1:314" customFormat="1" x14ac:dyDescent="0.25">
      <c r="A18" s="17">
        <v>4</v>
      </c>
      <c r="B18" s="17" t="s">
        <v>2</v>
      </c>
      <c r="C18" s="28">
        <v>207.19</v>
      </c>
      <c r="D18" s="29">
        <v>271.47000000000003</v>
      </c>
      <c r="E18" s="29">
        <v>270.45999999999998</v>
      </c>
      <c r="F18" s="29">
        <v>275.22000000000003</v>
      </c>
      <c r="G18" s="29">
        <v>289.18</v>
      </c>
      <c r="H18" s="6">
        <v>281.35000000000002</v>
      </c>
      <c r="I18" s="6">
        <v>302.64</v>
      </c>
      <c r="J18" s="29">
        <v>303.52</v>
      </c>
      <c r="K18" s="28">
        <v>289.66000000000003</v>
      </c>
      <c r="L18" s="28">
        <v>277.39999999999998</v>
      </c>
      <c r="M18" s="28">
        <v>296.69</v>
      </c>
      <c r="N18" s="28">
        <v>308.31</v>
      </c>
      <c r="O18" s="28">
        <v>305.27</v>
      </c>
      <c r="P18" s="28">
        <v>287.02</v>
      </c>
      <c r="Q18" s="28">
        <v>281.83999999999997</v>
      </c>
      <c r="R18" s="29">
        <v>208.18</v>
      </c>
      <c r="S18" s="29">
        <v>202.33</v>
      </c>
      <c r="T18" s="29">
        <v>207.6</v>
      </c>
      <c r="U18" s="29">
        <v>214.56</v>
      </c>
      <c r="V18" s="29">
        <v>213.6</v>
      </c>
      <c r="W18" s="29">
        <v>202.78</v>
      </c>
      <c r="X18" s="29">
        <v>198.97</v>
      </c>
      <c r="Y18" s="28">
        <v>177.54</v>
      </c>
      <c r="Z18" s="28">
        <v>166.73</v>
      </c>
      <c r="AA18" s="28">
        <v>176.33</v>
      </c>
      <c r="AB18" s="28">
        <v>177.02</v>
      </c>
      <c r="AC18" s="28">
        <v>176.32</v>
      </c>
      <c r="AD18" s="28">
        <v>175.19</v>
      </c>
      <c r="AE18" s="28">
        <v>173.2</v>
      </c>
      <c r="AF18" s="29">
        <v>149.65</v>
      </c>
      <c r="AG18" s="29">
        <v>139.22</v>
      </c>
      <c r="AH18" s="29">
        <v>144.38</v>
      </c>
      <c r="AI18" s="29">
        <v>141.21</v>
      </c>
      <c r="AJ18" s="29">
        <v>142.32</v>
      </c>
      <c r="AK18" s="29">
        <v>145.62</v>
      </c>
      <c r="AL18" s="29">
        <v>155.44</v>
      </c>
      <c r="AM18" s="28">
        <v>166.13</v>
      </c>
      <c r="AN18" s="28">
        <v>161.85</v>
      </c>
      <c r="AO18" s="28">
        <v>163.4</v>
      </c>
      <c r="AP18" s="28">
        <v>166.63</v>
      </c>
      <c r="AQ18" s="28">
        <v>167.36</v>
      </c>
      <c r="AR18" s="28">
        <v>162.81</v>
      </c>
      <c r="AS18" s="28">
        <v>163.16</v>
      </c>
      <c r="AT18" s="29">
        <v>165.44</v>
      </c>
      <c r="AU18" s="29">
        <v>161.38</v>
      </c>
      <c r="AV18" s="29">
        <v>165.71</v>
      </c>
      <c r="AW18" s="29">
        <v>171.28</v>
      </c>
      <c r="AX18" s="29">
        <v>172</v>
      </c>
      <c r="AY18" s="29">
        <v>173.29</v>
      </c>
      <c r="AZ18" s="29">
        <v>169.11</v>
      </c>
      <c r="BA18" s="28">
        <v>170.69</v>
      </c>
      <c r="BB18" s="28">
        <v>155.07</v>
      </c>
      <c r="BC18" s="28">
        <v>162.65</v>
      </c>
      <c r="BD18" s="28">
        <v>156.52000000000001</v>
      </c>
      <c r="BE18" s="28">
        <v>172.65</v>
      </c>
      <c r="BF18" s="28">
        <v>175.47</v>
      </c>
      <c r="BG18" s="28">
        <v>173.3</v>
      </c>
      <c r="BH18" s="29">
        <v>49.77</v>
      </c>
      <c r="BI18" s="29">
        <v>49.77</v>
      </c>
      <c r="BJ18" s="29">
        <v>49.77</v>
      </c>
      <c r="BK18" s="29">
        <v>49.77</v>
      </c>
      <c r="BL18" s="29">
        <v>135.13</v>
      </c>
      <c r="BM18" s="29">
        <v>135.36000000000001</v>
      </c>
      <c r="BN18" s="29">
        <v>131.52000000000001</v>
      </c>
      <c r="BO18" s="28">
        <v>71.38</v>
      </c>
      <c r="BP18" s="28">
        <v>49.77</v>
      </c>
      <c r="BQ18" s="28">
        <v>71.010000000000005</v>
      </c>
      <c r="BR18" s="28">
        <v>71.52</v>
      </c>
      <c r="BS18" s="28">
        <v>71.099999999999994</v>
      </c>
      <c r="BT18" s="28">
        <v>69.849999999999994</v>
      </c>
      <c r="BU18" s="28">
        <v>69.12</v>
      </c>
      <c r="BV18" s="29">
        <v>117.66</v>
      </c>
      <c r="BW18" s="29">
        <v>80.87</v>
      </c>
      <c r="BX18" s="29">
        <v>112.3</v>
      </c>
      <c r="BY18" s="29">
        <v>118.01</v>
      </c>
      <c r="BZ18" s="29">
        <v>117.67</v>
      </c>
      <c r="CA18" s="29">
        <v>117.04</v>
      </c>
      <c r="CB18" s="29">
        <v>116.56</v>
      </c>
      <c r="CC18" s="28">
        <v>125.24</v>
      </c>
      <c r="CD18" s="28">
        <v>49.77</v>
      </c>
      <c r="CE18" s="28">
        <v>120.1</v>
      </c>
      <c r="CF18" s="28">
        <v>128.96</v>
      </c>
      <c r="CG18" s="28">
        <v>118.3</v>
      </c>
      <c r="CH18" s="28">
        <v>115.74</v>
      </c>
      <c r="CI18" s="28">
        <v>127.28</v>
      </c>
      <c r="CJ18" s="29">
        <v>103.8</v>
      </c>
      <c r="CK18" s="29">
        <v>101.87</v>
      </c>
      <c r="CL18" s="29">
        <v>104.22</v>
      </c>
      <c r="CM18" s="29">
        <v>103.26</v>
      </c>
      <c r="CN18" s="29">
        <v>102.88</v>
      </c>
      <c r="CO18" s="29"/>
      <c r="CP18" s="29"/>
      <c r="CQ18" s="28"/>
      <c r="CR18" s="28"/>
      <c r="CS18" s="28"/>
      <c r="CT18" s="28"/>
      <c r="CU18" s="28"/>
      <c r="CV18" s="28"/>
      <c r="CW18" s="28"/>
      <c r="CX18" s="29"/>
      <c r="CY18" s="29"/>
      <c r="CZ18" s="29"/>
      <c r="DA18" s="29"/>
      <c r="DB18" s="29"/>
      <c r="DC18" s="29"/>
      <c r="DD18" s="29"/>
      <c r="DE18" s="28"/>
      <c r="DF18" s="28"/>
      <c r="DG18" s="28"/>
      <c r="DH18" s="28"/>
      <c r="DI18" s="28"/>
      <c r="DJ18" s="28"/>
      <c r="DK18" s="28"/>
      <c r="DL18" s="29"/>
      <c r="DM18" s="29"/>
      <c r="DN18" s="29"/>
      <c r="DO18" s="29"/>
      <c r="DP18" s="29"/>
      <c r="DQ18" s="29"/>
      <c r="DR18" s="29"/>
      <c r="DS18" s="28"/>
      <c r="DT18" s="28"/>
      <c r="DU18" s="28"/>
      <c r="DV18" s="28"/>
      <c r="DW18" s="28"/>
      <c r="DX18" s="28"/>
      <c r="DY18" s="28"/>
      <c r="DZ18" s="29"/>
      <c r="EA18" s="29"/>
      <c r="EB18" s="29"/>
      <c r="EC18" s="29"/>
      <c r="ED18" s="29"/>
      <c r="EE18" s="29"/>
      <c r="EF18" s="29"/>
      <c r="EG18" s="28"/>
      <c r="EH18" s="28"/>
      <c r="EI18" s="28"/>
      <c r="EJ18" s="28"/>
      <c r="EK18" s="28"/>
      <c r="EL18" s="28"/>
      <c r="EM18" s="28"/>
      <c r="EN18" s="29"/>
      <c r="EO18" s="29"/>
      <c r="EP18" s="29"/>
      <c r="EQ18" s="29"/>
      <c r="ER18" s="29"/>
      <c r="ES18" s="29"/>
      <c r="ET18" s="29"/>
      <c r="EU18" s="28"/>
      <c r="EV18" s="28"/>
      <c r="EW18" s="28"/>
      <c r="EX18" s="28"/>
      <c r="EY18" s="28"/>
      <c r="EZ18" s="28"/>
      <c r="FA18" s="28"/>
      <c r="FB18" s="29"/>
      <c r="FC18" s="29"/>
      <c r="FD18" s="29"/>
      <c r="FE18" s="29"/>
      <c r="FF18" s="29"/>
      <c r="FG18" s="29"/>
      <c r="FH18" s="29"/>
      <c r="FI18" s="28"/>
      <c r="FJ18" s="28"/>
      <c r="FK18" s="28"/>
      <c r="FL18" s="28"/>
      <c r="FM18" s="28"/>
      <c r="FN18" s="28"/>
      <c r="FO18" s="28"/>
      <c r="FP18" s="29"/>
      <c r="FQ18" s="29"/>
      <c r="FR18" s="29"/>
      <c r="FS18" s="29"/>
      <c r="FT18" s="29"/>
      <c r="FU18" s="29"/>
      <c r="FV18" s="29"/>
      <c r="FW18" s="28"/>
      <c r="FX18" s="28"/>
      <c r="FY18" s="28"/>
      <c r="FZ18" s="28"/>
      <c r="GA18" s="28"/>
      <c r="GB18" s="28"/>
      <c r="GC18" s="28"/>
      <c r="GD18" s="29"/>
      <c r="GE18" s="29"/>
      <c r="GF18" s="29"/>
      <c r="GG18" s="29"/>
      <c r="GH18" s="29"/>
      <c r="GI18" s="29"/>
      <c r="GJ18" s="29"/>
      <c r="GK18" s="28"/>
      <c r="GL18" s="28"/>
      <c r="GM18" s="28"/>
      <c r="GN18" s="28"/>
      <c r="GO18" s="28"/>
      <c r="GP18" s="28"/>
      <c r="GQ18" s="28"/>
      <c r="GR18" s="29"/>
      <c r="GS18" s="29"/>
      <c r="GT18" s="29"/>
      <c r="GU18" s="29"/>
      <c r="GV18" s="29"/>
      <c r="GW18" s="29"/>
      <c r="GX18" s="29"/>
      <c r="GY18" s="28"/>
      <c r="GZ18" s="28"/>
      <c r="HA18" s="28"/>
      <c r="HB18" s="28"/>
      <c r="HC18" s="28"/>
      <c r="HD18" s="28"/>
      <c r="HE18" s="28"/>
      <c r="HF18" s="29"/>
      <c r="HG18" s="29"/>
      <c r="HH18" s="29"/>
      <c r="HI18" s="29"/>
      <c r="HJ18" s="29"/>
      <c r="HK18" s="29"/>
      <c r="HL18" s="29"/>
      <c r="HM18" s="28"/>
      <c r="HN18" s="28"/>
      <c r="HO18" s="28"/>
      <c r="HP18" s="28"/>
      <c r="HQ18" s="28"/>
      <c r="HR18" s="28"/>
      <c r="HS18" s="28"/>
      <c r="HT18" s="29"/>
      <c r="HU18" s="29"/>
      <c r="HV18" s="29"/>
      <c r="HW18" s="29"/>
      <c r="HX18" s="29"/>
      <c r="HY18" s="29"/>
      <c r="HZ18" s="29"/>
      <c r="IA18" s="28"/>
      <c r="IB18" s="28"/>
      <c r="IC18" s="28"/>
      <c r="ID18" s="28"/>
      <c r="IE18" s="28"/>
      <c r="IF18" s="28"/>
      <c r="IG18" s="28"/>
      <c r="IH18" s="29"/>
      <c r="II18" s="29"/>
      <c r="IJ18" s="29"/>
      <c r="IK18" s="29"/>
      <c r="IL18" s="29"/>
      <c r="IM18" s="29"/>
      <c r="IN18" s="29"/>
      <c r="IO18" s="28"/>
      <c r="IP18" s="28"/>
      <c r="IQ18" s="28"/>
      <c r="IR18" s="28"/>
      <c r="IS18" s="28"/>
      <c r="IT18" s="28"/>
      <c r="IU18" s="28"/>
      <c r="IV18" s="29"/>
      <c r="IW18" s="29"/>
      <c r="IX18" s="29"/>
      <c r="IY18" s="29"/>
      <c r="IZ18" s="29"/>
      <c r="JA18" s="29"/>
      <c r="JB18" s="29"/>
      <c r="JC18" s="28"/>
      <c r="JD18" s="28"/>
      <c r="JE18" s="28"/>
      <c r="JF18" s="28"/>
      <c r="JG18" s="28"/>
      <c r="JH18" s="28"/>
      <c r="JI18" s="28"/>
      <c r="JJ18" s="29"/>
      <c r="JK18" s="29"/>
      <c r="JL18" s="29"/>
      <c r="JM18" s="29"/>
      <c r="JN18" s="29"/>
      <c r="JO18" s="29"/>
      <c r="JP18" s="29"/>
      <c r="JQ18" s="28"/>
      <c r="JR18" s="28"/>
      <c r="JS18" s="28"/>
      <c r="JT18" s="28"/>
      <c r="JU18" s="28"/>
      <c r="JV18" s="28"/>
      <c r="JW18" s="28"/>
      <c r="JX18" s="29"/>
      <c r="JY18" s="29"/>
      <c r="JZ18" s="29"/>
      <c r="KA18" s="29"/>
      <c r="KB18" s="29"/>
      <c r="KC18" s="29"/>
      <c r="KD18" s="29"/>
      <c r="KE18" s="28"/>
      <c r="KF18" s="28"/>
      <c r="KG18" s="28"/>
      <c r="KH18" s="28"/>
      <c r="KI18" s="28"/>
      <c r="KJ18" s="28"/>
      <c r="KK18" s="28"/>
      <c r="KL18" s="29"/>
      <c r="KM18" s="29"/>
      <c r="KN18" s="29"/>
      <c r="KO18" s="29"/>
      <c r="KP18" s="29"/>
      <c r="KQ18" s="29"/>
      <c r="KR18" s="29"/>
      <c r="KS18" s="28"/>
      <c r="KT18" s="28"/>
      <c r="KU18" s="28"/>
      <c r="KV18" s="28"/>
      <c r="KW18" s="28"/>
      <c r="KX18" s="28"/>
      <c r="KY18" s="28"/>
      <c r="KZ18" s="29"/>
      <c r="LA18" s="29"/>
      <c r="LB18" s="29"/>
    </row>
    <row r="19" spans="1:314" customFormat="1" x14ac:dyDescent="0.25">
      <c r="A19" s="17">
        <v>4</v>
      </c>
      <c r="B19" s="17" t="s">
        <v>3</v>
      </c>
      <c r="C19" s="28">
        <v>207.19</v>
      </c>
      <c r="D19" s="29">
        <v>271.47000000000003</v>
      </c>
      <c r="E19" s="29">
        <v>270.47000000000003</v>
      </c>
      <c r="F19" s="29">
        <v>275.22000000000003</v>
      </c>
      <c r="G19" s="29">
        <v>289.18</v>
      </c>
      <c r="H19" s="6">
        <v>281.35000000000002</v>
      </c>
      <c r="I19" s="6">
        <v>302.64</v>
      </c>
      <c r="J19" s="29">
        <v>303.52</v>
      </c>
      <c r="K19" s="28">
        <v>289.66000000000003</v>
      </c>
      <c r="L19" s="28">
        <v>277.39999999999998</v>
      </c>
      <c r="M19" s="28">
        <v>296.69</v>
      </c>
      <c r="N19" s="28">
        <v>308.31</v>
      </c>
      <c r="O19" s="28">
        <v>305.27</v>
      </c>
      <c r="P19" s="28">
        <v>287.02</v>
      </c>
      <c r="Q19" s="28">
        <v>281.83999999999997</v>
      </c>
      <c r="R19" s="29">
        <v>208.18</v>
      </c>
      <c r="S19" s="29">
        <v>202.33</v>
      </c>
      <c r="T19" s="29">
        <v>207.6</v>
      </c>
      <c r="U19" s="29">
        <v>214.56</v>
      </c>
      <c r="V19" s="29">
        <v>213.6</v>
      </c>
      <c r="W19" s="29">
        <v>202.78</v>
      </c>
      <c r="X19" s="29">
        <v>196.98</v>
      </c>
      <c r="Y19" s="28">
        <v>173.2</v>
      </c>
      <c r="Z19" s="28">
        <v>166.73</v>
      </c>
      <c r="AA19" s="28">
        <v>176.33</v>
      </c>
      <c r="AB19" s="28">
        <v>177.02</v>
      </c>
      <c r="AC19" s="28">
        <v>176.32</v>
      </c>
      <c r="AD19" s="28">
        <v>175.19</v>
      </c>
      <c r="AE19" s="28">
        <v>173.2</v>
      </c>
      <c r="AF19" s="29">
        <v>135.6</v>
      </c>
      <c r="AG19" s="29">
        <v>130.86000000000001</v>
      </c>
      <c r="AH19" s="29">
        <v>140.93</v>
      </c>
      <c r="AI19" s="29">
        <v>141.21</v>
      </c>
      <c r="AJ19" s="29">
        <v>142.32</v>
      </c>
      <c r="AK19" s="29">
        <v>137.16999999999999</v>
      </c>
      <c r="AL19" s="29">
        <v>127.97</v>
      </c>
      <c r="AM19" s="28">
        <v>166.1</v>
      </c>
      <c r="AN19" s="28">
        <v>161.85</v>
      </c>
      <c r="AO19" s="28">
        <v>163.4</v>
      </c>
      <c r="AP19" s="28">
        <v>166.63</v>
      </c>
      <c r="AQ19" s="28">
        <v>165.11</v>
      </c>
      <c r="AR19" s="28">
        <v>162.80000000000001</v>
      </c>
      <c r="AS19" s="28">
        <v>163.16</v>
      </c>
      <c r="AT19" s="29">
        <v>165.44</v>
      </c>
      <c r="AU19" s="29">
        <v>161.38</v>
      </c>
      <c r="AV19" s="29">
        <v>165.71</v>
      </c>
      <c r="AW19" s="29">
        <v>171.28</v>
      </c>
      <c r="AX19" s="29">
        <v>172</v>
      </c>
      <c r="AY19" s="29">
        <v>173.29</v>
      </c>
      <c r="AZ19" s="29">
        <v>169.11</v>
      </c>
      <c r="BA19" s="28">
        <v>170.69</v>
      </c>
      <c r="BB19" s="28">
        <v>155.07</v>
      </c>
      <c r="BC19" s="28">
        <v>162.66</v>
      </c>
      <c r="BD19" s="28">
        <v>172.63</v>
      </c>
      <c r="BE19" s="28">
        <v>172.65</v>
      </c>
      <c r="BF19" s="28">
        <v>175.47</v>
      </c>
      <c r="BG19" s="28">
        <v>173.3</v>
      </c>
      <c r="BH19" s="29">
        <v>49.77</v>
      </c>
      <c r="BI19" s="29">
        <v>49.77</v>
      </c>
      <c r="BJ19" s="29">
        <v>49.77</v>
      </c>
      <c r="BK19" s="29">
        <v>130.4</v>
      </c>
      <c r="BL19" s="29">
        <v>135.13</v>
      </c>
      <c r="BM19" s="29">
        <v>135.36000000000001</v>
      </c>
      <c r="BN19" s="29">
        <v>133.9</v>
      </c>
      <c r="BO19" s="28">
        <v>71.38</v>
      </c>
      <c r="BP19" s="28">
        <v>49.77</v>
      </c>
      <c r="BQ19" s="28">
        <v>71.010000000000005</v>
      </c>
      <c r="BR19" s="28">
        <v>71.52</v>
      </c>
      <c r="BS19" s="28">
        <v>71.099999999999994</v>
      </c>
      <c r="BT19" s="28">
        <v>69.849999999999994</v>
      </c>
      <c r="BU19" s="28">
        <v>71.400000000000006</v>
      </c>
      <c r="BV19" s="29">
        <v>119.31</v>
      </c>
      <c r="BW19" s="29">
        <v>80.87</v>
      </c>
      <c r="BX19" s="29">
        <v>112.3</v>
      </c>
      <c r="BY19" s="29">
        <v>118.11</v>
      </c>
      <c r="BZ19" s="29">
        <v>117.67</v>
      </c>
      <c r="CA19" s="29">
        <v>117.04</v>
      </c>
      <c r="CB19" s="29">
        <v>116.69</v>
      </c>
      <c r="CC19" s="28">
        <v>127.72</v>
      </c>
      <c r="CD19" s="28">
        <v>49.77</v>
      </c>
      <c r="CE19" s="28">
        <v>120.1</v>
      </c>
      <c r="CF19" s="28">
        <v>128.96</v>
      </c>
      <c r="CG19" s="28">
        <v>129.06</v>
      </c>
      <c r="CH19" s="28">
        <v>127</v>
      </c>
      <c r="CI19" s="28">
        <v>127.28</v>
      </c>
      <c r="CJ19" s="29">
        <v>104.71</v>
      </c>
      <c r="CK19" s="29">
        <v>101.87</v>
      </c>
      <c r="CL19" s="29">
        <v>104.22</v>
      </c>
      <c r="CM19" s="29">
        <v>103.26</v>
      </c>
      <c r="CN19" s="29">
        <v>102.88</v>
      </c>
      <c r="CO19" s="29"/>
      <c r="CP19" s="29"/>
      <c r="CQ19" s="28"/>
      <c r="CR19" s="28"/>
      <c r="CS19" s="28"/>
      <c r="CT19" s="28"/>
      <c r="CU19" s="28"/>
      <c r="CV19" s="28"/>
      <c r="CW19" s="28"/>
      <c r="CX19" s="29"/>
      <c r="CY19" s="29"/>
      <c r="CZ19" s="29"/>
      <c r="DA19" s="29"/>
      <c r="DB19" s="29"/>
      <c r="DC19" s="29"/>
      <c r="DD19" s="29"/>
      <c r="DE19" s="28"/>
      <c r="DF19" s="28"/>
      <c r="DG19" s="28"/>
      <c r="DH19" s="28"/>
      <c r="DI19" s="28"/>
      <c r="DJ19" s="28"/>
      <c r="DK19" s="28"/>
      <c r="DL19" s="29"/>
      <c r="DM19" s="29"/>
      <c r="DN19" s="29"/>
      <c r="DO19" s="29"/>
      <c r="DP19" s="29"/>
      <c r="DQ19" s="29"/>
      <c r="DR19" s="29"/>
      <c r="DS19" s="28"/>
      <c r="DT19" s="28"/>
      <c r="DU19" s="28"/>
      <c r="DV19" s="28"/>
      <c r="DW19" s="28"/>
      <c r="DX19" s="28"/>
      <c r="DY19" s="28"/>
      <c r="DZ19" s="29"/>
      <c r="EA19" s="29"/>
      <c r="EB19" s="29"/>
      <c r="EC19" s="29"/>
      <c r="ED19" s="29"/>
      <c r="EE19" s="29"/>
      <c r="EF19" s="29"/>
      <c r="EG19" s="28"/>
      <c r="EH19" s="28"/>
      <c r="EI19" s="28"/>
      <c r="EJ19" s="28"/>
      <c r="EK19" s="28"/>
      <c r="EL19" s="28"/>
      <c r="EM19" s="28"/>
      <c r="EN19" s="29"/>
      <c r="EO19" s="29"/>
      <c r="EP19" s="29"/>
      <c r="EQ19" s="29"/>
      <c r="ER19" s="29"/>
      <c r="ES19" s="29"/>
      <c r="ET19" s="29"/>
      <c r="EU19" s="28"/>
      <c r="EV19" s="28"/>
      <c r="EW19" s="28"/>
      <c r="EX19" s="28"/>
      <c r="EY19" s="28"/>
      <c r="EZ19" s="28"/>
      <c r="FA19" s="28"/>
      <c r="FB19" s="29"/>
      <c r="FC19" s="29"/>
      <c r="FD19" s="29"/>
      <c r="FE19" s="29"/>
      <c r="FF19" s="29"/>
      <c r="FG19" s="29"/>
      <c r="FH19" s="29"/>
      <c r="FI19" s="28"/>
      <c r="FJ19" s="28"/>
      <c r="FK19" s="28"/>
      <c r="FL19" s="28"/>
      <c r="FM19" s="28"/>
      <c r="FN19" s="28"/>
      <c r="FO19" s="28"/>
      <c r="FP19" s="29"/>
      <c r="FQ19" s="29"/>
      <c r="FR19" s="29"/>
      <c r="FS19" s="29"/>
      <c r="FT19" s="29"/>
      <c r="FU19" s="29"/>
      <c r="FV19" s="29"/>
      <c r="FW19" s="28"/>
      <c r="FX19" s="28"/>
      <c r="FY19" s="28"/>
      <c r="FZ19" s="28"/>
      <c r="GA19" s="28"/>
      <c r="GB19" s="28"/>
      <c r="GC19" s="28"/>
      <c r="GD19" s="29"/>
      <c r="GE19" s="29"/>
      <c r="GF19" s="29"/>
      <c r="GG19" s="29"/>
      <c r="GH19" s="29"/>
      <c r="GI19" s="29"/>
      <c r="GJ19" s="29"/>
      <c r="GK19" s="28"/>
      <c r="GL19" s="28"/>
      <c r="GM19" s="28"/>
      <c r="GN19" s="28"/>
      <c r="GO19" s="28"/>
      <c r="GP19" s="28"/>
      <c r="GQ19" s="28"/>
      <c r="GR19" s="29"/>
      <c r="GS19" s="29"/>
      <c r="GT19" s="29"/>
      <c r="GU19" s="29"/>
      <c r="GV19" s="29"/>
      <c r="GW19" s="29"/>
      <c r="GX19" s="29"/>
      <c r="GY19" s="28"/>
      <c r="GZ19" s="28"/>
      <c r="HA19" s="28"/>
      <c r="HB19" s="28"/>
      <c r="HC19" s="28"/>
      <c r="HD19" s="28"/>
      <c r="HE19" s="28"/>
      <c r="HF19" s="29"/>
      <c r="HG19" s="29"/>
      <c r="HH19" s="29"/>
      <c r="HI19" s="29"/>
      <c r="HJ19" s="29"/>
      <c r="HK19" s="29"/>
      <c r="HL19" s="29"/>
      <c r="HM19" s="28"/>
      <c r="HN19" s="28"/>
      <c r="HO19" s="28"/>
      <c r="HP19" s="28"/>
      <c r="HQ19" s="28"/>
      <c r="HR19" s="28"/>
      <c r="HS19" s="28"/>
      <c r="HT19" s="29"/>
      <c r="HU19" s="29"/>
      <c r="HV19" s="29"/>
      <c r="HW19" s="29"/>
      <c r="HX19" s="29"/>
      <c r="HY19" s="29"/>
      <c r="HZ19" s="29"/>
      <c r="IA19" s="28"/>
      <c r="IB19" s="28"/>
      <c r="IC19" s="28"/>
      <c r="ID19" s="28"/>
      <c r="IE19" s="28"/>
      <c r="IF19" s="28"/>
      <c r="IG19" s="28"/>
      <c r="IH19" s="29"/>
      <c r="II19" s="29"/>
      <c r="IJ19" s="29"/>
      <c r="IK19" s="29"/>
      <c r="IL19" s="29"/>
      <c r="IM19" s="29"/>
      <c r="IN19" s="29"/>
      <c r="IO19" s="28"/>
      <c r="IP19" s="28"/>
      <c r="IQ19" s="28"/>
      <c r="IR19" s="28"/>
      <c r="IS19" s="28"/>
      <c r="IT19" s="28"/>
      <c r="IU19" s="28"/>
      <c r="IV19" s="29"/>
      <c r="IW19" s="29"/>
      <c r="IX19" s="29"/>
      <c r="IY19" s="29"/>
      <c r="IZ19" s="29"/>
      <c r="JA19" s="29"/>
      <c r="JB19" s="29"/>
      <c r="JC19" s="28"/>
      <c r="JD19" s="28"/>
      <c r="JE19" s="28"/>
      <c r="JF19" s="28"/>
      <c r="JG19" s="28"/>
      <c r="JH19" s="28"/>
      <c r="JI19" s="28"/>
      <c r="JJ19" s="29"/>
      <c r="JK19" s="29"/>
      <c r="JL19" s="29"/>
      <c r="JM19" s="29"/>
      <c r="JN19" s="29"/>
      <c r="JO19" s="29"/>
      <c r="JP19" s="29"/>
      <c r="JQ19" s="28"/>
      <c r="JR19" s="28"/>
      <c r="JS19" s="28"/>
      <c r="JT19" s="28"/>
      <c r="JU19" s="28"/>
      <c r="JV19" s="28"/>
      <c r="JW19" s="28"/>
      <c r="JX19" s="29"/>
      <c r="JY19" s="29"/>
      <c r="JZ19" s="29"/>
      <c r="KA19" s="29"/>
      <c r="KB19" s="29"/>
      <c r="KC19" s="29"/>
      <c r="KD19" s="29"/>
      <c r="KE19" s="28"/>
      <c r="KF19" s="28"/>
      <c r="KG19" s="28"/>
      <c r="KH19" s="28"/>
      <c r="KI19" s="28"/>
      <c r="KJ19" s="28"/>
      <c r="KK19" s="28"/>
      <c r="KL19" s="29"/>
      <c r="KM19" s="29"/>
      <c r="KN19" s="29"/>
      <c r="KO19" s="29"/>
      <c r="KP19" s="29"/>
      <c r="KQ19" s="29"/>
      <c r="KR19" s="29"/>
      <c r="KS19" s="28"/>
      <c r="KT19" s="28"/>
      <c r="KU19" s="28"/>
      <c r="KV19" s="28"/>
      <c r="KW19" s="28"/>
      <c r="KX19" s="28"/>
      <c r="KY19" s="28"/>
      <c r="KZ19" s="29"/>
      <c r="LA19" s="29"/>
      <c r="LB19" s="29"/>
    </row>
    <row r="20" spans="1:314" customFormat="1" x14ac:dyDescent="0.25">
      <c r="A20" s="17">
        <v>4</v>
      </c>
      <c r="B20" s="17" t="s">
        <v>4</v>
      </c>
      <c r="C20" s="28">
        <v>207.19</v>
      </c>
      <c r="D20" s="29">
        <v>271.47000000000003</v>
      </c>
      <c r="E20" s="29">
        <v>270.47000000000003</v>
      </c>
      <c r="F20" s="29">
        <v>275.22000000000003</v>
      </c>
      <c r="G20" s="29">
        <v>289.18</v>
      </c>
      <c r="H20" s="6">
        <v>250.88</v>
      </c>
      <c r="I20" s="6">
        <v>302.64</v>
      </c>
      <c r="J20" s="29">
        <v>303.52</v>
      </c>
      <c r="K20" s="28">
        <v>289.66000000000003</v>
      </c>
      <c r="L20" s="28">
        <v>277.39999999999998</v>
      </c>
      <c r="M20" s="28">
        <v>296.69</v>
      </c>
      <c r="N20" s="28">
        <v>308.31</v>
      </c>
      <c r="O20" s="28">
        <v>305.27</v>
      </c>
      <c r="P20" s="28">
        <v>287.02</v>
      </c>
      <c r="Q20" s="28">
        <v>281.83999999999997</v>
      </c>
      <c r="R20" s="29">
        <v>208.18</v>
      </c>
      <c r="S20" s="29">
        <v>202.33</v>
      </c>
      <c r="T20" s="29">
        <v>207.6</v>
      </c>
      <c r="U20" s="29">
        <v>214.56</v>
      </c>
      <c r="V20" s="29">
        <v>213.6</v>
      </c>
      <c r="W20" s="29">
        <v>202.78</v>
      </c>
      <c r="X20" s="29">
        <v>196.98</v>
      </c>
      <c r="Y20" s="28">
        <v>173.2</v>
      </c>
      <c r="Z20" s="28">
        <v>166.73</v>
      </c>
      <c r="AA20" s="28">
        <v>176.33</v>
      </c>
      <c r="AB20" s="28">
        <v>177.02</v>
      </c>
      <c r="AC20" s="28">
        <v>176.32</v>
      </c>
      <c r="AD20" s="28">
        <v>175.19</v>
      </c>
      <c r="AE20" s="28">
        <v>173.2</v>
      </c>
      <c r="AF20" s="29">
        <v>135.6</v>
      </c>
      <c r="AG20" s="29">
        <v>130.86000000000001</v>
      </c>
      <c r="AH20" s="29">
        <v>144.38</v>
      </c>
      <c r="AI20" s="29">
        <v>141.21</v>
      </c>
      <c r="AJ20" s="29">
        <v>142.33000000000001</v>
      </c>
      <c r="AK20" s="29">
        <v>145.62</v>
      </c>
      <c r="AL20" s="29">
        <v>155.44</v>
      </c>
      <c r="AM20" s="28">
        <v>166.13</v>
      </c>
      <c r="AN20" s="28">
        <v>161.85</v>
      </c>
      <c r="AO20" s="28">
        <v>163.4</v>
      </c>
      <c r="AP20" s="28">
        <v>168.53</v>
      </c>
      <c r="AQ20" s="28">
        <v>167.76</v>
      </c>
      <c r="AR20" s="28">
        <v>162.81</v>
      </c>
      <c r="AS20" s="28">
        <v>163.16</v>
      </c>
      <c r="AT20" s="29">
        <v>165.44</v>
      </c>
      <c r="AU20" s="29">
        <v>161.38</v>
      </c>
      <c r="AV20" s="29">
        <v>165.71</v>
      </c>
      <c r="AW20" s="29">
        <v>171.28</v>
      </c>
      <c r="AX20" s="29">
        <v>179.68</v>
      </c>
      <c r="AY20" s="29">
        <v>175.28</v>
      </c>
      <c r="AZ20" s="29">
        <v>169.11</v>
      </c>
      <c r="BA20" s="28">
        <v>170.69</v>
      </c>
      <c r="BB20" s="28">
        <v>155.07</v>
      </c>
      <c r="BC20" s="28">
        <v>162.66</v>
      </c>
      <c r="BD20" s="28">
        <v>156.52000000000001</v>
      </c>
      <c r="BE20" s="28">
        <v>172.65</v>
      </c>
      <c r="BF20" s="28">
        <v>175.47</v>
      </c>
      <c r="BG20" s="28">
        <v>173.3</v>
      </c>
      <c r="BH20" s="29">
        <v>49.77</v>
      </c>
      <c r="BI20" s="29">
        <v>49.77</v>
      </c>
      <c r="BJ20" s="29">
        <v>49.77</v>
      </c>
      <c r="BK20" s="29">
        <v>49.77</v>
      </c>
      <c r="BL20" s="29">
        <v>49.77</v>
      </c>
      <c r="BM20" s="29">
        <v>49.77</v>
      </c>
      <c r="BN20" s="29">
        <v>131.52000000000001</v>
      </c>
      <c r="BO20" s="28">
        <v>49.77</v>
      </c>
      <c r="BP20" s="28">
        <v>49.77</v>
      </c>
      <c r="BQ20" s="28">
        <v>69.97</v>
      </c>
      <c r="BR20" s="28">
        <v>71.52</v>
      </c>
      <c r="BS20" s="28">
        <v>70.650000000000006</v>
      </c>
      <c r="BT20" s="28">
        <v>49.77</v>
      </c>
      <c r="BU20" s="28">
        <v>49.77</v>
      </c>
      <c r="BV20" s="29">
        <v>71.62</v>
      </c>
      <c r="BW20" s="29">
        <v>62.18</v>
      </c>
      <c r="BX20" s="29">
        <v>85.07</v>
      </c>
      <c r="BY20" s="29">
        <v>92.42</v>
      </c>
      <c r="BZ20" s="29">
        <v>83.92</v>
      </c>
      <c r="CA20" s="29">
        <v>102.86</v>
      </c>
      <c r="CB20" s="29">
        <v>103.47</v>
      </c>
      <c r="CC20" s="28">
        <v>78.900000000000006</v>
      </c>
      <c r="CD20" s="28">
        <v>49.77</v>
      </c>
      <c r="CE20" s="28">
        <v>75.67</v>
      </c>
      <c r="CF20" s="28">
        <v>81.25</v>
      </c>
      <c r="CG20" s="28">
        <v>74.53</v>
      </c>
      <c r="CH20" s="28">
        <v>72.92</v>
      </c>
      <c r="CI20" s="28">
        <v>104.93</v>
      </c>
      <c r="CJ20" s="29">
        <v>70.709999999999994</v>
      </c>
      <c r="CK20" s="29">
        <v>88</v>
      </c>
      <c r="CL20" s="29">
        <v>104.22</v>
      </c>
      <c r="CM20" s="29">
        <v>103.26</v>
      </c>
      <c r="CN20" s="29">
        <v>102.88</v>
      </c>
      <c r="CO20" s="29"/>
      <c r="CP20" s="29"/>
      <c r="CQ20" s="28"/>
      <c r="CR20" s="28"/>
      <c r="CS20" s="28"/>
      <c r="CT20" s="28"/>
      <c r="CU20" s="28"/>
      <c r="CV20" s="28"/>
      <c r="CW20" s="28"/>
      <c r="CX20" s="29"/>
      <c r="CY20" s="29"/>
      <c r="CZ20" s="29"/>
      <c r="DA20" s="29"/>
      <c r="DB20" s="29"/>
      <c r="DC20" s="29"/>
      <c r="DD20" s="29"/>
      <c r="DE20" s="28"/>
      <c r="DF20" s="28"/>
      <c r="DG20" s="28"/>
      <c r="DH20" s="28"/>
      <c r="DI20" s="28"/>
      <c r="DJ20" s="28"/>
      <c r="DK20" s="28"/>
      <c r="DL20" s="29"/>
      <c r="DM20" s="29"/>
      <c r="DN20" s="29"/>
      <c r="DO20" s="29"/>
      <c r="DP20" s="29"/>
      <c r="DQ20" s="29"/>
      <c r="DR20" s="29"/>
      <c r="DS20" s="28"/>
      <c r="DT20" s="28"/>
      <c r="DU20" s="28"/>
      <c r="DV20" s="28"/>
      <c r="DW20" s="28"/>
      <c r="DX20" s="28"/>
      <c r="DY20" s="28"/>
      <c r="DZ20" s="29"/>
      <c r="EA20" s="29"/>
      <c r="EB20" s="29"/>
      <c r="EC20" s="29"/>
      <c r="ED20" s="29"/>
      <c r="EE20" s="29"/>
      <c r="EF20" s="29"/>
      <c r="EG20" s="28"/>
      <c r="EH20" s="28"/>
      <c r="EI20" s="28"/>
      <c r="EJ20" s="28"/>
      <c r="EK20" s="28"/>
      <c r="EL20" s="28"/>
      <c r="EM20" s="28"/>
      <c r="EN20" s="29"/>
      <c r="EO20" s="29"/>
      <c r="EP20" s="29"/>
      <c r="EQ20" s="29"/>
      <c r="ER20" s="29"/>
      <c r="ES20" s="29"/>
      <c r="ET20" s="29"/>
      <c r="EU20" s="28"/>
      <c r="EV20" s="28"/>
      <c r="EW20" s="28"/>
      <c r="EX20" s="28"/>
      <c r="EY20" s="28"/>
      <c r="EZ20" s="28"/>
      <c r="FA20" s="28"/>
      <c r="FB20" s="29"/>
      <c r="FC20" s="29"/>
      <c r="FD20" s="29"/>
      <c r="FE20" s="29"/>
      <c r="FF20" s="29"/>
      <c r="FG20" s="29"/>
      <c r="FH20" s="29"/>
      <c r="FI20" s="28"/>
      <c r="FJ20" s="28"/>
      <c r="FK20" s="28"/>
      <c r="FL20" s="28"/>
      <c r="FM20" s="28"/>
      <c r="FN20" s="28"/>
      <c r="FO20" s="28"/>
      <c r="FP20" s="29"/>
      <c r="FQ20" s="29"/>
      <c r="FR20" s="29"/>
      <c r="FS20" s="29"/>
      <c r="FT20" s="29"/>
      <c r="FU20" s="29"/>
      <c r="FV20" s="29"/>
      <c r="FW20" s="28"/>
      <c r="FX20" s="28"/>
      <c r="FY20" s="28"/>
      <c r="FZ20" s="28"/>
      <c r="GA20" s="28"/>
      <c r="GB20" s="28"/>
      <c r="GC20" s="28"/>
      <c r="GD20" s="29"/>
      <c r="GE20" s="29"/>
      <c r="GF20" s="29"/>
      <c r="GG20" s="29"/>
      <c r="GH20" s="29"/>
      <c r="GI20" s="29"/>
      <c r="GJ20" s="29"/>
      <c r="GK20" s="28"/>
      <c r="GL20" s="28"/>
      <c r="GM20" s="28"/>
      <c r="GN20" s="28"/>
      <c r="GO20" s="28"/>
      <c r="GP20" s="28"/>
      <c r="GQ20" s="28"/>
      <c r="GR20" s="29"/>
      <c r="GS20" s="29"/>
      <c r="GT20" s="29"/>
      <c r="GU20" s="29"/>
      <c r="GV20" s="29"/>
      <c r="GW20" s="29"/>
      <c r="GX20" s="29"/>
      <c r="GY20" s="28"/>
      <c r="GZ20" s="28"/>
      <c r="HA20" s="28"/>
      <c r="HB20" s="28"/>
      <c r="HC20" s="28"/>
      <c r="HD20" s="28"/>
      <c r="HE20" s="28"/>
      <c r="HF20" s="29"/>
      <c r="HG20" s="29"/>
      <c r="HH20" s="29"/>
      <c r="HI20" s="29"/>
      <c r="HJ20" s="29"/>
      <c r="HK20" s="29"/>
      <c r="HL20" s="29"/>
      <c r="HM20" s="28"/>
      <c r="HN20" s="28"/>
      <c r="HO20" s="28"/>
      <c r="HP20" s="28"/>
      <c r="HQ20" s="28"/>
      <c r="HR20" s="28"/>
      <c r="HS20" s="28"/>
      <c r="HT20" s="29"/>
      <c r="HU20" s="29"/>
      <c r="HV20" s="29"/>
      <c r="HW20" s="29"/>
      <c r="HX20" s="29"/>
      <c r="HY20" s="29"/>
      <c r="HZ20" s="29"/>
      <c r="IA20" s="28"/>
      <c r="IB20" s="28"/>
      <c r="IC20" s="28"/>
      <c r="ID20" s="28"/>
      <c r="IE20" s="28"/>
      <c r="IF20" s="28"/>
      <c r="IG20" s="28"/>
      <c r="IH20" s="29"/>
      <c r="II20" s="29"/>
      <c r="IJ20" s="29"/>
      <c r="IK20" s="29"/>
      <c r="IL20" s="29"/>
      <c r="IM20" s="29"/>
      <c r="IN20" s="29"/>
      <c r="IO20" s="28"/>
      <c r="IP20" s="28"/>
      <c r="IQ20" s="28"/>
      <c r="IR20" s="28"/>
      <c r="IS20" s="28"/>
      <c r="IT20" s="28"/>
      <c r="IU20" s="28"/>
      <c r="IV20" s="29"/>
      <c r="IW20" s="29"/>
      <c r="IX20" s="29"/>
      <c r="IY20" s="29"/>
      <c r="IZ20" s="29"/>
      <c r="JA20" s="29"/>
      <c r="JB20" s="29"/>
      <c r="JC20" s="28"/>
      <c r="JD20" s="28"/>
      <c r="JE20" s="28"/>
      <c r="JF20" s="28"/>
      <c r="JG20" s="28"/>
      <c r="JH20" s="28"/>
      <c r="JI20" s="28"/>
      <c r="JJ20" s="29"/>
      <c r="JK20" s="29"/>
      <c r="JL20" s="29"/>
      <c r="JM20" s="29"/>
      <c r="JN20" s="29"/>
      <c r="JO20" s="29"/>
      <c r="JP20" s="29"/>
      <c r="JQ20" s="28"/>
      <c r="JR20" s="28"/>
      <c r="JS20" s="28"/>
      <c r="JT20" s="28"/>
      <c r="JU20" s="28"/>
      <c r="JV20" s="28"/>
      <c r="JW20" s="28"/>
      <c r="JX20" s="29"/>
      <c r="JY20" s="29"/>
      <c r="JZ20" s="29"/>
      <c r="KA20" s="29"/>
      <c r="KB20" s="29"/>
      <c r="KC20" s="29"/>
      <c r="KD20" s="29"/>
      <c r="KE20" s="28"/>
      <c r="KF20" s="28"/>
      <c r="KG20" s="28"/>
      <c r="KH20" s="28"/>
      <c r="KI20" s="28"/>
      <c r="KJ20" s="28"/>
      <c r="KK20" s="28"/>
      <c r="KL20" s="29"/>
      <c r="KM20" s="29"/>
      <c r="KN20" s="29"/>
      <c r="KO20" s="29"/>
      <c r="KP20" s="29"/>
      <c r="KQ20" s="29"/>
      <c r="KR20" s="29"/>
      <c r="KS20" s="28"/>
      <c r="KT20" s="28"/>
      <c r="KU20" s="28"/>
      <c r="KV20" s="28"/>
      <c r="KW20" s="28"/>
      <c r="KX20" s="28"/>
      <c r="KY20" s="28"/>
      <c r="KZ20" s="29"/>
      <c r="LA20" s="29"/>
      <c r="LB20" s="29"/>
    </row>
    <row r="21" spans="1:314" customFormat="1" x14ac:dyDescent="0.25">
      <c r="A21" s="17">
        <v>4</v>
      </c>
      <c r="B21" s="17" t="s">
        <v>5</v>
      </c>
      <c r="C21" s="28">
        <v>207.19</v>
      </c>
      <c r="D21" s="29">
        <v>271.47000000000003</v>
      </c>
      <c r="E21" s="29">
        <v>270.45999999999998</v>
      </c>
      <c r="F21" s="29">
        <v>275.22000000000003</v>
      </c>
      <c r="G21" s="29">
        <v>289.18</v>
      </c>
      <c r="H21" s="6">
        <v>281.35000000000002</v>
      </c>
      <c r="I21" s="6">
        <v>302.64</v>
      </c>
      <c r="J21" s="29">
        <v>303.52</v>
      </c>
      <c r="K21" s="28">
        <v>289.66000000000003</v>
      </c>
      <c r="L21" s="28">
        <v>277.39999999999998</v>
      </c>
      <c r="M21" s="28">
        <v>296.69</v>
      </c>
      <c r="N21" s="28">
        <v>308.31</v>
      </c>
      <c r="O21" s="28">
        <v>305.27</v>
      </c>
      <c r="P21" s="28">
        <v>287.02</v>
      </c>
      <c r="Q21" s="28">
        <v>281.83999999999997</v>
      </c>
      <c r="R21" s="29">
        <v>208.18</v>
      </c>
      <c r="S21" s="29">
        <v>202.33</v>
      </c>
      <c r="T21" s="29">
        <v>207.6</v>
      </c>
      <c r="U21" s="29">
        <v>214.56</v>
      </c>
      <c r="V21" s="29">
        <v>213.6</v>
      </c>
      <c r="W21" s="29">
        <v>202.78</v>
      </c>
      <c r="X21" s="29">
        <v>196.98</v>
      </c>
      <c r="Y21" s="28">
        <v>173.2</v>
      </c>
      <c r="Z21" s="28">
        <v>166.73</v>
      </c>
      <c r="AA21" s="28">
        <v>176.33</v>
      </c>
      <c r="AB21" s="28">
        <v>177.02</v>
      </c>
      <c r="AC21" s="28">
        <v>176.32</v>
      </c>
      <c r="AD21" s="28">
        <v>175.19</v>
      </c>
      <c r="AE21" s="28">
        <v>173.2</v>
      </c>
      <c r="AF21" s="29">
        <v>135.6</v>
      </c>
      <c r="AG21" s="29">
        <v>130.86000000000001</v>
      </c>
      <c r="AH21" s="29">
        <v>144.38</v>
      </c>
      <c r="AI21" s="29">
        <v>141.21</v>
      </c>
      <c r="AJ21" s="29">
        <v>142.32</v>
      </c>
      <c r="AK21" s="29">
        <v>145.62</v>
      </c>
      <c r="AL21" s="29">
        <v>155.44</v>
      </c>
      <c r="AM21" s="28">
        <v>166.13</v>
      </c>
      <c r="AN21" s="28">
        <v>161.85</v>
      </c>
      <c r="AO21" s="28">
        <v>163.4</v>
      </c>
      <c r="AP21" s="28">
        <v>168.53</v>
      </c>
      <c r="AQ21" s="28">
        <v>167.76</v>
      </c>
      <c r="AR21" s="28">
        <v>162.81</v>
      </c>
      <c r="AS21" s="28">
        <v>163.16</v>
      </c>
      <c r="AT21" s="29">
        <v>165.44</v>
      </c>
      <c r="AU21" s="29">
        <v>161.38</v>
      </c>
      <c r="AV21" s="29">
        <v>165.71</v>
      </c>
      <c r="AW21" s="29">
        <v>171.28</v>
      </c>
      <c r="AX21" s="29">
        <v>172</v>
      </c>
      <c r="AY21" s="29">
        <v>173.29</v>
      </c>
      <c r="AZ21" s="29">
        <v>169.11</v>
      </c>
      <c r="BA21" s="28">
        <v>170.69</v>
      </c>
      <c r="BB21" s="28">
        <v>155.07</v>
      </c>
      <c r="BC21" s="28">
        <v>162.65</v>
      </c>
      <c r="BD21" s="28">
        <v>156.52000000000001</v>
      </c>
      <c r="BE21" s="28">
        <v>172.65</v>
      </c>
      <c r="BF21" s="28">
        <v>175.47</v>
      </c>
      <c r="BG21" s="28">
        <v>173.3</v>
      </c>
      <c r="BH21" s="29">
        <v>49.77</v>
      </c>
      <c r="BI21" s="29">
        <v>49.77</v>
      </c>
      <c r="BJ21" s="29">
        <v>49.77</v>
      </c>
      <c r="BK21" s="29">
        <v>49.77</v>
      </c>
      <c r="BL21" s="29">
        <v>49.77</v>
      </c>
      <c r="BM21" s="29">
        <v>49.77</v>
      </c>
      <c r="BN21" s="29">
        <v>131.52000000000001</v>
      </c>
      <c r="BO21" s="28">
        <v>49.77</v>
      </c>
      <c r="BP21" s="28">
        <v>49.77</v>
      </c>
      <c r="BQ21" s="28">
        <v>69.97</v>
      </c>
      <c r="BR21" s="28">
        <v>49.77</v>
      </c>
      <c r="BS21" s="28">
        <v>49.77</v>
      </c>
      <c r="BT21" s="28">
        <v>49.77</v>
      </c>
      <c r="BU21" s="28">
        <v>49.77</v>
      </c>
      <c r="BV21" s="29">
        <v>69.34</v>
      </c>
      <c r="BW21" s="29">
        <v>49.77</v>
      </c>
      <c r="BX21" s="29">
        <v>49.77</v>
      </c>
      <c r="BY21" s="29">
        <v>49.77</v>
      </c>
      <c r="BZ21" s="29">
        <v>49.77</v>
      </c>
      <c r="CA21" s="29">
        <v>49.77</v>
      </c>
      <c r="CB21" s="29">
        <v>49.77</v>
      </c>
      <c r="CC21" s="28">
        <v>49.77</v>
      </c>
      <c r="CD21" s="28">
        <v>49.77</v>
      </c>
      <c r="CE21" s="28">
        <v>49.77</v>
      </c>
      <c r="CF21" s="28">
        <v>49.77</v>
      </c>
      <c r="CG21" s="28">
        <v>49.77</v>
      </c>
      <c r="CH21" s="28">
        <v>49.77</v>
      </c>
      <c r="CI21" s="28">
        <v>49.77</v>
      </c>
      <c r="CJ21" s="29">
        <v>49.77</v>
      </c>
      <c r="CK21" s="29">
        <v>49.77</v>
      </c>
      <c r="CL21" s="29">
        <v>49.77</v>
      </c>
      <c r="CM21" s="29">
        <v>49.77</v>
      </c>
      <c r="CN21" s="29">
        <v>101.75</v>
      </c>
      <c r="CO21" s="29"/>
      <c r="CP21" s="29"/>
      <c r="CQ21" s="28"/>
      <c r="CR21" s="28"/>
      <c r="CS21" s="28"/>
      <c r="CT21" s="28"/>
      <c r="CU21" s="28"/>
      <c r="CV21" s="28"/>
      <c r="CW21" s="28"/>
      <c r="CX21" s="29"/>
      <c r="CY21" s="29"/>
      <c r="CZ21" s="29"/>
      <c r="DA21" s="29"/>
      <c r="DB21" s="29"/>
      <c r="DC21" s="29"/>
      <c r="DD21" s="29"/>
      <c r="DE21" s="28"/>
      <c r="DF21" s="28"/>
      <c r="DG21" s="28"/>
      <c r="DH21" s="28"/>
      <c r="DI21" s="28"/>
      <c r="DJ21" s="28"/>
      <c r="DK21" s="28"/>
      <c r="DL21" s="29"/>
      <c r="DM21" s="29"/>
      <c r="DN21" s="29"/>
      <c r="DO21" s="29"/>
      <c r="DP21" s="29"/>
      <c r="DQ21" s="29"/>
      <c r="DR21" s="29"/>
      <c r="DS21" s="28"/>
      <c r="DT21" s="28"/>
      <c r="DU21" s="28"/>
      <c r="DV21" s="28"/>
      <c r="DW21" s="28"/>
      <c r="DX21" s="28"/>
      <c r="DY21" s="28"/>
      <c r="DZ21" s="29"/>
      <c r="EA21" s="29"/>
      <c r="EB21" s="29"/>
      <c r="EC21" s="29"/>
      <c r="ED21" s="29"/>
      <c r="EE21" s="29"/>
      <c r="EF21" s="29"/>
      <c r="EG21" s="28"/>
      <c r="EH21" s="28"/>
      <c r="EI21" s="28"/>
      <c r="EJ21" s="28"/>
      <c r="EK21" s="28"/>
      <c r="EL21" s="28"/>
      <c r="EM21" s="28"/>
      <c r="EN21" s="29"/>
      <c r="EO21" s="29"/>
      <c r="EP21" s="29"/>
      <c r="EQ21" s="29"/>
      <c r="ER21" s="29"/>
      <c r="ES21" s="29"/>
      <c r="ET21" s="29"/>
      <c r="EU21" s="28"/>
      <c r="EV21" s="28"/>
      <c r="EW21" s="28"/>
      <c r="EX21" s="28"/>
      <c r="EY21" s="28"/>
      <c r="EZ21" s="28"/>
      <c r="FA21" s="28"/>
      <c r="FB21" s="29"/>
      <c r="FC21" s="29"/>
      <c r="FD21" s="29"/>
      <c r="FE21" s="29"/>
      <c r="FF21" s="29"/>
      <c r="FG21" s="29"/>
      <c r="FH21" s="29"/>
      <c r="FI21" s="28"/>
      <c r="FJ21" s="28"/>
      <c r="FK21" s="28"/>
      <c r="FL21" s="28"/>
      <c r="FM21" s="28"/>
      <c r="FN21" s="28"/>
      <c r="FO21" s="28"/>
      <c r="FP21" s="29"/>
      <c r="FQ21" s="29"/>
      <c r="FR21" s="29"/>
      <c r="FS21" s="29"/>
      <c r="FT21" s="29"/>
      <c r="FU21" s="29"/>
      <c r="FV21" s="29"/>
      <c r="FW21" s="28"/>
      <c r="FX21" s="28"/>
      <c r="FY21" s="28"/>
      <c r="FZ21" s="28"/>
      <c r="GA21" s="28"/>
      <c r="GB21" s="28"/>
      <c r="GC21" s="28"/>
      <c r="GD21" s="29"/>
      <c r="GE21" s="29"/>
      <c r="GF21" s="29"/>
      <c r="GG21" s="29"/>
      <c r="GH21" s="29"/>
      <c r="GI21" s="29"/>
      <c r="GJ21" s="29"/>
      <c r="GK21" s="28"/>
      <c r="GL21" s="28"/>
      <c r="GM21" s="28"/>
      <c r="GN21" s="28"/>
      <c r="GO21" s="28"/>
      <c r="GP21" s="28"/>
      <c r="GQ21" s="28"/>
      <c r="GR21" s="29"/>
      <c r="GS21" s="29"/>
      <c r="GT21" s="29"/>
      <c r="GU21" s="29"/>
      <c r="GV21" s="29"/>
      <c r="GW21" s="29"/>
      <c r="GX21" s="29"/>
      <c r="GY21" s="28"/>
      <c r="GZ21" s="28"/>
      <c r="HA21" s="28"/>
      <c r="HB21" s="28"/>
      <c r="HC21" s="28"/>
      <c r="HD21" s="28"/>
      <c r="HE21" s="28"/>
      <c r="HF21" s="29"/>
      <c r="HG21" s="29"/>
      <c r="HH21" s="29"/>
      <c r="HI21" s="29"/>
      <c r="HJ21" s="29"/>
      <c r="HK21" s="29"/>
      <c r="HL21" s="29"/>
      <c r="HM21" s="28"/>
      <c r="HN21" s="28"/>
      <c r="HO21" s="28"/>
      <c r="HP21" s="28"/>
      <c r="HQ21" s="28"/>
      <c r="HR21" s="28"/>
      <c r="HS21" s="28"/>
      <c r="HT21" s="29"/>
      <c r="HU21" s="29"/>
      <c r="HV21" s="29"/>
      <c r="HW21" s="29"/>
      <c r="HX21" s="29"/>
      <c r="HY21" s="29"/>
      <c r="HZ21" s="29"/>
      <c r="IA21" s="28"/>
      <c r="IB21" s="28"/>
      <c r="IC21" s="28"/>
      <c r="ID21" s="28"/>
      <c r="IE21" s="28"/>
      <c r="IF21" s="28"/>
      <c r="IG21" s="28"/>
      <c r="IH21" s="29"/>
      <c r="II21" s="29"/>
      <c r="IJ21" s="29"/>
      <c r="IK21" s="29"/>
      <c r="IL21" s="29"/>
      <c r="IM21" s="29"/>
      <c r="IN21" s="29"/>
      <c r="IO21" s="28"/>
      <c r="IP21" s="28"/>
      <c r="IQ21" s="28"/>
      <c r="IR21" s="28"/>
      <c r="IS21" s="28"/>
      <c r="IT21" s="28"/>
      <c r="IU21" s="28"/>
      <c r="IV21" s="29"/>
      <c r="IW21" s="29"/>
      <c r="IX21" s="29"/>
      <c r="IY21" s="29"/>
      <c r="IZ21" s="29"/>
      <c r="JA21" s="29"/>
      <c r="JB21" s="29"/>
      <c r="JC21" s="28"/>
      <c r="JD21" s="28"/>
      <c r="JE21" s="28"/>
      <c r="JF21" s="28"/>
      <c r="JG21" s="28"/>
      <c r="JH21" s="28"/>
      <c r="JI21" s="28"/>
      <c r="JJ21" s="29"/>
      <c r="JK21" s="29"/>
      <c r="JL21" s="29"/>
      <c r="JM21" s="29"/>
      <c r="JN21" s="29"/>
      <c r="JO21" s="29"/>
      <c r="JP21" s="29"/>
      <c r="JQ21" s="28"/>
      <c r="JR21" s="28"/>
      <c r="JS21" s="28"/>
      <c r="JT21" s="28"/>
      <c r="JU21" s="28"/>
      <c r="JV21" s="28"/>
      <c r="JW21" s="28"/>
      <c r="JX21" s="29"/>
      <c r="JY21" s="29"/>
      <c r="JZ21" s="29"/>
      <c r="KA21" s="29"/>
      <c r="KB21" s="29"/>
      <c r="KC21" s="29"/>
      <c r="KD21" s="29"/>
      <c r="KE21" s="28"/>
      <c r="KF21" s="28"/>
      <c r="KG21" s="28"/>
      <c r="KH21" s="28"/>
      <c r="KI21" s="28"/>
      <c r="KJ21" s="28"/>
      <c r="KK21" s="28"/>
      <c r="KL21" s="29"/>
      <c r="KM21" s="29"/>
      <c r="KN21" s="29"/>
      <c r="KO21" s="29"/>
      <c r="KP21" s="29"/>
      <c r="KQ21" s="29"/>
      <c r="KR21" s="29"/>
      <c r="KS21" s="28"/>
      <c r="KT21" s="28"/>
      <c r="KU21" s="28"/>
      <c r="KV21" s="28"/>
      <c r="KW21" s="28"/>
      <c r="KX21" s="28"/>
      <c r="KY21" s="28"/>
      <c r="KZ21" s="29"/>
      <c r="LA21" s="29"/>
      <c r="LB21" s="29"/>
    </row>
    <row r="22" spans="1:314" customFormat="1" x14ac:dyDescent="0.25">
      <c r="A22" s="17">
        <v>5</v>
      </c>
      <c r="B22" s="17" t="s">
        <v>2</v>
      </c>
      <c r="C22" s="28">
        <v>201.99</v>
      </c>
      <c r="D22" s="29">
        <v>269.20999999999998</v>
      </c>
      <c r="E22" s="29">
        <v>267.14999999999998</v>
      </c>
      <c r="F22" s="29">
        <v>275.17</v>
      </c>
      <c r="G22" s="29">
        <v>288.02</v>
      </c>
      <c r="H22" s="6">
        <v>281.41000000000003</v>
      </c>
      <c r="I22" s="6">
        <v>302.74</v>
      </c>
      <c r="J22" s="29">
        <v>303.01</v>
      </c>
      <c r="K22" s="28">
        <v>286.57</v>
      </c>
      <c r="L22" s="28">
        <v>273.77999999999997</v>
      </c>
      <c r="M22" s="28">
        <v>296.38</v>
      </c>
      <c r="N22" s="28">
        <v>307.82</v>
      </c>
      <c r="O22" s="28">
        <v>301.76</v>
      </c>
      <c r="P22" s="28">
        <v>285.05</v>
      </c>
      <c r="Q22" s="28">
        <v>280.73</v>
      </c>
      <c r="R22" s="29">
        <v>207.37</v>
      </c>
      <c r="S22" s="29">
        <v>200.06</v>
      </c>
      <c r="T22" s="29">
        <v>207.33</v>
      </c>
      <c r="U22" s="29">
        <v>214.46</v>
      </c>
      <c r="V22" s="29">
        <v>213.48</v>
      </c>
      <c r="W22" s="29">
        <v>202.68</v>
      </c>
      <c r="X22" s="29">
        <v>199.23</v>
      </c>
      <c r="Y22" s="28">
        <v>175.9</v>
      </c>
      <c r="Z22" s="28">
        <v>166.22</v>
      </c>
      <c r="AA22" s="28">
        <v>176.48</v>
      </c>
      <c r="AB22" s="28">
        <v>177.22</v>
      </c>
      <c r="AC22" s="28">
        <v>176.74</v>
      </c>
      <c r="AD22" s="28">
        <v>175.13</v>
      </c>
      <c r="AE22" s="28">
        <v>172.87</v>
      </c>
      <c r="AF22" s="29">
        <v>147.4</v>
      </c>
      <c r="AG22" s="29">
        <v>135.4</v>
      </c>
      <c r="AH22" s="29">
        <v>144.09</v>
      </c>
      <c r="AI22" s="29">
        <v>141.22</v>
      </c>
      <c r="AJ22" s="29">
        <v>142.26</v>
      </c>
      <c r="AK22" s="29">
        <v>147.4</v>
      </c>
      <c r="AL22" s="29">
        <v>155.47</v>
      </c>
      <c r="AM22" s="28">
        <v>166.62</v>
      </c>
      <c r="AN22" s="28">
        <v>161.72</v>
      </c>
      <c r="AO22" s="28">
        <v>165.43</v>
      </c>
      <c r="AP22" s="28">
        <v>167.18</v>
      </c>
      <c r="AQ22" s="28">
        <v>167.74</v>
      </c>
      <c r="AR22" s="28">
        <v>165.41</v>
      </c>
      <c r="AS22" s="28">
        <v>166.39</v>
      </c>
      <c r="AT22" s="29">
        <v>165.46</v>
      </c>
      <c r="AU22" s="29">
        <v>159.22999999999999</v>
      </c>
      <c r="AV22" s="29">
        <v>169.43</v>
      </c>
      <c r="AW22" s="29">
        <v>171.08</v>
      </c>
      <c r="AX22" s="29">
        <v>173.39</v>
      </c>
      <c r="AY22" s="29">
        <v>173.58</v>
      </c>
      <c r="AZ22" s="29">
        <v>170.28</v>
      </c>
      <c r="BA22" s="28">
        <v>170.73</v>
      </c>
      <c r="BB22" s="28">
        <v>150.36000000000001</v>
      </c>
      <c r="BC22" s="28">
        <v>171.66</v>
      </c>
      <c r="BD22" s="28">
        <v>171.38</v>
      </c>
      <c r="BE22" s="28">
        <v>173.52</v>
      </c>
      <c r="BF22" s="28">
        <v>176.72</v>
      </c>
      <c r="BG22" s="28">
        <v>173.8</v>
      </c>
      <c r="BH22" s="29">
        <v>49.77</v>
      </c>
      <c r="BI22" s="29">
        <v>49.77</v>
      </c>
      <c r="BJ22" s="29">
        <v>49.77</v>
      </c>
      <c r="BK22" s="29">
        <v>88.17</v>
      </c>
      <c r="BL22" s="29">
        <v>135.66</v>
      </c>
      <c r="BM22" s="29">
        <v>135.57</v>
      </c>
      <c r="BN22" s="29">
        <v>133.28</v>
      </c>
      <c r="BO22" s="28">
        <v>71.52</v>
      </c>
      <c r="BP22" s="28">
        <v>49.77</v>
      </c>
      <c r="BQ22" s="28">
        <v>71.650000000000006</v>
      </c>
      <c r="BR22" s="28">
        <v>71.78</v>
      </c>
      <c r="BS22" s="28">
        <v>71.680000000000007</v>
      </c>
      <c r="BT22" s="28">
        <v>70.84</v>
      </c>
      <c r="BU22" s="28">
        <v>71.28</v>
      </c>
      <c r="BV22" s="29">
        <v>117.55</v>
      </c>
      <c r="BW22" s="29">
        <v>49.77</v>
      </c>
      <c r="BX22" s="29">
        <v>115.9</v>
      </c>
      <c r="BY22" s="29">
        <v>118.09</v>
      </c>
      <c r="BZ22" s="29">
        <v>118.61</v>
      </c>
      <c r="CA22" s="29">
        <v>117.32</v>
      </c>
      <c r="CB22" s="29">
        <v>117.05</v>
      </c>
      <c r="CC22" s="28">
        <v>124.8</v>
      </c>
      <c r="CD22" s="28">
        <v>49.77</v>
      </c>
      <c r="CE22" s="28">
        <v>126.32</v>
      </c>
      <c r="CF22" s="28">
        <v>129.56</v>
      </c>
      <c r="CG22" s="28">
        <v>129.27000000000001</v>
      </c>
      <c r="CH22" s="28">
        <v>127.35</v>
      </c>
      <c r="CI22" s="28">
        <v>127.58</v>
      </c>
      <c r="CJ22" s="29">
        <v>98.84</v>
      </c>
      <c r="CK22" s="29">
        <v>99.99</v>
      </c>
      <c r="CL22" s="29">
        <v>104.44</v>
      </c>
      <c r="CM22" s="29">
        <v>103.6</v>
      </c>
      <c r="CN22" s="29">
        <v>103.38</v>
      </c>
      <c r="CO22" s="29"/>
      <c r="CP22" s="29"/>
      <c r="CQ22" s="28"/>
      <c r="CR22" s="28"/>
      <c r="CS22" s="28"/>
      <c r="CT22" s="28"/>
      <c r="CU22" s="28"/>
      <c r="CV22" s="28"/>
      <c r="CW22" s="28"/>
      <c r="CX22" s="29"/>
      <c r="CY22" s="29"/>
      <c r="CZ22" s="29"/>
      <c r="DA22" s="29"/>
      <c r="DB22" s="29"/>
      <c r="DC22" s="29"/>
      <c r="DD22" s="29"/>
      <c r="DE22" s="28"/>
      <c r="DF22" s="28"/>
      <c r="DG22" s="28"/>
      <c r="DH22" s="28"/>
      <c r="DI22" s="28"/>
      <c r="DJ22" s="28"/>
      <c r="DK22" s="28"/>
      <c r="DL22" s="29"/>
      <c r="DM22" s="29"/>
      <c r="DN22" s="29"/>
      <c r="DO22" s="29"/>
      <c r="DP22" s="29"/>
      <c r="DQ22" s="29"/>
      <c r="DR22" s="29"/>
      <c r="DS22" s="28"/>
      <c r="DT22" s="28"/>
      <c r="DU22" s="28"/>
      <c r="DV22" s="28"/>
      <c r="DW22" s="28"/>
      <c r="DX22" s="28"/>
      <c r="DY22" s="28"/>
      <c r="DZ22" s="29"/>
      <c r="EA22" s="29"/>
      <c r="EB22" s="29"/>
      <c r="EC22" s="29"/>
      <c r="ED22" s="29"/>
      <c r="EE22" s="29"/>
      <c r="EF22" s="29"/>
      <c r="EG22" s="28"/>
      <c r="EH22" s="28"/>
      <c r="EI22" s="28"/>
      <c r="EJ22" s="28"/>
      <c r="EK22" s="28"/>
      <c r="EL22" s="28"/>
      <c r="EM22" s="28"/>
      <c r="EN22" s="29"/>
      <c r="EO22" s="29"/>
      <c r="EP22" s="29"/>
      <c r="EQ22" s="29"/>
      <c r="ER22" s="29"/>
      <c r="ES22" s="29"/>
      <c r="ET22" s="29"/>
      <c r="EU22" s="28"/>
      <c r="EV22" s="28"/>
      <c r="EW22" s="28"/>
      <c r="EX22" s="28"/>
      <c r="EY22" s="28"/>
      <c r="EZ22" s="28"/>
      <c r="FA22" s="28"/>
      <c r="FB22" s="29"/>
      <c r="FC22" s="29"/>
      <c r="FD22" s="29"/>
      <c r="FE22" s="29"/>
      <c r="FF22" s="29"/>
      <c r="FG22" s="29"/>
      <c r="FH22" s="29"/>
      <c r="FI22" s="28"/>
      <c r="FJ22" s="28"/>
      <c r="FK22" s="28"/>
      <c r="FL22" s="28"/>
      <c r="FM22" s="28"/>
      <c r="FN22" s="28"/>
      <c r="FO22" s="28"/>
      <c r="FP22" s="29"/>
      <c r="FQ22" s="29"/>
      <c r="FR22" s="29"/>
      <c r="FS22" s="29"/>
      <c r="FT22" s="29"/>
      <c r="FU22" s="29"/>
      <c r="FV22" s="29"/>
      <c r="FW22" s="28"/>
      <c r="FX22" s="28"/>
      <c r="FY22" s="28"/>
      <c r="FZ22" s="28"/>
      <c r="GA22" s="28"/>
      <c r="GB22" s="28"/>
      <c r="GC22" s="28"/>
      <c r="GD22" s="29"/>
      <c r="GE22" s="29"/>
      <c r="GF22" s="29"/>
      <c r="GG22" s="29"/>
      <c r="GH22" s="29"/>
      <c r="GI22" s="29"/>
      <c r="GJ22" s="29"/>
      <c r="GK22" s="28"/>
      <c r="GL22" s="28"/>
      <c r="GM22" s="28"/>
      <c r="GN22" s="28"/>
      <c r="GO22" s="28"/>
      <c r="GP22" s="28"/>
      <c r="GQ22" s="28"/>
      <c r="GR22" s="29"/>
      <c r="GS22" s="29"/>
      <c r="GT22" s="29"/>
      <c r="GU22" s="29"/>
      <c r="GV22" s="29"/>
      <c r="GW22" s="29"/>
      <c r="GX22" s="29"/>
      <c r="GY22" s="28"/>
      <c r="GZ22" s="28"/>
      <c r="HA22" s="28"/>
      <c r="HB22" s="28"/>
      <c r="HC22" s="28"/>
      <c r="HD22" s="28"/>
      <c r="HE22" s="28"/>
      <c r="HF22" s="29"/>
      <c r="HG22" s="29"/>
      <c r="HH22" s="29"/>
      <c r="HI22" s="29"/>
      <c r="HJ22" s="29"/>
      <c r="HK22" s="29"/>
      <c r="HL22" s="29"/>
      <c r="HM22" s="28"/>
      <c r="HN22" s="28"/>
      <c r="HO22" s="28"/>
      <c r="HP22" s="28"/>
      <c r="HQ22" s="28"/>
      <c r="HR22" s="28"/>
      <c r="HS22" s="28"/>
      <c r="HT22" s="29"/>
      <c r="HU22" s="29"/>
      <c r="HV22" s="29"/>
      <c r="HW22" s="29"/>
      <c r="HX22" s="29"/>
      <c r="HY22" s="29"/>
      <c r="HZ22" s="29"/>
      <c r="IA22" s="28"/>
      <c r="IB22" s="28"/>
      <c r="IC22" s="28"/>
      <c r="ID22" s="28"/>
      <c r="IE22" s="28"/>
      <c r="IF22" s="28"/>
      <c r="IG22" s="28"/>
      <c r="IH22" s="29"/>
      <c r="II22" s="29"/>
      <c r="IJ22" s="29"/>
      <c r="IK22" s="29"/>
      <c r="IL22" s="29"/>
      <c r="IM22" s="29"/>
      <c r="IN22" s="29"/>
      <c r="IO22" s="28"/>
      <c r="IP22" s="28"/>
      <c r="IQ22" s="28"/>
      <c r="IR22" s="28"/>
      <c r="IS22" s="28"/>
      <c r="IT22" s="28"/>
      <c r="IU22" s="28"/>
      <c r="IV22" s="29"/>
      <c r="IW22" s="29"/>
      <c r="IX22" s="29"/>
      <c r="IY22" s="29"/>
      <c r="IZ22" s="29"/>
      <c r="JA22" s="29"/>
      <c r="JB22" s="29"/>
      <c r="JC22" s="28"/>
      <c r="JD22" s="28"/>
      <c r="JE22" s="28"/>
      <c r="JF22" s="28"/>
      <c r="JG22" s="28"/>
      <c r="JH22" s="28"/>
      <c r="JI22" s="28"/>
      <c r="JJ22" s="29"/>
      <c r="JK22" s="29"/>
      <c r="JL22" s="29"/>
      <c r="JM22" s="29"/>
      <c r="JN22" s="29"/>
      <c r="JO22" s="29"/>
      <c r="JP22" s="29"/>
      <c r="JQ22" s="28"/>
      <c r="JR22" s="28"/>
      <c r="JS22" s="28"/>
      <c r="JT22" s="28"/>
      <c r="JU22" s="28"/>
      <c r="JV22" s="28"/>
      <c r="JW22" s="28"/>
      <c r="JX22" s="29"/>
      <c r="JY22" s="29"/>
      <c r="JZ22" s="29"/>
      <c r="KA22" s="29"/>
      <c r="KB22" s="29"/>
      <c r="KC22" s="29"/>
      <c r="KD22" s="29"/>
      <c r="KE22" s="28"/>
      <c r="KF22" s="28"/>
      <c r="KG22" s="28"/>
      <c r="KH22" s="28"/>
      <c r="KI22" s="28"/>
      <c r="KJ22" s="28"/>
      <c r="KK22" s="28"/>
      <c r="KL22" s="29"/>
      <c r="KM22" s="29"/>
      <c r="KN22" s="29"/>
      <c r="KO22" s="29"/>
      <c r="KP22" s="29"/>
      <c r="KQ22" s="29"/>
      <c r="KR22" s="29"/>
      <c r="KS22" s="28"/>
      <c r="KT22" s="28"/>
      <c r="KU22" s="28"/>
      <c r="KV22" s="28"/>
      <c r="KW22" s="28"/>
      <c r="KX22" s="28"/>
      <c r="KY22" s="28"/>
      <c r="KZ22" s="29"/>
      <c r="LA22" s="29"/>
      <c r="LB22" s="29"/>
    </row>
    <row r="23" spans="1:314" customFormat="1" x14ac:dyDescent="0.25">
      <c r="A23" s="17">
        <v>5</v>
      </c>
      <c r="B23" s="17" t="s">
        <v>3</v>
      </c>
      <c r="C23" s="28">
        <v>201.99</v>
      </c>
      <c r="D23" s="29">
        <v>269.20999999999998</v>
      </c>
      <c r="E23" s="29">
        <v>267.14999999999998</v>
      </c>
      <c r="F23" s="29">
        <v>275.17</v>
      </c>
      <c r="G23" s="29">
        <v>288.02</v>
      </c>
      <c r="H23" s="6">
        <v>281.41000000000003</v>
      </c>
      <c r="I23" s="6">
        <v>302.74</v>
      </c>
      <c r="J23" s="29">
        <v>303.01</v>
      </c>
      <c r="K23" s="28">
        <v>286.57</v>
      </c>
      <c r="L23" s="28">
        <v>273.77999999999997</v>
      </c>
      <c r="M23" s="28">
        <v>296.38</v>
      </c>
      <c r="N23" s="28">
        <v>307.82</v>
      </c>
      <c r="O23" s="28">
        <v>301.76</v>
      </c>
      <c r="P23" s="28">
        <v>285.05</v>
      </c>
      <c r="Q23" s="28">
        <v>280.73</v>
      </c>
      <c r="R23" s="29">
        <v>207.37</v>
      </c>
      <c r="S23" s="29">
        <v>200.06</v>
      </c>
      <c r="T23" s="29">
        <v>207.33</v>
      </c>
      <c r="U23" s="29">
        <v>214.46</v>
      </c>
      <c r="V23" s="29">
        <v>213.48</v>
      </c>
      <c r="W23" s="29">
        <v>202.68</v>
      </c>
      <c r="X23" s="29">
        <v>196.57</v>
      </c>
      <c r="Y23" s="28">
        <v>173.76</v>
      </c>
      <c r="Z23" s="28">
        <v>166.22</v>
      </c>
      <c r="AA23" s="28">
        <v>176.48</v>
      </c>
      <c r="AB23" s="28">
        <v>177.22</v>
      </c>
      <c r="AC23" s="28">
        <v>176.74</v>
      </c>
      <c r="AD23" s="28">
        <v>175.13</v>
      </c>
      <c r="AE23" s="28">
        <v>172.76</v>
      </c>
      <c r="AF23" s="29">
        <v>134.13</v>
      </c>
      <c r="AG23" s="29">
        <v>129.06</v>
      </c>
      <c r="AH23" s="29">
        <v>143.63</v>
      </c>
      <c r="AI23" s="29">
        <v>141.22</v>
      </c>
      <c r="AJ23" s="29">
        <v>142.22999999999999</v>
      </c>
      <c r="AK23" s="29">
        <v>138.93</v>
      </c>
      <c r="AL23" s="29">
        <v>128.26</v>
      </c>
      <c r="AM23" s="28">
        <v>166.11</v>
      </c>
      <c r="AN23" s="28">
        <v>159.88999999999999</v>
      </c>
      <c r="AO23" s="28">
        <v>165.43</v>
      </c>
      <c r="AP23" s="28">
        <v>167.18</v>
      </c>
      <c r="AQ23" s="28">
        <v>167.74</v>
      </c>
      <c r="AR23" s="28">
        <v>165.41</v>
      </c>
      <c r="AS23" s="28">
        <v>166.39</v>
      </c>
      <c r="AT23" s="29">
        <v>165.46</v>
      </c>
      <c r="AU23" s="29">
        <v>159.22999999999999</v>
      </c>
      <c r="AV23" s="29">
        <v>169.43</v>
      </c>
      <c r="AW23" s="29">
        <v>171.08</v>
      </c>
      <c r="AX23" s="29">
        <v>173.39</v>
      </c>
      <c r="AY23" s="29">
        <v>173.58</v>
      </c>
      <c r="AZ23" s="29">
        <v>170.28</v>
      </c>
      <c r="BA23" s="28">
        <v>170.73</v>
      </c>
      <c r="BB23" s="28">
        <v>150.36000000000001</v>
      </c>
      <c r="BC23" s="28">
        <v>171.66</v>
      </c>
      <c r="BD23" s="28">
        <v>171.9</v>
      </c>
      <c r="BE23" s="28">
        <v>173.52</v>
      </c>
      <c r="BF23" s="28">
        <v>176.72</v>
      </c>
      <c r="BG23" s="28">
        <v>173.8</v>
      </c>
      <c r="BH23" s="29">
        <v>49.77</v>
      </c>
      <c r="BI23" s="29">
        <v>49.77</v>
      </c>
      <c r="BJ23" s="29">
        <v>49.77</v>
      </c>
      <c r="BK23" s="29">
        <v>134.27000000000001</v>
      </c>
      <c r="BL23" s="29">
        <v>135.66</v>
      </c>
      <c r="BM23" s="29">
        <v>135.57</v>
      </c>
      <c r="BN23" s="29">
        <v>134.1</v>
      </c>
      <c r="BO23" s="28">
        <v>71.52</v>
      </c>
      <c r="BP23" s="28">
        <v>49.77</v>
      </c>
      <c r="BQ23" s="28">
        <v>71.66</v>
      </c>
      <c r="BR23" s="28">
        <v>72.03</v>
      </c>
      <c r="BS23" s="28">
        <v>71.81</v>
      </c>
      <c r="BT23" s="28">
        <v>71.09</v>
      </c>
      <c r="BU23" s="28">
        <v>71.430000000000007</v>
      </c>
      <c r="BV23" s="29">
        <v>119.29</v>
      </c>
      <c r="BW23" s="29">
        <v>49.77</v>
      </c>
      <c r="BX23" s="29">
        <v>115.9</v>
      </c>
      <c r="BY23" s="29">
        <v>118.85</v>
      </c>
      <c r="BZ23" s="29">
        <v>118.7</v>
      </c>
      <c r="CA23" s="29">
        <v>117.33</v>
      </c>
      <c r="CB23" s="29">
        <v>117.05</v>
      </c>
      <c r="CC23" s="28">
        <v>124.8</v>
      </c>
      <c r="CD23" s="28">
        <v>49.77</v>
      </c>
      <c r="CE23" s="28">
        <v>126.32</v>
      </c>
      <c r="CF23" s="28">
        <v>129.56</v>
      </c>
      <c r="CG23" s="28">
        <v>129.27000000000001</v>
      </c>
      <c r="CH23" s="28">
        <v>127.35</v>
      </c>
      <c r="CI23" s="28">
        <v>127.58</v>
      </c>
      <c r="CJ23" s="29">
        <v>105.08</v>
      </c>
      <c r="CK23" s="29">
        <v>99.99</v>
      </c>
      <c r="CL23" s="29">
        <v>104.44</v>
      </c>
      <c r="CM23" s="29">
        <v>103.6</v>
      </c>
      <c r="CN23" s="29">
        <v>103.38</v>
      </c>
      <c r="CO23" s="29"/>
      <c r="CP23" s="29"/>
      <c r="CQ23" s="28"/>
      <c r="CR23" s="28"/>
      <c r="CS23" s="28"/>
      <c r="CT23" s="28"/>
      <c r="CU23" s="28"/>
      <c r="CV23" s="28"/>
      <c r="CW23" s="28"/>
      <c r="CX23" s="29"/>
      <c r="CY23" s="29"/>
      <c r="CZ23" s="29"/>
      <c r="DA23" s="29"/>
      <c r="DB23" s="29"/>
      <c r="DC23" s="29"/>
      <c r="DD23" s="29"/>
      <c r="DE23" s="28"/>
      <c r="DF23" s="28"/>
      <c r="DG23" s="28"/>
      <c r="DH23" s="28"/>
      <c r="DI23" s="28"/>
      <c r="DJ23" s="28"/>
      <c r="DK23" s="28"/>
      <c r="DL23" s="29"/>
      <c r="DM23" s="29"/>
      <c r="DN23" s="29"/>
      <c r="DO23" s="29"/>
      <c r="DP23" s="29"/>
      <c r="DQ23" s="29"/>
      <c r="DR23" s="29"/>
      <c r="DS23" s="28"/>
      <c r="DT23" s="28"/>
      <c r="DU23" s="28"/>
      <c r="DV23" s="28"/>
      <c r="DW23" s="28"/>
      <c r="DX23" s="28"/>
      <c r="DY23" s="28"/>
      <c r="DZ23" s="29"/>
      <c r="EA23" s="29"/>
      <c r="EB23" s="29"/>
      <c r="EC23" s="29"/>
      <c r="ED23" s="29"/>
      <c r="EE23" s="29"/>
      <c r="EF23" s="29"/>
      <c r="EG23" s="28"/>
      <c r="EH23" s="28"/>
      <c r="EI23" s="28"/>
      <c r="EJ23" s="28"/>
      <c r="EK23" s="28"/>
      <c r="EL23" s="28"/>
      <c r="EM23" s="28"/>
      <c r="EN23" s="29"/>
      <c r="EO23" s="29"/>
      <c r="EP23" s="29"/>
      <c r="EQ23" s="29"/>
      <c r="ER23" s="29"/>
      <c r="ES23" s="29"/>
      <c r="ET23" s="29"/>
      <c r="EU23" s="28"/>
      <c r="EV23" s="28"/>
      <c r="EW23" s="28"/>
      <c r="EX23" s="28"/>
      <c r="EY23" s="28"/>
      <c r="EZ23" s="28"/>
      <c r="FA23" s="28"/>
      <c r="FB23" s="29"/>
      <c r="FC23" s="29"/>
      <c r="FD23" s="29"/>
      <c r="FE23" s="29"/>
      <c r="FF23" s="29"/>
      <c r="FG23" s="29"/>
      <c r="FH23" s="29"/>
      <c r="FI23" s="28"/>
      <c r="FJ23" s="28"/>
      <c r="FK23" s="28"/>
      <c r="FL23" s="28"/>
      <c r="FM23" s="28"/>
      <c r="FN23" s="28"/>
      <c r="FO23" s="28"/>
      <c r="FP23" s="29"/>
      <c r="FQ23" s="29"/>
      <c r="FR23" s="29"/>
      <c r="FS23" s="29"/>
      <c r="FT23" s="29"/>
      <c r="FU23" s="29"/>
      <c r="FV23" s="29"/>
      <c r="FW23" s="28"/>
      <c r="FX23" s="28"/>
      <c r="FY23" s="28"/>
      <c r="FZ23" s="28"/>
      <c r="GA23" s="28"/>
      <c r="GB23" s="28"/>
      <c r="GC23" s="28"/>
      <c r="GD23" s="29"/>
      <c r="GE23" s="29"/>
      <c r="GF23" s="29"/>
      <c r="GG23" s="29"/>
      <c r="GH23" s="29"/>
      <c r="GI23" s="29"/>
      <c r="GJ23" s="29"/>
      <c r="GK23" s="28"/>
      <c r="GL23" s="28"/>
      <c r="GM23" s="28"/>
      <c r="GN23" s="28"/>
      <c r="GO23" s="28"/>
      <c r="GP23" s="28"/>
      <c r="GQ23" s="28"/>
      <c r="GR23" s="29"/>
      <c r="GS23" s="29"/>
      <c r="GT23" s="29"/>
      <c r="GU23" s="29"/>
      <c r="GV23" s="29"/>
      <c r="GW23" s="29"/>
      <c r="GX23" s="29"/>
      <c r="GY23" s="28"/>
      <c r="GZ23" s="28"/>
      <c r="HA23" s="28"/>
      <c r="HB23" s="28"/>
      <c r="HC23" s="28"/>
      <c r="HD23" s="28"/>
      <c r="HE23" s="28"/>
      <c r="HF23" s="29"/>
      <c r="HG23" s="29"/>
      <c r="HH23" s="29"/>
      <c r="HI23" s="29"/>
      <c r="HJ23" s="29"/>
      <c r="HK23" s="29"/>
      <c r="HL23" s="29"/>
      <c r="HM23" s="28"/>
      <c r="HN23" s="28"/>
      <c r="HO23" s="28"/>
      <c r="HP23" s="28"/>
      <c r="HQ23" s="28"/>
      <c r="HR23" s="28"/>
      <c r="HS23" s="28"/>
      <c r="HT23" s="29"/>
      <c r="HU23" s="29"/>
      <c r="HV23" s="29"/>
      <c r="HW23" s="29"/>
      <c r="HX23" s="29"/>
      <c r="HY23" s="29"/>
      <c r="HZ23" s="29"/>
      <c r="IA23" s="28"/>
      <c r="IB23" s="28"/>
      <c r="IC23" s="28"/>
      <c r="ID23" s="28"/>
      <c r="IE23" s="28"/>
      <c r="IF23" s="28"/>
      <c r="IG23" s="28"/>
      <c r="IH23" s="29"/>
      <c r="II23" s="29"/>
      <c r="IJ23" s="29"/>
      <c r="IK23" s="29"/>
      <c r="IL23" s="29"/>
      <c r="IM23" s="29"/>
      <c r="IN23" s="29"/>
      <c r="IO23" s="28"/>
      <c r="IP23" s="28"/>
      <c r="IQ23" s="28"/>
      <c r="IR23" s="28"/>
      <c r="IS23" s="28"/>
      <c r="IT23" s="28"/>
      <c r="IU23" s="28"/>
      <c r="IV23" s="29"/>
      <c r="IW23" s="29"/>
      <c r="IX23" s="29"/>
      <c r="IY23" s="29"/>
      <c r="IZ23" s="29"/>
      <c r="JA23" s="29"/>
      <c r="JB23" s="29"/>
      <c r="JC23" s="28"/>
      <c r="JD23" s="28"/>
      <c r="JE23" s="28"/>
      <c r="JF23" s="28"/>
      <c r="JG23" s="28"/>
      <c r="JH23" s="28"/>
      <c r="JI23" s="28"/>
      <c r="JJ23" s="29"/>
      <c r="JK23" s="29"/>
      <c r="JL23" s="29"/>
      <c r="JM23" s="29"/>
      <c r="JN23" s="29"/>
      <c r="JO23" s="29"/>
      <c r="JP23" s="29"/>
      <c r="JQ23" s="28"/>
      <c r="JR23" s="28"/>
      <c r="JS23" s="28"/>
      <c r="JT23" s="28"/>
      <c r="JU23" s="28"/>
      <c r="JV23" s="28"/>
      <c r="JW23" s="28"/>
      <c r="JX23" s="29"/>
      <c r="JY23" s="29"/>
      <c r="JZ23" s="29"/>
      <c r="KA23" s="29"/>
      <c r="KB23" s="29"/>
      <c r="KC23" s="29"/>
      <c r="KD23" s="29"/>
      <c r="KE23" s="28"/>
      <c r="KF23" s="28"/>
      <c r="KG23" s="28"/>
      <c r="KH23" s="28"/>
      <c r="KI23" s="28"/>
      <c r="KJ23" s="28"/>
      <c r="KK23" s="28"/>
      <c r="KL23" s="29"/>
      <c r="KM23" s="29"/>
      <c r="KN23" s="29"/>
      <c r="KO23" s="29"/>
      <c r="KP23" s="29"/>
      <c r="KQ23" s="29"/>
      <c r="KR23" s="29"/>
      <c r="KS23" s="28"/>
      <c r="KT23" s="28"/>
      <c r="KU23" s="28"/>
      <c r="KV23" s="28"/>
      <c r="KW23" s="28"/>
      <c r="KX23" s="28"/>
      <c r="KY23" s="28"/>
      <c r="KZ23" s="29"/>
      <c r="LA23" s="29"/>
      <c r="LB23" s="29"/>
    </row>
    <row r="24" spans="1:314" customFormat="1" x14ac:dyDescent="0.25">
      <c r="A24" s="17">
        <v>5</v>
      </c>
      <c r="B24" s="17" t="s">
        <v>4</v>
      </c>
      <c r="C24" s="28">
        <v>201.99</v>
      </c>
      <c r="D24" s="29">
        <v>269.20999999999998</v>
      </c>
      <c r="E24" s="29">
        <v>267.14999999999998</v>
      </c>
      <c r="F24" s="29">
        <v>275.17</v>
      </c>
      <c r="G24" s="29">
        <v>288.02</v>
      </c>
      <c r="H24" s="6">
        <v>247.01</v>
      </c>
      <c r="I24" s="6">
        <v>302.74</v>
      </c>
      <c r="J24" s="29">
        <v>303.01</v>
      </c>
      <c r="K24" s="28">
        <v>286.57</v>
      </c>
      <c r="L24" s="28">
        <v>273.77999999999997</v>
      </c>
      <c r="M24" s="28">
        <v>296.38</v>
      </c>
      <c r="N24" s="28">
        <v>307.82</v>
      </c>
      <c r="O24" s="28">
        <v>301.76</v>
      </c>
      <c r="P24" s="28">
        <v>285.05</v>
      </c>
      <c r="Q24" s="28">
        <v>280.73</v>
      </c>
      <c r="R24" s="29">
        <v>207.37</v>
      </c>
      <c r="S24" s="29">
        <v>200.06</v>
      </c>
      <c r="T24" s="29">
        <v>207.33</v>
      </c>
      <c r="U24" s="29">
        <v>214.46</v>
      </c>
      <c r="V24" s="29">
        <v>213.48</v>
      </c>
      <c r="W24" s="29">
        <v>202.68</v>
      </c>
      <c r="X24" s="29">
        <v>196.57</v>
      </c>
      <c r="Y24" s="28">
        <v>173.76</v>
      </c>
      <c r="Z24" s="28">
        <v>166.22</v>
      </c>
      <c r="AA24" s="28">
        <v>176.48</v>
      </c>
      <c r="AB24" s="28">
        <v>177.22</v>
      </c>
      <c r="AC24" s="28">
        <v>176.74</v>
      </c>
      <c r="AD24" s="28">
        <v>175.13</v>
      </c>
      <c r="AE24" s="28">
        <v>172.76</v>
      </c>
      <c r="AF24" s="29">
        <v>134.13</v>
      </c>
      <c r="AG24" s="29">
        <v>129.06</v>
      </c>
      <c r="AH24" s="29">
        <v>144.09</v>
      </c>
      <c r="AI24" s="29">
        <v>141.22</v>
      </c>
      <c r="AJ24" s="29">
        <v>142.26</v>
      </c>
      <c r="AK24" s="29">
        <v>147.4</v>
      </c>
      <c r="AL24" s="29">
        <v>155.47</v>
      </c>
      <c r="AM24" s="28">
        <v>166.62</v>
      </c>
      <c r="AN24" s="28">
        <v>161.72999999999999</v>
      </c>
      <c r="AO24" s="28">
        <v>165.43</v>
      </c>
      <c r="AP24" s="28">
        <v>167.45</v>
      </c>
      <c r="AQ24" s="28">
        <v>167.74</v>
      </c>
      <c r="AR24" s="28">
        <v>165.41</v>
      </c>
      <c r="AS24" s="28">
        <v>166.39</v>
      </c>
      <c r="AT24" s="29">
        <v>165.46</v>
      </c>
      <c r="AU24" s="29">
        <v>159.22999999999999</v>
      </c>
      <c r="AV24" s="29">
        <v>169.43</v>
      </c>
      <c r="AW24" s="29">
        <v>171.08</v>
      </c>
      <c r="AX24" s="29">
        <v>175.86</v>
      </c>
      <c r="AY24" s="29">
        <v>173.58</v>
      </c>
      <c r="AZ24" s="29">
        <v>170.28</v>
      </c>
      <c r="BA24" s="28">
        <v>170.73</v>
      </c>
      <c r="BB24" s="28">
        <v>150.36000000000001</v>
      </c>
      <c r="BC24" s="28">
        <v>171.66</v>
      </c>
      <c r="BD24" s="28">
        <v>171.38</v>
      </c>
      <c r="BE24" s="28">
        <v>173.52</v>
      </c>
      <c r="BF24" s="28">
        <v>176.72</v>
      </c>
      <c r="BG24" s="28">
        <v>173.8</v>
      </c>
      <c r="BH24" s="29">
        <v>49.77</v>
      </c>
      <c r="BI24" s="29">
        <v>49.77</v>
      </c>
      <c r="BJ24" s="29">
        <v>49.77</v>
      </c>
      <c r="BK24" s="29">
        <v>49.77</v>
      </c>
      <c r="BL24" s="29">
        <v>49.77</v>
      </c>
      <c r="BM24" s="29">
        <v>49.77</v>
      </c>
      <c r="BN24" s="29">
        <v>133.28</v>
      </c>
      <c r="BO24" s="28">
        <v>49.77</v>
      </c>
      <c r="BP24" s="28">
        <v>49.77</v>
      </c>
      <c r="BQ24" s="28">
        <v>69.77</v>
      </c>
      <c r="BR24" s="28">
        <v>71.78</v>
      </c>
      <c r="BS24" s="28">
        <v>71.040000000000006</v>
      </c>
      <c r="BT24" s="28">
        <v>49.77</v>
      </c>
      <c r="BU24" s="28">
        <v>49.77</v>
      </c>
      <c r="BV24" s="29">
        <v>71.680000000000007</v>
      </c>
      <c r="BW24" s="29">
        <v>49.77</v>
      </c>
      <c r="BX24" s="29">
        <v>84.11</v>
      </c>
      <c r="BY24" s="29">
        <v>90.46</v>
      </c>
      <c r="BZ24" s="29">
        <v>79.86</v>
      </c>
      <c r="CA24" s="29">
        <v>102.5</v>
      </c>
      <c r="CB24" s="29">
        <v>103.15</v>
      </c>
      <c r="CC24" s="28">
        <v>78.540000000000006</v>
      </c>
      <c r="CD24" s="28">
        <v>49.77</v>
      </c>
      <c r="CE24" s="28">
        <v>77.12</v>
      </c>
      <c r="CF24" s="28">
        <v>81.650000000000006</v>
      </c>
      <c r="CG24" s="28">
        <v>81.44</v>
      </c>
      <c r="CH24" s="28">
        <v>80.23</v>
      </c>
      <c r="CI24" s="28">
        <v>104.19</v>
      </c>
      <c r="CJ24" s="29">
        <v>70.05</v>
      </c>
      <c r="CK24" s="29">
        <v>88.08</v>
      </c>
      <c r="CL24" s="29">
        <v>104.44</v>
      </c>
      <c r="CM24" s="29">
        <v>103.6</v>
      </c>
      <c r="CN24" s="29">
        <v>103.38</v>
      </c>
      <c r="CO24" s="29"/>
      <c r="CP24" s="29"/>
      <c r="CQ24" s="28"/>
      <c r="CR24" s="28"/>
      <c r="CS24" s="28"/>
      <c r="CT24" s="28"/>
      <c r="CU24" s="28"/>
      <c r="CV24" s="28"/>
      <c r="CW24" s="28"/>
      <c r="CX24" s="29"/>
      <c r="CY24" s="29"/>
      <c r="CZ24" s="29"/>
      <c r="DA24" s="29"/>
      <c r="DB24" s="29"/>
      <c r="DC24" s="29"/>
      <c r="DD24" s="29"/>
      <c r="DE24" s="28"/>
      <c r="DF24" s="28"/>
      <c r="DG24" s="28"/>
      <c r="DH24" s="28"/>
      <c r="DI24" s="28"/>
      <c r="DJ24" s="28"/>
      <c r="DK24" s="28"/>
      <c r="DL24" s="29"/>
      <c r="DM24" s="29"/>
      <c r="DN24" s="29"/>
      <c r="DO24" s="29"/>
      <c r="DP24" s="29"/>
      <c r="DQ24" s="29"/>
      <c r="DR24" s="29"/>
      <c r="DS24" s="28"/>
      <c r="DT24" s="28"/>
      <c r="DU24" s="28"/>
      <c r="DV24" s="28"/>
      <c r="DW24" s="28"/>
      <c r="DX24" s="28"/>
      <c r="DY24" s="28"/>
      <c r="DZ24" s="29"/>
      <c r="EA24" s="29"/>
      <c r="EB24" s="29"/>
      <c r="EC24" s="29"/>
      <c r="ED24" s="29"/>
      <c r="EE24" s="29"/>
      <c r="EF24" s="29"/>
      <c r="EG24" s="28"/>
      <c r="EH24" s="28"/>
      <c r="EI24" s="28"/>
      <c r="EJ24" s="28"/>
      <c r="EK24" s="28"/>
      <c r="EL24" s="28"/>
      <c r="EM24" s="28"/>
      <c r="EN24" s="29"/>
      <c r="EO24" s="29"/>
      <c r="EP24" s="29"/>
      <c r="EQ24" s="29"/>
      <c r="ER24" s="29"/>
      <c r="ES24" s="29"/>
      <c r="ET24" s="29"/>
      <c r="EU24" s="28"/>
      <c r="EV24" s="28"/>
      <c r="EW24" s="28"/>
      <c r="EX24" s="28"/>
      <c r="EY24" s="28"/>
      <c r="EZ24" s="28"/>
      <c r="FA24" s="28"/>
      <c r="FB24" s="29"/>
      <c r="FC24" s="29"/>
      <c r="FD24" s="29"/>
      <c r="FE24" s="29"/>
      <c r="FF24" s="29"/>
      <c r="FG24" s="29"/>
      <c r="FH24" s="29"/>
      <c r="FI24" s="28"/>
      <c r="FJ24" s="28"/>
      <c r="FK24" s="28"/>
      <c r="FL24" s="28"/>
      <c r="FM24" s="28"/>
      <c r="FN24" s="28"/>
      <c r="FO24" s="28"/>
      <c r="FP24" s="29"/>
      <c r="FQ24" s="29"/>
      <c r="FR24" s="29"/>
      <c r="FS24" s="29"/>
      <c r="FT24" s="29"/>
      <c r="FU24" s="29"/>
      <c r="FV24" s="29"/>
      <c r="FW24" s="28"/>
      <c r="FX24" s="28"/>
      <c r="FY24" s="28"/>
      <c r="FZ24" s="28"/>
      <c r="GA24" s="28"/>
      <c r="GB24" s="28"/>
      <c r="GC24" s="28"/>
      <c r="GD24" s="29"/>
      <c r="GE24" s="29"/>
      <c r="GF24" s="29"/>
      <c r="GG24" s="29"/>
      <c r="GH24" s="29"/>
      <c r="GI24" s="29"/>
      <c r="GJ24" s="29"/>
      <c r="GK24" s="28"/>
      <c r="GL24" s="28"/>
      <c r="GM24" s="28"/>
      <c r="GN24" s="28"/>
      <c r="GO24" s="28"/>
      <c r="GP24" s="28"/>
      <c r="GQ24" s="28"/>
      <c r="GR24" s="29"/>
      <c r="GS24" s="29"/>
      <c r="GT24" s="29"/>
      <c r="GU24" s="29"/>
      <c r="GV24" s="29"/>
      <c r="GW24" s="29"/>
      <c r="GX24" s="29"/>
      <c r="GY24" s="28"/>
      <c r="GZ24" s="28"/>
      <c r="HA24" s="28"/>
      <c r="HB24" s="28"/>
      <c r="HC24" s="28"/>
      <c r="HD24" s="28"/>
      <c r="HE24" s="28"/>
      <c r="HF24" s="29"/>
      <c r="HG24" s="29"/>
      <c r="HH24" s="29"/>
      <c r="HI24" s="29"/>
      <c r="HJ24" s="29"/>
      <c r="HK24" s="29"/>
      <c r="HL24" s="29"/>
      <c r="HM24" s="28"/>
      <c r="HN24" s="28"/>
      <c r="HO24" s="28"/>
      <c r="HP24" s="28"/>
      <c r="HQ24" s="28"/>
      <c r="HR24" s="28"/>
      <c r="HS24" s="28"/>
      <c r="HT24" s="29"/>
      <c r="HU24" s="29"/>
      <c r="HV24" s="29"/>
      <c r="HW24" s="29"/>
      <c r="HX24" s="29"/>
      <c r="HY24" s="29"/>
      <c r="HZ24" s="29"/>
      <c r="IA24" s="28"/>
      <c r="IB24" s="28"/>
      <c r="IC24" s="28"/>
      <c r="ID24" s="28"/>
      <c r="IE24" s="28"/>
      <c r="IF24" s="28"/>
      <c r="IG24" s="28"/>
      <c r="IH24" s="29"/>
      <c r="II24" s="29"/>
      <c r="IJ24" s="29"/>
      <c r="IK24" s="29"/>
      <c r="IL24" s="29"/>
      <c r="IM24" s="29"/>
      <c r="IN24" s="29"/>
      <c r="IO24" s="28"/>
      <c r="IP24" s="28"/>
      <c r="IQ24" s="28"/>
      <c r="IR24" s="28"/>
      <c r="IS24" s="28"/>
      <c r="IT24" s="28"/>
      <c r="IU24" s="28"/>
      <c r="IV24" s="29"/>
      <c r="IW24" s="29"/>
      <c r="IX24" s="29"/>
      <c r="IY24" s="29"/>
      <c r="IZ24" s="29"/>
      <c r="JA24" s="29"/>
      <c r="JB24" s="29"/>
      <c r="JC24" s="28"/>
      <c r="JD24" s="28"/>
      <c r="JE24" s="28"/>
      <c r="JF24" s="28"/>
      <c r="JG24" s="28"/>
      <c r="JH24" s="28"/>
      <c r="JI24" s="28"/>
      <c r="JJ24" s="29"/>
      <c r="JK24" s="29"/>
      <c r="JL24" s="29"/>
      <c r="JM24" s="29"/>
      <c r="JN24" s="29"/>
      <c r="JO24" s="29"/>
      <c r="JP24" s="29"/>
      <c r="JQ24" s="28"/>
      <c r="JR24" s="28"/>
      <c r="JS24" s="28"/>
      <c r="JT24" s="28"/>
      <c r="JU24" s="28"/>
      <c r="JV24" s="28"/>
      <c r="JW24" s="28"/>
      <c r="JX24" s="29"/>
      <c r="JY24" s="29"/>
      <c r="JZ24" s="29"/>
      <c r="KA24" s="29"/>
      <c r="KB24" s="29"/>
      <c r="KC24" s="29"/>
      <c r="KD24" s="29"/>
      <c r="KE24" s="28"/>
      <c r="KF24" s="28"/>
      <c r="KG24" s="28"/>
      <c r="KH24" s="28"/>
      <c r="KI24" s="28"/>
      <c r="KJ24" s="28"/>
      <c r="KK24" s="28"/>
      <c r="KL24" s="29"/>
      <c r="KM24" s="29"/>
      <c r="KN24" s="29"/>
      <c r="KO24" s="29"/>
      <c r="KP24" s="29"/>
      <c r="KQ24" s="29"/>
      <c r="KR24" s="29"/>
      <c r="KS24" s="28"/>
      <c r="KT24" s="28"/>
      <c r="KU24" s="28"/>
      <c r="KV24" s="28"/>
      <c r="KW24" s="28"/>
      <c r="KX24" s="28"/>
      <c r="KY24" s="28"/>
      <c r="KZ24" s="29"/>
      <c r="LA24" s="29"/>
      <c r="LB24" s="29"/>
    </row>
    <row r="25" spans="1:314" customFormat="1" x14ac:dyDescent="0.25">
      <c r="A25" s="17">
        <v>5</v>
      </c>
      <c r="B25" s="17" t="s">
        <v>5</v>
      </c>
      <c r="C25" s="28">
        <v>201.99</v>
      </c>
      <c r="D25" s="29">
        <v>269.20999999999998</v>
      </c>
      <c r="E25" s="29">
        <v>267.14999999999998</v>
      </c>
      <c r="F25" s="29">
        <v>275.17</v>
      </c>
      <c r="G25" s="29">
        <v>288.02</v>
      </c>
      <c r="H25" s="6">
        <v>281.41000000000003</v>
      </c>
      <c r="I25" s="6">
        <v>302.74</v>
      </c>
      <c r="J25" s="29">
        <v>303.01</v>
      </c>
      <c r="K25" s="28">
        <v>286.57</v>
      </c>
      <c r="L25" s="28">
        <v>273.77999999999997</v>
      </c>
      <c r="M25" s="28">
        <v>296.38</v>
      </c>
      <c r="N25" s="28">
        <v>307.82</v>
      </c>
      <c r="O25" s="28">
        <v>301.76</v>
      </c>
      <c r="P25" s="28">
        <v>285.05</v>
      </c>
      <c r="Q25" s="28">
        <v>280.73</v>
      </c>
      <c r="R25" s="29">
        <v>207.37</v>
      </c>
      <c r="S25" s="29">
        <v>200.06</v>
      </c>
      <c r="T25" s="29">
        <v>207.33</v>
      </c>
      <c r="U25" s="29">
        <v>214.46</v>
      </c>
      <c r="V25" s="29">
        <v>213.48</v>
      </c>
      <c r="W25" s="29">
        <v>202.68</v>
      </c>
      <c r="X25" s="29">
        <v>196.57</v>
      </c>
      <c r="Y25" s="28">
        <v>173.76</v>
      </c>
      <c r="Z25" s="28">
        <v>166.22</v>
      </c>
      <c r="AA25" s="28">
        <v>176.48</v>
      </c>
      <c r="AB25" s="28">
        <v>177.22</v>
      </c>
      <c r="AC25" s="28">
        <v>176.74</v>
      </c>
      <c r="AD25" s="28">
        <v>175.13</v>
      </c>
      <c r="AE25" s="28">
        <v>172.76</v>
      </c>
      <c r="AF25" s="29">
        <v>134.13</v>
      </c>
      <c r="AG25" s="29">
        <v>129.06</v>
      </c>
      <c r="AH25" s="29">
        <v>144.09</v>
      </c>
      <c r="AI25" s="29">
        <v>141.22</v>
      </c>
      <c r="AJ25" s="29">
        <v>142.26</v>
      </c>
      <c r="AK25" s="29">
        <v>147.4</v>
      </c>
      <c r="AL25" s="29">
        <v>155.47</v>
      </c>
      <c r="AM25" s="28">
        <v>166.62</v>
      </c>
      <c r="AN25" s="28">
        <v>161.72</v>
      </c>
      <c r="AO25" s="28">
        <v>165.43</v>
      </c>
      <c r="AP25" s="28">
        <v>167.45</v>
      </c>
      <c r="AQ25" s="28">
        <v>167.74</v>
      </c>
      <c r="AR25" s="28">
        <v>165.41</v>
      </c>
      <c r="AS25" s="28">
        <v>166.39</v>
      </c>
      <c r="AT25" s="29">
        <v>165.46</v>
      </c>
      <c r="AU25" s="29">
        <v>159.22999999999999</v>
      </c>
      <c r="AV25" s="29">
        <v>169.43</v>
      </c>
      <c r="AW25" s="29">
        <v>171.08</v>
      </c>
      <c r="AX25" s="29">
        <v>173.39</v>
      </c>
      <c r="AY25" s="29">
        <v>173.58</v>
      </c>
      <c r="AZ25" s="29">
        <v>170.28</v>
      </c>
      <c r="BA25" s="28">
        <v>170.73</v>
      </c>
      <c r="BB25" s="28">
        <v>150.36000000000001</v>
      </c>
      <c r="BC25" s="28">
        <v>171.66</v>
      </c>
      <c r="BD25" s="28">
        <v>171.38</v>
      </c>
      <c r="BE25" s="28">
        <v>173.52</v>
      </c>
      <c r="BF25" s="28">
        <v>176.72</v>
      </c>
      <c r="BG25" s="28">
        <v>173.8</v>
      </c>
      <c r="BH25" s="29">
        <v>49.77</v>
      </c>
      <c r="BI25" s="29">
        <v>49.77</v>
      </c>
      <c r="BJ25" s="29">
        <v>49.77</v>
      </c>
      <c r="BK25" s="29">
        <v>49.77</v>
      </c>
      <c r="BL25" s="29">
        <v>49.77</v>
      </c>
      <c r="BM25" s="29">
        <v>49.77</v>
      </c>
      <c r="BN25" s="29">
        <v>133.28</v>
      </c>
      <c r="BO25" s="28">
        <v>49.77</v>
      </c>
      <c r="BP25" s="28">
        <v>49.77</v>
      </c>
      <c r="BQ25" s="28">
        <v>69.77</v>
      </c>
      <c r="BR25" s="28">
        <v>49.77</v>
      </c>
      <c r="BS25" s="28">
        <v>49.77</v>
      </c>
      <c r="BT25" s="28">
        <v>49.77</v>
      </c>
      <c r="BU25" s="28">
        <v>49.77</v>
      </c>
      <c r="BV25" s="29">
        <v>69.08</v>
      </c>
      <c r="BW25" s="29">
        <v>49.77</v>
      </c>
      <c r="BX25" s="29">
        <v>49.77</v>
      </c>
      <c r="BY25" s="29">
        <v>49.77</v>
      </c>
      <c r="BZ25" s="29">
        <v>49.77</v>
      </c>
      <c r="CA25" s="29">
        <v>49.77</v>
      </c>
      <c r="CB25" s="29">
        <v>49.77</v>
      </c>
      <c r="CC25" s="28">
        <v>49.77</v>
      </c>
      <c r="CD25" s="28">
        <v>49.77</v>
      </c>
      <c r="CE25" s="28">
        <v>49.77</v>
      </c>
      <c r="CF25" s="28">
        <v>49.77</v>
      </c>
      <c r="CG25" s="28">
        <v>49.77</v>
      </c>
      <c r="CH25" s="28">
        <v>49.77</v>
      </c>
      <c r="CI25" s="28">
        <v>49.77</v>
      </c>
      <c r="CJ25" s="29">
        <v>49.77</v>
      </c>
      <c r="CK25" s="29">
        <v>49.77</v>
      </c>
      <c r="CL25" s="29">
        <v>49.77</v>
      </c>
      <c r="CM25" s="29">
        <v>49.77</v>
      </c>
      <c r="CN25" s="29">
        <v>101.57</v>
      </c>
      <c r="CO25" s="29"/>
      <c r="CP25" s="29"/>
      <c r="CQ25" s="28"/>
      <c r="CR25" s="28"/>
      <c r="CS25" s="28"/>
      <c r="CT25" s="28"/>
      <c r="CU25" s="28"/>
      <c r="CV25" s="28"/>
      <c r="CW25" s="28"/>
      <c r="CX25" s="29"/>
      <c r="CY25" s="29"/>
      <c r="CZ25" s="29"/>
      <c r="DA25" s="29"/>
      <c r="DB25" s="29"/>
      <c r="DC25" s="29"/>
      <c r="DD25" s="29"/>
      <c r="DE25" s="28"/>
      <c r="DF25" s="28"/>
      <c r="DG25" s="28"/>
      <c r="DH25" s="28"/>
      <c r="DI25" s="28"/>
      <c r="DJ25" s="28"/>
      <c r="DK25" s="28"/>
      <c r="DL25" s="29"/>
      <c r="DM25" s="29"/>
      <c r="DN25" s="29"/>
      <c r="DO25" s="29"/>
      <c r="DP25" s="29"/>
      <c r="DQ25" s="29"/>
      <c r="DR25" s="29"/>
      <c r="DS25" s="28"/>
      <c r="DT25" s="28"/>
      <c r="DU25" s="28"/>
      <c r="DV25" s="28"/>
      <c r="DW25" s="28"/>
      <c r="DX25" s="28"/>
      <c r="DY25" s="28"/>
      <c r="DZ25" s="29"/>
      <c r="EA25" s="29"/>
      <c r="EB25" s="29"/>
      <c r="EC25" s="29"/>
      <c r="ED25" s="29"/>
      <c r="EE25" s="29"/>
      <c r="EF25" s="29"/>
      <c r="EG25" s="28"/>
      <c r="EH25" s="28"/>
      <c r="EI25" s="28"/>
      <c r="EJ25" s="28"/>
      <c r="EK25" s="28"/>
      <c r="EL25" s="28"/>
      <c r="EM25" s="28"/>
      <c r="EN25" s="29"/>
      <c r="EO25" s="29"/>
      <c r="EP25" s="29"/>
      <c r="EQ25" s="29"/>
      <c r="ER25" s="29"/>
      <c r="ES25" s="29"/>
      <c r="ET25" s="29"/>
      <c r="EU25" s="28"/>
      <c r="EV25" s="28"/>
      <c r="EW25" s="28"/>
      <c r="EX25" s="28"/>
      <c r="EY25" s="28"/>
      <c r="EZ25" s="28"/>
      <c r="FA25" s="28"/>
      <c r="FB25" s="29"/>
      <c r="FC25" s="29"/>
      <c r="FD25" s="29"/>
      <c r="FE25" s="29"/>
      <c r="FF25" s="29"/>
      <c r="FG25" s="29"/>
      <c r="FH25" s="29"/>
      <c r="FI25" s="28"/>
      <c r="FJ25" s="28"/>
      <c r="FK25" s="28"/>
      <c r="FL25" s="28"/>
      <c r="FM25" s="28"/>
      <c r="FN25" s="28"/>
      <c r="FO25" s="28"/>
      <c r="FP25" s="29"/>
      <c r="FQ25" s="29"/>
      <c r="FR25" s="29"/>
      <c r="FS25" s="29"/>
      <c r="FT25" s="29"/>
      <c r="FU25" s="29"/>
      <c r="FV25" s="29"/>
      <c r="FW25" s="28"/>
      <c r="FX25" s="28"/>
      <c r="FY25" s="28"/>
      <c r="FZ25" s="28"/>
      <c r="GA25" s="28"/>
      <c r="GB25" s="28"/>
      <c r="GC25" s="28"/>
      <c r="GD25" s="29"/>
      <c r="GE25" s="29"/>
      <c r="GF25" s="29"/>
      <c r="GG25" s="29"/>
      <c r="GH25" s="29"/>
      <c r="GI25" s="29"/>
      <c r="GJ25" s="29"/>
      <c r="GK25" s="28"/>
      <c r="GL25" s="28"/>
      <c r="GM25" s="28"/>
      <c r="GN25" s="28"/>
      <c r="GO25" s="28"/>
      <c r="GP25" s="28"/>
      <c r="GQ25" s="28"/>
      <c r="GR25" s="29"/>
      <c r="GS25" s="29"/>
      <c r="GT25" s="29"/>
      <c r="GU25" s="29"/>
      <c r="GV25" s="29"/>
      <c r="GW25" s="29"/>
      <c r="GX25" s="29"/>
      <c r="GY25" s="28"/>
      <c r="GZ25" s="28"/>
      <c r="HA25" s="28"/>
      <c r="HB25" s="28"/>
      <c r="HC25" s="28"/>
      <c r="HD25" s="28"/>
      <c r="HE25" s="28"/>
      <c r="HF25" s="29"/>
      <c r="HG25" s="29"/>
      <c r="HH25" s="29"/>
      <c r="HI25" s="29"/>
      <c r="HJ25" s="29"/>
      <c r="HK25" s="29"/>
      <c r="HL25" s="29"/>
      <c r="HM25" s="28"/>
      <c r="HN25" s="28"/>
      <c r="HO25" s="28"/>
      <c r="HP25" s="28"/>
      <c r="HQ25" s="28"/>
      <c r="HR25" s="28"/>
      <c r="HS25" s="28"/>
      <c r="HT25" s="29"/>
      <c r="HU25" s="29"/>
      <c r="HV25" s="29"/>
      <c r="HW25" s="29"/>
      <c r="HX25" s="29"/>
      <c r="HY25" s="29"/>
      <c r="HZ25" s="29"/>
      <c r="IA25" s="28"/>
      <c r="IB25" s="28"/>
      <c r="IC25" s="28"/>
      <c r="ID25" s="28"/>
      <c r="IE25" s="28"/>
      <c r="IF25" s="28"/>
      <c r="IG25" s="28"/>
      <c r="IH25" s="29"/>
      <c r="II25" s="29"/>
      <c r="IJ25" s="29"/>
      <c r="IK25" s="29"/>
      <c r="IL25" s="29"/>
      <c r="IM25" s="29"/>
      <c r="IN25" s="29"/>
      <c r="IO25" s="28"/>
      <c r="IP25" s="28"/>
      <c r="IQ25" s="28"/>
      <c r="IR25" s="28"/>
      <c r="IS25" s="28"/>
      <c r="IT25" s="28"/>
      <c r="IU25" s="28"/>
      <c r="IV25" s="29"/>
      <c r="IW25" s="29"/>
      <c r="IX25" s="29"/>
      <c r="IY25" s="29"/>
      <c r="IZ25" s="29"/>
      <c r="JA25" s="29"/>
      <c r="JB25" s="29"/>
      <c r="JC25" s="28"/>
      <c r="JD25" s="28"/>
      <c r="JE25" s="28"/>
      <c r="JF25" s="28"/>
      <c r="JG25" s="28"/>
      <c r="JH25" s="28"/>
      <c r="JI25" s="28"/>
      <c r="JJ25" s="29"/>
      <c r="JK25" s="29"/>
      <c r="JL25" s="29"/>
      <c r="JM25" s="29"/>
      <c r="JN25" s="29"/>
      <c r="JO25" s="29"/>
      <c r="JP25" s="29"/>
      <c r="JQ25" s="28"/>
      <c r="JR25" s="28"/>
      <c r="JS25" s="28"/>
      <c r="JT25" s="28"/>
      <c r="JU25" s="28"/>
      <c r="JV25" s="28"/>
      <c r="JW25" s="28"/>
      <c r="JX25" s="29"/>
      <c r="JY25" s="29"/>
      <c r="JZ25" s="29"/>
      <c r="KA25" s="29"/>
      <c r="KB25" s="29"/>
      <c r="KC25" s="29"/>
      <c r="KD25" s="29"/>
      <c r="KE25" s="28"/>
      <c r="KF25" s="28"/>
      <c r="KG25" s="28"/>
      <c r="KH25" s="28"/>
      <c r="KI25" s="28"/>
      <c r="KJ25" s="28"/>
      <c r="KK25" s="28"/>
      <c r="KL25" s="29"/>
      <c r="KM25" s="29"/>
      <c r="KN25" s="29"/>
      <c r="KO25" s="29"/>
      <c r="KP25" s="29"/>
      <c r="KQ25" s="29"/>
      <c r="KR25" s="29"/>
      <c r="KS25" s="28"/>
      <c r="KT25" s="28"/>
      <c r="KU25" s="28"/>
      <c r="KV25" s="28"/>
      <c r="KW25" s="28"/>
      <c r="KX25" s="28"/>
      <c r="KY25" s="28"/>
      <c r="KZ25" s="29"/>
      <c r="LA25" s="29"/>
      <c r="LB25" s="29"/>
    </row>
    <row r="26" spans="1:314" customFormat="1" x14ac:dyDescent="0.25">
      <c r="A26" s="17">
        <v>6</v>
      </c>
      <c r="B26" s="17" t="s">
        <v>2</v>
      </c>
      <c r="C26" s="28">
        <v>195.53</v>
      </c>
      <c r="D26" s="29">
        <v>266.88</v>
      </c>
      <c r="E26" s="29">
        <v>261.64</v>
      </c>
      <c r="F26" s="29">
        <v>277.32</v>
      </c>
      <c r="G26" s="29">
        <v>288.86</v>
      </c>
      <c r="H26" s="6">
        <v>283.10000000000002</v>
      </c>
      <c r="I26" s="6">
        <v>302.77999999999997</v>
      </c>
      <c r="J26" s="29">
        <v>303</v>
      </c>
      <c r="K26" s="28">
        <v>282.31</v>
      </c>
      <c r="L26" s="28">
        <v>270.72000000000003</v>
      </c>
      <c r="M26" s="28">
        <v>297.61</v>
      </c>
      <c r="N26" s="28">
        <v>307.08999999999997</v>
      </c>
      <c r="O26" s="28">
        <v>297.5</v>
      </c>
      <c r="P26" s="28">
        <v>285.01</v>
      </c>
      <c r="Q26" s="28">
        <v>281.39</v>
      </c>
      <c r="R26" s="29">
        <v>206.81</v>
      </c>
      <c r="S26" s="29">
        <v>197.23</v>
      </c>
      <c r="T26" s="29">
        <v>208.17</v>
      </c>
      <c r="U26" s="29">
        <v>215.34</v>
      </c>
      <c r="V26" s="29">
        <v>213.38</v>
      </c>
      <c r="W26" s="29">
        <v>202.68</v>
      </c>
      <c r="X26" s="29">
        <v>199.46</v>
      </c>
      <c r="Y26" s="28">
        <v>173.52</v>
      </c>
      <c r="Z26" s="28">
        <v>164.67</v>
      </c>
      <c r="AA26" s="28">
        <v>176.41</v>
      </c>
      <c r="AB26" s="28">
        <v>177.69</v>
      </c>
      <c r="AC26" s="28">
        <v>176.77</v>
      </c>
      <c r="AD26" s="28">
        <v>174.89</v>
      </c>
      <c r="AE26" s="28">
        <v>172.84</v>
      </c>
      <c r="AF26" s="29">
        <v>138.6</v>
      </c>
      <c r="AG26" s="29">
        <v>129.24</v>
      </c>
      <c r="AH26" s="29">
        <v>143.87</v>
      </c>
      <c r="AI26" s="29">
        <v>139.99</v>
      </c>
      <c r="AJ26" s="29">
        <v>142.13999999999999</v>
      </c>
      <c r="AK26" s="29">
        <v>145.51</v>
      </c>
      <c r="AL26" s="29">
        <v>155.47999999999999</v>
      </c>
      <c r="AM26" s="28">
        <v>167.5</v>
      </c>
      <c r="AN26" s="28">
        <v>159.02000000000001</v>
      </c>
      <c r="AO26" s="28">
        <v>167.16</v>
      </c>
      <c r="AP26" s="28">
        <v>168.47</v>
      </c>
      <c r="AQ26" s="28">
        <v>167.95</v>
      </c>
      <c r="AR26" s="28">
        <v>166.35</v>
      </c>
      <c r="AS26" s="28">
        <v>167.8</v>
      </c>
      <c r="AT26" s="29">
        <v>165.41</v>
      </c>
      <c r="AU26" s="29">
        <v>155.41</v>
      </c>
      <c r="AV26" s="29">
        <v>169.83</v>
      </c>
      <c r="AW26" s="29">
        <v>172.97</v>
      </c>
      <c r="AX26" s="29">
        <v>173.49</v>
      </c>
      <c r="AY26" s="29">
        <v>173.97</v>
      </c>
      <c r="AZ26" s="29">
        <v>170.93</v>
      </c>
      <c r="BA26" s="28">
        <v>170.7</v>
      </c>
      <c r="BB26" s="28">
        <v>147.55000000000001</v>
      </c>
      <c r="BC26" s="28">
        <v>172.69</v>
      </c>
      <c r="BD26" s="28">
        <v>174.15</v>
      </c>
      <c r="BE26" s="28">
        <v>174.07</v>
      </c>
      <c r="BF26" s="28">
        <v>178.19</v>
      </c>
      <c r="BG26" s="28">
        <v>176.19</v>
      </c>
      <c r="BH26" s="29">
        <v>49.77</v>
      </c>
      <c r="BI26" s="29">
        <v>49.77</v>
      </c>
      <c r="BJ26" s="29">
        <v>49.77</v>
      </c>
      <c r="BK26" s="29">
        <v>118.66</v>
      </c>
      <c r="BL26" s="29">
        <v>136.09</v>
      </c>
      <c r="BM26" s="29">
        <v>135.66999999999999</v>
      </c>
      <c r="BN26" s="29">
        <v>134.5</v>
      </c>
      <c r="BO26" s="28">
        <v>71.38</v>
      </c>
      <c r="BP26" s="28">
        <v>49.77</v>
      </c>
      <c r="BQ26" s="28">
        <v>72.3</v>
      </c>
      <c r="BR26" s="28">
        <v>72.31</v>
      </c>
      <c r="BS26" s="28">
        <v>71.739999999999995</v>
      </c>
      <c r="BT26" s="28">
        <v>71.73</v>
      </c>
      <c r="BU26" s="28">
        <v>71.989999999999995</v>
      </c>
      <c r="BV26" s="29">
        <v>115.79</v>
      </c>
      <c r="BW26" s="29">
        <v>49.77</v>
      </c>
      <c r="BX26" s="29">
        <v>117.87</v>
      </c>
      <c r="BY26" s="29">
        <v>118.6</v>
      </c>
      <c r="BZ26" s="29">
        <v>118.67</v>
      </c>
      <c r="CA26" s="29">
        <v>118.01</v>
      </c>
      <c r="CB26" s="29">
        <v>117.52</v>
      </c>
      <c r="CC26" s="28">
        <v>125.02</v>
      </c>
      <c r="CD26" s="28">
        <v>49.77</v>
      </c>
      <c r="CE26" s="28">
        <v>124.63</v>
      </c>
      <c r="CF26" s="28">
        <v>130.37</v>
      </c>
      <c r="CG26" s="28">
        <v>101.53</v>
      </c>
      <c r="CH26" s="28">
        <v>99.27</v>
      </c>
      <c r="CI26" s="28">
        <v>127.87</v>
      </c>
      <c r="CJ26" s="29">
        <v>104</v>
      </c>
      <c r="CK26" s="29">
        <v>79.319999999999993</v>
      </c>
      <c r="CL26" s="29">
        <v>104.72</v>
      </c>
      <c r="CM26" s="29">
        <v>103.85</v>
      </c>
      <c r="CN26" s="29">
        <v>103.34</v>
      </c>
      <c r="CO26" s="29"/>
      <c r="CP26" s="29"/>
      <c r="CQ26" s="28"/>
      <c r="CR26" s="28"/>
      <c r="CS26" s="28"/>
      <c r="CT26" s="28"/>
      <c r="CU26" s="28"/>
      <c r="CV26" s="28"/>
      <c r="CW26" s="28"/>
      <c r="CX26" s="29"/>
      <c r="CY26" s="29"/>
      <c r="CZ26" s="29"/>
      <c r="DA26" s="29"/>
      <c r="DB26" s="29"/>
      <c r="DC26" s="29"/>
      <c r="DD26" s="29"/>
      <c r="DE26" s="28"/>
      <c r="DF26" s="28"/>
      <c r="DG26" s="28"/>
      <c r="DH26" s="28"/>
      <c r="DI26" s="28"/>
      <c r="DJ26" s="28"/>
      <c r="DK26" s="28"/>
      <c r="DL26" s="29"/>
      <c r="DM26" s="29"/>
      <c r="DN26" s="29"/>
      <c r="DO26" s="29"/>
      <c r="DP26" s="29"/>
      <c r="DQ26" s="29"/>
      <c r="DR26" s="29"/>
      <c r="DS26" s="28"/>
      <c r="DT26" s="28"/>
      <c r="DU26" s="28"/>
      <c r="DV26" s="28"/>
      <c r="DW26" s="28"/>
      <c r="DX26" s="28"/>
      <c r="DY26" s="28"/>
      <c r="DZ26" s="29"/>
      <c r="EA26" s="29"/>
      <c r="EB26" s="29"/>
      <c r="EC26" s="29"/>
      <c r="ED26" s="29"/>
      <c r="EE26" s="29"/>
      <c r="EF26" s="29"/>
      <c r="EG26" s="28"/>
      <c r="EH26" s="28"/>
      <c r="EI26" s="28"/>
      <c r="EJ26" s="28"/>
      <c r="EK26" s="28"/>
      <c r="EL26" s="28"/>
      <c r="EM26" s="28"/>
      <c r="EN26" s="29"/>
      <c r="EO26" s="29"/>
      <c r="EP26" s="29"/>
      <c r="EQ26" s="29"/>
      <c r="ER26" s="29"/>
      <c r="ES26" s="29"/>
      <c r="ET26" s="29"/>
      <c r="EU26" s="28"/>
      <c r="EV26" s="28"/>
      <c r="EW26" s="28"/>
      <c r="EX26" s="28"/>
      <c r="EY26" s="28"/>
      <c r="EZ26" s="28"/>
      <c r="FA26" s="28"/>
      <c r="FB26" s="29"/>
      <c r="FC26" s="29"/>
      <c r="FD26" s="29"/>
      <c r="FE26" s="29"/>
      <c r="FF26" s="29"/>
      <c r="FG26" s="29"/>
      <c r="FH26" s="29"/>
      <c r="FI26" s="28"/>
      <c r="FJ26" s="28"/>
      <c r="FK26" s="28"/>
      <c r="FL26" s="28"/>
      <c r="FM26" s="28"/>
      <c r="FN26" s="28"/>
      <c r="FO26" s="28"/>
      <c r="FP26" s="29"/>
      <c r="FQ26" s="29"/>
      <c r="FR26" s="29"/>
      <c r="FS26" s="29"/>
      <c r="FT26" s="29"/>
      <c r="FU26" s="29"/>
      <c r="FV26" s="29"/>
      <c r="FW26" s="28"/>
      <c r="FX26" s="28"/>
      <c r="FY26" s="28"/>
      <c r="FZ26" s="28"/>
      <c r="GA26" s="28"/>
      <c r="GB26" s="28"/>
      <c r="GC26" s="28"/>
      <c r="GD26" s="29"/>
      <c r="GE26" s="29"/>
      <c r="GF26" s="29"/>
      <c r="GG26" s="29"/>
      <c r="GH26" s="29"/>
      <c r="GI26" s="29"/>
      <c r="GJ26" s="29"/>
      <c r="GK26" s="28"/>
      <c r="GL26" s="28"/>
      <c r="GM26" s="28"/>
      <c r="GN26" s="28"/>
      <c r="GO26" s="28"/>
      <c r="GP26" s="28"/>
      <c r="GQ26" s="28"/>
      <c r="GR26" s="29"/>
      <c r="GS26" s="29"/>
      <c r="GT26" s="29"/>
      <c r="GU26" s="29"/>
      <c r="GV26" s="29"/>
      <c r="GW26" s="29"/>
      <c r="GX26" s="29"/>
      <c r="GY26" s="28"/>
      <c r="GZ26" s="28"/>
      <c r="HA26" s="28"/>
      <c r="HB26" s="28"/>
      <c r="HC26" s="28"/>
      <c r="HD26" s="28"/>
      <c r="HE26" s="28"/>
      <c r="HF26" s="29"/>
      <c r="HG26" s="29"/>
      <c r="HH26" s="29"/>
      <c r="HI26" s="29"/>
      <c r="HJ26" s="29"/>
      <c r="HK26" s="29"/>
      <c r="HL26" s="29"/>
      <c r="HM26" s="28"/>
      <c r="HN26" s="28"/>
      <c r="HO26" s="28"/>
      <c r="HP26" s="28"/>
      <c r="HQ26" s="28"/>
      <c r="HR26" s="28"/>
      <c r="HS26" s="28"/>
      <c r="HT26" s="29"/>
      <c r="HU26" s="29"/>
      <c r="HV26" s="29"/>
      <c r="HW26" s="29"/>
      <c r="HX26" s="29"/>
      <c r="HY26" s="29"/>
      <c r="HZ26" s="29"/>
      <c r="IA26" s="28"/>
      <c r="IB26" s="28"/>
      <c r="IC26" s="28"/>
      <c r="ID26" s="28"/>
      <c r="IE26" s="28"/>
      <c r="IF26" s="28"/>
      <c r="IG26" s="28"/>
      <c r="IH26" s="29"/>
      <c r="II26" s="29"/>
      <c r="IJ26" s="29"/>
      <c r="IK26" s="29"/>
      <c r="IL26" s="29"/>
      <c r="IM26" s="29"/>
      <c r="IN26" s="29"/>
      <c r="IO26" s="28"/>
      <c r="IP26" s="28"/>
      <c r="IQ26" s="28"/>
      <c r="IR26" s="28"/>
      <c r="IS26" s="28"/>
      <c r="IT26" s="28"/>
      <c r="IU26" s="28"/>
      <c r="IV26" s="29"/>
      <c r="IW26" s="29"/>
      <c r="IX26" s="29"/>
      <c r="IY26" s="29"/>
      <c r="IZ26" s="29"/>
      <c r="JA26" s="29"/>
      <c r="JB26" s="29"/>
      <c r="JC26" s="28"/>
      <c r="JD26" s="28"/>
      <c r="JE26" s="28"/>
      <c r="JF26" s="28"/>
      <c r="JG26" s="28"/>
      <c r="JH26" s="28"/>
      <c r="JI26" s="28"/>
      <c r="JJ26" s="29"/>
      <c r="JK26" s="29"/>
      <c r="JL26" s="29"/>
      <c r="JM26" s="29"/>
      <c r="JN26" s="29"/>
      <c r="JO26" s="29"/>
      <c r="JP26" s="29"/>
      <c r="JQ26" s="28"/>
      <c r="JR26" s="28"/>
      <c r="JS26" s="28"/>
      <c r="JT26" s="28"/>
      <c r="JU26" s="28"/>
      <c r="JV26" s="28"/>
      <c r="JW26" s="28"/>
      <c r="JX26" s="29"/>
      <c r="JY26" s="29"/>
      <c r="JZ26" s="29"/>
      <c r="KA26" s="29"/>
      <c r="KB26" s="29"/>
      <c r="KC26" s="29"/>
      <c r="KD26" s="29"/>
      <c r="KE26" s="28"/>
      <c r="KF26" s="28"/>
      <c r="KG26" s="28"/>
      <c r="KH26" s="28"/>
      <c r="KI26" s="28"/>
      <c r="KJ26" s="28"/>
      <c r="KK26" s="28"/>
      <c r="KL26" s="29"/>
      <c r="KM26" s="29"/>
      <c r="KN26" s="29"/>
      <c r="KO26" s="29"/>
      <c r="KP26" s="29"/>
      <c r="KQ26" s="29"/>
      <c r="KR26" s="29"/>
      <c r="KS26" s="28"/>
      <c r="KT26" s="28"/>
      <c r="KU26" s="28"/>
      <c r="KV26" s="28"/>
      <c r="KW26" s="28"/>
      <c r="KX26" s="28"/>
      <c r="KY26" s="28"/>
      <c r="KZ26" s="29"/>
      <c r="LA26" s="29"/>
      <c r="LB26" s="29"/>
    </row>
    <row r="27" spans="1:314" customFormat="1" x14ac:dyDescent="0.25">
      <c r="A27" s="17">
        <v>6</v>
      </c>
      <c r="B27" s="17" t="s">
        <v>3</v>
      </c>
      <c r="C27" s="28">
        <v>195.53</v>
      </c>
      <c r="D27" s="29">
        <v>266.88</v>
      </c>
      <c r="E27" s="29">
        <v>261.64</v>
      </c>
      <c r="F27" s="29">
        <v>277.32</v>
      </c>
      <c r="G27" s="29">
        <v>288.86</v>
      </c>
      <c r="H27" s="6">
        <v>283.10000000000002</v>
      </c>
      <c r="I27" s="6">
        <v>302.77999999999997</v>
      </c>
      <c r="J27" s="29">
        <v>303</v>
      </c>
      <c r="K27" s="28">
        <v>282.31</v>
      </c>
      <c r="L27" s="28">
        <v>270.72000000000003</v>
      </c>
      <c r="M27" s="28">
        <v>297.61</v>
      </c>
      <c r="N27" s="28">
        <v>307.08999999999997</v>
      </c>
      <c r="O27" s="28">
        <v>297.5</v>
      </c>
      <c r="P27" s="28">
        <v>285.01</v>
      </c>
      <c r="Q27" s="28">
        <v>281.39</v>
      </c>
      <c r="R27" s="29">
        <v>206.82</v>
      </c>
      <c r="S27" s="29">
        <v>197.24</v>
      </c>
      <c r="T27" s="29">
        <v>208.17</v>
      </c>
      <c r="U27" s="29">
        <v>215.34</v>
      </c>
      <c r="V27" s="29">
        <v>213.38</v>
      </c>
      <c r="W27" s="29">
        <v>202.68</v>
      </c>
      <c r="X27" s="29">
        <v>196.27</v>
      </c>
      <c r="Y27" s="28">
        <v>172.41</v>
      </c>
      <c r="Z27" s="28">
        <v>164.67</v>
      </c>
      <c r="AA27" s="28">
        <v>176.41</v>
      </c>
      <c r="AB27" s="28">
        <v>177.69</v>
      </c>
      <c r="AC27" s="28">
        <v>176.77</v>
      </c>
      <c r="AD27" s="28">
        <v>174.89</v>
      </c>
      <c r="AE27" s="28">
        <v>172.52</v>
      </c>
      <c r="AF27" s="29">
        <v>133.88</v>
      </c>
      <c r="AG27" s="29">
        <v>129.24</v>
      </c>
      <c r="AH27" s="29">
        <v>137.83000000000001</v>
      </c>
      <c r="AI27" s="29">
        <v>139.99</v>
      </c>
      <c r="AJ27" s="29">
        <v>142.13999999999999</v>
      </c>
      <c r="AK27" s="29">
        <v>141.04</v>
      </c>
      <c r="AL27" s="29">
        <v>132.15</v>
      </c>
      <c r="AM27" s="28">
        <v>165.5</v>
      </c>
      <c r="AN27" s="28">
        <v>156.9</v>
      </c>
      <c r="AO27" s="28">
        <v>164.52</v>
      </c>
      <c r="AP27" s="28">
        <v>168.47</v>
      </c>
      <c r="AQ27" s="28">
        <v>167.95</v>
      </c>
      <c r="AR27" s="28">
        <v>166.35</v>
      </c>
      <c r="AS27" s="28">
        <v>167.8</v>
      </c>
      <c r="AT27" s="29">
        <v>165.41</v>
      </c>
      <c r="AU27" s="29">
        <v>155.41</v>
      </c>
      <c r="AV27" s="29">
        <v>169.83</v>
      </c>
      <c r="AW27" s="29">
        <v>172.97</v>
      </c>
      <c r="AX27" s="29">
        <v>173.49</v>
      </c>
      <c r="AY27" s="29">
        <v>173.97</v>
      </c>
      <c r="AZ27" s="29">
        <v>170.93</v>
      </c>
      <c r="BA27" s="28">
        <v>170.7</v>
      </c>
      <c r="BB27" s="28">
        <v>147.55000000000001</v>
      </c>
      <c r="BC27" s="28">
        <v>172.69</v>
      </c>
      <c r="BD27" s="28">
        <v>174.15</v>
      </c>
      <c r="BE27" s="28">
        <v>174.07</v>
      </c>
      <c r="BF27" s="28">
        <v>178.19</v>
      </c>
      <c r="BG27" s="28">
        <v>176.19</v>
      </c>
      <c r="BH27" s="29">
        <v>49.77</v>
      </c>
      <c r="BI27" s="29">
        <v>49.77</v>
      </c>
      <c r="BJ27" s="29">
        <v>49.77</v>
      </c>
      <c r="BK27" s="29">
        <v>136.01</v>
      </c>
      <c r="BL27" s="29">
        <v>136.1</v>
      </c>
      <c r="BM27" s="29">
        <v>135.66999999999999</v>
      </c>
      <c r="BN27" s="29">
        <v>134.5</v>
      </c>
      <c r="BO27" s="28">
        <v>71.38</v>
      </c>
      <c r="BP27" s="28">
        <v>49.77</v>
      </c>
      <c r="BQ27" s="28">
        <v>72.3</v>
      </c>
      <c r="BR27" s="28">
        <v>72.31</v>
      </c>
      <c r="BS27" s="28">
        <v>71.81</v>
      </c>
      <c r="BT27" s="28">
        <v>71.88</v>
      </c>
      <c r="BU27" s="28">
        <v>72</v>
      </c>
      <c r="BV27" s="29">
        <v>115.79</v>
      </c>
      <c r="BW27" s="29">
        <v>49.77</v>
      </c>
      <c r="BX27" s="29">
        <v>120.01</v>
      </c>
      <c r="BY27" s="29">
        <v>119.26</v>
      </c>
      <c r="BZ27" s="29">
        <v>119.16</v>
      </c>
      <c r="CA27" s="29">
        <v>118.01</v>
      </c>
      <c r="CB27" s="29">
        <v>117.52</v>
      </c>
      <c r="CC27" s="28">
        <v>125.02</v>
      </c>
      <c r="CD27" s="28">
        <v>49.77</v>
      </c>
      <c r="CE27" s="28">
        <v>129.84</v>
      </c>
      <c r="CF27" s="28">
        <v>130.37</v>
      </c>
      <c r="CG27" s="28">
        <v>129.63999999999999</v>
      </c>
      <c r="CH27" s="28">
        <v>127.49</v>
      </c>
      <c r="CI27" s="28">
        <v>127.87</v>
      </c>
      <c r="CJ27" s="29">
        <v>104</v>
      </c>
      <c r="CK27" s="29">
        <v>79.319999999999993</v>
      </c>
      <c r="CL27" s="29">
        <v>104.77</v>
      </c>
      <c r="CM27" s="29">
        <v>103.85</v>
      </c>
      <c r="CN27" s="29">
        <v>103.54</v>
      </c>
      <c r="CO27" s="29"/>
      <c r="CP27" s="29"/>
      <c r="CQ27" s="28"/>
      <c r="CR27" s="28"/>
      <c r="CS27" s="28"/>
      <c r="CT27" s="28"/>
      <c r="CU27" s="28"/>
      <c r="CV27" s="28"/>
      <c r="CW27" s="28"/>
      <c r="CX27" s="29"/>
      <c r="CY27" s="29"/>
      <c r="CZ27" s="29"/>
      <c r="DA27" s="29"/>
      <c r="DB27" s="29"/>
      <c r="DC27" s="29"/>
      <c r="DD27" s="29"/>
      <c r="DE27" s="28"/>
      <c r="DF27" s="28"/>
      <c r="DG27" s="28"/>
      <c r="DH27" s="28"/>
      <c r="DI27" s="28"/>
      <c r="DJ27" s="28"/>
      <c r="DK27" s="28"/>
      <c r="DL27" s="29"/>
      <c r="DM27" s="29"/>
      <c r="DN27" s="29"/>
      <c r="DO27" s="29"/>
      <c r="DP27" s="29"/>
      <c r="DQ27" s="29"/>
      <c r="DR27" s="29"/>
      <c r="DS27" s="28"/>
      <c r="DT27" s="28"/>
      <c r="DU27" s="28"/>
      <c r="DV27" s="28"/>
      <c r="DW27" s="28"/>
      <c r="DX27" s="28"/>
      <c r="DY27" s="28"/>
      <c r="DZ27" s="29"/>
      <c r="EA27" s="29"/>
      <c r="EB27" s="29"/>
      <c r="EC27" s="29"/>
      <c r="ED27" s="29"/>
      <c r="EE27" s="29"/>
      <c r="EF27" s="29"/>
      <c r="EG27" s="28"/>
      <c r="EH27" s="28"/>
      <c r="EI27" s="28"/>
      <c r="EJ27" s="28"/>
      <c r="EK27" s="28"/>
      <c r="EL27" s="28"/>
      <c r="EM27" s="28"/>
      <c r="EN27" s="29"/>
      <c r="EO27" s="29"/>
      <c r="EP27" s="29"/>
      <c r="EQ27" s="29"/>
      <c r="ER27" s="29"/>
      <c r="ES27" s="29"/>
      <c r="ET27" s="29"/>
      <c r="EU27" s="28"/>
      <c r="EV27" s="28"/>
      <c r="EW27" s="28"/>
      <c r="EX27" s="28"/>
      <c r="EY27" s="28"/>
      <c r="EZ27" s="28"/>
      <c r="FA27" s="28"/>
      <c r="FB27" s="29"/>
      <c r="FC27" s="29"/>
      <c r="FD27" s="29"/>
      <c r="FE27" s="29"/>
      <c r="FF27" s="29"/>
      <c r="FG27" s="29"/>
      <c r="FH27" s="29"/>
      <c r="FI27" s="28"/>
      <c r="FJ27" s="28"/>
      <c r="FK27" s="28"/>
      <c r="FL27" s="28"/>
      <c r="FM27" s="28"/>
      <c r="FN27" s="28"/>
      <c r="FO27" s="28"/>
      <c r="FP27" s="29"/>
      <c r="FQ27" s="29"/>
      <c r="FR27" s="29"/>
      <c r="FS27" s="29"/>
      <c r="FT27" s="29"/>
      <c r="FU27" s="29"/>
      <c r="FV27" s="29"/>
      <c r="FW27" s="28"/>
      <c r="FX27" s="28"/>
      <c r="FY27" s="28"/>
      <c r="FZ27" s="28"/>
      <c r="GA27" s="28"/>
      <c r="GB27" s="28"/>
      <c r="GC27" s="28"/>
      <c r="GD27" s="29"/>
      <c r="GE27" s="29"/>
      <c r="GF27" s="29"/>
      <c r="GG27" s="29"/>
      <c r="GH27" s="29"/>
      <c r="GI27" s="29"/>
      <c r="GJ27" s="29"/>
      <c r="GK27" s="28"/>
      <c r="GL27" s="28"/>
      <c r="GM27" s="28"/>
      <c r="GN27" s="28"/>
      <c r="GO27" s="28"/>
      <c r="GP27" s="28"/>
      <c r="GQ27" s="28"/>
      <c r="GR27" s="29"/>
      <c r="GS27" s="29"/>
      <c r="GT27" s="29"/>
      <c r="GU27" s="29"/>
      <c r="GV27" s="29"/>
      <c r="GW27" s="29"/>
      <c r="GX27" s="29"/>
      <c r="GY27" s="28"/>
      <c r="GZ27" s="28"/>
      <c r="HA27" s="28"/>
      <c r="HB27" s="28"/>
      <c r="HC27" s="28"/>
      <c r="HD27" s="28"/>
      <c r="HE27" s="28"/>
      <c r="HF27" s="29"/>
      <c r="HG27" s="29"/>
      <c r="HH27" s="29"/>
      <c r="HI27" s="29"/>
      <c r="HJ27" s="29"/>
      <c r="HK27" s="29"/>
      <c r="HL27" s="29"/>
      <c r="HM27" s="28"/>
      <c r="HN27" s="28"/>
      <c r="HO27" s="28"/>
      <c r="HP27" s="28"/>
      <c r="HQ27" s="28"/>
      <c r="HR27" s="28"/>
      <c r="HS27" s="28"/>
      <c r="HT27" s="29"/>
      <c r="HU27" s="29"/>
      <c r="HV27" s="29"/>
      <c r="HW27" s="29"/>
      <c r="HX27" s="29"/>
      <c r="HY27" s="29"/>
      <c r="HZ27" s="29"/>
      <c r="IA27" s="28"/>
      <c r="IB27" s="28"/>
      <c r="IC27" s="28"/>
      <c r="ID27" s="28"/>
      <c r="IE27" s="28"/>
      <c r="IF27" s="28"/>
      <c r="IG27" s="28"/>
      <c r="IH27" s="29"/>
      <c r="II27" s="29"/>
      <c r="IJ27" s="29"/>
      <c r="IK27" s="29"/>
      <c r="IL27" s="29"/>
      <c r="IM27" s="29"/>
      <c r="IN27" s="29"/>
      <c r="IO27" s="28"/>
      <c r="IP27" s="28"/>
      <c r="IQ27" s="28"/>
      <c r="IR27" s="28"/>
      <c r="IS27" s="28"/>
      <c r="IT27" s="28"/>
      <c r="IU27" s="28"/>
      <c r="IV27" s="29"/>
      <c r="IW27" s="29"/>
      <c r="IX27" s="29"/>
      <c r="IY27" s="29"/>
      <c r="IZ27" s="29"/>
      <c r="JA27" s="29"/>
      <c r="JB27" s="29"/>
      <c r="JC27" s="28"/>
      <c r="JD27" s="28"/>
      <c r="JE27" s="28"/>
      <c r="JF27" s="28"/>
      <c r="JG27" s="28"/>
      <c r="JH27" s="28"/>
      <c r="JI27" s="28"/>
      <c r="JJ27" s="29"/>
      <c r="JK27" s="29"/>
      <c r="JL27" s="29"/>
      <c r="JM27" s="29"/>
      <c r="JN27" s="29"/>
      <c r="JO27" s="29"/>
      <c r="JP27" s="29"/>
      <c r="JQ27" s="28"/>
      <c r="JR27" s="28"/>
      <c r="JS27" s="28"/>
      <c r="JT27" s="28"/>
      <c r="JU27" s="28"/>
      <c r="JV27" s="28"/>
      <c r="JW27" s="28"/>
      <c r="JX27" s="29"/>
      <c r="JY27" s="29"/>
      <c r="JZ27" s="29"/>
      <c r="KA27" s="29"/>
      <c r="KB27" s="29"/>
      <c r="KC27" s="29"/>
      <c r="KD27" s="29"/>
      <c r="KE27" s="28"/>
      <c r="KF27" s="28"/>
      <c r="KG27" s="28"/>
      <c r="KH27" s="28"/>
      <c r="KI27" s="28"/>
      <c r="KJ27" s="28"/>
      <c r="KK27" s="28"/>
      <c r="KL27" s="29"/>
      <c r="KM27" s="29"/>
      <c r="KN27" s="29"/>
      <c r="KO27" s="29"/>
      <c r="KP27" s="29"/>
      <c r="KQ27" s="29"/>
      <c r="KR27" s="29"/>
      <c r="KS27" s="28"/>
      <c r="KT27" s="28"/>
      <c r="KU27" s="28"/>
      <c r="KV27" s="28"/>
      <c r="KW27" s="28"/>
      <c r="KX27" s="28"/>
      <c r="KY27" s="28"/>
      <c r="KZ27" s="29"/>
      <c r="LA27" s="29"/>
      <c r="LB27" s="29"/>
    </row>
    <row r="28" spans="1:314" customFormat="1" x14ac:dyDescent="0.25">
      <c r="A28" s="17">
        <v>6</v>
      </c>
      <c r="B28" s="17" t="s">
        <v>4</v>
      </c>
      <c r="C28" s="28">
        <v>195.53</v>
      </c>
      <c r="D28" s="29">
        <v>266.88</v>
      </c>
      <c r="E28" s="29">
        <v>261.64</v>
      </c>
      <c r="F28" s="29">
        <v>277.32</v>
      </c>
      <c r="G28" s="29">
        <v>288.86</v>
      </c>
      <c r="H28" s="6">
        <v>240.01</v>
      </c>
      <c r="I28" s="6">
        <v>302.77999999999997</v>
      </c>
      <c r="J28" s="29">
        <v>303</v>
      </c>
      <c r="K28" s="28">
        <v>282.31</v>
      </c>
      <c r="L28" s="28">
        <v>270.72000000000003</v>
      </c>
      <c r="M28" s="28">
        <v>297.61</v>
      </c>
      <c r="N28" s="28">
        <v>307.08999999999997</v>
      </c>
      <c r="O28" s="28">
        <v>297.5</v>
      </c>
      <c r="P28" s="28">
        <v>285.01</v>
      </c>
      <c r="Q28" s="28">
        <v>281.39</v>
      </c>
      <c r="R28" s="29">
        <v>206.82</v>
      </c>
      <c r="S28" s="29">
        <v>197.23</v>
      </c>
      <c r="T28" s="29">
        <v>208.17</v>
      </c>
      <c r="U28" s="29">
        <v>215.34</v>
      </c>
      <c r="V28" s="29">
        <v>213.38</v>
      </c>
      <c r="W28" s="29">
        <v>202.68</v>
      </c>
      <c r="X28" s="29">
        <v>196.27</v>
      </c>
      <c r="Y28" s="28">
        <v>172.41</v>
      </c>
      <c r="Z28" s="28">
        <v>164.67</v>
      </c>
      <c r="AA28" s="28">
        <v>176.41</v>
      </c>
      <c r="AB28" s="28">
        <v>177.69</v>
      </c>
      <c r="AC28" s="28">
        <v>176.77</v>
      </c>
      <c r="AD28" s="28">
        <v>174.89</v>
      </c>
      <c r="AE28" s="28">
        <v>172.52</v>
      </c>
      <c r="AF28" s="29">
        <v>133.88</v>
      </c>
      <c r="AG28" s="29">
        <v>129.24</v>
      </c>
      <c r="AH28" s="29">
        <v>143.87</v>
      </c>
      <c r="AI28" s="29">
        <v>139.99</v>
      </c>
      <c r="AJ28" s="29">
        <v>142.13999999999999</v>
      </c>
      <c r="AK28" s="29">
        <v>145.51</v>
      </c>
      <c r="AL28" s="29">
        <v>155.47999999999999</v>
      </c>
      <c r="AM28" s="28">
        <v>167.5</v>
      </c>
      <c r="AN28" s="28">
        <v>159.02000000000001</v>
      </c>
      <c r="AO28" s="28">
        <v>167.16</v>
      </c>
      <c r="AP28" s="28">
        <v>168.47</v>
      </c>
      <c r="AQ28" s="28">
        <v>167.95</v>
      </c>
      <c r="AR28" s="28">
        <v>166.35</v>
      </c>
      <c r="AS28" s="28">
        <v>167.8</v>
      </c>
      <c r="AT28" s="29">
        <v>165.41</v>
      </c>
      <c r="AU28" s="29">
        <v>155.41</v>
      </c>
      <c r="AV28" s="29">
        <v>169.83</v>
      </c>
      <c r="AW28" s="29">
        <v>172.97</v>
      </c>
      <c r="AX28" s="29">
        <v>173.49</v>
      </c>
      <c r="AY28" s="29">
        <v>173.97</v>
      </c>
      <c r="AZ28" s="29">
        <v>170.93</v>
      </c>
      <c r="BA28" s="28">
        <v>170.7</v>
      </c>
      <c r="BB28" s="28">
        <v>147.55000000000001</v>
      </c>
      <c r="BC28" s="28">
        <v>172.69</v>
      </c>
      <c r="BD28" s="28">
        <v>174.15</v>
      </c>
      <c r="BE28" s="28">
        <v>174.07</v>
      </c>
      <c r="BF28" s="28">
        <v>178.19</v>
      </c>
      <c r="BG28" s="28">
        <v>176.19</v>
      </c>
      <c r="BH28" s="29">
        <v>49.77</v>
      </c>
      <c r="BI28" s="29">
        <v>49.77</v>
      </c>
      <c r="BJ28" s="29">
        <v>49.77</v>
      </c>
      <c r="BK28" s="29">
        <v>49.77</v>
      </c>
      <c r="BL28" s="29">
        <v>49.77</v>
      </c>
      <c r="BM28" s="29">
        <v>49.77</v>
      </c>
      <c r="BN28" s="29">
        <v>134.5</v>
      </c>
      <c r="BO28" s="28">
        <v>49.77</v>
      </c>
      <c r="BP28" s="28">
        <v>49.77</v>
      </c>
      <c r="BQ28" s="28">
        <v>70.05</v>
      </c>
      <c r="BR28" s="28">
        <v>72.28</v>
      </c>
      <c r="BS28" s="28">
        <v>69.87</v>
      </c>
      <c r="BT28" s="28">
        <v>49.77</v>
      </c>
      <c r="BU28" s="28">
        <v>49.77</v>
      </c>
      <c r="BV28" s="29">
        <v>71.67</v>
      </c>
      <c r="BW28" s="29">
        <v>49.77</v>
      </c>
      <c r="BX28" s="29">
        <v>81.86</v>
      </c>
      <c r="BY28" s="29">
        <v>84.38</v>
      </c>
      <c r="BZ28" s="29">
        <v>74.760000000000005</v>
      </c>
      <c r="CA28" s="29">
        <v>100.07</v>
      </c>
      <c r="CB28" s="29">
        <v>79.37</v>
      </c>
      <c r="CC28" s="28">
        <v>78.760000000000005</v>
      </c>
      <c r="CD28" s="28">
        <v>49.77</v>
      </c>
      <c r="CE28" s="28">
        <v>78.52</v>
      </c>
      <c r="CF28" s="28">
        <v>82.13</v>
      </c>
      <c r="CG28" s="28">
        <v>63.97</v>
      </c>
      <c r="CH28" s="28">
        <v>62.54</v>
      </c>
      <c r="CI28" s="28">
        <v>104.31</v>
      </c>
      <c r="CJ28" s="29">
        <v>70.39</v>
      </c>
      <c r="CK28" s="29">
        <v>79.319999999999993</v>
      </c>
      <c r="CL28" s="29">
        <v>104.12</v>
      </c>
      <c r="CM28" s="29">
        <v>103.85</v>
      </c>
      <c r="CN28" s="29">
        <v>103.34</v>
      </c>
      <c r="CO28" s="29"/>
      <c r="CP28" s="29"/>
      <c r="CQ28" s="28"/>
      <c r="CR28" s="28"/>
      <c r="CS28" s="28"/>
      <c r="CT28" s="28"/>
      <c r="CU28" s="28"/>
      <c r="CV28" s="28"/>
      <c r="CW28" s="28"/>
      <c r="CX28" s="29"/>
      <c r="CY28" s="29"/>
      <c r="CZ28" s="29"/>
      <c r="DA28" s="29"/>
      <c r="DB28" s="29"/>
      <c r="DC28" s="29"/>
      <c r="DD28" s="29"/>
      <c r="DE28" s="28"/>
      <c r="DF28" s="28"/>
      <c r="DG28" s="28"/>
      <c r="DH28" s="28"/>
      <c r="DI28" s="28"/>
      <c r="DJ28" s="28"/>
      <c r="DK28" s="28"/>
      <c r="DL28" s="29"/>
      <c r="DM28" s="29"/>
      <c r="DN28" s="29"/>
      <c r="DO28" s="29"/>
      <c r="DP28" s="29"/>
      <c r="DQ28" s="29"/>
      <c r="DR28" s="29"/>
      <c r="DS28" s="28"/>
      <c r="DT28" s="28"/>
      <c r="DU28" s="28"/>
      <c r="DV28" s="28"/>
      <c r="DW28" s="28"/>
      <c r="DX28" s="28"/>
      <c r="DY28" s="28"/>
      <c r="DZ28" s="29"/>
      <c r="EA28" s="29"/>
      <c r="EB28" s="29"/>
      <c r="EC28" s="29"/>
      <c r="ED28" s="29"/>
      <c r="EE28" s="29"/>
      <c r="EF28" s="29"/>
      <c r="EG28" s="28"/>
      <c r="EH28" s="28"/>
      <c r="EI28" s="28"/>
      <c r="EJ28" s="28"/>
      <c r="EK28" s="28"/>
      <c r="EL28" s="28"/>
      <c r="EM28" s="28"/>
      <c r="EN28" s="29"/>
      <c r="EO28" s="29"/>
      <c r="EP28" s="29"/>
      <c r="EQ28" s="29"/>
      <c r="ER28" s="29"/>
      <c r="ES28" s="29"/>
      <c r="ET28" s="29"/>
      <c r="EU28" s="28"/>
      <c r="EV28" s="28"/>
      <c r="EW28" s="28"/>
      <c r="EX28" s="28"/>
      <c r="EY28" s="28"/>
      <c r="EZ28" s="28"/>
      <c r="FA28" s="28"/>
      <c r="FB28" s="29"/>
      <c r="FC28" s="29"/>
      <c r="FD28" s="29"/>
      <c r="FE28" s="29"/>
      <c r="FF28" s="29"/>
      <c r="FG28" s="29"/>
      <c r="FH28" s="29"/>
      <c r="FI28" s="28"/>
      <c r="FJ28" s="28"/>
      <c r="FK28" s="28"/>
      <c r="FL28" s="28"/>
      <c r="FM28" s="28"/>
      <c r="FN28" s="28"/>
      <c r="FO28" s="28"/>
      <c r="FP28" s="29"/>
      <c r="FQ28" s="29"/>
      <c r="FR28" s="29"/>
      <c r="FS28" s="29"/>
      <c r="FT28" s="29"/>
      <c r="FU28" s="29"/>
      <c r="FV28" s="29"/>
      <c r="FW28" s="28"/>
      <c r="FX28" s="28"/>
      <c r="FY28" s="28"/>
      <c r="FZ28" s="28"/>
      <c r="GA28" s="28"/>
      <c r="GB28" s="28"/>
      <c r="GC28" s="28"/>
      <c r="GD28" s="29"/>
      <c r="GE28" s="29"/>
      <c r="GF28" s="29"/>
      <c r="GG28" s="29"/>
      <c r="GH28" s="29"/>
      <c r="GI28" s="29"/>
      <c r="GJ28" s="29"/>
      <c r="GK28" s="28"/>
      <c r="GL28" s="28"/>
      <c r="GM28" s="28"/>
      <c r="GN28" s="28"/>
      <c r="GO28" s="28"/>
      <c r="GP28" s="28"/>
      <c r="GQ28" s="28"/>
      <c r="GR28" s="29"/>
      <c r="GS28" s="29"/>
      <c r="GT28" s="29"/>
      <c r="GU28" s="29"/>
      <c r="GV28" s="29"/>
      <c r="GW28" s="29"/>
      <c r="GX28" s="29"/>
      <c r="GY28" s="28"/>
      <c r="GZ28" s="28"/>
      <c r="HA28" s="28"/>
      <c r="HB28" s="28"/>
      <c r="HC28" s="28"/>
      <c r="HD28" s="28"/>
      <c r="HE28" s="28"/>
      <c r="HF28" s="29"/>
      <c r="HG28" s="29"/>
      <c r="HH28" s="29"/>
      <c r="HI28" s="29"/>
      <c r="HJ28" s="29"/>
      <c r="HK28" s="29"/>
      <c r="HL28" s="29"/>
      <c r="HM28" s="28"/>
      <c r="HN28" s="28"/>
      <c r="HO28" s="28"/>
      <c r="HP28" s="28"/>
      <c r="HQ28" s="28"/>
      <c r="HR28" s="28"/>
      <c r="HS28" s="28"/>
      <c r="HT28" s="29"/>
      <c r="HU28" s="29"/>
      <c r="HV28" s="29"/>
      <c r="HW28" s="29"/>
      <c r="HX28" s="29"/>
      <c r="HY28" s="29"/>
      <c r="HZ28" s="29"/>
      <c r="IA28" s="28"/>
      <c r="IB28" s="28"/>
      <c r="IC28" s="28"/>
      <c r="ID28" s="28"/>
      <c r="IE28" s="28"/>
      <c r="IF28" s="28"/>
      <c r="IG28" s="28"/>
      <c r="IH28" s="29"/>
      <c r="II28" s="29"/>
      <c r="IJ28" s="29"/>
      <c r="IK28" s="29"/>
      <c r="IL28" s="29"/>
      <c r="IM28" s="29"/>
      <c r="IN28" s="29"/>
      <c r="IO28" s="28"/>
      <c r="IP28" s="28"/>
      <c r="IQ28" s="28"/>
      <c r="IR28" s="28"/>
      <c r="IS28" s="28"/>
      <c r="IT28" s="28"/>
      <c r="IU28" s="28"/>
      <c r="IV28" s="29"/>
      <c r="IW28" s="29"/>
      <c r="IX28" s="29"/>
      <c r="IY28" s="29"/>
      <c r="IZ28" s="29"/>
      <c r="JA28" s="29"/>
      <c r="JB28" s="29"/>
      <c r="JC28" s="28"/>
      <c r="JD28" s="28"/>
      <c r="JE28" s="28"/>
      <c r="JF28" s="28"/>
      <c r="JG28" s="28"/>
      <c r="JH28" s="28"/>
      <c r="JI28" s="28"/>
      <c r="JJ28" s="29"/>
      <c r="JK28" s="29"/>
      <c r="JL28" s="29"/>
      <c r="JM28" s="29"/>
      <c r="JN28" s="29"/>
      <c r="JO28" s="29"/>
      <c r="JP28" s="29"/>
      <c r="JQ28" s="28"/>
      <c r="JR28" s="28"/>
      <c r="JS28" s="28"/>
      <c r="JT28" s="28"/>
      <c r="JU28" s="28"/>
      <c r="JV28" s="28"/>
      <c r="JW28" s="28"/>
      <c r="JX28" s="29"/>
      <c r="JY28" s="29"/>
      <c r="JZ28" s="29"/>
      <c r="KA28" s="29"/>
      <c r="KB28" s="29"/>
      <c r="KC28" s="29"/>
      <c r="KD28" s="29"/>
      <c r="KE28" s="28"/>
      <c r="KF28" s="28"/>
      <c r="KG28" s="28"/>
      <c r="KH28" s="28"/>
      <c r="KI28" s="28"/>
      <c r="KJ28" s="28"/>
      <c r="KK28" s="28"/>
      <c r="KL28" s="29"/>
      <c r="KM28" s="29"/>
      <c r="KN28" s="29"/>
      <c r="KO28" s="29"/>
      <c r="KP28" s="29"/>
      <c r="KQ28" s="29"/>
      <c r="KR28" s="29"/>
      <c r="KS28" s="28"/>
      <c r="KT28" s="28"/>
      <c r="KU28" s="28"/>
      <c r="KV28" s="28"/>
      <c r="KW28" s="28"/>
      <c r="KX28" s="28"/>
      <c r="KY28" s="28"/>
      <c r="KZ28" s="29"/>
      <c r="LA28" s="29"/>
      <c r="LB28" s="29"/>
    </row>
    <row r="29" spans="1:314" customFormat="1" x14ac:dyDescent="0.25">
      <c r="A29" s="17">
        <v>6</v>
      </c>
      <c r="B29" s="17" t="s">
        <v>5</v>
      </c>
      <c r="C29" s="28">
        <v>195.53</v>
      </c>
      <c r="D29" s="29">
        <v>266.88</v>
      </c>
      <c r="E29" s="29">
        <v>261.64</v>
      </c>
      <c r="F29" s="29">
        <v>277.32</v>
      </c>
      <c r="G29" s="29">
        <v>288.86</v>
      </c>
      <c r="H29" s="6">
        <v>283.10000000000002</v>
      </c>
      <c r="I29" s="6">
        <v>302.77999999999997</v>
      </c>
      <c r="J29" s="29">
        <v>303</v>
      </c>
      <c r="K29" s="28">
        <v>282.31</v>
      </c>
      <c r="L29" s="28">
        <v>270.72000000000003</v>
      </c>
      <c r="M29" s="28">
        <v>297.61</v>
      </c>
      <c r="N29" s="28">
        <v>307.08999999999997</v>
      </c>
      <c r="O29" s="28">
        <v>297.5</v>
      </c>
      <c r="P29" s="28">
        <v>285.01</v>
      </c>
      <c r="Q29" s="28">
        <v>281.39</v>
      </c>
      <c r="R29" s="29">
        <v>206.81</v>
      </c>
      <c r="S29" s="29">
        <v>197.23</v>
      </c>
      <c r="T29" s="29">
        <v>208.17</v>
      </c>
      <c r="U29" s="29">
        <v>215.34</v>
      </c>
      <c r="V29" s="29">
        <v>213.38</v>
      </c>
      <c r="W29" s="29">
        <v>202.68</v>
      </c>
      <c r="X29" s="29">
        <v>196.27</v>
      </c>
      <c r="Y29" s="28">
        <v>172.41</v>
      </c>
      <c r="Z29" s="28">
        <v>164.67</v>
      </c>
      <c r="AA29" s="28">
        <v>176.41</v>
      </c>
      <c r="AB29" s="28">
        <v>177.69</v>
      </c>
      <c r="AC29" s="28">
        <v>176.77</v>
      </c>
      <c r="AD29" s="28">
        <v>174.89</v>
      </c>
      <c r="AE29" s="28">
        <v>172.52</v>
      </c>
      <c r="AF29" s="29">
        <v>133.88</v>
      </c>
      <c r="AG29" s="29">
        <v>129.24</v>
      </c>
      <c r="AH29" s="29">
        <v>143.87</v>
      </c>
      <c r="AI29" s="29">
        <v>139.99</v>
      </c>
      <c r="AJ29" s="29">
        <v>142.13999999999999</v>
      </c>
      <c r="AK29" s="29">
        <v>145.51</v>
      </c>
      <c r="AL29" s="29">
        <v>155.47999999999999</v>
      </c>
      <c r="AM29" s="28">
        <v>167.5</v>
      </c>
      <c r="AN29" s="28">
        <v>159.02000000000001</v>
      </c>
      <c r="AO29" s="28">
        <v>167.16</v>
      </c>
      <c r="AP29" s="28">
        <v>168.47</v>
      </c>
      <c r="AQ29" s="28">
        <v>167.95</v>
      </c>
      <c r="AR29" s="28">
        <v>166.35</v>
      </c>
      <c r="AS29" s="28">
        <v>167.8</v>
      </c>
      <c r="AT29" s="29">
        <v>165.41</v>
      </c>
      <c r="AU29" s="29">
        <v>155.41</v>
      </c>
      <c r="AV29" s="29">
        <v>169.83</v>
      </c>
      <c r="AW29" s="29">
        <v>172.97</v>
      </c>
      <c r="AX29" s="29">
        <v>173.49</v>
      </c>
      <c r="AY29" s="29">
        <v>173.97</v>
      </c>
      <c r="AZ29" s="29">
        <v>170.93</v>
      </c>
      <c r="BA29" s="28">
        <v>170.7</v>
      </c>
      <c r="BB29" s="28">
        <v>147.55000000000001</v>
      </c>
      <c r="BC29" s="28">
        <v>172.69</v>
      </c>
      <c r="BD29" s="28">
        <v>174.15</v>
      </c>
      <c r="BE29" s="28">
        <v>174.07</v>
      </c>
      <c r="BF29" s="28">
        <v>178.19</v>
      </c>
      <c r="BG29" s="28">
        <v>176.19</v>
      </c>
      <c r="BH29" s="29">
        <v>49.77</v>
      </c>
      <c r="BI29" s="29">
        <v>49.77</v>
      </c>
      <c r="BJ29" s="29">
        <v>49.77</v>
      </c>
      <c r="BK29" s="29">
        <v>49.77</v>
      </c>
      <c r="BL29" s="29">
        <v>49.77</v>
      </c>
      <c r="BM29" s="29">
        <v>49.77</v>
      </c>
      <c r="BN29" s="29">
        <v>134.5</v>
      </c>
      <c r="BO29" s="28">
        <v>49.77</v>
      </c>
      <c r="BP29" s="28">
        <v>49.77</v>
      </c>
      <c r="BQ29" s="28">
        <v>70.05</v>
      </c>
      <c r="BR29" s="28">
        <v>49.77</v>
      </c>
      <c r="BS29" s="28">
        <v>49.77</v>
      </c>
      <c r="BT29" s="28">
        <v>49.77</v>
      </c>
      <c r="BU29" s="28">
        <v>49.77</v>
      </c>
      <c r="BV29" s="29">
        <v>50.8</v>
      </c>
      <c r="BW29" s="29">
        <v>49.77</v>
      </c>
      <c r="BX29" s="29">
        <v>49.77</v>
      </c>
      <c r="BY29" s="29">
        <v>49.77</v>
      </c>
      <c r="BZ29" s="29">
        <v>49.77</v>
      </c>
      <c r="CA29" s="29">
        <v>49.77</v>
      </c>
      <c r="CB29" s="29">
        <v>49.77</v>
      </c>
      <c r="CC29" s="28">
        <v>49.77</v>
      </c>
      <c r="CD29" s="28">
        <v>49.77</v>
      </c>
      <c r="CE29" s="28">
        <v>49.77</v>
      </c>
      <c r="CF29" s="28">
        <v>49.77</v>
      </c>
      <c r="CG29" s="28">
        <v>49.77</v>
      </c>
      <c r="CH29" s="28">
        <v>49.77</v>
      </c>
      <c r="CI29" s="28">
        <v>49.77</v>
      </c>
      <c r="CJ29" s="29">
        <v>49.77</v>
      </c>
      <c r="CK29" s="29">
        <v>49.77</v>
      </c>
      <c r="CL29" s="29">
        <v>49.77</v>
      </c>
      <c r="CM29" s="29">
        <v>49.77</v>
      </c>
      <c r="CN29" s="29">
        <v>101.39</v>
      </c>
      <c r="CO29" s="29"/>
      <c r="CP29" s="29"/>
      <c r="CQ29" s="28"/>
      <c r="CR29" s="28"/>
      <c r="CS29" s="28"/>
      <c r="CT29" s="28"/>
      <c r="CU29" s="28"/>
      <c r="CV29" s="28"/>
      <c r="CW29" s="28"/>
      <c r="CX29" s="29"/>
      <c r="CY29" s="29"/>
      <c r="CZ29" s="29"/>
      <c r="DA29" s="29"/>
      <c r="DB29" s="29"/>
      <c r="DC29" s="29"/>
      <c r="DD29" s="29"/>
      <c r="DE29" s="28"/>
      <c r="DF29" s="28"/>
      <c r="DG29" s="28"/>
      <c r="DH29" s="28"/>
      <c r="DI29" s="28"/>
      <c r="DJ29" s="28"/>
      <c r="DK29" s="28"/>
      <c r="DL29" s="29"/>
      <c r="DM29" s="29"/>
      <c r="DN29" s="29"/>
      <c r="DO29" s="29"/>
      <c r="DP29" s="29"/>
      <c r="DQ29" s="29"/>
      <c r="DR29" s="29"/>
      <c r="DS29" s="28"/>
      <c r="DT29" s="28"/>
      <c r="DU29" s="28"/>
      <c r="DV29" s="28"/>
      <c r="DW29" s="28"/>
      <c r="DX29" s="28"/>
      <c r="DY29" s="28"/>
      <c r="DZ29" s="29"/>
      <c r="EA29" s="29"/>
      <c r="EB29" s="29"/>
      <c r="EC29" s="29"/>
      <c r="ED29" s="29"/>
      <c r="EE29" s="29"/>
      <c r="EF29" s="29"/>
      <c r="EG29" s="28"/>
      <c r="EH29" s="28"/>
      <c r="EI29" s="28"/>
      <c r="EJ29" s="28"/>
      <c r="EK29" s="28"/>
      <c r="EL29" s="28"/>
      <c r="EM29" s="28"/>
      <c r="EN29" s="29"/>
      <c r="EO29" s="29"/>
      <c r="EP29" s="29"/>
      <c r="EQ29" s="29"/>
      <c r="ER29" s="29"/>
      <c r="ES29" s="29"/>
      <c r="ET29" s="29"/>
      <c r="EU29" s="28"/>
      <c r="EV29" s="28"/>
      <c r="EW29" s="28"/>
      <c r="EX29" s="28"/>
      <c r="EY29" s="28"/>
      <c r="EZ29" s="28"/>
      <c r="FA29" s="28"/>
      <c r="FB29" s="29"/>
      <c r="FC29" s="29"/>
      <c r="FD29" s="29"/>
      <c r="FE29" s="29"/>
      <c r="FF29" s="29"/>
      <c r="FG29" s="29"/>
      <c r="FH29" s="29"/>
      <c r="FI29" s="28"/>
      <c r="FJ29" s="28"/>
      <c r="FK29" s="28"/>
      <c r="FL29" s="28"/>
      <c r="FM29" s="28"/>
      <c r="FN29" s="28"/>
      <c r="FO29" s="28"/>
      <c r="FP29" s="29"/>
      <c r="FQ29" s="29"/>
      <c r="FR29" s="29"/>
      <c r="FS29" s="29"/>
      <c r="FT29" s="29"/>
      <c r="FU29" s="29"/>
      <c r="FV29" s="29"/>
      <c r="FW29" s="28"/>
      <c r="FX29" s="28"/>
      <c r="FY29" s="28"/>
      <c r="FZ29" s="28"/>
      <c r="GA29" s="28"/>
      <c r="GB29" s="28"/>
      <c r="GC29" s="28"/>
      <c r="GD29" s="29"/>
      <c r="GE29" s="29"/>
      <c r="GF29" s="29"/>
      <c r="GG29" s="29"/>
      <c r="GH29" s="29"/>
      <c r="GI29" s="29"/>
      <c r="GJ29" s="29"/>
      <c r="GK29" s="28"/>
      <c r="GL29" s="28"/>
      <c r="GM29" s="28"/>
      <c r="GN29" s="28"/>
      <c r="GO29" s="28"/>
      <c r="GP29" s="28"/>
      <c r="GQ29" s="28"/>
      <c r="GR29" s="29"/>
      <c r="GS29" s="29"/>
      <c r="GT29" s="29"/>
      <c r="GU29" s="29"/>
      <c r="GV29" s="29"/>
      <c r="GW29" s="29"/>
      <c r="GX29" s="29"/>
      <c r="GY29" s="28"/>
      <c r="GZ29" s="28"/>
      <c r="HA29" s="28"/>
      <c r="HB29" s="28"/>
      <c r="HC29" s="28"/>
      <c r="HD29" s="28"/>
      <c r="HE29" s="28"/>
      <c r="HF29" s="29"/>
      <c r="HG29" s="29"/>
      <c r="HH29" s="29"/>
      <c r="HI29" s="29"/>
      <c r="HJ29" s="29"/>
      <c r="HK29" s="29"/>
      <c r="HL29" s="29"/>
      <c r="HM29" s="28"/>
      <c r="HN29" s="28"/>
      <c r="HO29" s="28"/>
      <c r="HP29" s="28"/>
      <c r="HQ29" s="28"/>
      <c r="HR29" s="28"/>
      <c r="HS29" s="28"/>
      <c r="HT29" s="29"/>
      <c r="HU29" s="29"/>
      <c r="HV29" s="29"/>
      <c r="HW29" s="29"/>
      <c r="HX29" s="29"/>
      <c r="HY29" s="29"/>
      <c r="HZ29" s="29"/>
      <c r="IA29" s="28"/>
      <c r="IB29" s="28"/>
      <c r="IC29" s="28"/>
      <c r="ID29" s="28"/>
      <c r="IE29" s="28"/>
      <c r="IF29" s="28"/>
      <c r="IG29" s="28"/>
      <c r="IH29" s="29"/>
      <c r="II29" s="29"/>
      <c r="IJ29" s="29"/>
      <c r="IK29" s="29"/>
      <c r="IL29" s="29"/>
      <c r="IM29" s="29"/>
      <c r="IN29" s="29"/>
      <c r="IO29" s="28"/>
      <c r="IP29" s="28"/>
      <c r="IQ29" s="28"/>
      <c r="IR29" s="28"/>
      <c r="IS29" s="28"/>
      <c r="IT29" s="28"/>
      <c r="IU29" s="28"/>
      <c r="IV29" s="29"/>
      <c r="IW29" s="29"/>
      <c r="IX29" s="29"/>
      <c r="IY29" s="29"/>
      <c r="IZ29" s="29"/>
      <c r="JA29" s="29"/>
      <c r="JB29" s="29"/>
      <c r="JC29" s="28"/>
      <c r="JD29" s="28"/>
      <c r="JE29" s="28"/>
      <c r="JF29" s="28"/>
      <c r="JG29" s="28"/>
      <c r="JH29" s="28"/>
      <c r="JI29" s="28"/>
      <c r="JJ29" s="29"/>
      <c r="JK29" s="29"/>
      <c r="JL29" s="29"/>
      <c r="JM29" s="29"/>
      <c r="JN29" s="29"/>
      <c r="JO29" s="29"/>
      <c r="JP29" s="29"/>
      <c r="JQ29" s="28"/>
      <c r="JR29" s="28"/>
      <c r="JS29" s="28"/>
      <c r="JT29" s="28"/>
      <c r="JU29" s="28"/>
      <c r="JV29" s="28"/>
      <c r="JW29" s="28"/>
      <c r="JX29" s="29"/>
      <c r="JY29" s="29"/>
      <c r="JZ29" s="29"/>
      <c r="KA29" s="29"/>
      <c r="KB29" s="29"/>
      <c r="KC29" s="29"/>
      <c r="KD29" s="29"/>
      <c r="KE29" s="28"/>
      <c r="KF29" s="28"/>
      <c r="KG29" s="28"/>
      <c r="KH29" s="28"/>
      <c r="KI29" s="28"/>
      <c r="KJ29" s="28"/>
      <c r="KK29" s="28"/>
      <c r="KL29" s="29"/>
      <c r="KM29" s="29"/>
      <c r="KN29" s="29"/>
      <c r="KO29" s="29"/>
      <c r="KP29" s="29"/>
      <c r="KQ29" s="29"/>
      <c r="KR29" s="29"/>
      <c r="KS29" s="28"/>
      <c r="KT29" s="28"/>
      <c r="KU29" s="28"/>
      <c r="KV29" s="28"/>
      <c r="KW29" s="28"/>
      <c r="KX29" s="28"/>
      <c r="KY29" s="28"/>
      <c r="KZ29" s="29"/>
      <c r="LA29" s="29"/>
      <c r="LB29" s="29"/>
    </row>
    <row r="30" spans="1:314" customFormat="1" x14ac:dyDescent="0.25">
      <c r="A30" s="17">
        <v>7</v>
      </c>
      <c r="B30" s="17" t="s">
        <v>2</v>
      </c>
      <c r="C30" s="28">
        <v>195.4</v>
      </c>
      <c r="D30" s="29">
        <v>269.51</v>
      </c>
      <c r="E30" s="29">
        <v>255.42</v>
      </c>
      <c r="F30" s="29">
        <v>292.3</v>
      </c>
      <c r="G30" s="29">
        <v>295.68</v>
      </c>
      <c r="H30" s="6">
        <v>294.83</v>
      </c>
      <c r="I30" s="6">
        <v>304.35000000000002</v>
      </c>
      <c r="J30" s="29">
        <v>304.64</v>
      </c>
      <c r="K30" s="28">
        <v>287.14999999999998</v>
      </c>
      <c r="L30" s="28">
        <v>270.14999999999998</v>
      </c>
      <c r="M30" s="28">
        <v>302.48</v>
      </c>
      <c r="N30" s="28">
        <v>308.19</v>
      </c>
      <c r="O30" s="28">
        <v>306.16000000000003</v>
      </c>
      <c r="P30" s="28">
        <v>297.76</v>
      </c>
      <c r="Q30" s="28">
        <v>287</v>
      </c>
      <c r="R30" s="29">
        <v>207.98</v>
      </c>
      <c r="S30" s="29">
        <v>196.38</v>
      </c>
      <c r="T30" s="29">
        <v>220.01</v>
      </c>
      <c r="U30" s="29">
        <v>220.6</v>
      </c>
      <c r="V30" s="29">
        <v>217.52</v>
      </c>
      <c r="W30" s="29">
        <v>206.06</v>
      </c>
      <c r="X30" s="29">
        <v>204.82</v>
      </c>
      <c r="Y30" s="28">
        <v>176.91</v>
      </c>
      <c r="Z30" s="28">
        <v>163.05000000000001</v>
      </c>
      <c r="AA30" s="28">
        <v>179.27</v>
      </c>
      <c r="AB30" s="28">
        <v>179.93</v>
      </c>
      <c r="AC30" s="28">
        <v>178.14</v>
      </c>
      <c r="AD30" s="28">
        <v>179.87</v>
      </c>
      <c r="AE30" s="28">
        <v>174.08</v>
      </c>
      <c r="AF30" s="29">
        <v>146.97</v>
      </c>
      <c r="AG30" s="29">
        <v>128.74</v>
      </c>
      <c r="AH30" s="29">
        <v>145.41999999999999</v>
      </c>
      <c r="AI30" s="29">
        <v>143.81</v>
      </c>
      <c r="AJ30" s="29">
        <v>145.41999999999999</v>
      </c>
      <c r="AK30" s="29">
        <v>146.91</v>
      </c>
      <c r="AL30" s="29">
        <v>157.1</v>
      </c>
      <c r="AM30" s="28">
        <v>167.53</v>
      </c>
      <c r="AN30" s="28">
        <v>161.78</v>
      </c>
      <c r="AO30" s="28">
        <v>171.18</v>
      </c>
      <c r="AP30" s="28">
        <v>170.59</v>
      </c>
      <c r="AQ30" s="28">
        <v>169.77</v>
      </c>
      <c r="AR30" s="28">
        <v>169.18</v>
      </c>
      <c r="AS30" s="28">
        <v>169.56</v>
      </c>
      <c r="AT30" s="29">
        <v>165.5</v>
      </c>
      <c r="AU30" s="29">
        <v>161.24</v>
      </c>
      <c r="AV30" s="29">
        <v>173.13</v>
      </c>
      <c r="AW30" s="29">
        <v>174.46</v>
      </c>
      <c r="AX30" s="29">
        <v>175.65</v>
      </c>
      <c r="AY30" s="29">
        <v>176.41</v>
      </c>
      <c r="AZ30" s="29">
        <v>173.68</v>
      </c>
      <c r="BA30" s="28">
        <v>170.99</v>
      </c>
      <c r="BB30" s="28">
        <v>147.49</v>
      </c>
      <c r="BC30" s="28">
        <v>179.2</v>
      </c>
      <c r="BD30" s="28">
        <v>183.32</v>
      </c>
      <c r="BE30" s="28">
        <v>179.14</v>
      </c>
      <c r="BF30" s="28">
        <v>188.88</v>
      </c>
      <c r="BG30" s="28">
        <v>182.26</v>
      </c>
      <c r="BH30" s="29">
        <v>59.92</v>
      </c>
      <c r="BI30" s="29">
        <v>49.77</v>
      </c>
      <c r="BJ30" s="29">
        <v>113.59</v>
      </c>
      <c r="BK30" s="29">
        <v>136.74</v>
      </c>
      <c r="BL30" s="29">
        <v>137.85</v>
      </c>
      <c r="BM30" s="29">
        <v>137.30000000000001</v>
      </c>
      <c r="BN30" s="29">
        <v>135.51</v>
      </c>
      <c r="BO30" s="28">
        <v>71.63</v>
      </c>
      <c r="BP30" s="28">
        <v>49.77</v>
      </c>
      <c r="BQ30" s="28">
        <v>73.7</v>
      </c>
      <c r="BR30" s="28">
        <v>73.48</v>
      </c>
      <c r="BS30" s="28">
        <v>73.37</v>
      </c>
      <c r="BT30" s="28">
        <v>72.739999999999995</v>
      </c>
      <c r="BU30" s="28">
        <v>72.55</v>
      </c>
      <c r="BV30" s="29">
        <v>116.18</v>
      </c>
      <c r="BW30" s="29">
        <v>49.77</v>
      </c>
      <c r="BX30" s="29">
        <v>121.33</v>
      </c>
      <c r="BY30" s="29">
        <v>119.91</v>
      </c>
      <c r="BZ30" s="29">
        <v>118.58</v>
      </c>
      <c r="CA30" s="29">
        <v>119.13</v>
      </c>
      <c r="CB30" s="29">
        <v>118.54</v>
      </c>
      <c r="CC30" s="28">
        <v>124.84</v>
      </c>
      <c r="CD30" s="28">
        <v>49.77</v>
      </c>
      <c r="CE30" s="28">
        <v>130.91</v>
      </c>
      <c r="CF30" s="28">
        <v>132.15</v>
      </c>
      <c r="CG30" s="28">
        <v>102.36</v>
      </c>
      <c r="CH30" s="28">
        <v>100.65</v>
      </c>
      <c r="CI30" s="28">
        <v>130</v>
      </c>
      <c r="CJ30" s="29">
        <v>103.88</v>
      </c>
      <c r="CK30" s="29">
        <v>68.66</v>
      </c>
      <c r="CL30" s="29">
        <v>105.77</v>
      </c>
      <c r="CM30" s="29">
        <v>104.84</v>
      </c>
      <c r="CN30" s="29">
        <v>104.24</v>
      </c>
      <c r="CO30" s="29"/>
      <c r="CP30" s="29"/>
      <c r="CQ30" s="28"/>
      <c r="CR30" s="28"/>
      <c r="CS30" s="28"/>
      <c r="CT30" s="28"/>
      <c r="CU30" s="28"/>
      <c r="CV30" s="28"/>
      <c r="CW30" s="28"/>
      <c r="CX30" s="29"/>
      <c r="CY30" s="29"/>
      <c r="CZ30" s="29"/>
      <c r="DA30" s="29"/>
      <c r="DB30" s="29"/>
      <c r="DC30" s="29"/>
      <c r="DD30" s="29"/>
      <c r="DE30" s="28"/>
      <c r="DF30" s="28"/>
      <c r="DG30" s="28"/>
      <c r="DH30" s="28"/>
      <c r="DI30" s="28"/>
      <c r="DJ30" s="28"/>
      <c r="DK30" s="28"/>
      <c r="DL30" s="29"/>
      <c r="DM30" s="29"/>
      <c r="DN30" s="29"/>
      <c r="DO30" s="29"/>
      <c r="DP30" s="29"/>
      <c r="DQ30" s="29"/>
      <c r="DR30" s="29"/>
      <c r="DS30" s="28"/>
      <c r="DT30" s="28"/>
      <c r="DU30" s="28"/>
      <c r="DV30" s="28"/>
      <c r="DW30" s="28"/>
      <c r="DX30" s="28"/>
      <c r="DY30" s="28"/>
      <c r="DZ30" s="29"/>
      <c r="EA30" s="29"/>
      <c r="EB30" s="29"/>
      <c r="EC30" s="29"/>
      <c r="ED30" s="29"/>
      <c r="EE30" s="29"/>
      <c r="EF30" s="29"/>
      <c r="EG30" s="28"/>
      <c r="EH30" s="28"/>
      <c r="EI30" s="28"/>
      <c r="EJ30" s="28"/>
      <c r="EK30" s="28"/>
      <c r="EL30" s="28"/>
      <c r="EM30" s="28"/>
      <c r="EN30" s="29"/>
      <c r="EO30" s="29"/>
      <c r="EP30" s="29"/>
      <c r="EQ30" s="29"/>
      <c r="ER30" s="29"/>
      <c r="ES30" s="29"/>
      <c r="ET30" s="29"/>
      <c r="EU30" s="28"/>
      <c r="EV30" s="28"/>
      <c r="EW30" s="28"/>
      <c r="EX30" s="28"/>
      <c r="EY30" s="28"/>
      <c r="EZ30" s="28"/>
      <c r="FA30" s="28"/>
      <c r="FB30" s="29"/>
      <c r="FC30" s="29"/>
      <c r="FD30" s="29"/>
      <c r="FE30" s="29"/>
      <c r="FF30" s="29"/>
      <c r="FG30" s="29"/>
      <c r="FH30" s="29"/>
      <c r="FI30" s="28"/>
      <c r="FJ30" s="28"/>
      <c r="FK30" s="28"/>
      <c r="FL30" s="28"/>
      <c r="FM30" s="28"/>
      <c r="FN30" s="28"/>
      <c r="FO30" s="28"/>
      <c r="FP30" s="29"/>
      <c r="FQ30" s="29"/>
      <c r="FR30" s="29"/>
      <c r="FS30" s="29"/>
      <c r="FT30" s="29"/>
      <c r="FU30" s="29"/>
      <c r="FV30" s="29"/>
      <c r="FW30" s="28"/>
      <c r="FX30" s="28"/>
      <c r="FY30" s="28"/>
      <c r="FZ30" s="28"/>
      <c r="GA30" s="28"/>
      <c r="GB30" s="28"/>
      <c r="GC30" s="28"/>
      <c r="GD30" s="29"/>
      <c r="GE30" s="29"/>
      <c r="GF30" s="29"/>
      <c r="GG30" s="29"/>
      <c r="GH30" s="29"/>
      <c r="GI30" s="29"/>
      <c r="GJ30" s="29"/>
      <c r="GK30" s="28"/>
      <c r="GL30" s="28"/>
      <c r="GM30" s="28"/>
      <c r="GN30" s="28"/>
      <c r="GO30" s="28"/>
      <c r="GP30" s="28"/>
      <c r="GQ30" s="28"/>
      <c r="GR30" s="29"/>
      <c r="GS30" s="29"/>
      <c r="GT30" s="29"/>
      <c r="GU30" s="29"/>
      <c r="GV30" s="29"/>
      <c r="GW30" s="29"/>
      <c r="GX30" s="29"/>
      <c r="GY30" s="28"/>
      <c r="GZ30" s="28"/>
      <c r="HA30" s="28"/>
      <c r="HB30" s="28"/>
      <c r="HC30" s="28"/>
      <c r="HD30" s="28"/>
      <c r="HE30" s="28"/>
      <c r="HF30" s="29"/>
      <c r="HG30" s="29"/>
      <c r="HH30" s="29"/>
      <c r="HI30" s="29"/>
      <c r="HJ30" s="29"/>
      <c r="HK30" s="29"/>
      <c r="HL30" s="29"/>
      <c r="HM30" s="28"/>
      <c r="HN30" s="28"/>
      <c r="HO30" s="28"/>
      <c r="HP30" s="28"/>
      <c r="HQ30" s="28"/>
      <c r="HR30" s="28"/>
      <c r="HS30" s="28"/>
      <c r="HT30" s="29"/>
      <c r="HU30" s="29"/>
      <c r="HV30" s="29"/>
      <c r="HW30" s="29"/>
      <c r="HX30" s="29"/>
      <c r="HY30" s="29"/>
      <c r="HZ30" s="29"/>
      <c r="IA30" s="28"/>
      <c r="IB30" s="28"/>
      <c r="IC30" s="28"/>
      <c r="ID30" s="28"/>
      <c r="IE30" s="28"/>
      <c r="IF30" s="28"/>
      <c r="IG30" s="28"/>
      <c r="IH30" s="29"/>
      <c r="II30" s="29"/>
      <c r="IJ30" s="29"/>
      <c r="IK30" s="29"/>
      <c r="IL30" s="29"/>
      <c r="IM30" s="29"/>
      <c r="IN30" s="29"/>
      <c r="IO30" s="28"/>
      <c r="IP30" s="28"/>
      <c r="IQ30" s="28"/>
      <c r="IR30" s="28"/>
      <c r="IS30" s="28"/>
      <c r="IT30" s="28"/>
      <c r="IU30" s="28"/>
      <c r="IV30" s="29"/>
      <c r="IW30" s="29"/>
      <c r="IX30" s="29"/>
      <c r="IY30" s="29"/>
      <c r="IZ30" s="29"/>
      <c r="JA30" s="29"/>
      <c r="JB30" s="29"/>
      <c r="JC30" s="28"/>
      <c r="JD30" s="28"/>
      <c r="JE30" s="28"/>
      <c r="JF30" s="28"/>
      <c r="JG30" s="28"/>
      <c r="JH30" s="28"/>
      <c r="JI30" s="28"/>
      <c r="JJ30" s="29"/>
      <c r="JK30" s="29"/>
      <c r="JL30" s="29"/>
      <c r="JM30" s="29"/>
      <c r="JN30" s="29"/>
      <c r="JO30" s="29"/>
      <c r="JP30" s="29"/>
      <c r="JQ30" s="28"/>
      <c r="JR30" s="28"/>
      <c r="JS30" s="28"/>
      <c r="JT30" s="28"/>
      <c r="JU30" s="28"/>
      <c r="JV30" s="28"/>
      <c r="JW30" s="28"/>
      <c r="JX30" s="29"/>
      <c r="JY30" s="29"/>
      <c r="JZ30" s="29"/>
      <c r="KA30" s="29"/>
      <c r="KB30" s="29"/>
      <c r="KC30" s="29"/>
      <c r="KD30" s="29"/>
      <c r="KE30" s="28"/>
      <c r="KF30" s="28"/>
      <c r="KG30" s="28"/>
      <c r="KH30" s="28"/>
      <c r="KI30" s="28"/>
      <c r="KJ30" s="28"/>
      <c r="KK30" s="28"/>
      <c r="KL30" s="29"/>
      <c r="KM30" s="29"/>
      <c r="KN30" s="29"/>
      <c r="KO30" s="29"/>
      <c r="KP30" s="29"/>
      <c r="KQ30" s="29"/>
      <c r="KR30" s="29"/>
      <c r="KS30" s="28"/>
      <c r="KT30" s="28"/>
      <c r="KU30" s="28"/>
      <c r="KV30" s="28"/>
      <c r="KW30" s="28"/>
      <c r="KX30" s="28"/>
      <c r="KY30" s="28"/>
      <c r="KZ30" s="29"/>
      <c r="LA30" s="29"/>
      <c r="LB30" s="29"/>
    </row>
    <row r="31" spans="1:314" customFormat="1" x14ac:dyDescent="0.25">
      <c r="A31" s="17">
        <v>7</v>
      </c>
      <c r="B31" s="17" t="s">
        <v>3</v>
      </c>
      <c r="C31" s="28">
        <v>195.4</v>
      </c>
      <c r="D31" s="29">
        <v>269.51</v>
      </c>
      <c r="E31" s="29">
        <v>255.42</v>
      </c>
      <c r="F31" s="29">
        <v>292.3</v>
      </c>
      <c r="G31" s="29">
        <v>295.68</v>
      </c>
      <c r="H31" s="6">
        <v>294.83</v>
      </c>
      <c r="I31" s="6">
        <v>304.35000000000002</v>
      </c>
      <c r="J31" s="29">
        <v>304.64</v>
      </c>
      <c r="K31" s="28">
        <v>287.14999999999998</v>
      </c>
      <c r="L31" s="28">
        <v>270.14999999999998</v>
      </c>
      <c r="M31" s="28">
        <v>302.48</v>
      </c>
      <c r="N31" s="28">
        <v>308.19</v>
      </c>
      <c r="O31" s="28">
        <v>306.16000000000003</v>
      </c>
      <c r="P31" s="28">
        <v>297.76</v>
      </c>
      <c r="Q31" s="28">
        <v>287</v>
      </c>
      <c r="R31" s="29">
        <v>207.98</v>
      </c>
      <c r="S31" s="29">
        <v>196.38</v>
      </c>
      <c r="T31" s="29">
        <v>220.01</v>
      </c>
      <c r="U31" s="29">
        <v>220.6</v>
      </c>
      <c r="V31" s="29">
        <v>217.52</v>
      </c>
      <c r="W31" s="29">
        <v>206.06</v>
      </c>
      <c r="X31" s="29">
        <v>197.22</v>
      </c>
      <c r="Y31" s="28">
        <v>172.95</v>
      </c>
      <c r="Z31" s="28">
        <v>163.05000000000001</v>
      </c>
      <c r="AA31" s="28">
        <v>179.27</v>
      </c>
      <c r="AB31" s="28">
        <v>179.93</v>
      </c>
      <c r="AC31" s="28">
        <v>177.55</v>
      </c>
      <c r="AD31" s="28">
        <v>175.29</v>
      </c>
      <c r="AE31" s="28">
        <v>173.66</v>
      </c>
      <c r="AF31" s="29">
        <v>134.5</v>
      </c>
      <c r="AG31" s="29">
        <v>128.74</v>
      </c>
      <c r="AH31" s="29">
        <v>144.93</v>
      </c>
      <c r="AI31" s="29">
        <v>143.81</v>
      </c>
      <c r="AJ31" s="29">
        <v>145.41999999999999</v>
      </c>
      <c r="AK31" s="29">
        <v>143.55000000000001</v>
      </c>
      <c r="AL31" s="29">
        <v>141.56</v>
      </c>
      <c r="AM31" s="28">
        <v>165.43</v>
      </c>
      <c r="AN31" s="28">
        <v>160.59</v>
      </c>
      <c r="AO31" s="28">
        <v>167.87</v>
      </c>
      <c r="AP31" s="28">
        <v>170.59</v>
      </c>
      <c r="AQ31" s="28">
        <v>169.77</v>
      </c>
      <c r="AR31" s="28">
        <v>169.18</v>
      </c>
      <c r="AS31" s="28">
        <v>169.56</v>
      </c>
      <c r="AT31" s="29">
        <v>165.5</v>
      </c>
      <c r="AU31" s="29">
        <v>161.24</v>
      </c>
      <c r="AV31" s="29">
        <v>173.13</v>
      </c>
      <c r="AW31" s="29">
        <v>174.46</v>
      </c>
      <c r="AX31" s="29">
        <v>175.65</v>
      </c>
      <c r="AY31" s="29">
        <v>176.41</v>
      </c>
      <c r="AZ31" s="29">
        <v>173.68</v>
      </c>
      <c r="BA31" s="28">
        <v>170.99</v>
      </c>
      <c r="BB31" s="28">
        <v>147.49</v>
      </c>
      <c r="BC31" s="28">
        <v>179.2</v>
      </c>
      <c r="BD31" s="28">
        <v>183.32</v>
      </c>
      <c r="BE31" s="28">
        <v>179.14</v>
      </c>
      <c r="BF31" s="28">
        <v>188.88</v>
      </c>
      <c r="BG31" s="28">
        <v>182.26</v>
      </c>
      <c r="BH31" s="29">
        <v>59.92</v>
      </c>
      <c r="BI31" s="29">
        <v>49.77</v>
      </c>
      <c r="BJ31" s="29">
        <v>136.38</v>
      </c>
      <c r="BK31" s="29">
        <v>137.6</v>
      </c>
      <c r="BL31" s="29">
        <v>137.85</v>
      </c>
      <c r="BM31" s="29">
        <v>137.30000000000001</v>
      </c>
      <c r="BN31" s="29">
        <v>135.51</v>
      </c>
      <c r="BO31" s="28">
        <v>71.63</v>
      </c>
      <c r="BP31" s="28">
        <v>49.77</v>
      </c>
      <c r="BQ31" s="28">
        <v>73.7</v>
      </c>
      <c r="BR31" s="28">
        <v>73.48</v>
      </c>
      <c r="BS31" s="28">
        <v>73.37</v>
      </c>
      <c r="BT31" s="28">
        <v>72.739999999999995</v>
      </c>
      <c r="BU31" s="28">
        <v>72.63</v>
      </c>
      <c r="BV31" s="29">
        <v>117.63</v>
      </c>
      <c r="BW31" s="29">
        <v>49.77</v>
      </c>
      <c r="BX31" s="29">
        <v>121.33</v>
      </c>
      <c r="BY31" s="29">
        <v>121.62</v>
      </c>
      <c r="BZ31" s="29">
        <v>120.34</v>
      </c>
      <c r="CA31" s="29">
        <v>119.13</v>
      </c>
      <c r="CB31" s="29">
        <v>118.54</v>
      </c>
      <c r="CC31" s="28">
        <v>127.2</v>
      </c>
      <c r="CD31" s="28">
        <v>49.77</v>
      </c>
      <c r="CE31" s="28">
        <v>130.91</v>
      </c>
      <c r="CF31" s="28">
        <v>132.15</v>
      </c>
      <c r="CG31" s="28">
        <v>131.04</v>
      </c>
      <c r="CH31" s="28">
        <v>128.94</v>
      </c>
      <c r="CI31" s="28">
        <v>130</v>
      </c>
      <c r="CJ31" s="29">
        <v>104.58</v>
      </c>
      <c r="CK31" s="29">
        <v>68.66</v>
      </c>
      <c r="CL31" s="29">
        <v>105.77</v>
      </c>
      <c r="CM31" s="29">
        <v>104.84</v>
      </c>
      <c r="CN31" s="29">
        <v>104.24</v>
      </c>
      <c r="CO31" s="29"/>
      <c r="CP31" s="29"/>
      <c r="CQ31" s="28"/>
      <c r="CR31" s="28"/>
      <c r="CS31" s="28"/>
      <c r="CT31" s="28"/>
      <c r="CU31" s="28"/>
      <c r="CV31" s="28"/>
      <c r="CW31" s="28"/>
      <c r="CX31" s="29"/>
      <c r="CY31" s="29"/>
      <c r="CZ31" s="29"/>
      <c r="DA31" s="29"/>
      <c r="DB31" s="29"/>
      <c r="DC31" s="29"/>
      <c r="DD31" s="29"/>
      <c r="DE31" s="28"/>
      <c r="DF31" s="28"/>
      <c r="DG31" s="28"/>
      <c r="DH31" s="28"/>
      <c r="DI31" s="28"/>
      <c r="DJ31" s="28"/>
      <c r="DK31" s="28"/>
      <c r="DL31" s="29"/>
      <c r="DM31" s="29"/>
      <c r="DN31" s="29"/>
      <c r="DO31" s="29"/>
      <c r="DP31" s="29"/>
      <c r="DQ31" s="29"/>
      <c r="DR31" s="29"/>
      <c r="DS31" s="28"/>
      <c r="DT31" s="28"/>
      <c r="DU31" s="28"/>
      <c r="DV31" s="28"/>
      <c r="DW31" s="28"/>
      <c r="DX31" s="28"/>
      <c r="DY31" s="28"/>
      <c r="DZ31" s="29"/>
      <c r="EA31" s="29"/>
      <c r="EB31" s="29"/>
      <c r="EC31" s="29"/>
      <c r="ED31" s="29"/>
      <c r="EE31" s="29"/>
      <c r="EF31" s="29"/>
      <c r="EG31" s="28"/>
      <c r="EH31" s="28"/>
      <c r="EI31" s="28"/>
      <c r="EJ31" s="28"/>
      <c r="EK31" s="28"/>
      <c r="EL31" s="28"/>
      <c r="EM31" s="28"/>
      <c r="EN31" s="29"/>
      <c r="EO31" s="29"/>
      <c r="EP31" s="29"/>
      <c r="EQ31" s="29"/>
      <c r="ER31" s="29"/>
      <c r="ES31" s="29"/>
      <c r="ET31" s="29"/>
      <c r="EU31" s="28"/>
      <c r="EV31" s="28"/>
      <c r="EW31" s="28"/>
      <c r="EX31" s="28"/>
      <c r="EY31" s="28"/>
      <c r="EZ31" s="28"/>
      <c r="FA31" s="28"/>
      <c r="FB31" s="29"/>
      <c r="FC31" s="29"/>
      <c r="FD31" s="29"/>
      <c r="FE31" s="29"/>
      <c r="FF31" s="29"/>
      <c r="FG31" s="29"/>
      <c r="FH31" s="29"/>
      <c r="FI31" s="28"/>
      <c r="FJ31" s="28"/>
      <c r="FK31" s="28"/>
      <c r="FL31" s="28"/>
      <c r="FM31" s="28"/>
      <c r="FN31" s="28"/>
      <c r="FO31" s="28"/>
      <c r="FP31" s="29"/>
      <c r="FQ31" s="29"/>
      <c r="FR31" s="29"/>
      <c r="FS31" s="29"/>
      <c r="FT31" s="29"/>
      <c r="FU31" s="29"/>
      <c r="FV31" s="29"/>
      <c r="FW31" s="28"/>
      <c r="FX31" s="28"/>
      <c r="FY31" s="28"/>
      <c r="FZ31" s="28"/>
      <c r="GA31" s="28"/>
      <c r="GB31" s="28"/>
      <c r="GC31" s="28"/>
      <c r="GD31" s="29"/>
      <c r="GE31" s="29"/>
      <c r="GF31" s="29"/>
      <c r="GG31" s="29"/>
      <c r="GH31" s="29"/>
      <c r="GI31" s="29"/>
      <c r="GJ31" s="29"/>
      <c r="GK31" s="28"/>
      <c r="GL31" s="28"/>
      <c r="GM31" s="28"/>
      <c r="GN31" s="28"/>
      <c r="GO31" s="28"/>
      <c r="GP31" s="28"/>
      <c r="GQ31" s="28"/>
      <c r="GR31" s="29"/>
      <c r="GS31" s="29"/>
      <c r="GT31" s="29"/>
      <c r="GU31" s="29"/>
      <c r="GV31" s="29"/>
      <c r="GW31" s="29"/>
      <c r="GX31" s="29"/>
      <c r="GY31" s="28"/>
      <c r="GZ31" s="28"/>
      <c r="HA31" s="28"/>
      <c r="HB31" s="28"/>
      <c r="HC31" s="28"/>
      <c r="HD31" s="28"/>
      <c r="HE31" s="28"/>
      <c r="HF31" s="29"/>
      <c r="HG31" s="29"/>
      <c r="HH31" s="29"/>
      <c r="HI31" s="29"/>
      <c r="HJ31" s="29"/>
      <c r="HK31" s="29"/>
      <c r="HL31" s="29"/>
      <c r="HM31" s="28"/>
      <c r="HN31" s="28"/>
      <c r="HO31" s="28"/>
      <c r="HP31" s="28"/>
      <c r="HQ31" s="28"/>
      <c r="HR31" s="28"/>
      <c r="HS31" s="28"/>
      <c r="HT31" s="29"/>
      <c r="HU31" s="29"/>
      <c r="HV31" s="29"/>
      <c r="HW31" s="29"/>
      <c r="HX31" s="29"/>
      <c r="HY31" s="29"/>
      <c r="HZ31" s="29"/>
      <c r="IA31" s="28"/>
      <c r="IB31" s="28"/>
      <c r="IC31" s="28"/>
      <c r="ID31" s="28"/>
      <c r="IE31" s="28"/>
      <c r="IF31" s="28"/>
      <c r="IG31" s="28"/>
      <c r="IH31" s="29"/>
      <c r="II31" s="29"/>
      <c r="IJ31" s="29"/>
      <c r="IK31" s="29"/>
      <c r="IL31" s="29"/>
      <c r="IM31" s="29"/>
      <c r="IN31" s="29"/>
      <c r="IO31" s="28"/>
      <c r="IP31" s="28"/>
      <c r="IQ31" s="28"/>
      <c r="IR31" s="28"/>
      <c r="IS31" s="28"/>
      <c r="IT31" s="28"/>
      <c r="IU31" s="28"/>
      <c r="IV31" s="29"/>
      <c r="IW31" s="29"/>
      <c r="IX31" s="29"/>
      <c r="IY31" s="29"/>
      <c r="IZ31" s="29"/>
      <c r="JA31" s="29"/>
      <c r="JB31" s="29"/>
      <c r="JC31" s="28"/>
      <c r="JD31" s="28"/>
      <c r="JE31" s="28"/>
      <c r="JF31" s="28"/>
      <c r="JG31" s="28"/>
      <c r="JH31" s="28"/>
      <c r="JI31" s="28"/>
      <c r="JJ31" s="29"/>
      <c r="JK31" s="29"/>
      <c r="JL31" s="29"/>
      <c r="JM31" s="29"/>
      <c r="JN31" s="29"/>
      <c r="JO31" s="29"/>
      <c r="JP31" s="29"/>
      <c r="JQ31" s="28"/>
      <c r="JR31" s="28"/>
      <c r="JS31" s="28"/>
      <c r="JT31" s="28"/>
      <c r="JU31" s="28"/>
      <c r="JV31" s="28"/>
      <c r="JW31" s="28"/>
      <c r="JX31" s="29"/>
      <c r="JY31" s="29"/>
      <c r="JZ31" s="29"/>
      <c r="KA31" s="29"/>
      <c r="KB31" s="29"/>
      <c r="KC31" s="29"/>
      <c r="KD31" s="29"/>
      <c r="KE31" s="28"/>
      <c r="KF31" s="28"/>
      <c r="KG31" s="28"/>
      <c r="KH31" s="28"/>
      <c r="KI31" s="28"/>
      <c r="KJ31" s="28"/>
      <c r="KK31" s="28"/>
      <c r="KL31" s="29"/>
      <c r="KM31" s="29"/>
      <c r="KN31" s="29"/>
      <c r="KO31" s="29"/>
      <c r="KP31" s="29"/>
      <c r="KQ31" s="29"/>
      <c r="KR31" s="29"/>
      <c r="KS31" s="28"/>
      <c r="KT31" s="28"/>
      <c r="KU31" s="28"/>
      <c r="KV31" s="28"/>
      <c r="KW31" s="28"/>
      <c r="KX31" s="28"/>
      <c r="KY31" s="28"/>
      <c r="KZ31" s="29"/>
      <c r="LA31" s="29"/>
      <c r="LB31" s="29"/>
    </row>
    <row r="32" spans="1:314" customFormat="1" x14ac:dyDescent="0.25">
      <c r="A32" s="17">
        <v>7</v>
      </c>
      <c r="B32" s="17" t="s">
        <v>4</v>
      </c>
      <c r="C32" s="28">
        <v>195.4</v>
      </c>
      <c r="D32" s="29">
        <v>269.51</v>
      </c>
      <c r="E32" s="29">
        <v>255.42</v>
      </c>
      <c r="F32" s="29">
        <v>292.3</v>
      </c>
      <c r="G32" s="29">
        <v>295.68</v>
      </c>
      <c r="H32" s="6">
        <v>233.32</v>
      </c>
      <c r="I32" s="6">
        <v>304.35000000000002</v>
      </c>
      <c r="J32" s="29">
        <v>304.64</v>
      </c>
      <c r="K32" s="28">
        <v>287.14999999999998</v>
      </c>
      <c r="L32" s="28">
        <v>270.14999999999998</v>
      </c>
      <c r="M32" s="28">
        <v>302.48</v>
      </c>
      <c r="N32" s="28">
        <v>308.19</v>
      </c>
      <c r="O32" s="28">
        <v>306.16000000000003</v>
      </c>
      <c r="P32" s="28">
        <v>297.76</v>
      </c>
      <c r="Q32" s="28">
        <v>287</v>
      </c>
      <c r="R32" s="29">
        <v>207.98</v>
      </c>
      <c r="S32" s="29">
        <v>196.38</v>
      </c>
      <c r="T32" s="29">
        <v>220.01</v>
      </c>
      <c r="U32" s="29">
        <v>220.6</v>
      </c>
      <c r="V32" s="29">
        <v>217.52</v>
      </c>
      <c r="W32" s="29">
        <v>206.06</v>
      </c>
      <c r="X32" s="29">
        <v>197.22</v>
      </c>
      <c r="Y32" s="28">
        <v>172.95</v>
      </c>
      <c r="Z32" s="28">
        <v>163.05000000000001</v>
      </c>
      <c r="AA32" s="28">
        <v>179.27</v>
      </c>
      <c r="AB32" s="28">
        <v>179.93</v>
      </c>
      <c r="AC32" s="28">
        <v>177.55</v>
      </c>
      <c r="AD32" s="28">
        <v>175.29</v>
      </c>
      <c r="AE32" s="28">
        <v>173.66</v>
      </c>
      <c r="AF32" s="29">
        <v>134.5</v>
      </c>
      <c r="AG32" s="29">
        <v>128.74</v>
      </c>
      <c r="AH32" s="29">
        <v>145.41999999999999</v>
      </c>
      <c r="AI32" s="29">
        <v>143.81</v>
      </c>
      <c r="AJ32" s="29">
        <v>145.41999999999999</v>
      </c>
      <c r="AK32" s="29">
        <v>146.91</v>
      </c>
      <c r="AL32" s="29">
        <v>157.1</v>
      </c>
      <c r="AM32" s="28">
        <v>167.53</v>
      </c>
      <c r="AN32" s="28">
        <v>161.78</v>
      </c>
      <c r="AO32" s="28">
        <v>171.18</v>
      </c>
      <c r="AP32" s="28">
        <v>170.59</v>
      </c>
      <c r="AQ32" s="28">
        <v>169.77</v>
      </c>
      <c r="AR32" s="28">
        <v>169.18</v>
      </c>
      <c r="AS32" s="28">
        <v>169.56</v>
      </c>
      <c r="AT32" s="29">
        <v>165.5</v>
      </c>
      <c r="AU32" s="29">
        <v>161.24</v>
      </c>
      <c r="AV32" s="29">
        <v>173.13</v>
      </c>
      <c r="AW32" s="29">
        <v>174.46</v>
      </c>
      <c r="AX32" s="29">
        <v>175.65</v>
      </c>
      <c r="AY32" s="29">
        <v>176.41</v>
      </c>
      <c r="AZ32" s="29">
        <v>173.68</v>
      </c>
      <c r="BA32" s="28">
        <v>170.99</v>
      </c>
      <c r="BB32" s="28">
        <v>147.49</v>
      </c>
      <c r="BC32" s="28">
        <v>179.2</v>
      </c>
      <c r="BD32" s="28">
        <v>183.32</v>
      </c>
      <c r="BE32" s="28">
        <v>179.14</v>
      </c>
      <c r="BF32" s="28">
        <v>188.88</v>
      </c>
      <c r="BG32" s="28">
        <v>182.26</v>
      </c>
      <c r="BH32" s="29">
        <v>49.77</v>
      </c>
      <c r="BI32" s="29">
        <v>49.77</v>
      </c>
      <c r="BJ32" s="29">
        <v>49.77</v>
      </c>
      <c r="BK32" s="29">
        <v>49.77</v>
      </c>
      <c r="BL32" s="29">
        <v>49.77</v>
      </c>
      <c r="BM32" s="29">
        <v>49.77</v>
      </c>
      <c r="BN32" s="29">
        <v>134.37</v>
      </c>
      <c r="BO32" s="28">
        <v>49.77</v>
      </c>
      <c r="BP32" s="28">
        <v>49.77</v>
      </c>
      <c r="BQ32" s="28">
        <v>70.069999999999993</v>
      </c>
      <c r="BR32" s="28">
        <v>72.39</v>
      </c>
      <c r="BS32" s="28">
        <v>69.3</v>
      </c>
      <c r="BT32" s="28">
        <v>49.77</v>
      </c>
      <c r="BU32" s="28">
        <v>49.77</v>
      </c>
      <c r="BV32" s="29">
        <v>71.84</v>
      </c>
      <c r="BW32" s="29">
        <v>49.77</v>
      </c>
      <c r="BX32" s="29">
        <v>81.47</v>
      </c>
      <c r="BY32" s="29">
        <v>85.57</v>
      </c>
      <c r="BZ32" s="29">
        <v>74.7</v>
      </c>
      <c r="CA32" s="29">
        <v>96.43</v>
      </c>
      <c r="CB32" s="29">
        <v>74.680000000000007</v>
      </c>
      <c r="CC32" s="28">
        <v>75.739999999999995</v>
      </c>
      <c r="CD32" s="28">
        <v>49.77</v>
      </c>
      <c r="CE32" s="28">
        <v>78.48</v>
      </c>
      <c r="CF32" s="28">
        <v>82.17</v>
      </c>
      <c r="CG32" s="28">
        <v>64.489999999999995</v>
      </c>
      <c r="CH32" s="28">
        <v>63.41</v>
      </c>
      <c r="CI32" s="28">
        <v>103.66</v>
      </c>
      <c r="CJ32" s="29">
        <v>70.3</v>
      </c>
      <c r="CK32" s="29">
        <v>68.66</v>
      </c>
      <c r="CL32" s="29">
        <v>104.25</v>
      </c>
      <c r="CM32" s="29">
        <v>103.89</v>
      </c>
      <c r="CN32" s="29">
        <v>103.73</v>
      </c>
      <c r="CO32" s="29"/>
      <c r="CP32" s="29"/>
      <c r="CQ32" s="28"/>
      <c r="CR32" s="28"/>
      <c r="CS32" s="28"/>
      <c r="CT32" s="28"/>
      <c r="CU32" s="28"/>
      <c r="CV32" s="28"/>
      <c r="CW32" s="28"/>
      <c r="CX32" s="29"/>
      <c r="CY32" s="29"/>
      <c r="CZ32" s="29"/>
      <c r="DA32" s="29"/>
      <c r="DB32" s="29"/>
      <c r="DC32" s="29"/>
      <c r="DD32" s="29"/>
      <c r="DE32" s="28"/>
      <c r="DF32" s="28"/>
      <c r="DG32" s="28"/>
      <c r="DH32" s="28"/>
      <c r="DI32" s="28"/>
      <c r="DJ32" s="28"/>
      <c r="DK32" s="28"/>
      <c r="DL32" s="29"/>
      <c r="DM32" s="29"/>
      <c r="DN32" s="29"/>
      <c r="DO32" s="29"/>
      <c r="DP32" s="29"/>
      <c r="DQ32" s="29"/>
      <c r="DR32" s="29"/>
      <c r="DS32" s="28"/>
      <c r="DT32" s="28"/>
      <c r="DU32" s="28"/>
      <c r="DV32" s="28"/>
      <c r="DW32" s="28"/>
      <c r="DX32" s="28"/>
      <c r="DY32" s="28"/>
      <c r="DZ32" s="29"/>
      <c r="EA32" s="29"/>
      <c r="EB32" s="29"/>
      <c r="EC32" s="29"/>
      <c r="ED32" s="29"/>
      <c r="EE32" s="29"/>
      <c r="EF32" s="29"/>
      <c r="EG32" s="28"/>
      <c r="EH32" s="28"/>
      <c r="EI32" s="28"/>
      <c r="EJ32" s="28"/>
      <c r="EK32" s="28"/>
      <c r="EL32" s="28"/>
      <c r="EM32" s="28"/>
      <c r="EN32" s="29"/>
      <c r="EO32" s="29"/>
      <c r="EP32" s="29"/>
      <c r="EQ32" s="29"/>
      <c r="ER32" s="29"/>
      <c r="ES32" s="29"/>
      <c r="ET32" s="29"/>
      <c r="EU32" s="28"/>
      <c r="EV32" s="28"/>
      <c r="EW32" s="28"/>
      <c r="EX32" s="28"/>
      <c r="EY32" s="28"/>
      <c r="EZ32" s="28"/>
      <c r="FA32" s="28"/>
      <c r="FB32" s="29"/>
      <c r="FC32" s="29"/>
      <c r="FD32" s="29"/>
      <c r="FE32" s="29"/>
      <c r="FF32" s="29"/>
      <c r="FG32" s="29"/>
      <c r="FH32" s="29"/>
      <c r="FI32" s="28"/>
      <c r="FJ32" s="28"/>
      <c r="FK32" s="28"/>
      <c r="FL32" s="28"/>
      <c r="FM32" s="28"/>
      <c r="FN32" s="28"/>
      <c r="FO32" s="28"/>
      <c r="FP32" s="29"/>
      <c r="FQ32" s="29"/>
      <c r="FR32" s="29"/>
      <c r="FS32" s="29"/>
      <c r="FT32" s="29"/>
      <c r="FU32" s="29"/>
      <c r="FV32" s="29"/>
      <c r="FW32" s="28"/>
      <c r="FX32" s="28"/>
      <c r="FY32" s="28"/>
      <c r="FZ32" s="28"/>
      <c r="GA32" s="28"/>
      <c r="GB32" s="28"/>
      <c r="GC32" s="28"/>
      <c r="GD32" s="29"/>
      <c r="GE32" s="29"/>
      <c r="GF32" s="29"/>
      <c r="GG32" s="29"/>
      <c r="GH32" s="29"/>
      <c r="GI32" s="29"/>
      <c r="GJ32" s="29"/>
      <c r="GK32" s="28"/>
      <c r="GL32" s="28"/>
      <c r="GM32" s="28"/>
      <c r="GN32" s="28"/>
      <c r="GO32" s="28"/>
      <c r="GP32" s="28"/>
      <c r="GQ32" s="28"/>
      <c r="GR32" s="29"/>
      <c r="GS32" s="29"/>
      <c r="GT32" s="29"/>
      <c r="GU32" s="29"/>
      <c r="GV32" s="29"/>
      <c r="GW32" s="29"/>
      <c r="GX32" s="29"/>
      <c r="GY32" s="28"/>
      <c r="GZ32" s="28"/>
      <c r="HA32" s="28"/>
      <c r="HB32" s="28"/>
      <c r="HC32" s="28"/>
      <c r="HD32" s="28"/>
      <c r="HE32" s="28"/>
      <c r="HF32" s="29"/>
      <c r="HG32" s="29"/>
      <c r="HH32" s="29"/>
      <c r="HI32" s="29"/>
      <c r="HJ32" s="29"/>
      <c r="HK32" s="29"/>
      <c r="HL32" s="29"/>
      <c r="HM32" s="28"/>
      <c r="HN32" s="28"/>
      <c r="HO32" s="28"/>
      <c r="HP32" s="28"/>
      <c r="HQ32" s="28"/>
      <c r="HR32" s="28"/>
      <c r="HS32" s="28"/>
      <c r="HT32" s="29"/>
      <c r="HU32" s="29"/>
      <c r="HV32" s="29"/>
      <c r="HW32" s="29"/>
      <c r="HX32" s="29"/>
      <c r="HY32" s="29"/>
      <c r="HZ32" s="29"/>
      <c r="IA32" s="28"/>
      <c r="IB32" s="28"/>
      <c r="IC32" s="28"/>
      <c r="ID32" s="28"/>
      <c r="IE32" s="28"/>
      <c r="IF32" s="28"/>
      <c r="IG32" s="28"/>
      <c r="IH32" s="29"/>
      <c r="II32" s="29"/>
      <c r="IJ32" s="29"/>
      <c r="IK32" s="29"/>
      <c r="IL32" s="29"/>
      <c r="IM32" s="29"/>
      <c r="IN32" s="29"/>
      <c r="IO32" s="28"/>
      <c r="IP32" s="28"/>
      <c r="IQ32" s="28"/>
      <c r="IR32" s="28"/>
      <c r="IS32" s="28"/>
      <c r="IT32" s="28"/>
      <c r="IU32" s="28"/>
      <c r="IV32" s="29"/>
      <c r="IW32" s="29"/>
      <c r="IX32" s="29"/>
      <c r="IY32" s="29"/>
      <c r="IZ32" s="29"/>
      <c r="JA32" s="29"/>
      <c r="JB32" s="29"/>
      <c r="JC32" s="28"/>
      <c r="JD32" s="28"/>
      <c r="JE32" s="28"/>
      <c r="JF32" s="28"/>
      <c r="JG32" s="28"/>
      <c r="JH32" s="28"/>
      <c r="JI32" s="28"/>
      <c r="JJ32" s="29"/>
      <c r="JK32" s="29"/>
      <c r="JL32" s="29"/>
      <c r="JM32" s="29"/>
      <c r="JN32" s="29"/>
      <c r="JO32" s="29"/>
      <c r="JP32" s="29"/>
      <c r="JQ32" s="28"/>
      <c r="JR32" s="28"/>
      <c r="JS32" s="28"/>
      <c r="JT32" s="28"/>
      <c r="JU32" s="28"/>
      <c r="JV32" s="28"/>
      <c r="JW32" s="28"/>
      <c r="JX32" s="29"/>
      <c r="JY32" s="29"/>
      <c r="JZ32" s="29"/>
      <c r="KA32" s="29"/>
      <c r="KB32" s="29"/>
      <c r="KC32" s="29"/>
      <c r="KD32" s="29"/>
      <c r="KE32" s="28"/>
      <c r="KF32" s="28"/>
      <c r="KG32" s="28"/>
      <c r="KH32" s="28"/>
      <c r="KI32" s="28"/>
      <c r="KJ32" s="28"/>
      <c r="KK32" s="28"/>
      <c r="KL32" s="29"/>
      <c r="KM32" s="29"/>
      <c r="KN32" s="29"/>
      <c r="KO32" s="29"/>
      <c r="KP32" s="29"/>
      <c r="KQ32" s="29"/>
      <c r="KR32" s="29"/>
      <c r="KS32" s="28"/>
      <c r="KT32" s="28"/>
      <c r="KU32" s="28"/>
      <c r="KV32" s="28"/>
      <c r="KW32" s="28"/>
      <c r="KX32" s="28"/>
      <c r="KY32" s="28"/>
      <c r="KZ32" s="29"/>
      <c r="LA32" s="29"/>
      <c r="LB32" s="29"/>
    </row>
    <row r="33" spans="1:314" customFormat="1" x14ac:dyDescent="0.25">
      <c r="A33" s="17">
        <v>7</v>
      </c>
      <c r="B33" s="17" t="s">
        <v>5</v>
      </c>
      <c r="C33" s="28">
        <v>195.4</v>
      </c>
      <c r="D33" s="29">
        <v>269.51</v>
      </c>
      <c r="E33" s="29">
        <v>255.42</v>
      </c>
      <c r="F33" s="29">
        <v>292.3</v>
      </c>
      <c r="G33" s="29">
        <v>295.68</v>
      </c>
      <c r="H33" s="6">
        <v>294.83</v>
      </c>
      <c r="I33" s="6">
        <v>304.35000000000002</v>
      </c>
      <c r="J33" s="29">
        <v>304.64</v>
      </c>
      <c r="K33" s="28">
        <v>287.14999999999998</v>
      </c>
      <c r="L33" s="28">
        <v>270.14999999999998</v>
      </c>
      <c r="M33" s="28">
        <v>302.48</v>
      </c>
      <c r="N33" s="28">
        <v>308.19</v>
      </c>
      <c r="O33" s="28">
        <v>306.16000000000003</v>
      </c>
      <c r="P33" s="28">
        <v>297.76</v>
      </c>
      <c r="Q33" s="28">
        <v>287</v>
      </c>
      <c r="R33" s="29">
        <v>207.98</v>
      </c>
      <c r="S33" s="29">
        <v>196.38</v>
      </c>
      <c r="T33" s="29">
        <v>220.01</v>
      </c>
      <c r="U33" s="29">
        <v>220.6</v>
      </c>
      <c r="V33" s="29">
        <v>217.52</v>
      </c>
      <c r="W33" s="29">
        <v>206.06</v>
      </c>
      <c r="X33" s="29">
        <v>197.22</v>
      </c>
      <c r="Y33" s="28">
        <v>172.95</v>
      </c>
      <c r="Z33" s="28">
        <v>163.05000000000001</v>
      </c>
      <c r="AA33" s="28">
        <v>179.27</v>
      </c>
      <c r="AB33" s="28">
        <v>179.93</v>
      </c>
      <c r="AC33" s="28">
        <v>177.55</v>
      </c>
      <c r="AD33" s="28">
        <v>175.29</v>
      </c>
      <c r="AE33" s="28">
        <v>173.66</v>
      </c>
      <c r="AF33" s="29">
        <v>134.5</v>
      </c>
      <c r="AG33" s="29">
        <v>128.74</v>
      </c>
      <c r="AH33" s="29">
        <v>145.41999999999999</v>
      </c>
      <c r="AI33" s="29">
        <v>143.81</v>
      </c>
      <c r="AJ33" s="29">
        <v>145.41999999999999</v>
      </c>
      <c r="AK33" s="29">
        <v>146.91</v>
      </c>
      <c r="AL33" s="29">
        <v>157.1</v>
      </c>
      <c r="AM33" s="28">
        <v>167.53</v>
      </c>
      <c r="AN33" s="28">
        <v>161.78</v>
      </c>
      <c r="AO33" s="28">
        <v>171.18</v>
      </c>
      <c r="AP33" s="28">
        <v>170.59</v>
      </c>
      <c r="AQ33" s="28">
        <v>169.77</v>
      </c>
      <c r="AR33" s="28">
        <v>169.18</v>
      </c>
      <c r="AS33" s="28">
        <v>169.56</v>
      </c>
      <c r="AT33" s="29">
        <v>165.5</v>
      </c>
      <c r="AU33" s="29">
        <v>161.24</v>
      </c>
      <c r="AV33" s="29">
        <v>173.13</v>
      </c>
      <c r="AW33" s="29">
        <v>174.46</v>
      </c>
      <c r="AX33" s="29">
        <v>175.65</v>
      </c>
      <c r="AY33" s="29">
        <v>176.41</v>
      </c>
      <c r="AZ33" s="29">
        <v>173.68</v>
      </c>
      <c r="BA33" s="28">
        <v>170.99</v>
      </c>
      <c r="BB33" s="28">
        <v>147.49</v>
      </c>
      <c r="BC33" s="28">
        <v>179.2</v>
      </c>
      <c r="BD33" s="28">
        <v>183.32</v>
      </c>
      <c r="BE33" s="28">
        <v>179.14</v>
      </c>
      <c r="BF33" s="28">
        <v>188.88</v>
      </c>
      <c r="BG33" s="28">
        <v>182.26</v>
      </c>
      <c r="BH33" s="29">
        <v>49.77</v>
      </c>
      <c r="BI33" s="29">
        <v>49.77</v>
      </c>
      <c r="BJ33" s="29">
        <v>49.77</v>
      </c>
      <c r="BK33" s="29">
        <v>49.77</v>
      </c>
      <c r="BL33" s="29">
        <v>49.77</v>
      </c>
      <c r="BM33" s="29">
        <v>49.77</v>
      </c>
      <c r="BN33" s="29">
        <v>132.44</v>
      </c>
      <c r="BO33" s="28">
        <v>49.77</v>
      </c>
      <c r="BP33" s="28">
        <v>49.77</v>
      </c>
      <c r="BQ33" s="28">
        <v>70.069999999999993</v>
      </c>
      <c r="BR33" s="28">
        <v>49.77</v>
      </c>
      <c r="BS33" s="28">
        <v>49.77</v>
      </c>
      <c r="BT33" s="28">
        <v>49.77</v>
      </c>
      <c r="BU33" s="28">
        <v>49.77</v>
      </c>
      <c r="BV33" s="29">
        <v>49.77</v>
      </c>
      <c r="BW33" s="29">
        <v>49.77</v>
      </c>
      <c r="BX33" s="29">
        <v>49.77</v>
      </c>
      <c r="BY33" s="29">
        <v>49.77</v>
      </c>
      <c r="BZ33" s="29">
        <v>49.77</v>
      </c>
      <c r="CA33" s="29">
        <v>49.77</v>
      </c>
      <c r="CB33" s="29">
        <v>49.77</v>
      </c>
      <c r="CC33" s="28">
        <v>49.77</v>
      </c>
      <c r="CD33" s="28">
        <v>49.77</v>
      </c>
      <c r="CE33" s="28">
        <v>49.77</v>
      </c>
      <c r="CF33" s="28">
        <v>49.77</v>
      </c>
      <c r="CG33" s="28">
        <v>49.77</v>
      </c>
      <c r="CH33" s="28">
        <v>49.77</v>
      </c>
      <c r="CI33" s="28">
        <v>49.77</v>
      </c>
      <c r="CJ33" s="29">
        <v>49.77</v>
      </c>
      <c r="CK33" s="29">
        <v>49.77</v>
      </c>
      <c r="CL33" s="29">
        <v>49.77</v>
      </c>
      <c r="CM33" s="29">
        <v>49.77</v>
      </c>
      <c r="CN33" s="29">
        <v>97.94</v>
      </c>
      <c r="CO33" s="29"/>
      <c r="CP33" s="29"/>
      <c r="CQ33" s="28"/>
      <c r="CR33" s="28"/>
      <c r="CS33" s="28"/>
      <c r="CT33" s="28"/>
      <c r="CU33" s="28"/>
      <c r="CV33" s="28"/>
      <c r="CW33" s="28"/>
      <c r="CX33" s="29"/>
      <c r="CY33" s="29"/>
      <c r="CZ33" s="29"/>
      <c r="DA33" s="29"/>
      <c r="DB33" s="29"/>
      <c r="DC33" s="29"/>
      <c r="DD33" s="29"/>
      <c r="DE33" s="28"/>
      <c r="DF33" s="28"/>
      <c r="DG33" s="28"/>
      <c r="DH33" s="28"/>
      <c r="DI33" s="28"/>
      <c r="DJ33" s="28"/>
      <c r="DK33" s="28"/>
      <c r="DL33" s="29"/>
      <c r="DM33" s="29"/>
      <c r="DN33" s="29"/>
      <c r="DO33" s="29"/>
      <c r="DP33" s="29"/>
      <c r="DQ33" s="29"/>
      <c r="DR33" s="29"/>
      <c r="DS33" s="28"/>
      <c r="DT33" s="28"/>
      <c r="DU33" s="28"/>
      <c r="DV33" s="28"/>
      <c r="DW33" s="28"/>
      <c r="DX33" s="28"/>
      <c r="DY33" s="28"/>
      <c r="DZ33" s="29"/>
      <c r="EA33" s="29"/>
      <c r="EB33" s="29"/>
      <c r="EC33" s="29"/>
      <c r="ED33" s="29"/>
      <c r="EE33" s="29"/>
      <c r="EF33" s="29"/>
      <c r="EG33" s="28"/>
      <c r="EH33" s="28"/>
      <c r="EI33" s="28"/>
      <c r="EJ33" s="28"/>
      <c r="EK33" s="28"/>
      <c r="EL33" s="28"/>
      <c r="EM33" s="28"/>
      <c r="EN33" s="29"/>
      <c r="EO33" s="29"/>
      <c r="EP33" s="29"/>
      <c r="EQ33" s="29"/>
      <c r="ER33" s="29"/>
      <c r="ES33" s="29"/>
      <c r="ET33" s="29"/>
      <c r="EU33" s="28"/>
      <c r="EV33" s="28"/>
      <c r="EW33" s="28"/>
      <c r="EX33" s="28"/>
      <c r="EY33" s="28"/>
      <c r="EZ33" s="28"/>
      <c r="FA33" s="28"/>
      <c r="FB33" s="29"/>
      <c r="FC33" s="29"/>
      <c r="FD33" s="29"/>
      <c r="FE33" s="29"/>
      <c r="FF33" s="29"/>
      <c r="FG33" s="29"/>
      <c r="FH33" s="29"/>
      <c r="FI33" s="28"/>
      <c r="FJ33" s="28"/>
      <c r="FK33" s="28"/>
      <c r="FL33" s="28"/>
      <c r="FM33" s="28"/>
      <c r="FN33" s="28"/>
      <c r="FO33" s="28"/>
      <c r="FP33" s="29"/>
      <c r="FQ33" s="29"/>
      <c r="FR33" s="29"/>
      <c r="FS33" s="29"/>
      <c r="FT33" s="29"/>
      <c r="FU33" s="29"/>
      <c r="FV33" s="29"/>
      <c r="FW33" s="28"/>
      <c r="FX33" s="28"/>
      <c r="FY33" s="28"/>
      <c r="FZ33" s="28"/>
      <c r="GA33" s="28"/>
      <c r="GB33" s="28"/>
      <c r="GC33" s="28"/>
      <c r="GD33" s="29"/>
      <c r="GE33" s="29"/>
      <c r="GF33" s="29"/>
      <c r="GG33" s="29"/>
      <c r="GH33" s="29"/>
      <c r="GI33" s="29"/>
      <c r="GJ33" s="29"/>
      <c r="GK33" s="28"/>
      <c r="GL33" s="28"/>
      <c r="GM33" s="28"/>
      <c r="GN33" s="28"/>
      <c r="GO33" s="28"/>
      <c r="GP33" s="28"/>
      <c r="GQ33" s="28"/>
      <c r="GR33" s="29"/>
      <c r="GS33" s="29"/>
      <c r="GT33" s="29"/>
      <c r="GU33" s="29"/>
      <c r="GV33" s="29"/>
      <c r="GW33" s="29"/>
      <c r="GX33" s="29"/>
      <c r="GY33" s="28"/>
      <c r="GZ33" s="28"/>
      <c r="HA33" s="28"/>
      <c r="HB33" s="28"/>
      <c r="HC33" s="28"/>
      <c r="HD33" s="28"/>
      <c r="HE33" s="28"/>
      <c r="HF33" s="29"/>
      <c r="HG33" s="29"/>
      <c r="HH33" s="29"/>
      <c r="HI33" s="29"/>
      <c r="HJ33" s="29"/>
      <c r="HK33" s="29"/>
      <c r="HL33" s="29"/>
      <c r="HM33" s="28"/>
      <c r="HN33" s="28"/>
      <c r="HO33" s="28"/>
      <c r="HP33" s="28"/>
      <c r="HQ33" s="28"/>
      <c r="HR33" s="28"/>
      <c r="HS33" s="28"/>
      <c r="HT33" s="29"/>
      <c r="HU33" s="29"/>
      <c r="HV33" s="29"/>
      <c r="HW33" s="29"/>
      <c r="HX33" s="29"/>
      <c r="HY33" s="29"/>
      <c r="HZ33" s="29"/>
      <c r="IA33" s="28"/>
      <c r="IB33" s="28"/>
      <c r="IC33" s="28"/>
      <c r="ID33" s="28"/>
      <c r="IE33" s="28"/>
      <c r="IF33" s="28"/>
      <c r="IG33" s="28"/>
      <c r="IH33" s="29"/>
      <c r="II33" s="29"/>
      <c r="IJ33" s="29"/>
      <c r="IK33" s="29"/>
      <c r="IL33" s="29"/>
      <c r="IM33" s="29"/>
      <c r="IN33" s="29"/>
      <c r="IO33" s="28"/>
      <c r="IP33" s="28"/>
      <c r="IQ33" s="28"/>
      <c r="IR33" s="28"/>
      <c r="IS33" s="28"/>
      <c r="IT33" s="28"/>
      <c r="IU33" s="28"/>
      <c r="IV33" s="29"/>
      <c r="IW33" s="29"/>
      <c r="IX33" s="29"/>
      <c r="IY33" s="29"/>
      <c r="IZ33" s="29"/>
      <c r="JA33" s="29"/>
      <c r="JB33" s="29"/>
      <c r="JC33" s="28"/>
      <c r="JD33" s="28"/>
      <c r="JE33" s="28"/>
      <c r="JF33" s="28"/>
      <c r="JG33" s="28"/>
      <c r="JH33" s="28"/>
      <c r="JI33" s="28"/>
      <c r="JJ33" s="29"/>
      <c r="JK33" s="29"/>
      <c r="JL33" s="29"/>
      <c r="JM33" s="29"/>
      <c r="JN33" s="29"/>
      <c r="JO33" s="29"/>
      <c r="JP33" s="29"/>
      <c r="JQ33" s="28"/>
      <c r="JR33" s="28"/>
      <c r="JS33" s="28"/>
      <c r="JT33" s="28"/>
      <c r="JU33" s="28"/>
      <c r="JV33" s="28"/>
      <c r="JW33" s="28"/>
      <c r="JX33" s="29"/>
      <c r="JY33" s="29"/>
      <c r="JZ33" s="29"/>
      <c r="KA33" s="29"/>
      <c r="KB33" s="29"/>
      <c r="KC33" s="29"/>
      <c r="KD33" s="29"/>
      <c r="KE33" s="28"/>
      <c r="KF33" s="28"/>
      <c r="KG33" s="28"/>
      <c r="KH33" s="28"/>
      <c r="KI33" s="28"/>
      <c r="KJ33" s="28"/>
      <c r="KK33" s="28"/>
      <c r="KL33" s="29"/>
      <c r="KM33" s="29"/>
      <c r="KN33" s="29"/>
      <c r="KO33" s="29"/>
      <c r="KP33" s="29"/>
      <c r="KQ33" s="29"/>
      <c r="KR33" s="29"/>
      <c r="KS33" s="28"/>
      <c r="KT33" s="28"/>
      <c r="KU33" s="28"/>
      <c r="KV33" s="28"/>
      <c r="KW33" s="28"/>
      <c r="KX33" s="28"/>
      <c r="KY33" s="28"/>
      <c r="KZ33" s="29"/>
      <c r="LA33" s="29"/>
      <c r="LB33" s="29"/>
    </row>
    <row r="34" spans="1:314" customFormat="1" x14ac:dyDescent="0.25">
      <c r="A34" s="17">
        <v>8</v>
      </c>
      <c r="B34" s="17" t="s">
        <v>2</v>
      </c>
      <c r="C34" s="28">
        <v>195.5</v>
      </c>
      <c r="D34" s="29">
        <v>271.47000000000003</v>
      </c>
      <c r="E34" s="29">
        <v>259.24</v>
      </c>
      <c r="F34" s="29">
        <v>302.58999999999997</v>
      </c>
      <c r="G34" s="29">
        <v>299.61</v>
      </c>
      <c r="H34" s="6">
        <v>302.2</v>
      </c>
      <c r="I34" s="6">
        <v>316.32</v>
      </c>
      <c r="J34" s="29">
        <v>308.07</v>
      </c>
      <c r="K34" s="28">
        <v>290.41000000000003</v>
      </c>
      <c r="L34" s="28">
        <v>269.76</v>
      </c>
      <c r="M34" s="28">
        <v>308.23</v>
      </c>
      <c r="N34" s="28">
        <v>322.55</v>
      </c>
      <c r="O34" s="28">
        <v>329.01</v>
      </c>
      <c r="P34" s="28">
        <v>311.44</v>
      </c>
      <c r="Q34" s="28">
        <v>295.04000000000002</v>
      </c>
      <c r="R34" s="29">
        <v>208.7</v>
      </c>
      <c r="S34" s="29">
        <v>198.81</v>
      </c>
      <c r="T34" s="29">
        <v>227.92</v>
      </c>
      <c r="U34" s="29">
        <v>227.28</v>
      </c>
      <c r="V34" s="29">
        <v>222.45</v>
      </c>
      <c r="W34" s="29">
        <v>208.99</v>
      </c>
      <c r="X34" s="29">
        <v>205.56</v>
      </c>
      <c r="Y34" s="28">
        <v>180.23</v>
      </c>
      <c r="Z34" s="28">
        <v>162.77000000000001</v>
      </c>
      <c r="AA34" s="28">
        <v>184.83</v>
      </c>
      <c r="AB34" s="28">
        <v>182.19</v>
      </c>
      <c r="AC34" s="28">
        <v>183.68</v>
      </c>
      <c r="AD34" s="28">
        <v>185.33</v>
      </c>
      <c r="AE34" s="28">
        <v>180.5</v>
      </c>
      <c r="AF34" s="29">
        <v>150.11000000000001</v>
      </c>
      <c r="AG34" s="29">
        <v>129.94</v>
      </c>
      <c r="AH34" s="29">
        <v>150.15</v>
      </c>
      <c r="AI34" s="29">
        <v>148.78</v>
      </c>
      <c r="AJ34" s="29">
        <v>152.27000000000001</v>
      </c>
      <c r="AK34" s="29">
        <v>151.54</v>
      </c>
      <c r="AL34" s="29">
        <v>162.69999999999999</v>
      </c>
      <c r="AM34" s="28">
        <v>167.38</v>
      </c>
      <c r="AN34" s="28">
        <v>163.03</v>
      </c>
      <c r="AO34" s="28">
        <v>173.97</v>
      </c>
      <c r="AP34" s="28">
        <v>175.01</v>
      </c>
      <c r="AQ34" s="28">
        <v>173.67</v>
      </c>
      <c r="AR34" s="28">
        <v>171.92</v>
      </c>
      <c r="AS34" s="28">
        <v>171.02</v>
      </c>
      <c r="AT34" s="29">
        <v>166.54</v>
      </c>
      <c r="AU34" s="29">
        <v>161.84</v>
      </c>
      <c r="AV34" s="29">
        <v>175.89</v>
      </c>
      <c r="AW34" s="29">
        <v>177.43</v>
      </c>
      <c r="AX34" s="29">
        <v>178.14</v>
      </c>
      <c r="AY34" s="29">
        <v>178.51</v>
      </c>
      <c r="AZ34" s="29">
        <v>176.68</v>
      </c>
      <c r="BA34" s="28">
        <v>171.32</v>
      </c>
      <c r="BB34" s="28">
        <v>147.79</v>
      </c>
      <c r="BC34" s="28">
        <v>188.6</v>
      </c>
      <c r="BD34" s="28">
        <v>190.24</v>
      </c>
      <c r="BE34" s="28">
        <v>196.33</v>
      </c>
      <c r="BF34" s="28">
        <v>197.73</v>
      </c>
      <c r="BG34" s="28">
        <v>191.17</v>
      </c>
      <c r="BH34" s="29">
        <v>93.57</v>
      </c>
      <c r="BI34" s="29">
        <v>49.77</v>
      </c>
      <c r="BJ34" s="29">
        <v>138.72</v>
      </c>
      <c r="BK34" s="29">
        <v>139.46</v>
      </c>
      <c r="BL34" s="29">
        <v>138.68</v>
      </c>
      <c r="BM34" s="29">
        <v>140.76</v>
      </c>
      <c r="BN34" s="29">
        <v>138.16</v>
      </c>
      <c r="BO34" s="28">
        <v>71.790000000000006</v>
      </c>
      <c r="BP34" s="28">
        <v>49.77</v>
      </c>
      <c r="BQ34" s="28">
        <v>74.39</v>
      </c>
      <c r="BR34" s="28">
        <v>74.58</v>
      </c>
      <c r="BS34" s="28">
        <v>74.41</v>
      </c>
      <c r="BT34" s="28">
        <v>73.06</v>
      </c>
      <c r="BU34" s="28">
        <v>73.44</v>
      </c>
      <c r="BV34" s="29">
        <v>117.93</v>
      </c>
      <c r="BW34" s="29">
        <v>49.77</v>
      </c>
      <c r="BX34" s="29">
        <v>123.85</v>
      </c>
      <c r="BY34" s="29">
        <v>122.58</v>
      </c>
      <c r="BZ34" s="29">
        <v>120.82</v>
      </c>
      <c r="CA34" s="29">
        <v>120.26</v>
      </c>
      <c r="CB34" s="29">
        <v>119.25</v>
      </c>
      <c r="CC34" s="28">
        <v>125.39</v>
      </c>
      <c r="CD34" s="28">
        <v>49.77</v>
      </c>
      <c r="CE34" s="28">
        <v>134.66</v>
      </c>
      <c r="CF34" s="28">
        <v>136.91</v>
      </c>
      <c r="CG34" s="28">
        <v>136.15</v>
      </c>
      <c r="CH34" s="28">
        <v>133.24</v>
      </c>
      <c r="CI34" s="28">
        <v>131.02000000000001</v>
      </c>
      <c r="CJ34" s="29">
        <v>100.04</v>
      </c>
      <c r="CK34" s="29">
        <v>79.81</v>
      </c>
      <c r="CL34" s="29">
        <v>107</v>
      </c>
      <c r="CM34" s="29">
        <v>105.83</v>
      </c>
      <c r="CN34" s="29">
        <v>105.3</v>
      </c>
      <c r="CO34" s="29"/>
      <c r="CP34" s="29"/>
      <c r="CQ34" s="28"/>
      <c r="CR34" s="28"/>
      <c r="CS34" s="28"/>
      <c r="CT34" s="28"/>
      <c r="CU34" s="28"/>
      <c r="CV34" s="28"/>
      <c r="CW34" s="28"/>
      <c r="CX34" s="29"/>
      <c r="CY34" s="29"/>
      <c r="CZ34" s="29"/>
      <c r="DA34" s="29"/>
      <c r="DB34" s="29"/>
      <c r="DC34" s="29"/>
      <c r="DD34" s="29"/>
      <c r="DE34" s="28"/>
      <c r="DF34" s="28"/>
      <c r="DG34" s="28"/>
      <c r="DH34" s="28"/>
      <c r="DI34" s="28"/>
      <c r="DJ34" s="28"/>
      <c r="DK34" s="28"/>
      <c r="DL34" s="29"/>
      <c r="DM34" s="29"/>
      <c r="DN34" s="29"/>
      <c r="DO34" s="29"/>
      <c r="DP34" s="29"/>
      <c r="DQ34" s="29"/>
      <c r="DR34" s="29"/>
      <c r="DS34" s="28"/>
      <c r="DT34" s="28"/>
      <c r="DU34" s="28"/>
      <c r="DV34" s="28"/>
      <c r="DW34" s="28"/>
      <c r="DX34" s="28"/>
      <c r="DY34" s="28"/>
      <c r="DZ34" s="29"/>
      <c r="EA34" s="29"/>
      <c r="EB34" s="29"/>
      <c r="EC34" s="29"/>
      <c r="ED34" s="29"/>
      <c r="EE34" s="29"/>
      <c r="EF34" s="29"/>
      <c r="EG34" s="28"/>
      <c r="EH34" s="28"/>
      <c r="EI34" s="28"/>
      <c r="EJ34" s="28"/>
      <c r="EK34" s="28"/>
      <c r="EL34" s="28"/>
      <c r="EM34" s="28"/>
      <c r="EN34" s="29"/>
      <c r="EO34" s="29"/>
      <c r="EP34" s="29"/>
      <c r="EQ34" s="29"/>
      <c r="ER34" s="29"/>
      <c r="ES34" s="29"/>
      <c r="ET34" s="29"/>
      <c r="EU34" s="28"/>
      <c r="EV34" s="28"/>
      <c r="EW34" s="28"/>
      <c r="EX34" s="28"/>
      <c r="EY34" s="28"/>
      <c r="EZ34" s="28"/>
      <c r="FA34" s="28"/>
      <c r="FB34" s="29"/>
      <c r="FC34" s="29"/>
      <c r="FD34" s="29"/>
      <c r="FE34" s="29"/>
      <c r="FF34" s="29"/>
      <c r="FG34" s="29"/>
      <c r="FH34" s="29"/>
      <c r="FI34" s="28"/>
      <c r="FJ34" s="28"/>
      <c r="FK34" s="28"/>
      <c r="FL34" s="28"/>
      <c r="FM34" s="28"/>
      <c r="FN34" s="28"/>
      <c r="FO34" s="28"/>
      <c r="FP34" s="29"/>
      <c r="FQ34" s="29"/>
      <c r="FR34" s="29"/>
      <c r="FS34" s="29"/>
      <c r="FT34" s="29"/>
      <c r="FU34" s="29"/>
      <c r="FV34" s="29"/>
      <c r="FW34" s="28"/>
      <c r="FX34" s="28"/>
      <c r="FY34" s="28"/>
      <c r="FZ34" s="28"/>
      <c r="GA34" s="28"/>
      <c r="GB34" s="28"/>
      <c r="GC34" s="28"/>
      <c r="GD34" s="29"/>
      <c r="GE34" s="29"/>
      <c r="GF34" s="29"/>
      <c r="GG34" s="29"/>
      <c r="GH34" s="29"/>
      <c r="GI34" s="29"/>
      <c r="GJ34" s="29"/>
      <c r="GK34" s="28"/>
      <c r="GL34" s="28"/>
      <c r="GM34" s="28"/>
      <c r="GN34" s="28"/>
      <c r="GO34" s="28"/>
      <c r="GP34" s="28"/>
      <c r="GQ34" s="28"/>
      <c r="GR34" s="29"/>
      <c r="GS34" s="29"/>
      <c r="GT34" s="29"/>
      <c r="GU34" s="29"/>
      <c r="GV34" s="29"/>
      <c r="GW34" s="29"/>
      <c r="GX34" s="29"/>
      <c r="GY34" s="28"/>
      <c r="GZ34" s="28"/>
      <c r="HA34" s="28"/>
      <c r="HB34" s="28"/>
      <c r="HC34" s="28"/>
      <c r="HD34" s="28"/>
      <c r="HE34" s="28"/>
      <c r="HF34" s="29"/>
      <c r="HG34" s="29"/>
      <c r="HH34" s="29"/>
      <c r="HI34" s="29"/>
      <c r="HJ34" s="29"/>
      <c r="HK34" s="29"/>
      <c r="HL34" s="29"/>
      <c r="HM34" s="28"/>
      <c r="HN34" s="28"/>
      <c r="HO34" s="28"/>
      <c r="HP34" s="28"/>
      <c r="HQ34" s="28"/>
      <c r="HR34" s="28"/>
      <c r="HS34" s="28"/>
      <c r="HT34" s="29"/>
      <c r="HU34" s="29"/>
      <c r="HV34" s="29"/>
      <c r="HW34" s="29"/>
      <c r="HX34" s="29"/>
      <c r="HY34" s="29"/>
      <c r="HZ34" s="29"/>
      <c r="IA34" s="28"/>
      <c r="IB34" s="28"/>
      <c r="IC34" s="28"/>
      <c r="ID34" s="28"/>
      <c r="IE34" s="28"/>
      <c r="IF34" s="28"/>
      <c r="IG34" s="28"/>
      <c r="IH34" s="29"/>
      <c r="II34" s="29"/>
      <c r="IJ34" s="29"/>
      <c r="IK34" s="29"/>
      <c r="IL34" s="29"/>
      <c r="IM34" s="29"/>
      <c r="IN34" s="29"/>
      <c r="IO34" s="28"/>
      <c r="IP34" s="28"/>
      <c r="IQ34" s="28"/>
      <c r="IR34" s="28"/>
      <c r="IS34" s="28"/>
      <c r="IT34" s="28"/>
      <c r="IU34" s="28"/>
      <c r="IV34" s="29"/>
      <c r="IW34" s="29"/>
      <c r="IX34" s="29"/>
      <c r="IY34" s="29"/>
      <c r="IZ34" s="29"/>
      <c r="JA34" s="29"/>
      <c r="JB34" s="29"/>
      <c r="JC34" s="28"/>
      <c r="JD34" s="28"/>
      <c r="JE34" s="28"/>
      <c r="JF34" s="28"/>
      <c r="JG34" s="28"/>
      <c r="JH34" s="28"/>
      <c r="JI34" s="28"/>
      <c r="JJ34" s="29"/>
      <c r="JK34" s="29"/>
      <c r="JL34" s="29"/>
      <c r="JM34" s="29"/>
      <c r="JN34" s="29"/>
      <c r="JO34" s="29"/>
      <c r="JP34" s="29"/>
      <c r="JQ34" s="28"/>
      <c r="JR34" s="28"/>
      <c r="JS34" s="28"/>
      <c r="JT34" s="28"/>
      <c r="JU34" s="28"/>
      <c r="JV34" s="28"/>
      <c r="JW34" s="28"/>
      <c r="JX34" s="29"/>
      <c r="JY34" s="29"/>
      <c r="JZ34" s="29"/>
      <c r="KA34" s="29"/>
      <c r="KB34" s="29"/>
      <c r="KC34" s="29"/>
      <c r="KD34" s="29"/>
      <c r="KE34" s="28"/>
      <c r="KF34" s="28"/>
      <c r="KG34" s="28"/>
      <c r="KH34" s="28"/>
      <c r="KI34" s="28"/>
      <c r="KJ34" s="28"/>
      <c r="KK34" s="28"/>
      <c r="KL34" s="29"/>
      <c r="KM34" s="29"/>
      <c r="KN34" s="29"/>
      <c r="KO34" s="29"/>
      <c r="KP34" s="29"/>
      <c r="KQ34" s="29"/>
      <c r="KR34" s="29"/>
      <c r="KS34" s="28"/>
      <c r="KT34" s="28"/>
      <c r="KU34" s="28"/>
      <c r="KV34" s="28"/>
      <c r="KW34" s="28"/>
      <c r="KX34" s="28"/>
      <c r="KY34" s="28"/>
      <c r="KZ34" s="29"/>
      <c r="LA34" s="29"/>
      <c r="LB34" s="29"/>
    </row>
    <row r="35" spans="1:314" customFormat="1" x14ac:dyDescent="0.25">
      <c r="A35" s="17">
        <v>8</v>
      </c>
      <c r="B35" s="17" t="s">
        <v>3</v>
      </c>
      <c r="C35" s="28">
        <v>195.5</v>
      </c>
      <c r="D35" s="29">
        <v>271.47000000000003</v>
      </c>
      <c r="E35" s="29">
        <v>259.24</v>
      </c>
      <c r="F35" s="29">
        <v>302.58999999999997</v>
      </c>
      <c r="G35" s="29">
        <v>299.61</v>
      </c>
      <c r="H35" s="6">
        <v>302.2</v>
      </c>
      <c r="I35" s="6">
        <v>316.32</v>
      </c>
      <c r="J35" s="29">
        <v>308.07</v>
      </c>
      <c r="K35" s="28">
        <v>290.41000000000003</v>
      </c>
      <c r="L35" s="28">
        <v>269.76</v>
      </c>
      <c r="M35" s="28">
        <v>308.23</v>
      </c>
      <c r="N35" s="28">
        <v>322.55</v>
      </c>
      <c r="O35" s="28">
        <v>329.01</v>
      </c>
      <c r="P35" s="28">
        <v>311.44</v>
      </c>
      <c r="Q35" s="28">
        <v>295.04000000000002</v>
      </c>
      <c r="R35" s="29">
        <v>208.7</v>
      </c>
      <c r="S35" s="29">
        <v>198.81</v>
      </c>
      <c r="T35" s="29">
        <v>227.92</v>
      </c>
      <c r="U35" s="29">
        <v>227.28</v>
      </c>
      <c r="V35" s="29">
        <v>222.45</v>
      </c>
      <c r="W35" s="29">
        <v>207.75</v>
      </c>
      <c r="X35" s="29">
        <v>203.2</v>
      </c>
      <c r="Y35" s="28">
        <v>173.5</v>
      </c>
      <c r="Z35" s="28">
        <v>162.77000000000001</v>
      </c>
      <c r="AA35" s="28">
        <v>184.83</v>
      </c>
      <c r="AB35" s="28">
        <v>181.44</v>
      </c>
      <c r="AC35" s="28">
        <v>182.59</v>
      </c>
      <c r="AD35" s="28">
        <v>182.17</v>
      </c>
      <c r="AE35" s="28">
        <v>180.5</v>
      </c>
      <c r="AF35" s="29">
        <v>135.33000000000001</v>
      </c>
      <c r="AG35" s="29">
        <v>129.94</v>
      </c>
      <c r="AH35" s="29">
        <v>145.77000000000001</v>
      </c>
      <c r="AI35" s="29">
        <v>146.93</v>
      </c>
      <c r="AJ35" s="29">
        <v>147.34</v>
      </c>
      <c r="AK35" s="29">
        <v>146.37</v>
      </c>
      <c r="AL35" s="29">
        <v>144.93</v>
      </c>
      <c r="AM35" s="28">
        <v>165.79</v>
      </c>
      <c r="AN35" s="28">
        <v>163.03</v>
      </c>
      <c r="AO35" s="28">
        <v>172.34</v>
      </c>
      <c r="AP35" s="28">
        <v>175.01</v>
      </c>
      <c r="AQ35" s="28">
        <v>173.67</v>
      </c>
      <c r="AR35" s="28">
        <v>171.92</v>
      </c>
      <c r="AS35" s="28">
        <v>171.02</v>
      </c>
      <c r="AT35" s="29">
        <v>166.54</v>
      </c>
      <c r="AU35" s="29">
        <v>161.84</v>
      </c>
      <c r="AV35" s="29">
        <v>175.89</v>
      </c>
      <c r="AW35" s="29">
        <v>177.43</v>
      </c>
      <c r="AX35" s="29">
        <v>178.14</v>
      </c>
      <c r="AY35" s="29">
        <v>178.51</v>
      </c>
      <c r="AZ35" s="29">
        <v>176.68</v>
      </c>
      <c r="BA35" s="28">
        <v>171.32</v>
      </c>
      <c r="BB35" s="28">
        <v>147.79</v>
      </c>
      <c r="BC35" s="28">
        <v>188.6</v>
      </c>
      <c r="BD35" s="28">
        <v>190.24</v>
      </c>
      <c r="BE35" s="28">
        <v>196.33</v>
      </c>
      <c r="BF35" s="28">
        <v>197.73</v>
      </c>
      <c r="BG35" s="28">
        <v>191.17</v>
      </c>
      <c r="BH35" s="29">
        <v>93.57</v>
      </c>
      <c r="BI35" s="29">
        <v>49.77</v>
      </c>
      <c r="BJ35" s="29">
        <v>138.72</v>
      </c>
      <c r="BK35" s="29">
        <v>139.46</v>
      </c>
      <c r="BL35" s="29">
        <v>138.68</v>
      </c>
      <c r="BM35" s="29">
        <v>140.76</v>
      </c>
      <c r="BN35" s="29">
        <v>138.16</v>
      </c>
      <c r="BO35" s="28">
        <v>71.790000000000006</v>
      </c>
      <c r="BP35" s="28">
        <v>49.77</v>
      </c>
      <c r="BQ35" s="28">
        <v>74.39</v>
      </c>
      <c r="BR35" s="28">
        <v>74.58</v>
      </c>
      <c r="BS35" s="28">
        <v>74.41</v>
      </c>
      <c r="BT35" s="28">
        <v>73.06</v>
      </c>
      <c r="BU35" s="28">
        <v>73.44</v>
      </c>
      <c r="BV35" s="29">
        <v>120.02</v>
      </c>
      <c r="BW35" s="29">
        <v>49.77</v>
      </c>
      <c r="BX35" s="29">
        <v>123.85</v>
      </c>
      <c r="BY35" s="29">
        <v>122.97</v>
      </c>
      <c r="BZ35" s="29">
        <v>121.48</v>
      </c>
      <c r="CA35" s="29">
        <v>120.26</v>
      </c>
      <c r="CB35" s="29">
        <v>119.25</v>
      </c>
      <c r="CC35" s="28">
        <v>129.44999999999999</v>
      </c>
      <c r="CD35" s="28">
        <v>49.77</v>
      </c>
      <c r="CE35" s="28">
        <v>134.66</v>
      </c>
      <c r="CF35" s="28">
        <v>136.91</v>
      </c>
      <c r="CG35" s="28">
        <v>136.15</v>
      </c>
      <c r="CH35" s="28">
        <v>133.24</v>
      </c>
      <c r="CI35" s="28">
        <v>131.02000000000001</v>
      </c>
      <c r="CJ35" s="29">
        <v>105.48</v>
      </c>
      <c r="CK35" s="29">
        <v>79.81</v>
      </c>
      <c r="CL35" s="29">
        <v>107</v>
      </c>
      <c r="CM35" s="29">
        <v>105.83</v>
      </c>
      <c r="CN35" s="29">
        <v>105.3</v>
      </c>
      <c r="CO35" s="29"/>
      <c r="CP35" s="29"/>
      <c r="CQ35" s="28"/>
      <c r="CR35" s="28"/>
      <c r="CS35" s="28"/>
      <c r="CT35" s="28"/>
      <c r="CU35" s="28"/>
      <c r="CV35" s="28"/>
      <c r="CW35" s="28"/>
      <c r="CX35" s="29"/>
      <c r="CY35" s="29"/>
      <c r="CZ35" s="29"/>
      <c r="DA35" s="29"/>
      <c r="DB35" s="29"/>
      <c r="DC35" s="29"/>
      <c r="DD35" s="29"/>
      <c r="DE35" s="28"/>
      <c r="DF35" s="28"/>
      <c r="DG35" s="28"/>
      <c r="DH35" s="28"/>
      <c r="DI35" s="28"/>
      <c r="DJ35" s="28"/>
      <c r="DK35" s="28"/>
      <c r="DL35" s="29"/>
      <c r="DM35" s="29"/>
      <c r="DN35" s="29"/>
      <c r="DO35" s="29"/>
      <c r="DP35" s="29"/>
      <c r="DQ35" s="29"/>
      <c r="DR35" s="29"/>
      <c r="DS35" s="28"/>
      <c r="DT35" s="28"/>
      <c r="DU35" s="28"/>
      <c r="DV35" s="28"/>
      <c r="DW35" s="28"/>
      <c r="DX35" s="28"/>
      <c r="DY35" s="28"/>
      <c r="DZ35" s="29"/>
      <c r="EA35" s="29"/>
      <c r="EB35" s="29"/>
      <c r="EC35" s="29"/>
      <c r="ED35" s="29"/>
      <c r="EE35" s="29"/>
      <c r="EF35" s="29"/>
      <c r="EG35" s="28"/>
      <c r="EH35" s="28"/>
      <c r="EI35" s="28"/>
      <c r="EJ35" s="28"/>
      <c r="EK35" s="28"/>
      <c r="EL35" s="28"/>
      <c r="EM35" s="28"/>
      <c r="EN35" s="29"/>
      <c r="EO35" s="29"/>
      <c r="EP35" s="29"/>
      <c r="EQ35" s="29"/>
      <c r="ER35" s="29"/>
      <c r="ES35" s="29"/>
      <c r="ET35" s="29"/>
      <c r="EU35" s="28"/>
      <c r="EV35" s="28"/>
      <c r="EW35" s="28"/>
      <c r="EX35" s="28"/>
      <c r="EY35" s="28"/>
      <c r="EZ35" s="28"/>
      <c r="FA35" s="28"/>
      <c r="FB35" s="29"/>
      <c r="FC35" s="29"/>
      <c r="FD35" s="29"/>
      <c r="FE35" s="29"/>
      <c r="FF35" s="29"/>
      <c r="FG35" s="29"/>
      <c r="FH35" s="29"/>
      <c r="FI35" s="28"/>
      <c r="FJ35" s="28"/>
      <c r="FK35" s="28"/>
      <c r="FL35" s="28"/>
      <c r="FM35" s="28"/>
      <c r="FN35" s="28"/>
      <c r="FO35" s="28"/>
      <c r="FP35" s="29"/>
      <c r="FQ35" s="29"/>
      <c r="FR35" s="29"/>
      <c r="FS35" s="29"/>
      <c r="FT35" s="29"/>
      <c r="FU35" s="29"/>
      <c r="FV35" s="29"/>
      <c r="FW35" s="28"/>
      <c r="FX35" s="28"/>
      <c r="FY35" s="28"/>
      <c r="FZ35" s="28"/>
      <c r="GA35" s="28"/>
      <c r="GB35" s="28"/>
      <c r="GC35" s="28"/>
      <c r="GD35" s="29"/>
      <c r="GE35" s="29"/>
      <c r="GF35" s="29"/>
      <c r="GG35" s="29"/>
      <c r="GH35" s="29"/>
      <c r="GI35" s="29"/>
      <c r="GJ35" s="29"/>
      <c r="GK35" s="28"/>
      <c r="GL35" s="28"/>
      <c r="GM35" s="28"/>
      <c r="GN35" s="28"/>
      <c r="GO35" s="28"/>
      <c r="GP35" s="28"/>
      <c r="GQ35" s="28"/>
      <c r="GR35" s="29"/>
      <c r="GS35" s="29"/>
      <c r="GT35" s="29"/>
      <c r="GU35" s="29"/>
      <c r="GV35" s="29"/>
      <c r="GW35" s="29"/>
      <c r="GX35" s="29"/>
      <c r="GY35" s="28"/>
      <c r="GZ35" s="28"/>
      <c r="HA35" s="28"/>
      <c r="HB35" s="28"/>
      <c r="HC35" s="28"/>
      <c r="HD35" s="28"/>
      <c r="HE35" s="28"/>
      <c r="HF35" s="29"/>
      <c r="HG35" s="29"/>
      <c r="HH35" s="29"/>
      <c r="HI35" s="29"/>
      <c r="HJ35" s="29"/>
      <c r="HK35" s="29"/>
      <c r="HL35" s="29"/>
      <c r="HM35" s="28"/>
      <c r="HN35" s="28"/>
      <c r="HO35" s="28"/>
      <c r="HP35" s="28"/>
      <c r="HQ35" s="28"/>
      <c r="HR35" s="28"/>
      <c r="HS35" s="28"/>
      <c r="HT35" s="29"/>
      <c r="HU35" s="29"/>
      <c r="HV35" s="29"/>
      <c r="HW35" s="29"/>
      <c r="HX35" s="29"/>
      <c r="HY35" s="29"/>
      <c r="HZ35" s="29"/>
      <c r="IA35" s="28"/>
      <c r="IB35" s="28"/>
      <c r="IC35" s="28"/>
      <c r="ID35" s="28"/>
      <c r="IE35" s="28"/>
      <c r="IF35" s="28"/>
      <c r="IG35" s="28"/>
      <c r="IH35" s="29"/>
      <c r="II35" s="29"/>
      <c r="IJ35" s="29"/>
      <c r="IK35" s="29"/>
      <c r="IL35" s="29"/>
      <c r="IM35" s="29"/>
      <c r="IN35" s="29"/>
      <c r="IO35" s="28"/>
      <c r="IP35" s="28"/>
      <c r="IQ35" s="28"/>
      <c r="IR35" s="28"/>
      <c r="IS35" s="28"/>
      <c r="IT35" s="28"/>
      <c r="IU35" s="28"/>
      <c r="IV35" s="29"/>
      <c r="IW35" s="29"/>
      <c r="IX35" s="29"/>
      <c r="IY35" s="29"/>
      <c r="IZ35" s="29"/>
      <c r="JA35" s="29"/>
      <c r="JB35" s="29"/>
      <c r="JC35" s="28"/>
      <c r="JD35" s="28"/>
      <c r="JE35" s="28"/>
      <c r="JF35" s="28"/>
      <c r="JG35" s="28"/>
      <c r="JH35" s="28"/>
      <c r="JI35" s="28"/>
      <c r="JJ35" s="29"/>
      <c r="JK35" s="29"/>
      <c r="JL35" s="29"/>
      <c r="JM35" s="29"/>
      <c r="JN35" s="29"/>
      <c r="JO35" s="29"/>
      <c r="JP35" s="29"/>
      <c r="JQ35" s="28"/>
      <c r="JR35" s="28"/>
      <c r="JS35" s="28"/>
      <c r="JT35" s="28"/>
      <c r="JU35" s="28"/>
      <c r="JV35" s="28"/>
      <c r="JW35" s="28"/>
      <c r="JX35" s="29"/>
      <c r="JY35" s="29"/>
      <c r="JZ35" s="29"/>
      <c r="KA35" s="29"/>
      <c r="KB35" s="29"/>
      <c r="KC35" s="29"/>
      <c r="KD35" s="29"/>
      <c r="KE35" s="28"/>
      <c r="KF35" s="28"/>
      <c r="KG35" s="28"/>
      <c r="KH35" s="28"/>
      <c r="KI35" s="28"/>
      <c r="KJ35" s="28"/>
      <c r="KK35" s="28"/>
      <c r="KL35" s="29"/>
      <c r="KM35" s="29"/>
      <c r="KN35" s="29"/>
      <c r="KO35" s="29"/>
      <c r="KP35" s="29"/>
      <c r="KQ35" s="29"/>
      <c r="KR35" s="29"/>
      <c r="KS35" s="28"/>
      <c r="KT35" s="28"/>
      <c r="KU35" s="28"/>
      <c r="KV35" s="28"/>
      <c r="KW35" s="28"/>
      <c r="KX35" s="28"/>
      <c r="KY35" s="28"/>
      <c r="KZ35" s="29"/>
      <c r="LA35" s="29"/>
      <c r="LB35" s="29"/>
    </row>
    <row r="36" spans="1:314" customFormat="1" x14ac:dyDescent="0.25">
      <c r="A36" s="17">
        <v>8</v>
      </c>
      <c r="B36" s="17" t="s">
        <v>4</v>
      </c>
      <c r="C36" s="28">
        <v>195.5</v>
      </c>
      <c r="D36" s="29">
        <v>271.47000000000003</v>
      </c>
      <c r="E36" s="29">
        <v>259.24</v>
      </c>
      <c r="F36" s="29">
        <v>302.58999999999997</v>
      </c>
      <c r="G36" s="29">
        <v>299.16000000000003</v>
      </c>
      <c r="H36" s="6">
        <v>250.7</v>
      </c>
      <c r="I36" s="6">
        <v>316.32</v>
      </c>
      <c r="J36" s="29">
        <v>308.07</v>
      </c>
      <c r="K36" s="28">
        <v>290.41000000000003</v>
      </c>
      <c r="L36" s="28">
        <v>269.76</v>
      </c>
      <c r="M36" s="28">
        <v>308.23</v>
      </c>
      <c r="N36" s="28">
        <v>322.55</v>
      </c>
      <c r="O36" s="28">
        <v>329.01</v>
      </c>
      <c r="P36" s="28">
        <v>311.44</v>
      </c>
      <c r="Q36" s="28">
        <v>295.04000000000002</v>
      </c>
      <c r="R36" s="29">
        <v>208.7</v>
      </c>
      <c r="S36" s="29">
        <v>198.81</v>
      </c>
      <c r="T36" s="29">
        <v>227.92</v>
      </c>
      <c r="U36" s="29">
        <v>227.28</v>
      </c>
      <c r="V36" s="29">
        <v>222.45</v>
      </c>
      <c r="W36" s="29">
        <v>207.36</v>
      </c>
      <c r="X36" s="29">
        <v>203.2</v>
      </c>
      <c r="Y36" s="28">
        <v>173.5</v>
      </c>
      <c r="Z36" s="28">
        <v>162.77000000000001</v>
      </c>
      <c r="AA36" s="28">
        <v>184.83</v>
      </c>
      <c r="AB36" s="28">
        <v>181.44</v>
      </c>
      <c r="AC36" s="28">
        <v>182.59</v>
      </c>
      <c r="AD36" s="28">
        <v>182.17</v>
      </c>
      <c r="AE36" s="28">
        <v>180.5</v>
      </c>
      <c r="AF36" s="29">
        <v>135.33000000000001</v>
      </c>
      <c r="AG36" s="29">
        <v>129.94</v>
      </c>
      <c r="AH36" s="29">
        <v>150.15</v>
      </c>
      <c r="AI36" s="29">
        <v>147.62</v>
      </c>
      <c r="AJ36" s="29">
        <v>149.08000000000001</v>
      </c>
      <c r="AK36" s="29">
        <v>149.56</v>
      </c>
      <c r="AL36" s="29">
        <v>162.69999999999999</v>
      </c>
      <c r="AM36" s="28">
        <v>167.38</v>
      </c>
      <c r="AN36" s="28">
        <v>163.03</v>
      </c>
      <c r="AO36" s="28">
        <v>173.97</v>
      </c>
      <c r="AP36" s="28">
        <v>175.01</v>
      </c>
      <c r="AQ36" s="28">
        <v>173.67</v>
      </c>
      <c r="AR36" s="28">
        <v>171.92</v>
      </c>
      <c r="AS36" s="28">
        <v>171.02</v>
      </c>
      <c r="AT36" s="29">
        <v>166.54</v>
      </c>
      <c r="AU36" s="29">
        <v>161.84</v>
      </c>
      <c r="AV36" s="29">
        <v>175.89</v>
      </c>
      <c r="AW36" s="29">
        <v>177.43</v>
      </c>
      <c r="AX36" s="29">
        <v>178.14</v>
      </c>
      <c r="AY36" s="29">
        <v>178.51</v>
      </c>
      <c r="AZ36" s="29">
        <v>176.68</v>
      </c>
      <c r="BA36" s="28">
        <v>171.32</v>
      </c>
      <c r="BB36" s="28">
        <v>147.79</v>
      </c>
      <c r="BC36" s="28">
        <v>188.6</v>
      </c>
      <c r="BD36" s="28">
        <v>190.24</v>
      </c>
      <c r="BE36" s="28">
        <v>196.33</v>
      </c>
      <c r="BF36" s="28">
        <v>197.73</v>
      </c>
      <c r="BG36" s="28">
        <v>191.17</v>
      </c>
      <c r="BH36" s="29">
        <v>50.35</v>
      </c>
      <c r="BI36" s="29">
        <v>49.77</v>
      </c>
      <c r="BJ36" s="29">
        <v>49.77</v>
      </c>
      <c r="BK36" s="29">
        <v>49.77</v>
      </c>
      <c r="BL36" s="29">
        <v>49.77</v>
      </c>
      <c r="BM36" s="29">
        <v>49.77</v>
      </c>
      <c r="BN36" s="29">
        <v>137.38999999999999</v>
      </c>
      <c r="BO36" s="28">
        <v>49.77</v>
      </c>
      <c r="BP36" s="28">
        <v>49.77</v>
      </c>
      <c r="BQ36" s="28">
        <v>70.17</v>
      </c>
      <c r="BR36" s="28">
        <v>72.3</v>
      </c>
      <c r="BS36" s="28">
        <v>69.16</v>
      </c>
      <c r="BT36" s="28">
        <v>49.77</v>
      </c>
      <c r="BU36" s="28">
        <v>49.77</v>
      </c>
      <c r="BV36" s="29">
        <v>73.23</v>
      </c>
      <c r="BW36" s="29">
        <v>49.77</v>
      </c>
      <c r="BX36" s="29">
        <v>82</v>
      </c>
      <c r="BY36" s="29">
        <v>86.53</v>
      </c>
      <c r="BZ36" s="29">
        <v>70.38</v>
      </c>
      <c r="CA36" s="29">
        <v>104.79</v>
      </c>
      <c r="CB36" s="29">
        <v>105.17</v>
      </c>
      <c r="CC36" s="28">
        <v>78.540000000000006</v>
      </c>
      <c r="CD36" s="28">
        <v>49.77</v>
      </c>
      <c r="CE36" s="28">
        <v>72.37</v>
      </c>
      <c r="CF36" s="28">
        <v>76.16</v>
      </c>
      <c r="CG36" s="28">
        <v>49.77</v>
      </c>
      <c r="CH36" s="28">
        <v>79.58</v>
      </c>
      <c r="CI36" s="28">
        <v>104.36</v>
      </c>
      <c r="CJ36" s="29">
        <v>68.319999999999993</v>
      </c>
      <c r="CK36" s="29">
        <v>76.209999999999994</v>
      </c>
      <c r="CL36" s="29">
        <v>104.24</v>
      </c>
      <c r="CM36" s="29">
        <v>103.79</v>
      </c>
      <c r="CN36" s="29">
        <v>104.45</v>
      </c>
      <c r="CO36" s="29"/>
      <c r="CP36" s="29"/>
      <c r="CQ36" s="28"/>
      <c r="CR36" s="28"/>
      <c r="CS36" s="28"/>
      <c r="CT36" s="28"/>
      <c r="CU36" s="28"/>
      <c r="CV36" s="28"/>
      <c r="CW36" s="28"/>
      <c r="CX36" s="29"/>
      <c r="CY36" s="29"/>
      <c r="CZ36" s="29"/>
      <c r="DA36" s="29"/>
      <c r="DB36" s="29"/>
      <c r="DC36" s="29"/>
      <c r="DD36" s="29"/>
      <c r="DE36" s="28"/>
      <c r="DF36" s="28"/>
      <c r="DG36" s="28"/>
      <c r="DH36" s="28"/>
      <c r="DI36" s="28"/>
      <c r="DJ36" s="28"/>
      <c r="DK36" s="28"/>
      <c r="DL36" s="29"/>
      <c r="DM36" s="29"/>
      <c r="DN36" s="29"/>
      <c r="DO36" s="29"/>
      <c r="DP36" s="29"/>
      <c r="DQ36" s="29"/>
      <c r="DR36" s="29"/>
      <c r="DS36" s="28"/>
      <c r="DT36" s="28"/>
      <c r="DU36" s="28"/>
      <c r="DV36" s="28"/>
      <c r="DW36" s="28"/>
      <c r="DX36" s="28"/>
      <c r="DY36" s="28"/>
      <c r="DZ36" s="29"/>
      <c r="EA36" s="29"/>
      <c r="EB36" s="29"/>
      <c r="EC36" s="29"/>
      <c r="ED36" s="29"/>
      <c r="EE36" s="29"/>
      <c r="EF36" s="29"/>
      <c r="EG36" s="28"/>
      <c r="EH36" s="28"/>
      <c r="EI36" s="28"/>
      <c r="EJ36" s="28"/>
      <c r="EK36" s="28"/>
      <c r="EL36" s="28"/>
      <c r="EM36" s="28"/>
      <c r="EN36" s="29"/>
      <c r="EO36" s="29"/>
      <c r="EP36" s="29"/>
      <c r="EQ36" s="29"/>
      <c r="ER36" s="29"/>
      <c r="ES36" s="29"/>
      <c r="ET36" s="29"/>
      <c r="EU36" s="28"/>
      <c r="EV36" s="28"/>
      <c r="EW36" s="28"/>
      <c r="EX36" s="28"/>
      <c r="EY36" s="28"/>
      <c r="EZ36" s="28"/>
      <c r="FA36" s="28"/>
      <c r="FB36" s="29"/>
      <c r="FC36" s="29"/>
      <c r="FD36" s="29"/>
      <c r="FE36" s="29"/>
      <c r="FF36" s="29"/>
      <c r="FG36" s="29"/>
      <c r="FH36" s="29"/>
      <c r="FI36" s="28"/>
      <c r="FJ36" s="28"/>
      <c r="FK36" s="28"/>
      <c r="FL36" s="28"/>
      <c r="FM36" s="28"/>
      <c r="FN36" s="28"/>
      <c r="FO36" s="28"/>
      <c r="FP36" s="29"/>
      <c r="FQ36" s="29"/>
      <c r="FR36" s="29"/>
      <c r="FS36" s="29"/>
      <c r="FT36" s="29"/>
      <c r="FU36" s="29"/>
      <c r="FV36" s="29"/>
      <c r="FW36" s="28"/>
      <c r="FX36" s="28"/>
      <c r="FY36" s="28"/>
      <c r="FZ36" s="28"/>
      <c r="GA36" s="28"/>
      <c r="GB36" s="28"/>
      <c r="GC36" s="28"/>
      <c r="GD36" s="29"/>
      <c r="GE36" s="29"/>
      <c r="GF36" s="29"/>
      <c r="GG36" s="29"/>
      <c r="GH36" s="29"/>
      <c r="GI36" s="29"/>
      <c r="GJ36" s="29"/>
      <c r="GK36" s="28"/>
      <c r="GL36" s="28"/>
      <c r="GM36" s="28"/>
      <c r="GN36" s="28"/>
      <c r="GO36" s="28"/>
      <c r="GP36" s="28"/>
      <c r="GQ36" s="28"/>
      <c r="GR36" s="29"/>
      <c r="GS36" s="29"/>
      <c r="GT36" s="29"/>
      <c r="GU36" s="29"/>
      <c r="GV36" s="29"/>
      <c r="GW36" s="29"/>
      <c r="GX36" s="29"/>
      <c r="GY36" s="28"/>
      <c r="GZ36" s="28"/>
      <c r="HA36" s="28"/>
      <c r="HB36" s="28"/>
      <c r="HC36" s="28"/>
      <c r="HD36" s="28"/>
      <c r="HE36" s="28"/>
      <c r="HF36" s="29"/>
      <c r="HG36" s="29"/>
      <c r="HH36" s="29"/>
      <c r="HI36" s="29"/>
      <c r="HJ36" s="29"/>
      <c r="HK36" s="29"/>
      <c r="HL36" s="29"/>
      <c r="HM36" s="28"/>
      <c r="HN36" s="28"/>
      <c r="HO36" s="28"/>
      <c r="HP36" s="28"/>
      <c r="HQ36" s="28"/>
      <c r="HR36" s="28"/>
      <c r="HS36" s="28"/>
      <c r="HT36" s="29"/>
      <c r="HU36" s="29"/>
      <c r="HV36" s="29"/>
      <c r="HW36" s="29"/>
      <c r="HX36" s="29"/>
      <c r="HY36" s="29"/>
      <c r="HZ36" s="29"/>
      <c r="IA36" s="28"/>
      <c r="IB36" s="28"/>
      <c r="IC36" s="28"/>
      <c r="ID36" s="28"/>
      <c r="IE36" s="28"/>
      <c r="IF36" s="28"/>
      <c r="IG36" s="28"/>
      <c r="IH36" s="29"/>
      <c r="II36" s="29"/>
      <c r="IJ36" s="29"/>
      <c r="IK36" s="29"/>
      <c r="IL36" s="29"/>
      <c r="IM36" s="29"/>
      <c r="IN36" s="29"/>
      <c r="IO36" s="28"/>
      <c r="IP36" s="28"/>
      <c r="IQ36" s="28"/>
      <c r="IR36" s="28"/>
      <c r="IS36" s="28"/>
      <c r="IT36" s="28"/>
      <c r="IU36" s="28"/>
      <c r="IV36" s="29"/>
      <c r="IW36" s="29"/>
      <c r="IX36" s="29"/>
      <c r="IY36" s="29"/>
      <c r="IZ36" s="29"/>
      <c r="JA36" s="29"/>
      <c r="JB36" s="29"/>
      <c r="JC36" s="28"/>
      <c r="JD36" s="28"/>
      <c r="JE36" s="28"/>
      <c r="JF36" s="28"/>
      <c r="JG36" s="28"/>
      <c r="JH36" s="28"/>
      <c r="JI36" s="28"/>
      <c r="JJ36" s="29"/>
      <c r="JK36" s="29"/>
      <c r="JL36" s="29"/>
      <c r="JM36" s="29"/>
      <c r="JN36" s="29"/>
      <c r="JO36" s="29"/>
      <c r="JP36" s="29"/>
      <c r="JQ36" s="28"/>
      <c r="JR36" s="28"/>
      <c r="JS36" s="28"/>
      <c r="JT36" s="28"/>
      <c r="JU36" s="28"/>
      <c r="JV36" s="28"/>
      <c r="JW36" s="28"/>
      <c r="JX36" s="29"/>
      <c r="JY36" s="29"/>
      <c r="JZ36" s="29"/>
      <c r="KA36" s="29"/>
      <c r="KB36" s="29"/>
      <c r="KC36" s="29"/>
      <c r="KD36" s="29"/>
      <c r="KE36" s="28"/>
      <c r="KF36" s="28"/>
      <c r="KG36" s="28"/>
      <c r="KH36" s="28"/>
      <c r="KI36" s="28"/>
      <c r="KJ36" s="28"/>
      <c r="KK36" s="28"/>
      <c r="KL36" s="29"/>
      <c r="KM36" s="29"/>
      <c r="KN36" s="29"/>
      <c r="KO36" s="29"/>
      <c r="KP36" s="29"/>
      <c r="KQ36" s="29"/>
      <c r="KR36" s="29"/>
      <c r="KS36" s="28"/>
      <c r="KT36" s="28"/>
      <c r="KU36" s="28"/>
      <c r="KV36" s="28"/>
      <c r="KW36" s="28"/>
      <c r="KX36" s="28"/>
      <c r="KY36" s="28"/>
      <c r="KZ36" s="29"/>
      <c r="LA36" s="29"/>
      <c r="LB36" s="29"/>
    </row>
    <row r="37" spans="1:314" customFormat="1" x14ac:dyDescent="0.25">
      <c r="A37" s="17">
        <v>8</v>
      </c>
      <c r="B37" s="17" t="s">
        <v>5</v>
      </c>
      <c r="C37" s="28">
        <v>195.5</v>
      </c>
      <c r="D37" s="29">
        <v>271.47000000000003</v>
      </c>
      <c r="E37" s="29">
        <v>259.24</v>
      </c>
      <c r="F37" s="29">
        <v>302.58999999999997</v>
      </c>
      <c r="G37" s="29">
        <v>299.61</v>
      </c>
      <c r="H37" s="6">
        <v>302.2</v>
      </c>
      <c r="I37" s="6">
        <v>316.32</v>
      </c>
      <c r="J37" s="29">
        <v>308.07</v>
      </c>
      <c r="K37" s="28">
        <v>290.41000000000003</v>
      </c>
      <c r="L37" s="28">
        <v>269.76</v>
      </c>
      <c r="M37" s="28">
        <v>308.23</v>
      </c>
      <c r="N37" s="28">
        <v>322.55</v>
      </c>
      <c r="O37" s="28">
        <v>329.01</v>
      </c>
      <c r="P37" s="28">
        <v>311.44</v>
      </c>
      <c r="Q37" s="28">
        <v>295.04000000000002</v>
      </c>
      <c r="R37" s="29">
        <v>208.7</v>
      </c>
      <c r="S37" s="29">
        <v>198.81</v>
      </c>
      <c r="T37" s="29">
        <v>227.92</v>
      </c>
      <c r="U37" s="29">
        <v>227.28</v>
      </c>
      <c r="V37" s="29">
        <v>222.45</v>
      </c>
      <c r="W37" s="29">
        <v>207.75</v>
      </c>
      <c r="X37" s="29">
        <v>203.2</v>
      </c>
      <c r="Y37" s="28">
        <v>173.5</v>
      </c>
      <c r="Z37" s="28">
        <v>162.77000000000001</v>
      </c>
      <c r="AA37" s="28">
        <v>184.83</v>
      </c>
      <c r="AB37" s="28">
        <v>181.44</v>
      </c>
      <c r="AC37" s="28">
        <v>182.59</v>
      </c>
      <c r="AD37" s="28">
        <v>182.17</v>
      </c>
      <c r="AE37" s="28">
        <v>180.5</v>
      </c>
      <c r="AF37" s="29">
        <v>135.33000000000001</v>
      </c>
      <c r="AG37" s="29">
        <v>129.94</v>
      </c>
      <c r="AH37" s="29">
        <v>150.15</v>
      </c>
      <c r="AI37" s="29">
        <v>147.62</v>
      </c>
      <c r="AJ37" s="29">
        <v>149.08000000000001</v>
      </c>
      <c r="AK37" s="29">
        <v>149.56</v>
      </c>
      <c r="AL37" s="29">
        <v>162.69999999999999</v>
      </c>
      <c r="AM37" s="28">
        <v>167.38</v>
      </c>
      <c r="AN37" s="28">
        <v>163.03</v>
      </c>
      <c r="AO37" s="28">
        <v>173.97</v>
      </c>
      <c r="AP37" s="28">
        <v>175.01</v>
      </c>
      <c r="AQ37" s="28">
        <v>173.67</v>
      </c>
      <c r="AR37" s="28">
        <v>171.92</v>
      </c>
      <c r="AS37" s="28">
        <v>171.02</v>
      </c>
      <c r="AT37" s="29">
        <v>166.54</v>
      </c>
      <c r="AU37" s="29">
        <v>161.84</v>
      </c>
      <c r="AV37" s="29">
        <v>175.89</v>
      </c>
      <c r="AW37" s="29">
        <v>177.43</v>
      </c>
      <c r="AX37" s="29">
        <v>178.14</v>
      </c>
      <c r="AY37" s="29">
        <v>178.51</v>
      </c>
      <c r="AZ37" s="29">
        <v>176.68</v>
      </c>
      <c r="BA37" s="28">
        <v>171.32</v>
      </c>
      <c r="BB37" s="28">
        <v>147.79</v>
      </c>
      <c r="BC37" s="28">
        <v>188.6</v>
      </c>
      <c r="BD37" s="28">
        <v>190.24</v>
      </c>
      <c r="BE37" s="28">
        <v>196.33</v>
      </c>
      <c r="BF37" s="28">
        <v>197.73</v>
      </c>
      <c r="BG37" s="28">
        <v>191.17</v>
      </c>
      <c r="BH37" s="29">
        <v>49.77</v>
      </c>
      <c r="BI37" s="29">
        <v>49.77</v>
      </c>
      <c r="BJ37" s="29">
        <v>49.77</v>
      </c>
      <c r="BK37" s="29">
        <v>49.77</v>
      </c>
      <c r="BL37" s="29">
        <v>49.77</v>
      </c>
      <c r="BM37" s="29">
        <v>49.77</v>
      </c>
      <c r="BN37" s="29">
        <v>137.38999999999999</v>
      </c>
      <c r="BO37" s="28">
        <v>49.77</v>
      </c>
      <c r="BP37" s="28">
        <v>49.77</v>
      </c>
      <c r="BQ37" s="28">
        <v>70.17</v>
      </c>
      <c r="BR37" s="28">
        <v>49.77</v>
      </c>
      <c r="BS37" s="28">
        <v>49.77</v>
      </c>
      <c r="BT37" s="28">
        <v>49.77</v>
      </c>
      <c r="BU37" s="28">
        <v>49.77</v>
      </c>
      <c r="BV37" s="29">
        <v>49.77</v>
      </c>
      <c r="BW37" s="29">
        <v>49.77</v>
      </c>
      <c r="BX37" s="29">
        <v>49.77</v>
      </c>
      <c r="BY37" s="29">
        <v>54.29</v>
      </c>
      <c r="BZ37" s="29">
        <v>49.77</v>
      </c>
      <c r="CA37" s="29">
        <v>49.77</v>
      </c>
      <c r="CB37" s="29">
        <v>49.77</v>
      </c>
      <c r="CC37" s="28">
        <v>49.77</v>
      </c>
      <c r="CD37" s="28">
        <v>49.77</v>
      </c>
      <c r="CE37" s="28">
        <v>49.77</v>
      </c>
      <c r="CF37" s="28">
        <v>49.77</v>
      </c>
      <c r="CG37" s="28">
        <v>49.77</v>
      </c>
      <c r="CH37" s="28">
        <v>49.77</v>
      </c>
      <c r="CI37" s="28">
        <v>49.77</v>
      </c>
      <c r="CJ37" s="29">
        <v>49.77</v>
      </c>
      <c r="CK37" s="29">
        <v>49.77</v>
      </c>
      <c r="CL37" s="29">
        <v>49.77</v>
      </c>
      <c r="CM37" s="29">
        <v>49.77</v>
      </c>
      <c r="CN37" s="29">
        <v>103.02</v>
      </c>
      <c r="CO37" s="29"/>
      <c r="CP37" s="29"/>
      <c r="CQ37" s="28"/>
      <c r="CR37" s="28"/>
      <c r="CS37" s="28"/>
      <c r="CT37" s="28"/>
      <c r="CU37" s="28"/>
      <c r="CV37" s="28"/>
      <c r="CW37" s="28"/>
      <c r="CX37" s="29"/>
      <c r="CY37" s="29"/>
      <c r="CZ37" s="29"/>
      <c r="DA37" s="29"/>
      <c r="DB37" s="29"/>
      <c r="DC37" s="29"/>
      <c r="DD37" s="29"/>
      <c r="DE37" s="28"/>
      <c r="DF37" s="28"/>
      <c r="DG37" s="28"/>
      <c r="DH37" s="28"/>
      <c r="DI37" s="28"/>
      <c r="DJ37" s="28"/>
      <c r="DK37" s="28"/>
      <c r="DL37" s="29"/>
      <c r="DM37" s="29"/>
      <c r="DN37" s="29"/>
      <c r="DO37" s="29"/>
      <c r="DP37" s="29"/>
      <c r="DQ37" s="29"/>
      <c r="DR37" s="29"/>
      <c r="DS37" s="28"/>
      <c r="DT37" s="28"/>
      <c r="DU37" s="28"/>
      <c r="DV37" s="28"/>
      <c r="DW37" s="28"/>
      <c r="DX37" s="28"/>
      <c r="DY37" s="28"/>
      <c r="DZ37" s="29"/>
      <c r="EA37" s="29"/>
      <c r="EB37" s="29"/>
      <c r="EC37" s="29"/>
      <c r="ED37" s="29"/>
      <c r="EE37" s="29"/>
      <c r="EF37" s="29"/>
      <c r="EG37" s="28"/>
      <c r="EH37" s="28"/>
      <c r="EI37" s="28"/>
      <c r="EJ37" s="28"/>
      <c r="EK37" s="28"/>
      <c r="EL37" s="28"/>
      <c r="EM37" s="28"/>
      <c r="EN37" s="29"/>
      <c r="EO37" s="29"/>
      <c r="EP37" s="29"/>
      <c r="EQ37" s="29"/>
      <c r="ER37" s="29"/>
      <c r="ES37" s="29"/>
      <c r="ET37" s="29"/>
      <c r="EU37" s="28"/>
      <c r="EV37" s="28"/>
      <c r="EW37" s="28"/>
      <c r="EX37" s="28"/>
      <c r="EY37" s="28"/>
      <c r="EZ37" s="28"/>
      <c r="FA37" s="28"/>
      <c r="FB37" s="29"/>
      <c r="FC37" s="29"/>
      <c r="FD37" s="29"/>
      <c r="FE37" s="29"/>
      <c r="FF37" s="29"/>
      <c r="FG37" s="29"/>
      <c r="FH37" s="29"/>
      <c r="FI37" s="28"/>
      <c r="FJ37" s="28"/>
      <c r="FK37" s="28"/>
      <c r="FL37" s="28"/>
      <c r="FM37" s="28"/>
      <c r="FN37" s="28"/>
      <c r="FO37" s="28"/>
      <c r="FP37" s="29"/>
      <c r="FQ37" s="29"/>
      <c r="FR37" s="29"/>
      <c r="FS37" s="29"/>
      <c r="FT37" s="29"/>
      <c r="FU37" s="29"/>
      <c r="FV37" s="29"/>
      <c r="FW37" s="28"/>
      <c r="FX37" s="28"/>
      <c r="FY37" s="28"/>
      <c r="FZ37" s="28"/>
      <c r="GA37" s="28"/>
      <c r="GB37" s="28"/>
      <c r="GC37" s="28"/>
      <c r="GD37" s="29"/>
      <c r="GE37" s="29"/>
      <c r="GF37" s="29"/>
      <c r="GG37" s="29"/>
      <c r="GH37" s="29"/>
      <c r="GI37" s="29"/>
      <c r="GJ37" s="29"/>
      <c r="GK37" s="28"/>
      <c r="GL37" s="28"/>
      <c r="GM37" s="28"/>
      <c r="GN37" s="28"/>
      <c r="GO37" s="28"/>
      <c r="GP37" s="28"/>
      <c r="GQ37" s="28"/>
      <c r="GR37" s="29"/>
      <c r="GS37" s="29"/>
      <c r="GT37" s="29"/>
      <c r="GU37" s="29"/>
      <c r="GV37" s="29"/>
      <c r="GW37" s="29"/>
      <c r="GX37" s="29"/>
      <c r="GY37" s="28"/>
      <c r="GZ37" s="28"/>
      <c r="HA37" s="28"/>
      <c r="HB37" s="28"/>
      <c r="HC37" s="28"/>
      <c r="HD37" s="28"/>
      <c r="HE37" s="28"/>
      <c r="HF37" s="29"/>
      <c r="HG37" s="29"/>
      <c r="HH37" s="29"/>
      <c r="HI37" s="29"/>
      <c r="HJ37" s="29"/>
      <c r="HK37" s="29"/>
      <c r="HL37" s="29"/>
      <c r="HM37" s="28"/>
      <c r="HN37" s="28"/>
      <c r="HO37" s="28"/>
      <c r="HP37" s="28"/>
      <c r="HQ37" s="28"/>
      <c r="HR37" s="28"/>
      <c r="HS37" s="28"/>
      <c r="HT37" s="29"/>
      <c r="HU37" s="29"/>
      <c r="HV37" s="29"/>
      <c r="HW37" s="29"/>
      <c r="HX37" s="29"/>
      <c r="HY37" s="29"/>
      <c r="HZ37" s="29"/>
      <c r="IA37" s="28"/>
      <c r="IB37" s="28"/>
      <c r="IC37" s="28"/>
      <c r="ID37" s="28"/>
      <c r="IE37" s="28"/>
      <c r="IF37" s="28"/>
      <c r="IG37" s="28"/>
      <c r="IH37" s="29"/>
      <c r="II37" s="29"/>
      <c r="IJ37" s="29"/>
      <c r="IK37" s="29"/>
      <c r="IL37" s="29"/>
      <c r="IM37" s="29"/>
      <c r="IN37" s="29"/>
      <c r="IO37" s="28"/>
      <c r="IP37" s="28"/>
      <c r="IQ37" s="28"/>
      <c r="IR37" s="28"/>
      <c r="IS37" s="28"/>
      <c r="IT37" s="28"/>
      <c r="IU37" s="28"/>
      <c r="IV37" s="29"/>
      <c r="IW37" s="29"/>
      <c r="IX37" s="29"/>
      <c r="IY37" s="29"/>
      <c r="IZ37" s="29"/>
      <c r="JA37" s="29"/>
      <c r="JB37" s="29"/>
      <c r="JC37" s="28"/>
      <c r="JD37" s="28"/>
      <c r="JE37" s="28"/>
      <c r="JF37" s="28"/>
      <c r="JG37" s="28"/>
      <c r="JH37" s="28"/>
      <c r="JI37" s="28"/>
      <c r="JJ37" s="29"/>
      <c r="JK37" s="29"/>
      <c r="JL37" s="29"/>
      <c r="JM37" s="29"/>
      <c r="JN37" s="29"/>
      <c r="JO37" s="29"/>
      <c r="JP37" s="29"/>
      <c r="JQ37" s="28"/>
      <c r="JR37" s="28"/>
      <c r="JS37" s="28"/>
      <c r="JT37" s="28"/>
      <c r="JU37" s="28"/>
      <c r="JV37" s="28"/>
      <c r="JW37" s="28"/>
      <c r="JX37" s="29"/>
      <c r="JY37" s="29"/>
      <c r="JZ37" s="29"/>
      <c r="KA37" s="29"/>
      <c r="KB37" s="29"/>
      <c r="KC37" s="29"/>
      <c r="KD37" s="29"/>
      <c r="KE37" s="28"/>
      <c r="KF37" s="28"/>
      <c r="KG37" s="28"/>
      <c r="KH37" s="28"/>
      <c r="KI37" s="28"/>
      <c r="KJ37" s="28"/>
      <c r="KK37" s="28"/>
      <c r="KL37" s="29"/>
      <c r="KM37" s="29"/>
      <c r="KN37" s="29"/>
      <c r="KO37" s="29"/>
      <c r="KP37" s="29"/>
      <c r="KQ37" s="29"/>
      <c r="KR37" s="29"/>
      <c r="KS37" s="28"/>
      <c r="KT37" s="28"/>
      <c r="KU37" s="28"/>
      <c r="KV37" s="28"/>
      <c r="KW37" s="28"/>
      <c r="KX37" s="28"/>
      <c r="KY37" s="28"/>
      <c r="KZ37" s="29"/>
      <c r="LA37" s="29"/>
      <c r="LB37" s="29"/>
    </row>
    <row r="38" spans="1:314" customFormat="1" x14ac:dyDescent="0.25">
      <c r="A38" s="17">
        <v>9</v>
      </c>
      <c r="B38" s="17" t="s">
        <v>2</v>
      </c>
      <c r="C38" s="28">
        <v>198.8</v>
      </c>
      <c r="D38" s="29">
        <v>277.58</v>
      </c>
      <c r="E38" s="29">
        <v>263.56</v>
      </c>
      <c r="F38" s="29">
        <v>304.07</v>
      </c>
      <c r="G38" s="29">
        <v>302</v>
      </c>
      <c r="H38" s="6">
        <v>303.51</v>
      </c>
      <c r="I38" s="6">
        <v>326.36</v>
      </c>
      <c r="J38" s="29">
        <v>317.22000000000003</v>
      </c>
      <c r="K38" s="28">
        <v>292.52999999999997</v>
      </c>
      <c r="L38" s="28">
        <v>270.54000000000002</v>
      </c>
      <c r="M38" s="28">
        <v>321.54000000000002</v>
      </c>
      <c r="N38" s="28">
        <v>333.44</v>
      </c>
      <c r="O38" s="28">
        <v>349</v>
      </c>
      <c r="P38" s="28">
        <v>319.87</v>
      </c>
      <c r="Q38" s="28">
        <v>298.88</v>
      </c>
      <c r="R38" s="29">
        <v>209.61</v>
      </c>
      <c r="S38" s="29">
        <v>200.54</v>
      </c>
      <c r="T38" s="29">
        <v>229.38</v>
      </c>
      <c r="U38" s="29">
        <v>229.85</v>
      </c>
      <c r="V38" s="29">
        <v>224.86</v>
      </c>
      <c r="W38" s="29">
        <v>208.98</v>
      </c>
      <c r="X38" s="29">
        <v>209.83</v>
      </c>
      <c r="Y38" s="28">
        <v>188.1</v>
      </c>
      <c r="Z38" s="28">
        <v>163.95</v>
      </c>
      <c r="AA38" s="28">
        <v>187.8</v>
      </c>
      <c r="AB38" s="28">
        <v>182.79</v>
      </c>
      <c r="AC38" s="28">
        <v>186.88</v>
      </c>
      <c r="AD38" s="28">
        <v>189.62</v>
      </c>
      <c r="AE38" s="28">
        <v>182.66</v>
      </c>
      <c r="AF38" s="29">
        <v>150.1</v>
      </c>
      <c r="AG38" s="29">
        <v>130.38999999999999</v>
      </c>
      <c r="AH38" s="29">
        <v>152.75</v>
      </c>
      <c r="AI38" s="29">
        <v>149.78</v>
      </c>
      <c r="AJ38" s="29">
        <v>152.85</v>
      </c>
      <c r="AK38" s="29">
        <v>154.27000000000001</v>
      </c>
      <c r="AL38" s="29">
        <v>162.93</v>
      </c>
      <c r="AM38" s="28">
        <v>167.06</v>
      </c>
      <c r="AN38" s="28">
        <v>163.51</v>
      </c>
      <c r="AO38" s="28">
        <v>175.68</v>
      </c>
      <c r="AP38" s="28">
        <v>175.63</v>
      </c>
      <c r="AQ38" s="28">
        <v>174.4</v>
      </c>
      <c r="AR38" s="28">
        <v>172.08</v>
      </c>
      <c r="AS38" s="28">
        <v>177.4</v>
      </c>
      <c r="AT38" s="29">
        <v>166.96</v>
      </c>
      <c r="AU38" s="29">
        <v>163.95</v>
      </c>
      <c r="AV38" s="29">
        <v>176.72</v>
      </c>
      <c r="AW38" s="29">
        <v>178.15</v>
      </c>
      <c r="AX38" s="29">
        <v>178.98</v>
      </c>
      <c r="AY38" s="29">
        <v>179.2</v>
      </c>
      <c r="AZ38" s="29">
        <v>176.9</v>
      </c>
      <c r="BA38" s="28">
        <v>172.68</v>
      </c>
      <c r="BB38" s="28">
        <v>155.27000000000001</v>
      </c>
      <c r="BC38" s="28">
        <v>193.46</v>
      </c>
      <c r="BD38" s="28">
        <v>197.14</v>
      </c>
      <c r="BE38" s="28">
        <v>203.34</v>
      </c>
      <c r="BF38" s="28">
        <v>204.39</v>
      </c>
      <c r="BG38" s="28">
        <v>194.76</v>
      </c>
      <c r="BH38" s="29">
        <v>103.4</v>
      </c>
      <c r="BI38" s="29">
        <v>49.77</v>
      </c>
      <c r="BJ38" s="29">
        <v>139.26</v>
      </c>
      <c r="BK38" s="29">
        <v>140.53</v>
      </c>
      <c r="BL38" s="29">
        <v>140.36000000000001</v>
      </c>
      <c r="BM38" s="29">
        <v>141.56</v>
      </c>
      <c r="BN38" s="29">
        <v>140.18</v>
      </c>
      <c r="BO38" s="28">
        <v>72.180000000000007</v>
      </c>
      <c r="BP38" s="28">
        <v>49.77</v>
      </c>
      <c r="BQ38" s="28">
        <v>74.88</v>
      </c>
      <c r="BR38" s="28">
        <v>74.52</v>
      </c>
      <c r="BS38" s="28">
        <v>74.42</v>
      </c>
      <c r="BT38" s="28">
        <v>73.55</v>
      </c>
      <c r="BU38" s="28">
        <v>73.900000000000006</v>
      </c>
      <c r="BV38" s="29">
        <v>117.14</v>
      </c>
      <c r="BW38" s="29">
        <v>49.77</v>
      </c>
      <c r="BX38" s="29">
        <v>124.29</v>
      </c>
      <c r="BY38" s="29">
        <v>123.72</v>
      </c>
      <c r="BZ38" s="29">
        <v>122.21</v>
      </c>
      <c r="CA38" s="29">
        <v>121.48</v>
      </c>
      <c r="CB38" s="29">
        <v>120.32</v>
      </c>
      <c r="CC38" s="28">
        <v>125.49</v>
      </c>
      <c r="CD38" s="28">
        <v>49.77</v>
      </c>
      <c r="CE38" s="28">
        <v>136.03</v>
      </c>
      <c r="CF38" s="28">
        <v>137.88</v>
      </c>
      <c r="CG38" s="28">
        <v>137.66999999999999</v>
      </c>
      <c r="CH38" s="28">
        <v>135.37</v>
      </c>
      <c r="CI38" s="28">
        <v>133.01</v>
      </c>
      <c r="CJ38" s="29">
        <v>103.81</v>
      </c>
      <c r="CK38" s="29">
        <v>100.45</v>
      </c>
      <c r="CL38" s="29">
        <v>107.27</v>
      </c>
      <c r="CM38" s="29">
        <v>106.46</v>
      </c>
      <c r="CN38" s="29">
        <v>105.4</v>
      </c>
      <c r="CO38" s="29"/>
      <c r="CP38" s="29"/>
      <c r="CQ38" s="28"/>
      <c r="CR38" s="28"/>
      <c r="CS38" s="28"/>
      <c r="CT38" s="28"/>
      <c r="CU38" s="28"/>
      <c r="CV38" s="28"/>
      <c r="CW38" s="28"/>
      <c r="CX38" s="29"/>
      <c r="CY38" s="29"/>
      <c r="CZ38" s="29"/>
      <c r="DA38" s="29"/>
      <c r="DB38" s="29"/>
      <c r="DC38" s="29"/>
      <c r="DD38" s="29"/>
      <c r="DE38" s="28"/>
      <c r="DF38" s="28"/>
      <c r="DG38" s="28"/>
      <c r="DH38" s="28"/>
      <c r="DI38" s="28"/>
      <c r="DJ38" s="28"/>
      <c r="DK38" s="28"/>
      <c r="DL38" s="29"/>
      <c r="DM38" s="29"/>
      <c r="DN38" s="29"/>
      <c r="DO38" s="29"/>
      <c r="DP38" s="29"/>
      <c r="DQ38" s="29"/>
      <c r="DR38" s="29"/>
      <c r="DS38" s="28"/>
      <c r="DT38" s="28"/>
      <c r="DU38" s="28"/>
      <c r="DV38" s="28"/>
      <c r="DW38" s="28"/>
      <c r="DX38" s="28"/>
      <c r="DY38" s="28"/>
      <c r="DZ38" s="29"/>
      <c r="EA38" s="29"/>
      <c r="EB38" s="29"/>
      <c r="EC38" s="29"/>
      <c r="ED38" s="29"/>
      <c r="EE38" s="29"/>
      <c r="EF38" s="29"/>
      <c r="EG38" s="28"/>
      <c r="EH38" s="28"/>
      <c r="EI38" s="28"/>
      <c r="EJ38" s="28"/>
      <c r="EK38" s="28"/>
      <c r="EL38" s="28"/>
      <c r="EM38" s="28"/>
      <c r="EN38" s="29"/>
      <c r="EO38" s="29"/>
      <c r="EP38" s="29"/>
      <c r="EQ38" s="29"/>
      <c r="ER38" s="29"/>
      <c r="ES38" s="29"/>
      <c r="ET38" s="29"/>
      <c r="EU38" s="28"/>
      <c r="EV38" s="28"/>
      <c r="EW38" s="28"/>
      <c r="EX38" s="28"/>
      <c r="EY38" s="28"/>
      <c r="EZ38" s="28"/>
      <c r="FA38" s="28"/>
      <c r="FB38" s="29"/>
      <c r="FC38" s="29"/>
      <c r="FD38" s="29"/>
      <c r="FE38" s="29"/>
      <c r="FF38" s="29"/>
      <c r="FG38" s="29"/>
      <c r="FH38" s="29"/>
      <c r="FI38" s="28"/>
      <c r="FJ38" s="28"/>
      <c r="FK38" s="28"/>
      <c r="FL38" s="28"/>
      <c r="FM38" s="28"/>
      <c r="FN38" s="28"/>
      <c r="FO38" s="28"/>
      <c r="FP38" s="29"/>
      <c r="FQ38" s="29"/>
      <c r="FR38" s="29"/>
      <c r="FS38" s="29"/>
      <c r="FT38" s="29"/>
      <c r="FU38" s="29"/>
      <c r="FV38" s="29"/>
      <c r="FW38" s="28"/>
      <c r="FX38" s="28"/>
      <c r="FY38" s="28"/>
      <c r="FZ38" s="28"/>
      <c r="GA38" s="28"/>
      <c r="GB38" s="28"/>
      <c r="GC38" s="28"/>
      <c r="GD38" s="29"/>
      <c r="GE38" s="29"/>
      <c r="GF38" s="29"/>
      <c r="GG38" s="29"/>
      <c r="GH38" s="29"/>
      <c r="GI38" s="29"/>
      <c r="GJ38" s="29"/>
      <c r="GK38" s="28"/>
      <c r="GL38" s="28"/>
      <c r="GM38" s="28"/>
      <c r="GN38" s="28"/>
      <c r="GO38" s="28"/>
      <c r="GP38" s="28"/>
      <c r="GQ38" s="28"/>
      <c r="GR38" s="29"/>
      <c r="GS38" s="29"/>
      <c r="GT38" s="29"/>
      <c r="GU38" s="29"/>
      <c r="GV38" s="29"/>
      <c r="GW38" s="29"/>
      <c r="GX38" s="29"/>
      <c r="GY38" s="28"/>
      <c r="GZ38" s="28"/>
      <c r="HA38" s="28"/>
      <c r="HB38" s="28"/>
      <c r="HC38" s="28"/>
      <c r="HD38" s="28"/>
      <c r="HE38" s="28"/>
      <c r="HF38" s="29"/>
      <c r="HG38" s="29"/>
      <c r="HH38" s="29"/>
      <c r="HI38" s="29"/>
      <c r="HJ38" s="29"/>
      <c r="HK38" s="29"/>
      <c r="HL38" s="29"/>
      <c r="HM38" s="28"/>
      <c r="HN38" s="28"/>
      <c r="HO38" s="28"/>
      <c r="HP38" s="28"/>
      <c r="HQ38" s="28"/>
      <c r="HR38" s="28"/>
      <c r="HS38" s="28"/>
      <c r="HT38" s="29"/>
      <c r="HU38" s="29"/>
      <c r="HV38" s="29"/>
      <c r="HW38" s="29"/>
      <c r="HX38" s="29"/>
      <c r="HY38" s="29"/>
      <c r="HZ38" s="29"/>
      <c r="IA38" s="28"/>
      <c r="IB38" s="28"/>
      <c r="IC38" s="28"/>
      <c r="ID38" s="28"/>
      <c r="IE38" s="28"/>
      <c r="IF38" s="28"/>
      <c r="IG38" s="28"/>
      <c r="IH38" s="29"/>
      <c r="II38" s="29"/>
      <c r="IJ38" s="29"/>
      <c r="IK38" s="29"/>
      <c r="IL38" s="29"/>
      <c r="IM38" s="29"/>
      <c r="IN38" s="29"/>
      <c r="IO38" s="28"/>
      <c r="IP38" s="28"/>
      <c r="IQ38" s="28"/>
      <c r="IR38" s="28"/>
      <c r="IS38" s="28"/>
      <c r="IT38" s="28"/>
      <c r="IU38" s="28"/>
      <c r="IV38" s="29"/>
      <c r="IW38" s="29"/>
      <c r="IX38" s="29"/>
      <c r="IY38" s="29"/>
      <c r="IZ38" s="29"/>
      <c r="JA38" s="29"/>
      <c r="JB38" s="29"/>
      <c r="JC38" s="28"/>
      <c r="JD38" s="28"/>
      <c r="JE38" s="28"/>
      <c r="JF38" s="28"/>
      <c r="JG38" s="28"/>
      <c r="JH38" s="28"/>
      <c r="JI38" s="28"/>
      <c r="JJ38" s="29"/>
      <c r="JK38" s="29"/>
      <c r="JL38" s="29"/>
      <c r="JM38" s="29"/>
      <c r="JN38" s="29"/>
      <c r="JO38" s="29"/>
      <c r="JP38" s="29"/>
      <c r="JQ38" s="28"/>
      <c r="JR38" s="28"/>
      <c r="JS38" s="28"/>
      <c r="JT38" s="28"/>
      <c r="JU38" s="28"/>
      <c r="JV38" s="28"/>
      <c r="JW38" s="28"/>
      <c r="JX38" s="29"/>
      <c r="JY38" s="29"/>
      <c r="JZ38" s="29"/>
      <c r="KA38" s="29"/>
      <c r="KB38" s="29"/>
      <c r="KC38" s="29"/>
      <c r="KD38" s="29"/>
      <c r="KE38" s="28"/>
      <c r="KF38" s="28"/>
      <c r="KG38" s="28"/>
      <c r="KH38" s="28"/>
      <c r="KI38" s="28"/>
      <c r="KJ38" s="28"/>
      <c r="KK38" s="28"/>
      <c r="KL38" s="29"/>
      <c r="KM38" s="29"/>
      <c r="KN38" s="29"/>
      <c r="KO38" s="29"/>
      <c r="KP38" s="29"/>
      <c r="KQ38" s="29"/>
      <c r="KR38" s="29"/>
      <c r="KS38" s="28"/>
      <c r="KT38" s="28"/>
      <c r="KU38" s="28"/>
      <c r="KV38" s="28"/>
      <c r="KW38" s="28"/>
      <c r="KX38" s="28"/>
      <c r="KY38" s="28"/>
      <c r="KZ38" s="29"/>
      <c r="LA38" s="29"/>
      <c r="LB38" s="29"/>
    </row>
    <row r="39" spans="1:314" customFormat="1" x14ac:dyDescent="0.25">
      <c r="A39" s="17">
        <v>9</v>
      </c>
      <c r="B39" s="17" t="s">
        <v>3</v>
      </c>
      <c r="C39" s="28">
        <v>198.8</v>
      </c>
      <c r="D39" s="29">
        <v>277.58</v>
      </c>
      <c r="E39" s="29">
        <v>263.57</v>
      </c>
      <c r="F39" s="29">
        <v>304.07</v>
      </c>
      <c r="G39" s="29">
        <v>302</v>
      </c>
      <c r="H39" s="6">
        <v>303.51</v>
      </c>
      <c r="I39" s="6">
        <v>326.36</v>
      </c>
      <c r="J39" s="29">
        <v>317.22000000000003</v>
      </c>
      <c r="K39" s="28">
        <v>292.52999999999997</v>
      </c>
      <c r="L39" s="28">
        <v>270.54000000000002</v>
      </c>
      <c r="M39" s="28">
        <v>321.54000000000002</v>
      </c>
      <c r="N39" s="28">
        <v>333.44</v>
      </c>
      <c r="O39" s="28">
        <v>349</v>
      </c>
      <c r="P39" s="28">
        <v>319.87</v>
      </c>
      <c r="Q39" s="28">
        <v>298.88</v>
      </c>
      <c r="R39" s="29">
        <v>209.61</v>
      </c>
      <c r="S39" s="29">
        <v>200.54</v>
      </c>
      <c r="T39" s="29">
        <v>229.38</v>
      </c>
      <c r="U39" s="29">
        <v>229.85</v>
      </c>
      <c r="V39" s="29">
        <v>224.86</v>
      </c>
      <c r="W39" s="29">
        <v>208.2</v>
      </c>
      <c r="X39" s="29">
        <v>204.02</v>
      </c>
      <c r="Y39" s="28">
        <v>174.51</v>
      </c>
      <c r="Z39" s="28">
        <v>163.95</v>
      </c>
      <c r="AA39" s="28">
        <v>187.8</v>
      </c>
      <c r="AB39" s="28">
        <v>181.62</v>
      </c>
      <c r="AC39" s="28">
        <v>183.58</v>
      </c>
      <c r="AD39" s="28">
        <v>183.49</v>
      </c>
      <c r="AE39" s="28">
        <v>182.66</v>
      </c>
      <c r="AF39" s="29">
        <v>135.51</v>
      </c>
      <c r="AG39" s="29">
        <v>130.38999999999999</v>
      </c>
      <c r="AH39" s="29">
        <v>148.51</v>
      </c>
      <c r="AI39" s="29">
        <v>148.1</v>
      </c>
      <c r="AJ39" s="29">
        <v>152.85</v>
      </c>
      <c r="AK39" s="29">
        <v>145.94</v>
      </c>
      <c r="AL39" s="29">
        <v>144.94</v>
      </c>
      <c r="AM39" s="28">
        <v>166.51</v>
      </c>
      <c r="AN39" s="28">
        <v>163.51</v>
      </c>
      <c r="AO39" s="28">
        <v>175.67</v>
      </c>
      <c r="AP39" s="28">
        <v>175.63</v>
      </c>
      <c r="AQ39" s="28">
        <v>174.38</v>
      </c>
      <c r="AR39" s="28">
        <v>172.08</v>
      </c>
      <c r="AS39" s="28">
        <v>177.4</v>
      </c>
      <c r="AT39" s="29">
        <v>166.96</v>
      </c>
      <c r="AU39" s="29">
        <v>163.95</v>
      </c>
      <c r="AV39" s="29">
        <v>176.72</v>
      </c>
      <c r="AW39" s="29">
        <v>178.15</v>
      </c>
      <c r="AX39" s="29">
        <v>178.98</v>
      </c>
      <c r="AY39" s="29">
        <v>179.2</v>
      </c>
      <c r="AZ39" s="29">
        <v>176.9</v>
      </c>
      <c r="BA39" s="28">
        <v>172.68</v>
      </c>
      <c r="BB39" s="28">
        <v>155.27000000000001</v>
      </c>
      <c r="BC39" s="28">
        <v>193.46</v>
      </c>
      <c r="BD39" s="28">
        <v>197.14</v>
      </c>
      <c r="BE39" s="28">
        <v>203.34</v>
      </c>
      <c r="BF39" s="28">
        <v>204.39</v>
      </c>
      <c r="BG39" s="28">
        <v>194.76</v>
      </c>
      <c r="BH39" s="29">
        <v>130.88999999999999</v>
      </c>
      <c r="BI39" s="29">
        <v>49.77</v>
      </c>
      <c r="BJ39" s="29">
        <v>139.26</v>
      </c>
      <c r="BK39" s="29">
        <v>140.53</v>
      </c>
      <c r="BL39" s="29">
        <v>140.36000000000001</v>
      </c>
      <c r="BM39" s="29">
        <v>141.56</v>
      </c>
      <c r="BN39" s="29">
        <v>140.18</v>
      </c>
      <c r="BO39" s="28">
        <v>72.180000000000007</v>
      </c>
      <c r="BP39" s="28">
        <v>49.77</v>
      </c>
      <c r="BQ39" s="28">
        <v>74.88</v>
      </c>
      <c r="BR39" s="28">
        <v>74.52</v>
      </c>
      <c r="BS39" s="28">
        <v>74.42</v>
      </c>
      <c r="BT39" s="28">
        <v>73.55</v>
      </c>
      <c r="BU39" s="28">
        <v>73.900000000000006</v>
      </c>
      <c r="BV39" s="29">
        <v>120.02</v>
      </c>
      <c r="BW39" s="29">
        <v>49.77</v>
      </c>
      <c r="BX39" s="29">
        <v>124.29</v>
      </c>
      <c r="BY39" s="29">
        <v>123.72</v>
      </c>
      <c r="BZ39" s="29">
        <v>122.21</v>
      </c>
      <c r="CA39" s="29">
        <v>121.48</v>
      </c>
      <c r="CB39" s="29">
        <v>120.32</v>
      </c>
      <c r="CC39" s="28">
        <v>129.44999999999999</v>
      </c>
      <c r="CD39" s="28">
        <v>49.77</v>
      </c>
      <c r="CE39" s="28">
        <v>136.03</v>
      </c>
      <c r="CF39" s="28">
        <v>137.88</v>
      </c>
      <c r="CG39" s="28">
        <v>137.66999999999999</v>
      </c>
      <c r="CH39" s="28">
        <v>135.37</v>
      </c>
      <c r="CI39" s="28">
        <v>133.01</v>
      </c>
      <c r="CJ39" s="29">
        <v>105.49</v>
      </c>
      <c r="CK39" s="29">
        <v>100.45</v>
      </c>
      <c r="CL39" s="29">
        <v>107.27</v>
      </c>
      <c r="CM39" s="29">
        <v>106.46</v>
      </c>
      <c r="CN39" s="29">
        <v>105.4</v>
      </c>
      <c r="CO39" s="29"/>
      <c r="CP39" s="29"/>
      <c r="CQ39" s="28"/>
      <c r="CR39" s="28"/>
      <c r="CS39" s="28"/>
      <c r="CT39" s="28"/>
      <c r="CU39" s="28"/>
      <c r="CV39" s="28"/>
      <c r="CW39" s="28"/>
      <c r="CX39" s="29"/>
      <c r="CY39" s="29"/>
      <c r="CZ39" s="29"/>
      <c r="DA39" s="29"/>
      <c r="DB39" s="29"/>
      <c r="DC39" s="29"/>
      <c r="DD39" s="29"/>
      <c r="DE39" s="28"/>
      <c r="DF39" s="28"/>
      <c r="DG39" s="28"/>
      <c r="DH39" s="28"/>
      <c r="DI39" s="28"/>
      <c r="DJ39" s="28"/>
      <c r="DK39" s="28"/>
      <c r="DL39" s="29"/>
      <c r="DM39" s="29"/>
      <c r="DN39" s="29"/>
      <c r="DO39" s="29"/>
      <c r="DP39" s="29"/>
      <c r="DQ39" s="29"/>
      <c r="DR39" s="29"/>
      <c r="DS39" s="28"/>
      <c r="DT39" s="28"/>
      <c r="DU39" s="28"/>
      <c r="DV39" s="28"/>
      <c r="DW39" s="28"/>
      <c r="DX39" s="28"/>
      <c r="DY39" s="28"/>
      <c r="DZ39" s="29"/>
      <c r="EA39" s="29"/>
      <c r="EB39" s="29"/>
      <c r="EC39" s="29"/>
      <c r="ED39" s="29"/>
      <c r="EE39" s="29"/>
      <c r="EF39" s="29"/>
      <c r="EG39" s="28"/>
      <c r="EH39" s="28"/>
      <c r="EI39" s="28"/>
      <c r="EJ39" s="28"/>
      <c r="EK39" s="28"/>
      <c r="EL39" s="28"/>
      <c r="EM39" s="28"/>
      <c r="EN39" s="29"/>
      <c r="EO39" s="29"/>
      <c r="EP39" s="29"/>
      <c r="EQ39" s="29"/>
      <c r="ER39" s="29"/>
      <c r="ES39" s="29"/>
      <c r="ET39" s="29"/>
      <c r="EU39" s="28"/>
      <c r="EV39" s="28"/>
      <c r="EW39" s="28"/>
      <c r="EX39" s="28"/>
      <c r="EY39" s="28"/>
      <c r="EZ39" s="28"/>
      <c r="FA39" s="28"/>
      <c r="FB39" s="29"/>
      <c r="FC39" s="29"/>
      <c r="FD39" s="29"/>
      <c r="FE39" s="29"/>
      <c r="FF39" s="29"/>
      <c r="FG39" s="29"/>
      <c r="FH39" s="29"/>
      <c r="FI39" s="28"/>
      <c r="FJ39" s="28"/>
      <c r="FK39" s="28"/>
      <c r="FL39" s="28"/>
      <c r="FM39" s="28"/>
      <c r="FN39" s="28"/>
      <c r="FO39" s="28"/>
      <c r="FP39" s="29"/>
      <c r="FQ39" s="29"/>
      <c r="FR39" s="29"/>
      <c r="FS39" s="29"/>
      <c r="FT39" s="29"/>
      <c r="FU39" s="29"/>
      <c r="FV39" s="29"/>
      <c r="FW39" s="28"/>
      <c r="FX39" s="28"/>
      <c r="FY39" s="28"/>
      <c r="FZ39" s="28"/>
      <c r="GA39" s="28"/>
      <c r="GB39" s="28"/>
      <c r="GC39" s="28"/>
      <c r="GD39" s="29"/>
      <c r="GE39" s="29"/>
      <c r="GF39" s="29"/>
      <c r="GG39" s="29"/>
      <c r="GH39" s="29"/>
      <c r="GI39" s="29"/>
      <c r="GJ39" s="29"/>
      <c r="GK39" s="28"/>
      <c r="GL39" s="28"/>
      <c r="GM39" s="28"/>
      <c r="GN39" s="28"/>
      <c r="GO39" s="28"/>
      <c r="GP39" s="28"/>
      <c r="GQ39" s="28"/>
      <c r="GR39" s="29"/>
      <c r="GS39" s="29"/>
      <c r="GT39" s="29"/>
      <c r="GU39" s="29"/>
      <c r="GV39" s="29"/>
      <c r="GW39" s="29"/>
      <c r="GX39" s="29"/>
      <c r="GY39" s="28"/>
      <c r="GZ39" s="28"/>
      <c r="HA39" s="28"/>
      <c r="HB39" s="28"/>
      <c r="HC39" s="28"/>
      <c r="HD39" s="28"/>
      <c r="HE39" s="28"/>
      <c r="HF39" s="29"/>
      <c r="HG39" s="29"/>
      <c r="HH39" s="29"/>
      <c r="HI39" s="29"/>
      <c r="HJ39" s="29"/>
      <c r="HK39" s="29"/>
      <c r="HL39" s="29"/>
      <c r="HM39" s="28"/>
      <c r="HN39" s="28"/>
      <c r="HO39" s="28"/>
      <c r="HP39" s="28"/>
      <c r="HQ39" s="28"/>
      <c r="HR39" s="28"/>
      <c r="HS39" s="28"/>
      <c r="HT39" s="29"/>
      <c r="HU39" s="29"/>
      <c r="HV39" s="29"/>
      <c r="HW39" s="29"/>
      <c r="HX39" s="29"/>
      <c r="HY39" s="29"/>
      <c r="HZ39" s="29"/>
      <c r="IA39" s="28"/>
      <c r="IB39" s="28"/>
      <c r="IC39" s="28"/>
      <c r="ID39" s="28"/>
      <c r="IE39" s="28"/>
      <c r="IF39" s="28"/>
      <c r="IG39" s="28"/>
      <c r="IH39" s="29"/>
      <c r="II39" s="29"/>
      <c r="IJ39" s="29"/>
      <c r="IK39" s="29"/>
      <c r="IL39" s="29"/>
      <c r="IM39" s="29"/>
      <c r="IN39" s="29"/>
      <c r="IO39" s="28"/>
      <c r="IP39" s="28"/>
      <c r="IQ39" s="28"/>
      <c r="IR39" s="28"/>
      <c r="IS39" s="28"/>
      <c r="IT39" s="28"/>
      <c r="IU39" s="28"/>
      <c r="IV39" s="29"/>
      <c r="IW39" s="29"/>
      <c r="IX39" s="29"/>
      <c r="IY39" s="29"/>
      <c r="IZ39" s="29"/>
      <c r="JA39" s="29"/>
      <c r="JB39" s="29"/>
      <c r="JC39" s="28"/>
      <c r="JD39" s="28"/>
      <c r="JE39" s="28"/>
      <c r="JF39" s="28"/>
      <c r="JG39" s="28"/>
      <c r="JH39" s="28"/>
      <c r="JI39" s="28"/>
      <c r="JJ39" s="29"/>
      <c r="JK39" s="29"/>
      <c r="JL39" s="29"/>
      <c r="JM39" s="29"/>
      <c r="JN39" s="29"/>
      <c r="JO39" s="29"/>
      <c r="JP39" s="29"/>
      <c r="JQ39" s="28"/>
      <c r="JR39" s="28"/>
      <c r="JS39" s="28"/>
      <c r="JT39" s="28"/>
      <c r="JU39" s="28"/>
      <c r="JV39" s="28"/>
      <c r="JW39" s="28"/>
      <c r="JX39" s="29"/>
      <c r="JY39" s="29"/>
      <c r="JZ39" s="29"/>
      <c r="KA39" s="29"/>
      <c r="KB39" s="29"/>
      <c r="KC39" s="29"/>
      <c r="KD39" s="29"/>
      <c r="KE39" s="28"/>
      <c r="KF39" s="28"/>
      <c r="KG39" s="28"/>
      <c r="KH39" s="28"/>
      <c r="KI39" s="28"/>
      <c r="KJ39" s="28"/>
      <c r="KK39" s="28"/>
      <c r="KL39" s="29"/>
      <c r="KM39" s="29"/>
      <c r="KN39" s="29"/>
      <c r="KO39" s="29"/>
      <c r="KP39" s="29"/>
      <c r="KQ39" s="29"/>
      <c r="KR39" s="29"/>
      <c r="KS39" s="28"/>
      <c r="KT39" s="28"/>
      <c r="KU39" s="28"/>
      <c r="KV39" s="28"/>
      <c r="KW39" s="28"/>
      <c r="KX39" s="28"/>
      <c r="KY39" s="28"/>
      <c r="KZ39" s="29"/>
      <c r="LA39" s="29"/>
      <c r="LB39" s="29"/>
    </row>
    <row r="40" spans="1:314" customFormat="1" x14ac:dyDescent="0.25">
      <c r="A40" s="17">
        <v>9</v>
      </c>
      <c r="B40" s="17" t="s">
        <v>4</v>
      </c>
      <c r="C40" s="28">
        <v>198.8</v>
      </c>
      <c r="D40" s="29">
        <v>277.58</v>
      </c>
      <c r="E40" s="29">
        <v>263.56</v>
      </c>
      <c r="F40" s="29">
        <v>304.07</v>
      </c>
      <c r="G40" s="29">
        <v>302</v>
      </c>
      <c r="H40" s="6">
        <v>260.76</v>
      </c>
      <c r="I40" s="6">
        <v>326.36</v>
      </c>
      <c r="J40" s="29">
        <v>317.22000000000003</v>
      </c>
      <c r="K40" s="28">
        <v>292.52999999999997</v>
      </c>
      <c r="L40" s="28">
        <v>270.54000000000002</v>
      </c>
      <c r="M40" s="28">
        <v>321.54000000000002</v>
      </c>
      <c r="N40" s="28">
        <v>333.44</v>
      </c>
      <c r="O40" s="28">
        <v>349</v>
      </c>
      <c r="P40" s="28">
        <v>319.87</v>
      </c>
      <c r="Q40" s="28">
        <v>298.88</v>
      </c>
      <c r="R40" s="29">
        <v>209.61</v>
      </c>
      <c r="S40" s="29">
        <v>200.54</v>
      </c>
      <c r="T40" s="29">
        <v>229.38</v>
      </c>
      <c r="U40" s="29">
        <v>229.85</v>
      </c>
      <c r="V40" s="29">
        <v>224.86</v>
      </c>
      <c r="W40" s="29">
        <v>207.59</v>
      </c>
      <c r="X40" s="29">
        <v>204.02</v>
      </c>
      <c r="Y40" s="28">
        <v>174.51</v>
      </c>
      <c r="Z40" s="28">
        <v>163.95</v>
      </c>
      <c r="AA40" s="28">
        <v>187.8</v>
      </c>
      <c r="AB40" s="28">
        <v>181.6</v>
      </c>
      <c r="AC40" s="28">
        <v>183.58</v>
      </c>
      <c r="AD40" s="28">
        <v>183.08</v>
      </c>
      <c r="AE40" s="28">
        <v>181.29</v>
      </c>
      <c r="AF40" s="29">
        <v>135.51</v>
      </c>
      <c r="AG40" s="29">
        <v>130.38999999999999</v>
      </c>
      <c r="AH40" s="29">
        <v>152.75</v>
      </c>
      <c r="AI40" s="29">
        <v>148.1</v>
      </c>
      <c r="AJ40" s="29">
        <v>152.85</v>
      </c>
      <c r="AK40" s="29">
        <v>154.21</v>
      </c>
      <c r="AL40" s="29">
        <v>162.93</v>
      </c>
      <c r="AM40" s="28">
        <v>167.06</v>
      </c>
      <c r="AN40" s="28">
        <v>163.51</v>
      </c>
      <c r="AO40" s="28">
        <v>175.68</v>
      </c>
      <c r="AP40" s="28">
        <v>175.63</v>
      </c>
      <c r="AQ40" s="28">
        <v>174.4</v>
      </c>
      <c r="AR40" s="28">
        <v>172.08</v>
      </c>
      <c r="AS40" s="28">
        <v>177.4</v>
      </c>
      <c r="AT40" s="29">
        <v>166.96</v>
      </c>
      <c r="AU40" s="29">
        <v>163.95</v>
      </c>
      <c r="AV40" s="29">
        <v>176.73</v>
      </c>
      <c r="AW40" s="29">
        <v>178.15</v>
      </c>
      <c r="AX40" s="29">
        <v>178.99</v>
      </c>
      <c r="AY40" s="29">
        <v>179.2</v>
      </c>
      <c r="AZ40" s="29">
        <v>176.9</v>
      </c>
      <c r="BA40" s="28">
        <v>172.68</v>
      </c>
      <c r="BB40" s="28">
        <v>155.26</v>
      </c>
      <c r="BC40" s="28">
        <v>193.46</v>
      </c>
      <c r="BD40" s="28">
        <v>197.14</v>
      </c>
      <c r="BE40" s="28">
        <v>203.34</v>
      </c>
      <c r="BF40" s="28">
        <v>204.39</v>
      </c>
      <c r="BG40" s="28">
        <v>194.76</v>
      </c>
      <c r="BH40" s="29">
        <v>59.38</v>
      </c>
      <c r="BI40" s="29">
        <v>49.77</v>
      </c>
      <c r="BJ40" s="29">
        <v>49.77</v>
      </c>
      <c r="BK40" s="29">
        <v>49.77</v>
      </c>
      <c r="BL40" s="29">
        <v>49.77</v>
      </c>
      <c r="BM40" s="29">
        <v>49.77</v>
      </c>
      <c r="BN40" s="29">
        <v>137</v>
      </c>
      <c r="BO40" s="28">
        <v>49.77</v>
      </c>
      <c r="BP40" s="28">
        <v>49.77</v>
      </c>
      <c r="BQ40" s="28">
        <v>70.069999999999993</v>
      </c>
      <c r="BR40" s="28">
        <v>72.11</v>
      </c>
      <c r="BS40" s="28">
        <v>69.67</v>
      </c>
      <c r="BT40" s="28">
        <v>49.77</v>
      </c>
      <c r="BU40" s="28">
        <v>49.77</v>
      </c>
      <c r="BV40" s="29">
        <v>73.63</v>
      </c>
      <c r="BW40" s="29">
        <v>49.77</v>
      </c>
      <c r="BX40" s="29">
        <v>82.97</v>
      </c>
      <c r="BY40" s="29">
        <v>89.09</v>
      </c>
      <c r="BZ40" s="29">
        <v>87.35</v>
      </c>
      <c r="CA40" s="29">
        <v>105.87</v>
      </c>
      <c r="CB40" s="29">
        <v>111.25</v>
      </c>
      <c r="CC40" s="28">
        <v>78.98</v>
      </c>
      <c r="CD40" s="28">
        <v>49.77</v>
      </c>
      <c r="CE40" s="28">
        <v>66.66</v>
      </c>
      <c r="CF40" s="28">
        <v>73.319999999999993</v>
      </c>
      <c r="CG40" s="28">
        <v>67.459999999999994</v>
      </c>
      <c r="CH40" s="28">
        <v>81.73</v>
      </c>
      <c r="CI40" s="28">
        <v>104.61</v>
      </c>
      <c r="CJ40" s="29">
        <v>70.680000000000007</v>
      </c>
      <c r="CK40" s="29">
        <v>88.52</v>
      </c>
      <c r="CL40" s="29">
        <v>104.47</v>
      </c>
      <c r="CM40" s="29">
        <v>103.73</v>
      </c>
      <c r="CN40" s="29">
        <v>104.68</v>
      </c>
      <c r="CO40" s="29"/>
      <c r="CP40" s="29"/>
      <c r="CQ40" s="28"/>
      <c r="CR40" s="28"/>
      <c r="CS40" s="28"/>
      <c r="CT40" s="28"/>
      <c r="CU40" s="28"/>
      <c r="CV40" s="28"/>
      <c r="CW40" s="28"/>
      <c r="CX40" s="29"/>
      <c r="CY40" s="29"/>
      <c r="CZ40" s="29"/>
      <c r="DA40" s="29"/>
      <c r="DB40" s="29"/>
      <c r="DC40" s="29"/>
      <c r="DD40" s="29"/>
      <c r="DE40" s="28"/>
      <c r="DF40" s="28"/>
      <c r="DG40" s="28"/>
      <c r="DH40" s="28"/>
      <c r="DI40" s="28"/>
      <c r="DJ40" s="28"/>
      <c r="DK40" s="28"/>
      <c r="DL40" s="29"/>
      <c r="DM40" s="29"/>
      <c r="DN40" s="29"/>
      <c r="DO40" s="29"/>
      <c r="DP40" s="29"/>
      <c r="DQ40" s="29"/>
      <c r="DR40" s="29"/>
      <c r="DS40" s="28"/>
      <c r="DT40" s="28"/>
      <c r="DU40" s="28"/>
      <c r="DV40" s="28"/>
      <c r="DW40" s="28"/>
      <c r="DX40" s="28"/>
      <c r="DY40" s="28"/>
      <c r="DZ40" s="29"/>
      <c r="EA40" s="29"/>
      <c r="EB40" s="29"/>
      <c r="EC40" s="29"/>
      <c r="ED40" s="29"/>
      <c r="EE40" s="29"/>
      <c r="EF40" s="29"/>
      <c r="EG40" s="28"/>
      <c r="EH40" s="28"/>
      <c r="EI40" s="28"/>
      <c r="EJ40" s="28"/>
      <c r="EK40" s="28"/>
      <c r="EL40" s="28"/>
      <c r="EM40" s="28"/>
      <c r="EN40" s="29"/>
      <c r="EO40" s="29"/>
      <c r="EP40" s="29"/>
      <c r="EQ40" s="29"/>
      <c r="ER40" s="29"/>
      <c r="ES40" s="29"/>
      <c r="ET40" s="29"/>
      <c r="EU40" s="28"/>
      <c r="EV40" s="28"/>
      <c r="EW40" s="28"/>
      <c r="EX40" s="28"/>
      <c r="EY40" s="28"/>
      <c r="EZ40" s="28"/>
      <c r="FA40" s="28"/>
      <c r="FB40" s="29"/>
      <c r="FC40" s="29"/>
      <c r="FD40" s="29"/>
      <c r="FE40" s="29"/>
      <c r="FF40" s="29"/>
      <c r="FG40" s="29"/>
      <c r="FH40" s="29"/>
      <c r="FI40" s="28"/>
      <c r="FJ40" s="28"/>
      <c r="FK40" s="28"/>
      <c r="FL40" s="28"/>
      <c r="FM40" s="28"/>
      <c r="FN40" s="28"/>
      <c r="FO40" s="28"/>
      <c r="FP40" s="29"/>
      <c r="FQ40" s="29"/>
      <c r="FR40" s="29"/>
      <c r="FS40" s="29"/>
      <c r="FT40" s="29"/>
      <c r="FU40" s="29"/>
      <c r="FV40" s="29"/>
      <c r="FW40" s="28"/>
      <c r="FX40" s="28"/>
      <c r="FY40" s="28"/>
      <c r="FZ40" s="28"/>
      <c r="GA40" s="28"/>
      <c r="GB40" s="28"/>
      <c r="GC40" s="28"/>
      <c r="GD40" s="29"/>
      <c r="GE40" s="29"/>
      <c r="GF40" s="29"/>
      <c r="GG40" s="29"/>
      <c r="GH40" s="29"/>
      <c r="GI40" s="29"/>
      <c r="GJ40" s="29"/>
      <c r="GK40" s="28"/>
      <c r="GL40" s="28"/>
      <c r="GM40" s="28"/>
      <c r="GN40" s="28"/>
      <c r="GO40" s="28"/>
      <c r="GP40" s="28"/>
      <c r="GQ40" s="28"/>
      <c r="GR40" s="29"/>
      <c r="GS40" s="29"/>
      <c r="GT40" s="29"/>
      <c r="GU40" s="29"/>
      <c r="GV40" s="29"/>
      <c r="GW40" s="29"/>
      <c r="GX40" s="29"/>
      <c r="GY40" s="28"/>
      <c r="GZ40" s="28"/>
      <c r="HA40" s="28"/>
      <c r="HB40" s="28"/>
      <c r="HC40" s="28"/>
      <c r="HD40" s="28"/>
      <c r="HE40" s="28"/>
      <c r="HF40" s="29"/>
      <c r="HG40" s="29"/>
      <c r="HH40" s="29"/>
      <c r="HI40" s="29"/>
      <c r="HJ40" s="29"/>
      <c r="HK40" s="29"/>
      <c r="HL40" s="29"/>
      <c r="HM40" s="28"/>
      <c r="HN40" s="28"/>
      <c r="HO40" s="28"/>
      <c r="HP40" s="28"/>
      <c r="HQ40" s="28"/>
      <c r="HR40" s="28"/>
      <c r="HS40" s="28"/>
      <c r="HT40" s="29"/>
      <c r="HU40" s="29"/>
      <c r="HV40" s="29"/>
      <c r="HW40" s="29"/>
      <c r="HX40" s="29"/>
      <c r="HY40" s="29"/>
      <c r="HZ40" s="29"/>
      <c r="IA40" s="28"/>
      <c r="IB40" s="28"/>
      <c r="IC40" s="28"/>
      <c r="ID40" s="28"/>
      <c r="IE40" s="28"/>
      <c r="IF40" s="28"/>
      <c r="IG40" s="28"/>
      <c r="IH40" s="29"/>
      <c r="II40" s="29"/>
      <c r="IJ40" s="29"/>
      <c r="IK40" s="29"/>
      <c r="IL40" s="29"/>
      <c r="IM40" s="29"/>
      <c r="IN40" s="29"/>
      <c r="IO40" s="28"/>
      <c r="IP40" s="28"/>
      <c r="IQ40" s="28"/>
      <c r="IR40" s="28"/>
      <c r="IS40" s="28"/>
      <c r="IT40" s="28"/>
      <c r="IU40" s="28"/>
      <c r="IV40" s="29"/>
      <c r="IW40" s="29"/>
      <c r="IX40" s="29"/>
      <c r="IY40" s="29"/>
      <c r="IZ40" s="29"/>
      <c r="JA40" s="29"/>
      <c r="JB40" s="29"/>
      <c r="JC40" s="28"/>
      <c r="JD40" s="28"/>
      <c r="JE40" s="28"/>
      <c r="JF40" s="28"/>
      <c r="JG40" s="28"/>
      <c r="JH40" s="28"/>
      <c r="JI40" s="28"/>
      <c r="JJ40" s="29"/>
      <c r="JK40" s="29"/>
      <c r="JL40" s="29"/>
      <c r="JM40" s="29"/>
      <c r="JN40" s="29"/>
      <c r="JO40" s="29"/>
      <c r="JP40" s="29"/>
      <c r="JQ40" s="28"/>
      <c r="JR40" s="28"/>
      <c r="JS40" s="28"/>
      <c r="JT40" s="28"/>
      <c r="JU40" s="28"/>
      <c r="JV40" s="28"/>
      <c r="JW40" s="28"/>
      <c r="JX40" s="29"/>
      <c r="JY40" s="29"/>
      <c r="JZ40" s="29"/>
      <c r="KA40" s="29"/>
      <c r="KB40" s="29"/>
      <c r="KC40" s="29"/>
      <c r="KD40" s="29"/>
      <c r="KE40" s="28"/>
      <c r="KF40" s="28"/>
      <c r="KG40" s="28"/>
      <c r="KH40" s="28"/>
      <c r="KI40" s="28"/>
      <c r="KJ40" s="28"/>
      <c r="KK40" s="28"/>
      <c r="KL40" s="29"/>
      <c r="KM40" s="29"/>
      <c r="KN40" s="29"/>
      <c r="KO40" s="29"/>
      <c r="KP40" s="29"/>
      <c r="KQ40" s="29"/>
      <c r="KR40" s="29"/>
      <c r="KS40" s="28"/>
      <c r="KT40" s="28"/>
      <c r="KU40" s="28"/>
      <c r="KV40" s="28"/>
      <c r="KW40" s="28"/>
      <c r="KX40" s="28"/>
      <c r="KY40" s="28"/>
      <c r="KZ40" s="29"/>
      <c r="LA40" s="29"/>
      <c r="LB40" s="29"/>
    </row>
    <row r="41" spans="1:314" customFormat="1" x14ac:dyDescent="0.25">
      <c r="A41" s="17">
        <v>9</v>
      </c>
      <c r="B41" s="17" t="s">
        <v>5</v>
      </c>
      <c r="C41" s="28">
        <v>198.8</v>
      </c>
      <c r="D41" s="29">
        <v>277.58</v>
      </c>
      <c r="E41" s="29">
        <v>263.56</v>
      </c>
      <c r="F41" s="29">
        <v>304.07</v>
      </c>
      <c r="G41" s="29">
        <v>302</v>
      </c>
      <c r="H41" s="6">
        <v>303.51</v>
      </c>
      <c r="I41" s="6">
        <v>326.36</v>
      </c>
      <c r="J41" s="29">
        <v>317.22000000000003</v>
      </c>
      <c r="K41" s="28">
        <v>292.52999999999997</v>
      </c>
      <c r="L41" s="28">
        <v>270.54000000000002</v>
      </c>
      <c r="M41" s="28">
        <v>321.54000000000002</v>
      </c>
      <c r="N41" s="28">
        <v>333.44</v>
      </c>
      <c r="O41" s="28">
        <v>349</v>
      </c>
      <c r="P41" s="28">
        <v>319.87</v>
      </c>
      <c r="Q41" s="28">
        <v>298.88</v>
      </c>
      <c r="R41" s="29">
        <v>209.61</v>
      </c>
      <c r="S41" s="29">
        <v>200.54</v>
      </c>
      <c r="T41" s="29">
        <v>229.38</v>
      </c>
      <c r="U41" s="29">
        <v>229.85</v>
      </c>
      <c r="V41" s="29">
        <v>224.86</v>
      </c>
      <c r="W41" s="29">
        <v>208.2</v>
      </c>
      <c r="X41" s="29">
        <v>204.02</v>
      </c>
      <c r="Y41" s="28">
        <v>174.51</v>
      </c>
      <c r="Z41" s="28">
        <v>163.95</v>
      </c>
      <c r="AA41" s="28">
        <v>187.8</v>
      </c>
      <c r="AB41" s="28">
        <v>181.62</v>
      </c>
      <c r="AC41" s="28">
        <v>183.58</v>
      </c>
      <c r="AD41" s="28">
        <v>183.49</v>
      </c>
      <c r="AE41" s="28">
        <v>182.66</v>
      </c>
      <c r="AF41" s="29">
        <v>135.51</v>
      </c>
      <c r="AG41" s="29">
        <v>130.38999999999999</v>
      </c>
      <c r="AH41" s="29">
        <v>152.75</v>
      </c>
      <c r="AI41" s="29">
        <v>148.1</v>
      </c>
      <c r="AJ41" s="29">
        <v>152.85</v>
      </c>
      <c r="AK41" s="29">
        <v>154.21</v>
      </c>
      <c r="AL41" s="29">
        <v>162.93</v>
      </c>
      <c r="AM41" s="28">
        <v>167.06</v>
      </c>
      <c r="AN41" s="28">
        <v>163.51</v>
      </c>
      <c r="AO41" s="28">
        <v>175.68</v>
      </c>
      <c r="AP41" s="28">
        <v>175.63</v>
      </c>
      <c r="AQ41" s="28">
        <v>174.4</v>
      </c>
      <c r="AR41" s="28">
        <v>172.08</v>
      </c>
      <c r="AS41" s="28">
        <v>177.4</v>
      </c>
      <c r="AT41" s="29">
        <v>166.96</v>
      </c>
      <c r="AU41" s="29">
        <v>163.95</v>
      </c>
      <c r="AV41" s="29">
        <v>176.72</v>
      </c>
      <c r="AW41" s="29">
        <v>178.15</v>
      </c>
      <c r="AX41" s="29">
        <v>178.98</v>
      </c>
      <c r="AY41" s="29">
        <v>179.2</v>
      </c>
      <c r="AZ41" s="29">
        <v>176.9</v>
      </c>
      <c r="BA41" s="28">
        <v>172.68</v>
      </c>
      <c r="BB41" s="28">
        <v>155.27000000000001</v>
      </c>
      <c r="BC41" s="28">
        <v>193.46</v>
      </c>
      <c r="BD41" s="28">
        <v>197.13</v>
      </c>
      <c r="BE41" s="28">
        <v>203.34</v>
      </c>
      <c r="BF41" s="28">
        <v>204.39</v>
      </c>
      <c r="BG41" s="28">
        <v>194.76</v>
      </c>
      <c r="BH41" s="29">
        <v>49.77</v>
      </c>
      <c r="BI41" s="29">
        <v>49.77</v>
      </c>
      <c r="BJ41" s="29">
        <v>49.77</v>
      </c>
      <c r="BK41" s="29">
        <v>49.77</v>
      </c>
      <c r="BL41" s="29">
        <v>49.77</v>
      </c>
      <c r="BM41" s="29">
        <v>49.77</v>
      </c>
      <c r="BN41" s="29">
        <v>137</v>
      </c>
      <c r="BO41" s="28">
        <v>49.77</v>
      </c>
      <c r="BP41" s="28">
        <v>49.77</v>
      </c>
      <c r="BQ41" s="28">
        <v>70.069999999999993</v>
      </c>
      <c r="BR41" s="28">
        <v>49.77</v>
      </c>
      <c r="BS41" s="28">
        <v>49.77</v>
      </c>
      <c r="BT41" s="28">
        <v>49.77</v>
      </c>
      <c r="BU41" s="28">
        <v>49.77</v>
      </c>
      <c r="BV41" s="29">
        <v>49.77</v>
      </c>
      <c r="BW41" s="29">
        <v>49.77</v>
      </c>
      <c r="BX41" s="29">
        <v>62.22</v>
      </c>
      <c r="BY41" s="29">
        <v>52.15</v>
      </c>
      <c r="BZ41" s="29">
        <v>49.77</v>
      </c>
      <c r="CA41" s="29">
        <v>49.77</v>
      </c>
      <c r="CB41" s="29">
        <v>49.77</v>
      </c>
      <c r="CC41" s="28">
        <v>49.77</v>
      </c>
      <c r="CD41" s="28">
        <v>49.77</v>
      </c>
      <c r="CE41" s="28">
        <v>49.77</v>
      </c>
      <c r="CF41" s="28">
        <v>49.77</v>
      </c>
      <c r="CG41" s="28">
        <v>49.77</v>
      </c>
      <c r="CH41" s="28">
        <v>49.77</v>
      </c>
      <c r="CI41" s="28">
        <v>49.77</v>
      </c>
      <c r="CJ41" s="29">
        <v>49.77</v>
      </c>
      <c r="CK41" s="29">
        <v>49.77</v>
      </c>
      <c r="CL41" s="29">
        <v>49.77</v>
      </c>
      <c r="CM41" s="29">
        <v>49.77</v>
      </c>
      <c r="CN41" s="29">
        <v>104</v>
      </c>
      <c r="CO41" s="29"/>
      <c r="CP41" s="29"/>
      <c r="CQ41" s="28"/>
      <c r="CR41" s="28"/>
      <c r="CS41" s="28"/>
      <c r="CT41" s="28"/>
      <c r="CU41" s="28"/>
      <c r="CV41" s="28"/>
      <c r="CW41" s="28"/>
      <c r="CX41" s="29"/>
      <c r="CY41" s="29"/>
      <c r="CZ41" s="29"/>
      <c r="DA41" s="29"/>
      <c r="DB41" s="29"/>
      <c r="DC41" s="29"/>
      <c r="DD41" s="29"/>
      <c r="DE41" s="28"/>
      <c r="DF41" s="28"/>
      <c r="DG41" s="28"/>
      <c r="DH41" s="28"/>
      <c r="DI41" s="28"/>
      <c r="DJ41" s="28"/>
      <c r="DK41" s="28"/>
      <c r="DL41" s="29"/>
      <c r="DM41" s="29"/>
      <c r="DN41" s="29"/>
      <c r="DO41" s="29"/>
      <c r="DP41" s="29"/>
      <c r="DQ41" s="29"/>
      <c r="DR41" s="29"/>
      <c r="DS41" s="28"/>
      <c r="DT41" s="28"/>
      <c r="DU41" s="28"/>
      <c r="DV41" s="28"/>
      <c r="DW41" s="28"/>
      <c r="DX41" s="28"/>
      <c r="DY41" s="28"/>
      <c r="DZ41" s="29"/>
      <c r="EA41" s="29"/>
      <c r="EB41" s="29"/>
      <c r="EC41" s="29"/>
      <c r="ED41" s="29"/>
      <c r="EE41" s="29"/>
      <c r="EF41" s="29"/>
      <c r="EG41" s="28"/>
      <c r="EH41" s="28"/>
      <c r="EI41" s="28"/>
      <c r="EJ41" s="28"/>
      <c r="EK41" s="28"/>
      <c r="EL41" s="28"/>
      <c r="EM41" s="28"/>
      <c r="EN41" s="29"/>
      <c r="EO41" s="29"/>
      <c r="EP41" s="29"/>
      <c r="EQ41" s="29"/>
      <c r="ER41" s="29"/>
      <c r="ES41" s="29"/>
      <c r="ET41" s="29"/>
      <c r="EU41" s="28"/>
      <c r="EV41" s="28"/>
      <c r="EW41" s="28"/>
      <c r="EX41" s="28"/>
      <c r="EY41" s="28"/>
      <c r="EZ41" s="28"/>
      <c r="FA41" s="28"/>
      <c r="FB41" s="29"/>
      <c r="FC41" s="29"/>
      <c r="FD41" s="29"/>
      <c r="FE41" s="29"/>
      <c r="FF41" s="29"/>
      <c r="FG41" s="29"/>
      <c r="FH41" s="29"/>
      <c r="FI41" s="28"/>
      <c r="FJ41" s="28"/>
      <c r="FK41" s="28"/>
      <c r="FL41" s="28"/>
      <c r="FM41" s="28"/>
      <c r="FN41" s="28"/>
      <c r="FO41" s="28"/>
      <c r="FP41" s="29"/>
      <c r="FQ41" s="29"/>
      <c r="FR41" s="29"/>
      <c r="FS41" s="29"/>
      <c r="FT41" s="29"/>
      <c r="FU41" s="29"/>
      <c r="FV41" s="29"/>
      <c r="FW41" s="28"/>
      <c r="FX41" s="28"/>
      <c r="FY41" s="28"/>
      <c r="FZ41" s="28"/>
      <c r="GA41" s="28"/>
      <c r="GB41" s="28"/>
      <c r="GC41" s="28"/>
      <c r="GD41" s="29"/>
      <c r="GE41" s="29"/>
      <c r="GF41" s="29"/>
      <c r="GG41" s="29"/>
      <c r="GH41" s="29"/>
      <c r="GI41" s="29"/>
      <c r="GJ41" s="29"/>
      <c r="GK41" s="28"/>
      <c r="GL41" s="28"/>
      <c r="GM41" s="28"/>
      <c r="GN41" s="28"/>
      <c r="GO41" s="28"/>
      <c r="GP41" s="28"/>
      <c r="GQ41" s="28"/>
      <c r="GR41" s="29"/>
      <c r="GS41" s="29"/>
      <c r="GT41" s="29"/>
      <c r="GU41" s="29"/>
      <c r="GV41" s="29"/>
      <c r="GW41" s="29"/>
      <c r="GX41" s="29"/>
      <c r="GY41" s="28"/>
      <c r="GZ41" s="28"/>
      <c r="HA41" s="28"/>
      <c r="HB41" s="28"/>
      <c r="HC41" s="28"/>
      <c r="HD41" s="28"/>
      <c r="HE41" s="28"/>
      <c r="HF41" s="29"/>
      <c r="HG41" s="29"/>
      <c r="HH41" s="29"/>
      <c r="HI41" s="29"/>
      <c r="HJ41" s="29"/>
      <c r="HK41" s="29"/>
      <c r="HL41" s="29"/>
      <c r="HM41" s="28"/>
      <c r="HN41" s="28"/>
      <c r="HO41" s="28"/>
      <c r="HP41" s="28"/>
      <c r="HQ41" s="28"/>
      <c r="HR41" s="28"/>
      <c r="HS41" s="28"/>
      <c r="HT41" s="29"/>
      <c r="HU41" s="29"/>
      <c r="HV41" s="29"/>
      <c r="HW41" s="29"/>
      <c r="HX41" s="29"/>
      <c r="HY41" s="29"/>
      <c r="HZ41" s="29"/>
      <c r="IA41" s="28"/>
      <c r="IB41" s="28"/>
      <c r="IC41" s="28"/>
      <c r="ID41" s="28"/>
      <c r="IE41" s="28"/>
      <c r="IF41" s="28"/>
      <c r="IG41" s="28"/>
      <c r="IH41" s="29"/>
      <c r="II41" s="29"/>
      <c r="IJ41" s="29"/>
      <c r="IK41" s="29"/>
      <c r="IL41" s="29"/>
      <c r="IM41" s="29"/>
      <c r="IN41" s="29"/>
      <c r="IO41" s="28"/>
      <c r="IP41" s="28"/>
      <c r="IQ41" s="28"/>
      <c r="IR41" s="28"/>
      <c r="IS41" s="28"/>
      <c r="IT41" s="28"/>
      <c r="IU41" s="28"/>
      <c r="IV41" s="29"/>
      <c r="IW41" s="29"/>
      <c r="IX41" s="29"/>
      <c r="IY41" s="29"/>
      <c r="IZ41" s="29"/>
      <c r="JA41" s="29"/>
      <c r="JB41" s="29"/>
      <c r="JC41" s="28"/>
      <c r="JD41" s="28"/>
      <c r="JE41" s="28"/>
      <c r="JF41" s="28"/>
      <c r="JG41" s="28"/>
      <c r="JH41" s="28"/>
      <c r="JI41" s="28"/>
      <c r="JJ41" s="29"/>
      <c r="JK41" s="29"/>
      <c r="JL41" s="29"/>
      <c r="JM41" s="29"/>
      <c r="JN41" s="29"/>
      <c r="JO41" s="29"/>
      <c r="JP41" s="29"/>
      <c r="JQ41" s="28"/>
      <c r="JR41" s="28"/>
      <c r="JS41" s="28"/>
      <c r="JT41" s="28"/>
      <c r="JU41" s="28"/>
      <c r="JV41" s="28"/>
      <c r="JW41" s="28"/>
      <c r="JX41" s="29"/>
      <c r="JY41" s="29"/>
      <c r="JZ41" s="29"/>
      <c r="KA41" s="29"/>
      <c r="KB41" s="29"/>
      <c r="KC41" s="29"/>
      <c r="KD41" s="29"/>
      <c r="KE41" s="28"/>
      <c r="KF41" s="28"/>
      <c r="KG41" s="28"/>
      <c r="KH41" s="28"/>
      <c r="KI41" s="28"/>
      <c r="KJ41" s="28"/>
      <c r="KK41" s="28"/>
      <c r="KL41" s="29"/>
      <c r="KM41" s="29"/>
      <c r="KN41" s="29"/>
      <c r="KO41" s="29"/>
      <c r="KP41" s="29"/>
      <c r="KQ41" s="29"/>
      <c r="KR41" s="29"/>
      <c r="KS41" s="28"/>
      <c r="KT41" s="28"/>
      <c r="KU41" s="28"/>
      <c r="KV41" s="28"/>
      <c r="KW41" s="28"/>
      <c r="KX41" s="28"/>
      <c r="KY41" s="28"/>
      <c r="KZ41" s="29"/>
      <c r="LA41" s="29"/>
      <c r="LB41" s="29"/>
    </row>
    <row r="42" spans="1:314" customFormat="1" x14ac:dyDescent="0.25">
      <c r="A42" s="17">
        <v>10</v>
      </c>
      <c r="B42" s="17" t="s">
        <v>2</v>
      </c>
      <c r="C42" s="28">
        <v>201.53</v>
      </c>
      <c r="D42" s="29">
        <v>283.77999999999997</v>
      </c>
      <c r="E42" s="29">
        <v>265.13</v>
      </c>
      <c r="F42" s="29">
        <v>305.11</v>
      </c>
      <c r="G42" s="29">
        <v>302.38</v>
      </c>
      <c r="H42" s="6">
        <v>303.51</v>
      </c>
      <c r="I42" s="6">
        <v>331.14</v>
      </c>
      <c r="J42" s="29">
        <v>318.62</v>
      </c>
      <c r="K42" s="28">
        <v>292.52999999999997</v>
      </c>
      <c r="L42" s="28">
        <v>272.76</v>
      </c>
      <c r="M42" s="28">
        <v>320.26</v>
      </c>
      <c r="N42" s="28">
        <v>344.06</v>
      </c>
      <c r="O42" s="28">
        <v>350.24</v>
      </c>
      <c r="P42" s="28">
        <v>319.60000000000002</v>
      </c>
      <c r="Q42" s="28">
        <v>307.04000000000002</v>
      </c>
      <c r="R42" s="29">
        <v>209.76</v>
      </c>
      <c r="S42" s="29">
        <v>202.19</v>
      </c>
      <c r="T42" s="29">
        <v>231.6</v>
      </c>
      <c r="U42" s="29">
        <v>232.91</v>
      </c>
      <c r="V42" s="29">
        <v>227.27</v>
      </c>
      <c r="W42" s="29">
        <v>209.48</v>
      </c>
      <c r="X42" s="29">
        <v>210.85</v>
      </c>
      <c r="Y42" s="28">
        <v>193.6</v>
      </c>
      <c r="Z42" s="28">
        <v>164.34</v>
      </c>
      <c r="AA42" s="28">
        <v>187.78</v>
      </c>
      <c r="AB42" s="28">
        <v>183.94</v>
      </c>
      <c r="AC42" s="28">
        <v>188.53</v>
      </c>
      <c r="AD42" s="28">
        <v>191.36</v>
      </c>
      <c r="AE42" s="28">
        <v>183.93</v>
      </c>
      <c r="AF42" s="29">
        <v>150.09</v>
      </c>
      <c r="AG42" s="29">
        <v>131.12</v>
      </c>
      <c r="AH42" s="29">
        <v>156.03</v>
      </c>
      <c r="AI42" s="29">
        <v>150.56</v>
      </c>
      <c r="AJ42" s="29">
        <v>154.08000000000001</v>
      </c>
      <c r="AK42" s="29">
        <v>155.69</v>
      </c>
      <c r="AL42" s="29">
        <v>165.11</v>
      </c>
      <c r="AM42" s="28">
        <v>167.1</v>
      </c>
      <c r="AN42" s="28">
        <v>163.35</v>
      </c>
      <c r="AO42" s="28">
        <v>176.16</v>
      </c>
      <c r="AP42" s="28">
        <v>175.37</v>
      </c>
      <c r="AQ42" s="28">
        <v>176.03</v>
      </c>
      <c r="AR42" s="28">
        <v>172.2</v>
      </c>
      <c r="AS42" s="28">
        <v>176.82</v>
      </c>
      <c r="AT42" s="29">
        <v>167.71</v>
      </c>
      <c r="AU42" s="29">
        <v>164.6</v>
      </c>
      <c r="AV42" s="29">
        <v>177.26</v>
      </c>
      <c r="AW42" s="29">
        <v>177.6</v>
      </c>
      <c r="AX42" s="29">
        <v>179.67</v>
      </c>
      <c r="AY42" s="29">
        <v>179</v>
      </c>
      <c r="AZ42" s="29">
        <v>177.24</v>
      </c>
      <c r="BA42" s="28">
        <v>172.91</v>
      </c>
      <c r="BB42" s="28">
        <v>162.65</v>
      </c>
      <c r="BC42" s="28">
        <v>195.37</v>
      </c>
      <c r="BD42" s="28">
        <v>200.4</v>
      </c>
      <c r="BE42" s="28">
        <v>209.64</v>
      </c>
      <c r="BF42" s="28">
        <v>209.63</v>
      </c>
      <c r="BG42" s="28">
        <v>197.77</v>
      </c>
      <c r="BH42" s="29">
        <v>103.93</v>
      </c>
      <c r="BI42" s="29">
        <v>49.77</v>
      </c>
      <c r="BJ42" s="29">
        <v>139.69999999999999</v>
      </c>
      <c r="BK42" s="29">
        <v>141.47999999999999</v>
      </c>
      <c r="BL42" s="29">
        <v>141.27000000000001</v>
      </c>
      <c r="BM42" s="29">
        <v>142.24</v>
      </c>
      <c r="BN42" s="29">
        <v>140.94</v>
      </c>
      <c r="BO42" s="28">
        <v>72.14</v>
      </c>
      <c r="BP42" s="28">
        <v>49.77</v>
      </c>
      <c r="BQ42" s="28">
        <v>75.180000000000007</v>
      </c>
      <c r="BR42" s="28">
        <v>74.66</v>
      </c>
      <c r="BS42" s="28">
        <v>74.38</v>
      </c>
      <c r="BT42" s="28">
        <v>74.31</v>
      </c>
      <c r="BU42" s="28">
        <v>74.05</v>
      </c>
      <c r="BV42" s="29">
        <v>117.3</v>
      </c>
      <c r="BW42" s="29">
        <v>93.04</v>
      </c>
      <c r="BX42" s="29">
        <v>124.31</v>
      </c>
      <c r="BY42" s="29">
        <v>124.18</v>
      </c>
      <c r="BZ42" s="29">
        <v>122.74</v>
      </c>
      <c r="CA42" s="29">
        <v>122.34</v>
      </c>
      <c r="CB42" s="29">
        <v>121.79</v>
      </c>
      <c r="CC42" s="28">
        <v>127.37</v>
      </c>
      <c r="CD42" s="28">
        <v>49.77</v>
      </c>
      <c r="CE42" s="28">
        <v>136.63</v>
      </c>
      <c r="CF42" s="28">
        <v>138.76</v>
      </c>
      <c r="CG42" s="28">
        <v>138.47999999999999</v>
      </c>
      <c r="CH42" s="28">
        <v>136.69</v>
      </c>
      <c r="CI42" s="28">
        <v>133.76</v>
      </c>
      <c r="CJ42" s="29">
        <v>103.82</v>
      </c>
      <c r="CK42" s="29">
        <v>102.65</v>
      </c>
      <c r="CL42" s="29">
        <v>107.33</v>
      </c>
      <c r="CM42" s="29">
        <v>106.48</v>
      </c>
      <c r="CN42" s="29">
        <v>105.86</v>
      </c>
      <c r="CO42" s="29"/>
      <c r="CP42" s="29"/>
      <c r="CQ42" s="28"/>
      <c r="CR42" s="28"/>
      <c r="CS42" s="28"/>
      <c r="CT42" s="28"/>
      <c r="CU42" s="28"/>
      <c r="CV42" s="28"/>
      <c r="CW42" s="28"/>
      <c r="CX42" s="29"/>
      <c r="CY42" s="29"/>
      <c r="CZ42" s="29"/>
      <c r="DA42" s="29"/>
      <c r="DB42" s="29"/>
      <c r="DC42" s="29"/>
      <c r="DD42" s="29"/>
      <c r="DE42" s="28"/>
      <c r="DF42" s="28"/>
      <c r="DG42" s="28"/>
      <c r="DH42" s="28"/>
      <c r="DI42" s="28"/>
      <c r="DJ42" s="28"/>
      <c r="DK42" s="28"/>
      <c r="DL42" s="29"/>
      <c r="DM42" s="29"/>
      <c r="DN42" s="29"/>
      <c r="DO42" s="29"/>
      <c r="DP42" s="29"/>
      <c r="DQ42" s="29"/>
      <c r="DR42" s="29"/>
      <c r="DS42" s="28"/>
      <c r="DT42" s="28"/>
      <c r="DU42" s="28"/>
      <c r="DV42" s="28"/>
      <c r="DW42" s="28"/>
      <c r="DX42" s="28"/>
      <c r="DY42" s="28"/>
      <c r="DZ42" s="29"/>
      <c r="EA42" s="29"/>
      <c r="EB42" s="29"/>
      <c r="EC42" s="29"/>
      <c r="ED42" s="29"/>
      <c r="EE42" s="29"/>
      <c r="EF42" s="29"/>
      <c r="EG42" s="28"/>
      <c r="EH42" s="28"/>
      <c r="EI42" s="28"/>
      <c r="EJ42" s="28"/>
      <c r="EK42" s="28"/>
      <c r="EL42" s="28"/>
      <c r="EM42" s="28"/>
      <c r="EN42" s="29"/>
      <c r="EO42" s="29"/>
      <c r="EP42" s="29"/>
      <c r="EQ42" s="29"/>
      <c r="ER42" s="29"/>
      <c r="ES42" s="29"/>
      <c r="ET42" s="29"/>
      <c r="EU42" s="28"/>
      <c r="EV42" s="28"/>
      <c r="EW42" s="28"/>
      <c r="EX42" s="28"/>
      <c r="EY42" s="28"/>
      <c r="EZ42" s="28"/>
      <c r="FA42" s="28"/>
      <c r="FB42" s="29"/>
      <c r="FC42" s="29"/>
      <c r="FD42" s="29"/>
      <c r="FE42" s="29"/>
      <c r="FF42" s="29"/>
      <c r="FG42" s="29"/>
      <c r="FH42" s="29"/>
      <c r="FI42" s="28"/>
      <c r="FJ42" s="28"/>
      <c r="FK42" s="28"/>
      <c r="FL42" s="28"/>
      <c r="FM42" s="28"/>
      <c r="FN42" s="28"/>
      <c r="FO42" s="28"/>
      <c r="FP42" s="29"/>
      <c r="FQ42" s="29"/>
      <c r="FR42" s="29"/>
      <c r="FS42" s="29"/>
      <c r="FT42" s="29"/>
      <c r="FU42" s="29"/>
      <c r="FV42" s="29"/>
      <c r="FW42" s="28"/>
      <c r="FX42" s="28"/>
      <c r="FY42" s="28"/>
      <c r="FZ42" s="28"/>
      <c r="GA42" s="28"/>
      <c r="GB42" s="28"/>
      <c r="GC42" s="28"/>
      <c r="GD42" s="29"/>
      <c r="GE42" s="29"/>
      <c r="GF42" s="29"/>
      <c r="GG42" s="29"/>
      <c r="GH42" s="29"/>
      <c r="GI42" s="29"/>
      <c r="GJ42" s="29"/>
      <c r="GK42" s="28"/>
      <c r="GL42" s="28"/>
      <c r="GM42" s="28"/>
      <c r="GN42" s="28"/>
      <c r="GO42" s="28"/>
      <c r="GP42" s="28"/>
      <c r="GQ42" s="28"/>
      <c r="GR42" s="29"/>
      <c r="GS42" s="29"/>
      <c r="GT42" s="29"/>
      <c r="GU42" s="29"/>
      <c r="GV42" s="29"/>
      <c r="GW42" s="29"/>
      <c r="GX42" s="29"/>
      <c r="GY42" s="28"/>
      <c r="GZ42" s="28"/>
      <c r="HA42" s="28"/>
      <c r="HB42" s="28"/>
      <c r="HC42" s="28"/>
      <c r="HD42" s="28"/>
      <c r="HE42" s="28"/>
      <c r="HF42" s="29"/>
      <c r="HG42" s="29"/>
      <c r="HH42" s="29"/>
      <c r="HI42" s="29"/>
      <c r="HJ42" s="29"/>
      <c r="HK42" s="29"/>
      <c r="HL42" s="29"/>
      <c r="HM42" s="28"/>
      <c r="HN42" s="28"/>
      <c r="HO42" s="28"/>
      <c r="HP42" s="28"/>
      <c r="HQ42" s="28"/>
      <c r="HR42" s="28"/>
      <c r="HS42" s="28"/>
      <c r="HT42" s="29"/>
      <c r="HU42" s="29"/>
      <c r="HV42" s="29"/>
      <c r="HW42" s="29"/>
      <c r="HX42" s="29"/>
      <c r="HY42" s="29"/>
      <c r="HZ42" s="29"/>
      <c r="IA42" s="28"/>
      <c r="IB42" s="28"/>
      <c r="IC42" s="28"/>
      <c r="ID42" s="28"/>
      <c r="IE42" s="28"/>
      <c r="IF42" s="28"/>
      <c r="IG42" s="28"/>
      <c r="IH42" s="29"/>
      <c r="II42" s="29"/>
      <c r="IJ42" s="29"/>
      <c r="IK42" s="29"/>
      <c r="IL42" s="29"/>
      <c r="IM42" s="29"/>
      <c r="IN42" s="29"/>
      <c r="IO42" s="28"/>
      <c r="IP42" s="28"/>
      <c r="IQ42" s="28"/>
      <c r="IR42" s="28"/>
      <c r="IS42" s="28"/>
      <c r="IT42" s="28"/>
      <c r="IU42" s="28"/>
      <c r="IV42" s="29"/>
      <c r="IW42" s="29"/>
      <c r="IX42" s="29"/>
      <c r="IY42" s="29"/>
      <c r="IZ42" s="29"/>
      <c r="JA42" s="29"/>
      <c r="JB42" s="29"/>
      <c r="JC42" s="28"/>
      <c r="JD42" s="28"/>
      <c r="JE42" s="28"/>
      <c r="JF42" s="28"/>
      <c r="JG42" s="28"/>
      <c r="JH42" s="28"/>
      <c r="JI42" s="28"/>
      <c r="JJ42" s="29"/>
      <c r="JK42" s="29"/>
      <c r="JL42" s="29"/>
      <c r="JM42" s="29"/>
      <c r="JN42" s="29"/>
      <c r="JO42" s="29"/>
      <c r="JP42" s="29"/>
      <c r="JQ42" s="28"/>
      <c r="JR42" s="28"/>
      <c r="JS42" s="28"/>
      <c r="JT42" s="28"/>
      <c r="JU42" s="28"/>
      <c r="JV42" s="28"/>
      <c r="JW42" s="28"/>
      <c r="JX42" s="29"/>
      <c r="JY42" s="29"/>
      <c r="JZ42" s="29"/>
      <c r="KA42" s="29"/>
      <c r="KB42" s="29"/>
      <c r="KC42" s="29"/>
      <c r="KD42" s="29"/>
      <c r="KE42" s="28"/>
      <c r="KF42" s="28"/>
      <c r="KG42" s="28"/>
      <c r="KH42" s="28"/>
      <c r="KI42" s="28"/>
      <c r="KJ42" s="28"/>
      <c r="KK42" s="28"/>
      <c r="KL42" s="29"/>
      <c r="KM42" s="29"/>
      <c r="KN42" s="29"/>
      <c r="KO42" s="29"/>
      <c r="KP42" s="29"/>
      <c r="KQ42" s="29"/>
      <c r="KR42" s="29"/>
      <c r="KS42" s="28"/>
      <c r="KT42" s="28"/>
      <c r="KU42" s="28"/>
      <c r="KV42" s="28"/>
      <c r="KW42" s="28"/>
      <c r="KX42" s="28"/>
      <c r="KY42" s="28"/>
      <c r="KZ42" s="29"/>
      <c r="LA42" s="29"/>
      <c r="LB42" s="29"/>
    </row>
    <row r="43" spans="1:314" customFormat="1" x14ac:dyDescent="0.25">
      <c r="A43" s="17">
        <v>10</v>
      </c>
      <c r="B43" s="17" t="s">
        <v>3</v>
      </c>
      <c r="C43" s="28">
        <v>201.53</v>
      </c>
      <c r="D43" s="29">
        <v>283.77999999999997</v>
      </c>
      <c r="E43" s="29">
        <v>265.13</v>
      </c>
      <c r="F43" s="29">
        <v>305.11</v>
      </c>
      <c r="G43" s="29">
        <v>302.38</v>
      </c>
      <c r="H43" s="6">
        <v>303.51</v>
      </c>
      <c r="I43" s="6">
        <v>331.14</v>
      </c>
      <c r="J43" s="29">
        <v>318.62</v>
      </c>
      <c r="K43" s="28">
        <v>292.52999999999997</v>
      </c>
      <c r="L43" s="28">
        <v>272.76</v>
      </c>
      <c r="M43" s="28">
        <v>320.26</v>
      </c>
      <c r="N43" s="28">
        <v>344.06</v>
      </c>
      <c r="O43" s="28">
        <v>350.24</v>
      </c>
      <c r="P43" s="28">
        <v>319.60000000000002</v>
      </c>
      <c r="Q43" s="28">
        <v>307.04000000000002</v>
      </c>
      <c r="R43" s="29">
        <v>209.76</v>
      </c>
      <c r="S43" s="29">
        <v>202.19</v>
      </c>
      <c r="T43" s="29">
        <v>231.6</v>
      </c>
      <c r="U43" s="29">
        <v>232.91</v>
      </c>
      <c r="V43" s="29">
        <v>227.27</v>
      </c>
      <c r="W43" s="29">
        <v>208.16</v>
      </c>
      <c r="X43" s="29">
        <v>205.58</v>
      </c>
      <c r="Y43" s="28">
        <v>174.39</v>
      </c>
      <c r="Z43" s="28">
        <v>164.34</v>
      </c>
      <c r="AA43" s="28">
        <v>187.78</v>
      </c>
      <c r="AB43" s="28">
        <v>182.35</v>
      </c>
      <c r="AC43" s="28">
        <v>185.1</v>
      </c>
      <c r="AD43" s="28">
        <v>185.74</v>
      </c>
      <c r="AE43" s="28">
        <v>183.93</v>
      </c>
      <c r="AF43" s="29">
        <v>135.69</v>
      </c>
      <c r="AG43" s="29">
        <v>129.91999999999999</v>
      </c>
      <c r="AH43" s="29">
        <v>151.55000000000001</v>
      </c>
      <c r="AI43" s="29">
        <v>144.41</v>
      </c>
      <c r="AJ43" s="29">
        <v>147.05000000000001</v>
      </c>
      <c r="AK43" s="29">
        <v>145.16999999999999</v>
      </c>
      <c r="AL43" s="29">
        <v>144.56</v>
      </c>
      <c r="AM43" s="28">
        <v>166.17</v>
      </c>
      <c r="AN43" s="28">
        <v>163.35</v>
      </c>
      <c r="AO43" s="28">
        <v>176.16</v>
      </c>
      <c r="AP43" s="28">
        <v>175.37</v>
      </c>
      <c r="AQ43" s="28">
        <v>175.76</v>
      </c>
      <c r="AR43" s="28">
        <v>171.33</v>
      </c>
      <c r="AS43" s="28">
        <v>173.65</v>
      </c>
      <c r="AT43" s="29">
        <v>167.71</v>
      </c>
      <c r="AU43" s="29">
        <v>164.6</v>
      </c>
      <c r="AV43" s="29">
        <v>177.26</v>
      </c>
      <c r="AW43" s="29">
        <v>177.6</v>
      </c>
      <c r="AX43" s="29">
        <v>178.92</v>
      </c>
      <c r="AY43" s="29">
        <v>178.99</v>
      </c>
      <c r="AZ43" s="29">
        <v>177.24</v>
      </c>
      <c r="BA43" s="28">
        <v>172.91</v>
      </c>
      <c r="BB43" s="28">
        <v>162.65</v>
      </c>
      <c r="BC43" s="28">
        <v>195.37</v>
      </c>
      <c r="BD43" s="28">
        <v>200.4</v>
      </c>
      <c r="BE43" s="28">
        <v>209.64</v>
      </c>
      <c r="BF43" s="28">
        <v>209.63</v>
      </c>
      <c r="BG43" s="28">
        <v>197.77</v>
      </c>
      <c r="BH43" s="29">
        <v>134.58000000000001</v>
      </c>
      <c r="BI43" s="29">
        <v>49.77</v>
      </c>
      <c r="BJ43" s="29">
        <v>139.69999999999999</v>
      </c>
      <c r="BK43" s="29">
        <v>141.47999999999999</v>
      </c>
      <c r="BL43" s="29">
        <v>141.27000000000001</v>
      </c>
      <c r="BM43" s="29">
        <v>142.24</v>
      </c>
      <c r="BN43" s="29">
        <v>140.94</v>
      </c>
      <c r="BO43" s="28">
        <v>72.14</v>
      </c>
      <c r="BP43" s="28">
        <v>49.77</v>
      </c>
      <c r="BQ43" s="28">
        <v>75.180000000000007</v>
      </c>
      <c r="BR43" s="28">
        <v>74.66</v>
      </c>
      <c r="BS43" s="28">
        <v>74.38</v>
      </c>
      <c r="BT43" s="28">
        <v>74.31</v>
      </c>
      <c r="BU43" s="28">
        <v>74.05</v>
      </c>
      <c r="BV43" s="29">
        <v>120.11</v>
      </c>
      <c r="BW43" s="29">
        <v>93.04</v>
      </c>
      <c r="BX43" s="29">
        <v>124.31</v>
      </c>
      <c r="BY43" s="29">
        <v>124.18</v>
      </c>
      <c r="BZ43" s="29">
        <v>122.77</v>
      </c>
      <c r="CA43" s="29">
        <v>122.34</v>
      </c>
      <c r="CB43" s="29">
        <v>121.79</v>
      </c>
      <c r="CC43" s="28">
        <v>129.44999999999999</v>
      </c>
      <c r="CD43" s="28">
        <v>49.77</v>
      </c>
      <c r="CE43" s="28">
        <v>136.63</v>
      </c>
      <c r="CF43" s="28">
        <v>138.76</v>
      </c>
      <c r="CG43" s="28">
        <v>138.47999999999999</v>
      </c>
      <c r="CH43" s="28">
        <v>136.69</v>
      </c>
      <c r="CI43" s="28">
        <v>133.76</v>
      </c>
      <c r="CJ43" s="29">
        <v>105.49</v>
      </c>
      <c r="CK43" s="29">
        <v>102.66</v>
      </c>
      <c r="CL43" s="29">
        <v>107.33</v>
      </c>
      <c r="CM43" s="29">
        <v>106.48</v>
      </c>
      <c r="CN43" s="29">
        <v>105.87</v>
      </c>
      <c r="CO43" s="29"/>
      <c r="CP43" s="29"/>
      <c r="CQ43" s="28"/>
      <c r="CR43" s="28"/>
      <c r="CS43" s="28"/>
      <c r="CT43" s="28"/>
      <c r="CU43" s="28"/>
      <c r="CV43" s="28"/>
      <c r="CW43" s="28"/>
      <c r="CX43" s="29"/>
      <c r="CY43" s="29"/>
      <c r="CZ43" s="29"/>
      <c r="DA43" s="29"/>
      <c r="DB43" s="29"/>
      <c r="DC43" s="29"/>
      <c r="DD43" s="29"/>
      <c r="DE43" s="28"/>
      <c r="DF43" s="28"/>
      <c r="DG43" s="28"/>
      <c r="DH43" s="28"/>
      <c r="DI43" s="28"/>
      <c r="DJ43" s="28"/>
      <c r="DK43" s="28"/>
      <c r="DL43" s="29"/>
      <c r="DM43" s="29"/>
      <c r="DN43" s="29"/>
      <c r="DO43" s="29"/>
      <c r="DP43" s="29"/>
      <c r="DQ43" s="29"/>
      <c r="DR43" s="29"/>
      <c r="DS43" s="28"/>
      <c r="DT43" s="28"/>
      <c r="DU43" s="28"/>
      <c r="DV43" s="28"/>
      <c r="DW43" s="28"/>
      <c r="DX43" s="28"/>
      <c r="DY43" s="28"/>
      <c r="DZ43" s="29"/>
      <c r="EA43" s="29"/>
      <c r="EB43" s="29"/>
      <c r="EC43" s="29"/>
      <c r="ED43" s="29"/>
      <c r="EE43" s="29"/>
      <c r="EF43" s="29"/>
      <c r="EG43" s="28"/>
      <c r="EH43" s="28"/>
      <c r="EI43" s="28"/>
      <c r="EJ43" s="28"/>
      <c r="EK43" s="28"/>
      <c r="EL43" s="28"/>
      <c r="EM43" s="28"/>
      <c r="EN43" s="29"/>
      <c r="EO43" s="29"/>
      <c r="EP43" s="29"/>
      <c r="EQ43" s="29"/>
      <c r="ER43" s="29"/>
      <c r="ES43" s="29"/>
      <c r="ET43" s="29"/>
      <c r="EU43" s="28"/>
      <c r="EV43" s="28"/>
      <c r="EW43" s="28"/>
      <c r="EX43" s="28"/>
      <c r="EY43" s="28"/>
      <c r="EZ43" s="28"/>
      <c r="FA43" s="28"/>
      <c r="FB43" s="29"/>
      <c r="FC43" s="29"/>
      <c r="FD43" s="29"/>
      <c r="FE43" s="29"/>
      <c r="FF43" s="29"/>
      <c r="FG43" s="29"/>
      <c r="FH43" s="29"/>
      <c r="FI43" s="28"/>
      <c r="FJ43" s="28"/>
      <c r="FK43" s="28"/>
      <c r="FL43" s="28"/>
      <c r="FM43" s="28"/>
      <c r="FN43" s="28"/>
      <c r="FO43" s="28"/>
      <c r="FP43" s="29"/>
      <c r="FQ43" s="29"/>
      <c r="FR43" s="29"/>
      <c r="FS43" s="29"/>
      <c r="FT43" s="29"/>
      <c r="FU43" s="29"/>
      <c r="FV43" s="29"/>
      <c r="FW43" s="28"/>
      <c r="FX43" s="28"/>
      <c r="FY43" s="28"/>
      <c r="FZ43" s="28"/>
      <c r="GA43" s="28"/>
      <c r="GB43" s="28"/>
      <c r="GC43" s="28"/>
      <c r="GD43" s="29"/>
      <c r="GE43" s="29"/>
      <c r="GF43" s="29"/>
      <c r="GG43" s="29"/>
      <c r="GH43" s="29"/>
      <c r="GI43" s="29"/>
      <c r="GJ43" s="29"/>
      <c r="GK43" s="28"/>
      <c r="GL43" s="28"/>
      <c r="GM43" s="28"/>
      <c r="GN43" s="28"/>
      <c r="GO43" s="28"/>
      <c r="GP43" s="28"/>
      <c r="GQ43" s="28"/>
      <c r="GR43" s="29"/>
      <c r="GS43" s="29"/>
      <c r="GT43" s="29"/>
      <c r="GU43" s="29"/>
      <c r="GV43" s="29"/>
      <c r="GW43" s="29"/>
      <c r="GX43" s="29"/>
      <c r="GY43" s="28"/>
      <c r="GZ43" s="28"/>
      <c r="HA43" s="28"/>
      <c r="HB43" s="28"/>
      <c r="HC43" s="28"/>
      <c r="HD43" s="28"/>
      <c r="HE43" s="28"/>
      <c r="HF43" s="29"/>
      <c r="HG43" s="29"/>
      <c r="HH43" s="29"/>
      <c r="HI43" s="29"/>
      <c r="HJ43" s="29"/>
      <c r="HK43" s="29"/>
      <c r="HL43" s="29"/>
      <c r="HM43" s="28"/>
      <c r="HN43" s="28"/>
      <c r="HO43" s="28"/>
      <c r="HP43" s="28"/>
      <c r="HQ43" s="28"/>
      <c r="HR43" s="28"/>
      <c r="HS43" s="28"/>
      <c r="HT43" s="29"/>
      <c r="HU43" s="29"/>
      <c r="HV43" s="29"/>
      <c r="HW43" s="29"/>
      <c r="HX43" s="29"/>
      <c r="HY43" s="29"/>
      <c r="HZ43" s="29"/>
      <c r="IA43" s="28"/>
      <c r="IB43" s="28"/>
      <c r="IC43" s="28"/>
      <c r="ID43" s="28"/>
      <c r="IE43" s="28"/>
      <c r="IF43" s="28"/>
      <c r="IG43" s="28"/>
      <c r="IH43" s="29"/>
      <c r="II43" s="29"/>
      <c r="IJ43" s="29"/>
      <c r="IK43" s="29"/>
      <c r="IL43" s="29"/>
      <c r="IM43" s="29"/>
      <c r="IN43" s="29"/>
      <c r="IO43" s="28"/>
      <c r="IP43" s="28"/>
      <c r="IQ43" s="28"/>
      <c r="IR43" s="28"/>
      <c r="IS43" s="28"/>
      <c r="IT43" s="28"/>
      <c r="IU43" s="28"/>
      <c r="IV43" s="29"/>
      <c r="IW43" s="29"/>
      <c r="IX43" s="29"/>
      <c r="IY43" s="29"/>
      <c r="IZ43" s="29"/>
      <c r="JA43" s="29"/>
      <c r="JB43" s="29"/>
      <c r="JC43" s="28"/>
      <c r="JD43" s="28"/>
      <c r="JE43" s="28"/>
      <c r="JF43" s="28"/>
      <c r="JG43" s="28"/>
      <c r="JH43" s="28"/>
      <c r="JI43" s="28"/>
      <c r="JJ43" s="29"/>
      <c r="JK43" s="29"/>
      <c r="JL43" s="29"/>
      <c r="JM43" s="29"/>
      <c r="JN43" s="29"/>
      <c r="JO43" s="29"/>
      <c r="JP43" s="29"/>
      <c r="JQ43" s="28"/>
      <c r="JR43" s="28"/>
      <c r="JS43" s="28"/>
      <c r="JT43" s="28"/>
      <c r="JU43" s="28"/>
      <c r="JV43" s="28"/>
      <c r="JW43" s="28"/>
      <c r="JX43" s="29"/>
      <c r="JY43" s="29"/>
      <c r="JZ43" s="29"/>
      <c r="KA43" s="29"/>
      <c r="KB43" s="29"/>
      <c r="KC43" s="29"/>
      <c r="KD43" s="29"/>
      <c r="KE43" s="28"/>
      <c r="KF43" s="28"/>
      <c r="KG43" s="28"/>
      <c r="KH43" s="28"/>
      <c r="KI43" s="28"/>
      <c r="KJ43" s="28"/>
      <c r="KK43" s="28"/>
      <c r="KL43" s="29"/>
      <c r="KM43" s="29"/>
      <c r="KN43" s="29"/>
      <c r="KO43" s="29"/>
      <c r="KP43" s="29"/>
      <c r="KQ43" s="29"/>
      <c r="KR43" s="29"/>
      <c r="KS43" s="28"/>
      <c r="KT43" s="28"/>
      <c r="KU43" s="28"/>
      <c r="KV43" s="28"/>
      <c r="KW43" s="28"/>
      <c r="KX43" s="28"/>
      <c r="KY43" s="28"/>
      <c r="KZ43" s="29"/>
      <c r="LA43" s="29"/>
      <c r="LB43" s="29"/>
    </row>
    <row r="44" spans="1:314" customFormat="1" x14ac:dyDescent="0.25">
      <c r="A44" s="17">
        <v>10</v>
      </c>
      <c r="B44" s="17" t="s">
        <v>4</v>
      </c>
      <c r="C44" s="28">
        <v>201.52</v>
      </c>
      <c r="D44" s="29">
        <v>283.77999999999997</v>
      </c>
      <c r="E44" s="29">
        <v>265.13</v>
      </c>
      <c r="F44" s="29">
        <v>305.11</v>
      </c>
      <c r="G44" s="29">
        <v>302.23</v>
      </c>
      <c r="H44" s="6">
        <v>260.72000000000003</v>
      </c>
      <c r="I44" s="6">
        <v>331.14</v>
      </c>
      <c r="J44" s="29">
        <v>318.62</v>
      </c>
      <c r="K44" s="28">
        <v>292.52999999999997</v>
      </c>
      <c r="L44" s="28">
        <v>272.76</v>
      </c>
      <c r="M44" s="28">
        <v>320.26</v>
      </c>
      <c r="N44" s="28">
        <v>344.06</v>
      </c>
      <c r="O44" s="28">
        <v>350.24</v>
      </c>
      <c r="P44" s="28">
        <v>319.60000000000002</v>
      </c>
      <c r="Q44" s="28">
        <v>307.04000000000002</v>
      </c>
      <c r="R44" s="29">
        <v>209.76</v>
      </c>
      <c r="S44" s="29">
        <v>202.19</v>
      </c>
      <c r="T44" s="29">
        <v>231.6</v>
      </c>
      <c r="U44" s="29">
        <v>232.91</v>
      </c>
      <c r="V44" s="29">
        <v>227.27</v>
      </c>
      <c r="W44" s="29">
        <v>206.42</v>
      </c>
      <c r="X44" s="29">
        <v>205.58</v>
      </c>
      <c r="Y44" s="28">
        <v>174.39</v>
      </c>
      <c r="Z44" s="28">
        <v>164.34</v>
      </c>
      <c r="AA44" s="28">
        <v>187.78</v>
      </c>
      <c r="AB44" s="28">
        <v>181.95</v>
      </c>
      <c r="AC44" s="28">
        <v>185.1</v>
      </c>
      <c r="AD44" s="28">
        <v>183.09</v>
      </c>
      <c r="AE44" s="28">
        <v>181.13</v>
      </c>
      <c r="AF44" s="29">
        <v>135.69</v>
      </c>
      <c r="AG44" s="29">
        <v>129.91999999999999</v>
      </c>
      <c r="AH44" s="29">
        <v>156.03</v>
      </c>
      <c r="AI44" s="29">
        <v>148.06</v>
      </c>
      <c r="AJ44" s="29">
        <v>153.09</v>
      </c>
      <c r="AK44" s="29">
        <v>155.03</v>
      </c>
      <c r="AL44" s="29">
        <v>165.11</v>
      </c>
      <c r="AM44" s="28">
        <v>167.1</v>
      </c>
      <c r="AN44" s="28">
        <v>163.35</v>
      </c>
      <c r="AO44" s="28">
        <v>176.16</v>
      </c>
      <c r="AP44" s="28">
        <v>175.37</v>
      </c>
      <c r="AQ44" s="28">
        <v>176.03</v>
      </c>
      <c r="AR44" s="28">
        <v>172.2</v>
      </c>
      <c r="AS44" s="28">
        <v>176.82</v>
      </c>
      <c r="AT44" s="29">
        <v>167.71</v>
      </c>
      <c r="AU44" s="29">
        <v>164.6</v>
      </c>
      <c r="AV44" s="29">
        <v>177.26</v>
      </c>
      <c r="AW44" s="29">
        <v>177.6</v>
      </c>
      <c r="AX44" s="29">
        <v>179.67</v>
      </c>
      <c r="AY44" s="29">
        <v>179</v>
      </c>
      <c r="AZ44" s="29">
        <v>177.24</v>
      </c>
      <c r="BA44" s="28">
        <v>172.91</v>
      </c>
      <c r="BB44" s="28">
        <v>162.65</v>
      </c>
      <c r="BC44" s="28">
        <v>195.37</v>
      </c>
      <c r="BD44" s="28">
        <v>200.4</v>
      </c>
      <c r="BE44" s="28">
        <v>209.64</v>
      </c>
      <c r="BF44" s="28">
        <v>209.63</v>
      </c>
      <c r="BG44" s="28">
        <v>197.77</v>
      </c>
      <c r="BH44" s="29">
        <v>49.77</v>
      </c>
      <c r="BI44" s="29">
        <v>49.77</v>
      </c>
      <c r="BJ44" s="29">
        <v>49.77</v>
      </c>
      <c r="BK44" s="29">
        <v>49.77</v>
      </c>
      <c r="BL44" s="29">
        <v>49.77</v>
      </c>
      <c r="BM44" s="29">
        <v>49.77</v>
      </c>
      <c r="BN44" s="29">
        <v>137.16999999999999</v>
      </c>
      <c r="BO44" s="28">
        <v>49.77</v>
      </c>
      <c r="BP44" s="28">
        <v>49.77</v>
      </c>
      <c r="BQ44" s="28">
        <v>70.09</v>
      </c>
      <c r="BR44" s="28">
        <v>72.09</v>
      </c>
      <c r="BS44" s="28">
        <v>69.92</v>
      </c>
      <c r="BT44" s="28">
        <v>49.77</v>
      </c>
      <c r="BU44" s="28">
        <v>49.77</v>
      </c>
      <c r="BV44" s="29">
        <v>73.739999999999995</v>
      </c>
      <c r="BW44" s="29">
        <v>58.43</v>
      </c>
      <c r="BX44" s="29">
        <v>83.17</v>
      </c>
      <c r="BY44" s="29">
        <v>88.63</v>
      </c>
      <c r="BZ44" s="29">
        <v>87.77</v>
      </c>
      <c r="CA44" s="29">
        <v>107.44</v>
      </c>
      <c r="CB44" s="29">
        <v>113.39</v>
      </c>
      <c r="CC44" s="28">
        <v>80.239999999999995</v>
      </c>
      <c r="CD44" s="28">
        <v>49.77</v>
      </c>
      <c r="CE44" s="28">
        <v>77.52</v>
      </c>
      <c r="CF44" s="28">
        <v>82.01</v>
      </c>
      <c r="CG44" s="28">
        <v>83.05</v>
      </c>
      <c r="CH44" s="28">
        <v>100.78</v>
      </c>
      <c r="CI44" s="28">
        <v>104.97</v>
      </c>
      <c r="CJ44" s="29">
        <v>70.78</v>
      </c>
      <c r="CK44" s="29">
        <v>89.91</v>
      </c>
      <c r="CL44" s="29">
        <v>104.51</v>
      </c>
      <c r="CM44" s="29">
        <v>103.74</v>
      </c>
      <c r="CN44" s="29">
        <v>104.13</v>
      </c>
      <c r="CO44" s="29"/>
      <c r="CP44" s="29"/>
      <c r="CQ44" s="28"/>
      <c r="CR44" s="28"/>
      <c r="CS44" s="28"/>
      <c r="CT44" s="28"/>
      <c r="CU44" s="28"/>
      <c r="CV44" s="28"/>
      <c r="CW44" s="28"/>
      <c r="CX44" s="29"/>
      <c r="CY44" s="29"/>
      <c r="CZ44" s="29"/>
      <c r="DA44" s="29"/>
      <c r="DB44" s="29"/>
      <c r="DC44" s="29"/>
      <c r="DD44" s="29"/>
      <c r="DE44" s="28"/>
      <c r="DF44" s="28"/>
      <c r="DG44" s="28"/>
      <c r="DH44" s="28"/>
      <c r="DI44" s="28"/>
      <c r="DJ44" s="28"/>
      <c r="DK44" s="28"/>
      <c r="DL44" s="29"/>
      <c r="DM44" s="29"/>
      <c r="DN44" s="29"/>
      <c r="DO44" s="29"/>
      <c r="DP44" s="29"/>
      <c r="DQ44" s="29"/>
      <c r="DR44" s="29"/>
      <c r="DS44" s="28"/>
      <c r="DT44" s="28"/>
      <c r="DU44" s="28"/>
      <c r="DV44" s="28"/>
      <c r="DW44" s="28"/>
      <c r="DX44" s="28"/>
      <c r="DY44" s="28"/>
      <c r="DZ44" s="29"/>
      <c r="EA44" s="29"/>
      <c r="EB44" s="29"/>
      <c r="EC44" s="29"/>
      <c r="ED44" s="29"/>
      <c r="EE44" s="29"/>
      <c r="EF44" s="29"/>
      <c r="EG44" s="28"/>
      <c r="EH44" s="28"/>
      <c r="EI44" s="28"/>
      <c r="EJ44" s="28"/>
      <c r="EK44" s="28"/>
      <c r="EL44" s="28"/>
      <c r="EM44" s="28"/>
      <c r="EN44" s="29"/>
      <c r="EO44" s="29"/>
      <c r="EP44" s="29"/>
      <c r="EQ44" s="29"/>
      <c r="ER44" s="29"/>
      <c r="ES44" s="29"/>
      <c r="ET44" s="29"/>
      <c r="EU44" s="28"/>
      <c r="EV44" s="28"/>
      <c r="EW44" s="28"/>
      <c r="EX44" s="28"/>
      <c r="EY44" s="28"/>
      <c r="EZ44" s="28"/>
      <c r="FA44" s="28"/>
      <c r="FB44" s="29"/>
      <c r="FC44" s="29"/>
      <c r="FD44" s="29"/>
      <c r="FE44" s="29"/>
      <c r="FF44" s="29"/>
      <c r="FG44" s="29"/>
      <c r="FH44" s="29"/>
      <c r="FI44" s="28"/>
      <c r="FJ44" s="28"/>
      <c r="FK44" s="28"/>
      <c r="FL44" s="28"/>
      <c r="FM44" s="28"/>
      <c r="FN44" s="28"/>
      <c r="FO44" s="28"/>
      <c r="FP44" s="29"/>
      <c r="FQ44" s="29"/>
      <c r="FR44" s="29"/>
      <c r="FS44" s="29"/>
      <c r="FT44" s="29"/>
      <c r="FU44" s="29"/>
      <c r="FV44" s="29"/>
      <c r="FW44" s="28"/>
      <c r="FX44" s="28"/>
      <c r="FY44" s="28"/>
      <c r="FZ44" s="28"/>
      <c r="GA44" s="28"/>
      <c r="GB44" s="28"/>
      <c r="GC44" s="28"/>
      <c r="GD44" s="29"/>
      <c r="GE44" s="29"/>
      <c r="GF44" s="29"/>
      <c r="GG44" s="29"/>
      <c r="GH44" s="29"/>
      <c r="GI44" s="29"/>
      <c r="GJ44" s="29"/>
      <c r="GK44" s="28"/>
      <c r="GL44" s="28"/>
      <c r="GM44" s="28"/>
      <c r="GN44" s="28"/>
      <c r="GO44" s="28"/>
      <c r="GP44" s="28"/>
      <c r="GQ44" s="28"/>
      <c r="GR44" s="29"/>
      <c r="GS44" s="29"/>
      <c r="GT44" s="29"/>
      <c r="GU44" s="29"/>
      <c r="GV44" s="29"/>
      <c r="GW44" s="29"/>
      <c r="GX44" s="29"/>
      <c r="GY44" s="28"/>
      <c r="GZ44" s="28"/>
      <c r="HA44" s="28"/>
      <c r="HB44" s="28"/>
      <c r="HC44" s="28"/>
      <c r="HD44" s="28"/>
      <c r="HE44" s="28"/>
      <c r="HF44" s="29"/>
      <c r="HG44" s="29"/>
      <c r="HH44" s="29"/>
      <c r="HI44" s="29"/>
      <c r="HJ44" s="29"/>
      <c r="HK44" s="29"/>
      <c r="HL44" s="29"/>
      <c r="HM44" s="28"/>
      <c r="HN44" s="28"/>
      <c r="HO44" s="28"/>
      <c r="HP44" s="28"/>
      <c r="HQ44" s="28"/>
      <c r="HR44" s="28"/>
      <c r="HS44" s="28"/>
      <c r="HT44" s="29"/>
      <c r="HU44" s="29"/>
      <c r="HV44" s="29"/>
      <c r="HW44" s="29"/>
      <c r="HX44" s="29"/>
      <c r="HY44" s="29"/>
      <c r="HZ44" s="29"/>
      <c r="IA44" s="28"/>
      <c r="IB44" s="28"/>
      <c r="IC44" s="28"/>
      <c r="ID44" s="28"/>
      <c r="IE44" s="28"/>
      <c r="IF44" s="28"/>
      <c r="IG44" s="28"/>
      <c r="IH44" s="29"/>
      <c r="II44" s="29"/>
      <c r="IJ44" s="29"/>
      <c r="IK44" s="29"/>
      <c r="IL44" s="29"/>
      <c r="IM44" s="29"/>
      <c r="IN44" s="29"/>
      <c r="IO44" s="28"/>
      <c r="IP44" s="28"/>
      <c r="IQ44" s="28"/>
      <c r="IR44" s="28"/>
      <c r="IS44" s="28"/>
      <c r="IT44" s="28"/>
      <c r="IU44" s="28"/>
      <c r="IV44" s="29"/>
      <c r="IW44" s="29"/>
      <c r="IX44" s="29"/>
      <c r="IY44" s="29"/>
      <c r="IZ44" s="29"/>
      <c r="JA44" s="29"/>
      <c r="JB44" s="29"/>
      <c r="JC44" s="28"/>
      <c r="JD44" s="28"/>
      <c r="JE44" s="28"/>
      <c r="JF44" s="28"/>
      <c r="JG44" s="28"/>
      <c r="JH44" s="28"/>
      <c r="JI44" s="28"/>
      <c r="JJ44" s="29"/>
      <c r="JK44" s="29"/>
      <c r="JL44" s="29"/>
      <c r="JM44" s="29"/>
      <c r="JN44" s="29"/>
      <c r="JO44" s="29"/>
      <c r="JP44" s="29"/>
      <c r="JQ44" s="28"/>
      <c r="JR44" s="28"/>
      <c r="JS44" s="28"/>
      <c r="JT44" s="28"/>
      <c r="JU44" s="28"/>
      <c r="JV44" s="28"/>
      <c r="JW44" s="28"/>
      <c r="JX44" s="29"/>
      <c r="JY44" s="29"/>
      <c r="JZ44" s="29"/>
      <c r="KA44" s="29"/>
      <c r="KB44" s="29"/>
      <c r="KC44" s="29"/>
      <c r="KD44" s="29"/>
      <c r="KE44" s="28"/>
      <c r="KF44" s="28"/>
      <c r="KG44" s="28"/>
      <c r="KH44" s="28"/>
      <c r="KI44" s="28"/>
      <c r="KJ44" s="28"/>
      <c r="KK44" s="28"/>
      <c r="KL44" s="29"/>
      <c r="KM44" s="29"/>
      <c r="KN44" s="29"/>
      <c r="KO44" s="29"/>
      <c r="KP44" s="29"/>
      <c r="KQ44" s="29"/>
      <c r="KR44" s="29"/>
      <c r="KS44" s="28"/>
      <c r="KT44" s="28"/>
      <c r="KU44" s="28"/>
      <c r="KV44" s="28"/>
      <c r="KW44" s="28"/>
      <c r="KX44" s="28"/>
      <c r="KY44" s="28"/>
      <c r="KZ44" s="29"/>
      <c r="LA44" s="29"/>
      <c r="LB44" s="29"/>
    </row>
    <row r="45" spans="1:314" customFormat="1" x14ac:dyDescent="0.25">
      <c r="A45" s="17">
        <v>10</v>
      </c>
      <c r="B45" s="17" t="s">
        <v>5</v>
      </c>
      <c r="C45" s="28">
        <v>201.53</v>
      </c>
      <c r="D45" s="29">
        <v>283.77999999999997</v>
      </c>
      <c r="E45" s="29">
        <v>265.13</v>
      </c>
      <c r="F45" s="29">
        <v>305.11</v>
      </c>
      <c r="G45" s="29">
        <v>302.38</v>
      </c>
      <c r="H45" s="6">
        <v>303.51</v>
      </c>
      <c r="I45" s="6">
        <v>331.14</v>
      </c>
      <c r="J45" s="29">
        <v>318.62</v>
      </c>
      <c r="K45" s="28">
        <v>292.52999999999997</v>
      </c>
      <c r="L45" s="28">
        <v>272.76</v>
      </c>
      <c r="M45" s="28">
        <v>320.26</v>
      </c>
      <c r="N45" s="28">
        <v>344.06</v>
      </c>
      <c r="O45" s="28">
        <v>350.24</v>
      </c>
      <c r="P45" s="28">
        <v>319.60000000000002</v>
      </c>
      <c r="Q45" s="28">
        <v>307.04000000000002</v>
      </c>
      <c r="R45" s="29">
        <v>209.76</v>
      </c>
      <c r="S45" s="29">
        <v>202.19</v>
      </c>
      <c r="T45" s="29">
        <v>231.6</v>
      </c>
      <c r="U45" s="29">
        <v>232.91</v>
      </c>
      <c r="V45" s="29">
        <v>227.27</v>
      </c>
      <c r="W45" s="29">
        <v>208.16</v>
      </c>
      <c r="X45" s="29">
        <v>205.58</v>
      </c>
      <c r="Y45" s="28">
        <v>174.39</v>
      </c>
      <c r="Z45" s="28">
        <v>164.34</v>
      </c>
      <c r="AA45" s="28">
        <v>187.78</v>
      </c>
      <c r="AB45" s="28">
        <v>182.35</v>
      </c>
      <c r="AC45" s="28">
        <v>185.1</v>
      </c>
      <c r="AD45" s="28">
        <v>185.74</v>
      </c>
      <c r="AE45" s="28">
        <v>183.93</v>
      </c>
      <c r="AF45" s="29">
        <v>135.69</v>
      </c>
      <c r="AG45" s="29">
        <v>129.91999999999999</v>
      </c>
      <c r="AH45" s="29">
        <v>156.03</v>
      </c>
      <c r="AI45" s="29">
        <v>148.06</v>
      </c>
      <c r="AJ45" s="29">
        <v>153.09</v>
      </c>
      <c r="AK45" s="29">
        <v>155.03</v>
      </c>
      <c r="AL45" s="29">
        <v>165.11</v>
      </c>
      <c r="AM45" s="28">
        <v>167.1</v>
      </c>
      <c r="AN45" s="28">
        <v>163.35</v>
      </c>
      <c r="AO45" s="28">
        <v>176.16</v>
      </c>
      <c r="AP45" s="28">
        <v>175.37</v>
      </c>
      <c r="AQ45" s="28">
        <v>176.03</v>
      </c>
      <c r="AR45" s="28">
        <v>172.2</v>
      </c>
      <c r="AS45" s="28">
        <v>176.82</v>
      </c>
      <c r="AT45" s="29">
        <v>167.71</v>
      </c>
      <c r="AU45" s="29">
        <v>164.6</v>
      </c>
      <c r="AV45" s="29">
        <v>177.26</v>
      </c>
      <c r="AW45" s="29">
        <v>177.6</v>
      </c>
      <c r="AX45" s="29">
        <v>179.67</v>
      </c>
      <c r="AY45" s="29">
        <v>179</v>
      </c>
      <c r="AZ45" s="29">
        <v>177.24</v>
      </c>
      <c r="BA45" s="28">
        <v>172.91</v>
      </c>
      <c r="BB45" s="28">
        <v>162.65</v>
      </c>
      <c r="BC45" s="28">
        <v>195.37</v>
      </c>
      <c r="BD45" s="28">
        <v>200.4</v>
      </c>
      <c r="BE45" s="28">
        <v>209.64</v>
      </c>
      <c r="BF45" s="28">
        <v>209.63</v>
      </c>
      <c r="BG45" s="28">
        <v>197.77</v>
      </c>
      <c r="BH45" s="29">
        <v>49.77</v>
      </c>
      <c r="BI45" s="29">
        <v>49.77</v>
      </c>
      <c r="BJ45" s="29">
        <v>49.77</v>
      </c>
      <c r="BK45" s="29">
        <v>49.77</v>
      </c>
      <c r="BL45" s="29">
        <v>49.77</v>
      </c>
      <c r="BM45" s="29">
        <v>49.77</v>
      </c>
      <c r="BN45" s="29">
        <v>137.15</v>
      </c>
      <c r="BO45" s="28">
        <v>49.77</v>
      </c>
      <c r="BP45" s="28">
        <v>49.77</v>
      </c>
      <c r="BQ45" s="28">
        <v>70.09</v>
      </c>
      <c r="BR45" s="28">
        <v>49.77</v>
      </c>
      <c r="BS45" s="28">
        <v>49.77</v>
      </c>
      <c r="BT45" s="28">
        <v>49.77</v>
      </c>
      <c r="BU45" s="28">
        <v>49.77</v>
      </c>
      <c r="BV45" s="29">
        <v>49.77</v>
      </c>
      <c r="BW45" s="29">
        <v>49.77</v>
      </c>
      <c r="BX45" s="29">
        <v>61.95</v>
      </c>
      <c r="BY45" s="29">
        <v>53.53</v>
      </c>
      <c r="BZ45" s="29">
        <v>49.77</v>
      </c>
      <c r="CA45" s="29">
        <v>49.77</v>
      </c>
      <c r="CB45" s="29">
        <v>49.77</v>
      </c>
      <c r="CC45" s="28">
        <v>49.77</v>
      </c>
      <c r="CD45" s="28">
        <v>49.77</v>
      </c>
      <c r="CE45" s="28">
        <v>49.77</v>
      </c>
      <c r="CF45" s="28">
        <v>49.77</v>
      </c>
      <c r="CG45" s="28">
        <v>49.77</v>
      </c>
      <c r="CH45" s="28">
        <v>49.77</v>
      </c>
      <c r="CI45" s="28">
        <v>49.77</v>
      </c>
      <c r="CJ45" s="29">
        <v>49.77</v>
      </c>
      <c r="CK45" s="29">
        <v>49.77</v>
      </c>
      <c r="CL45" s="29">
        <v>49.77</v>
      </c>
      <c r="CM45" s="29">
        <v>49.77</v>
      </c>
      <c r="CN45" s="29">
        <v>102.46</v>
      </c>
      <c r="CO45" s="29"/>
      <c r="CP45" s="29"/>
      <c r="CQ45" s="28"/>
      <c r="CR45" s="28"/>
      <c r="CS45" s="28"/>
      <c r="CT45" s="28"/>
      <c r="CU45" s="28"/>
      <c r="CV45" s="28"/>
      <c r="CW45" s="28"/>
      <c r="CX45" s="29"/>
      <c r="CY45" s="29"/>
      <c r="CZ45" s="29"/>
      <c r="DA45" s="29"/>
      <c r="DB45" s="29"/>
      <c r="DC45" s="29"/>
      <c r="DD45" s="29"/>
      <c r="DE45" s="28"/>
      <c r="DF45" s="28"/>
      <c r="DG45" s="28"/>
      <c r="DH45" s="28"/>
      <c r="DI45" s="28"/>
      <c r="DJ45" s="28"/>
      <c r="DK45" s="28"/>
      <c r="DL45" s="29"/>
      <c r="DM45" s="29"/>
      <c r="DN45" s="29"/>
      <c r="DO45" s="29"/>
      <c r="DP45" s="29"/>
      <c r="DQ45" s="29"/>
      <c r="DR45" s="29"/>
      <c r="DS45" s="28"/>
      <c r="DT45" s="28"/>
      <c r="DU45" s="28"/>
      <c r="DV45" s="28"/>
      <c r="DW45" s="28"/>
      <c r="DX45" s="28"/>
      <c r="DY45" s="28"/>
      <c r="DZ45" s="29"/>
      <c r="EA45" s="29"/>
      <c r="EB45" s="29"/>
      <c r="EC45" s="29"/>
      <c r="ED45" s="29"/>
      <c r="EE45" s="29"/>
      <c r="EF45" s="29"/>
      <c r="EG45" s="28"/>
      <c r="EH45" s="28"/>
      <c r="EI45" s="28"/>
      <c r="EJ45" s="28"/>
      <c r="EK45" s="28"/>
      <c r="EL45" s="28"/>
      <c r="EM45" s="28"/>
      <c r="EN45" s="29"/>
      <c r="EO45" s="29"/>
      <c r="EP45" s="29"/>
      <c r="EQ45" s="29"/>
      <c r="ER45" s="29"/>
      <c r="ES45" s="29"/>
      <c r="ET45" s="29"/>
      <c r="EU45" s="28"/>
      <c r="EV45" s="28"/>
      <c r="EW45" s="28"/>
      <c r="EX45" s="28"/>
      <c r="EY45" s="28"/>
      <c r="EZ45" s="28"/>
      <c r="FA45" s="28"/>
      <c r="FB45" s="29"/>
      <c r="FC45" s="29"/>
      <c r="FD45" s="29"/>
      <c r="FE45" s="29"/>
      <c r="FF45" s="29"/>
      <c r="FG45" s="29"/>
      <c r="FH45" s="29"/>
      <c r="FI45" s="28"/>
      <c r="FJ45" s="28"/>
      <c r="FK45" s="28"/>
      <c r="FL45" s="28"/>
      <c r="FM45" s="28"/>
      <c r="FN45" s="28"/>
      <c r="FO45" s="28"/>
      <c r="FP45" s="29"/>
      <c r="FQ45" s="29"/>
      <c r="FR45" s="29"/>
      <c r="FS45" s="29"/>
      <c r="FT45" s="29"/>
      <c r="FU45" s="29"/>
      <c r="FV45" s="29"/>
      <c r="FW45" s="28"/>
      <c r="FX45" s="28"/>
      <c r="FY45" s="28"/>
      <c r="FZ45" s="28"/>
      <c r="GA45" s="28"/>
      <c r="GB45" s="28"/>
      <c r="GC45" s="28"/>
      <c r="GD45" s="29"/>
      <c r="GE45" s="29"/>
      <c r="GF45" s="29"/>
      <c r="GG45" s="29"/>
      <c r="GH45" s="29"/>
      <c r="GI45" s="29"/>
      <c r="GJ45" s="29"/>
      <c r="GK45" s="28"/>
      <c r="GL45" s="28"/>
      <c r="GM45" s="28"/>
      <c r="GN45" s="28"/>
      <c r="GO45" s="28"/>
      <c r="GP45" s="28"/>
      <c r="GQ45" s="28"/>
      <c r="GR45" s="29"/>
      <c r="GS45" s="29"/>
      <c r="GT45" s="29"/>
      <c r="GU45" s="29"/>
      <c r="GV45" s="29"/>
      <c r="GW45" s="29"/>
      <c r="GX45" s="29"/>
      <c r="GY45" s="28"/>
      <c r="GZ45" s="28"/>
      <c r="HA45" s="28"/>
      <c r="HB45" s="28"/>
      <c r="HC45" s="28"/>
      <c r="HD45" s="28"/>
      <c r="HE45" s="28"/>
      <c r="HF45" s="29"/>
      <c r="HG45" s="29"/>
      <c r="HH45" s="29"/>
      <c r="HI45" s="29"/>
      <c r="HJ45" s="29"/>
      <c r="HK45" s="29"/>
      <c r="HL45" s="29"/>
      <c r="HM45" s="28"/>
      <c r="HN45" s="28"/>
      <c r="HO45" s="28"/>
      <c r="HP45" s="28"/>
      <c r="HQ45" s="28"/>
      <c r="HR45" s="28"/>
      <c r="HS45" s="28"/>
      <c r="HT45" s="29"/>
      <c r="HU45" s="29"/>
      <c r="HV45" s="29"/>
      <c r="HW45" s="29"/>
      <c r="HX45" s="29"/>
      <c r="HY45" s="29"/>
      <c r="HZ45" s="29"/>
      <c r="IA45" s="28"/>
      <c r="IB45" s="28"/>
      <c r="IC45" s="28"/>
      <c r="ID45" s="28"/>
      <c r="IE45" s="28"/>
      <c r="IF45" s="28"/>
      <c r="IG45" s="28"/>
      <c r="IH45" s="29"/>
      <c r="II45" s="29"/>
      <c r="IJ45" s="29"/>
      <c r="IK45" s="29"/>
      <c r="IL45" s="29"/>
      <c r="IM45" s="29"/>
      <c r="IN45" s="29"/>
      <c r="IO45" s="28"/>
      <c r="IP45" s="28"/>
      <c r="IQ45" s="28"/>
      <c r="IR45" s="28"/>
      <c r="IS45" s="28"/>
      <c r="IT45" s="28"/>
      <c r="IU45" s="28"/>
      <c r="IV45" s="29"/>
      <c r="IW45" s="29"/>
      <c r="IX45" s="29"/>
      <c r="IY45" s="29"/>
      <c r="IZ45" s="29"/>
      <c r="JA45" s="29"/>
      <c r="JB45" s="29"/>
      <c r="JC45" s="28"/>
      <c r="JD45" s="28"/>
      <c r="JE45" s="28"/>
      <c r="JF45" s="28"/>
      <c r="JG45" s="28"/>
      <c r="JH45" s="28"/>
      <c r="JI45" s="28"/>
      <c r="JJ45" s="29"/>
      <c r="JK45" s="29"/>
      <c r="JL45" s="29"/>
      <c r="JM45" s="29"/>
      <c r="JN45" s="29"/>
      <c r="JO45" s="29"/>
      <c r="JP45" s="29"/>
      <c r="JQ45" s="28"/>
      <c r="JR45" s="28"/>
      <c r="JS45" s="28"/>
      <c r="JT45" s="28"/>
      <c r="JU45" s="28"/>
      <c r="JV45" s="28"/>
      <c r="JW45" s="28"/>
      <c r="JX45" s="29"/>
      <c r="JY45" s="29"/>
      <c r="JZ45" s="29"/>
      <c r="KA45" s="29"/>
      <c r="KB45" s="29"/>
      <c r="KC45" s="29"/>
      <c r="KD45" s="29"/>
      <c r="KE45" s="28"/>
      <c r="KF45" s="28"/>
      <c r="KG45" s="28"/>
      <c r="KH45" s="28"/>
      <c r="KI45" s="28"/>
      <c r="KJ45" s="28"/>
      <c r="KK45" s="28"/>
      <c r="KL45" s="29"/>
      <c r="KM45" s="29"/>
      <c r="KN45" s="29"/>
      <c r="KO45" s="29"/>
      <c r="KP45" s="29"/>
      <c r="KQ45" s="29"/>
      <c r="KR45" s="29"/>
      <c r="KS45" s="28"/>
      <c r="KT45" s="28"/>
      <c r="KU45" s="28"/>
      <c r="KV45" s="28"/>
      <c r="KW45" s="28"/>
      <c r="KX45" s="28"/>
      <c r="KY45" s="28"/>
      <c r="KZ45" s="29"/>
      <c r="LA45" s="29"/>
      <c r="LB45" s="29"/>
    </row>
    <row r="46" spans="1:314" customFormat="1" x14ac:dyDescent="0.25">
      <c r="A46" s="17">
        <v>11</v>
      </c>
      <c r="B46" s="17" t="s">
        <v>2</v>
      </c>
      <c r="C46" s="28">
        <v>202.16</v>
      </c>
      <c r="D46" s="29">
        <v>286.08999999999997</v>
      </c>
      <c r="E46" s="29">
        <v>268.17</v>
      </c>
      <c r="F46" s="29">
        <v>305.12</v>
      </c>
      <c r="G46" s="29">
        <v>301.81</v>
      </c>
      <c r="H46" s="6">
        <v>303.56</v>
      </c>
      <c r="I46" s="6">
        <v>327.91</v>
      </c>
      <c r="J46" s="29">
        <v>315.45</v>
      </c>
      <c r="K46" s="28">
        <v>292</v>
      </c>
      <c r="L46" s="28">
        <v>272.77</v>
      </c>
      <c r="M46" s="28">
        <v>317.27999999999997</v>
      </c>
      <c r="N46" s="28">
        <v>340.67</v>
      </c>
      <c r="O46" s="28">
        <v>343.29</v>
      </c>
      <c r="P46" s="28">
        <v>314.7</v>
      </c>
      <c r="Q46" s="28">
        <v>302.66000000000003</v>
      </c>
      <c r="R46" s="29">
        <v>209.51</v>
      </c>
      <c r="S46" s="29">
        <v>202.16</v>
      </c>
      <c r="T46" s="29">
        <v>232.5</v>
      </c>
      <c r="U46" s="29">
        <v>231.96</v>
      </c>
      <c r="V46" s="29">
        <v>226.97</v>
      </c>
      <c r="W46" s="29">
        <v>208.94</v>
      </c>
      <c r="X46" s="29">
        <v>210.88</v>
      </c>
      <c r="Y46" s="28">
        <v>193.63</v>
      </c>
      <c r="Z46" s="28">
        <v>165.19</v>
      </c>
      <c r="AA46" s="28">
        <v>188.18</v>
      </c>
      <c r="AB46" s="28">
        <v>183.82</v>
      </c>
      <c r="AC46" s="28">
        <v>188.53</v>
      </c>
      <c r="AD46" s="28">
        <v>191.36</v>
      </c>
      <c r="AE46" s="28">
        <v>183.13</v>
      </c>
      <c r="AF46" s="29">
        <v>150.44</v>
      </c>
      <c r="AG46" s="29">
        <v>134.79</v>
      </c>
      <c r="AH46" s="29">
        <v>154.38</v>
      </c>
      <c r="AI46" s="29">
        <v>150.69999999999999</v>
      </c>
      <c r="AJ46" s="29">
        <v>154.05000000000001</v>
      </c>
      <c r="AK46" s="29">
        <v>155.58000000000001</v>
      </c>
      <c r="AL46" s="29">
        <v>163.97</v>
      </c>
      <c r="AM46" s="28">
        <v>167.21</v>
      </c>
      <c r="AN46" s="28">
        <v>162.97</v>
      </c>
      <c r="AO46" s="28">
        <v>175.24</v>
      </c>
      <c r="AP46" s="28">
        <v>174.29</v>
      </c>
      <c r="AQ46" s="28">
        <v>173.74</v>
      </c>
      <c r="AR46" s="28">
        <v>171.99</v>
      </c>
      <c r="AS46" s="28">
        <v>175.7</v>
      </c>
      <c r="AT46" s="29">
        <v>168.19</v>
      </c>
      <c r="AU46" s="29">
        <v>165.12</v>
      </c>
      <c r="AV46" s="29">
        <v>176.89</v>
      </c>
      <c r="AW46" s="29">
        <v>176.49</v>
      </c>
      <c r="AX46" s="29">
        <v>179.12</v>
      </c>
      <c r="AY46" s="29">
        <v>178.33</v>
      </c>
      <c r="AZ46" s="29">
        <v>177.27</v>
      </c>
      <c r="BA46" s="28">
        <v>172.72</v>
      </c>
      <c r="BB46" s="28">
        <v>162.88999999999999</v>
      </c>
      <c r="BC46" s="28">
        <v>194.82</v>
      </c>
      <c r="BD46" s="28">
        <v>196.54</v>
      </c>
      <c r="BE46" s="28">
        <v>206.1</v>
      </c>
      <c r="BF46" s="28">
        <v>205.8</v>
      </c>
      <c r="BG46" s="28">
        <v>194.25</v>
      </c>
      <c r="BH46" s="29">
        <v>112.69</v>
      </c>
      <c r="BI46" s="29">
        <v>49.77</v>
      </c>
      <c r="BJ46" s="29">
        <v>140.06</v>
      </c>
      <c r="BK46" s="29">
        <v>140.88</v>
      </c>
      <c r="BL46" s="29">
        <v>141.28</v>
      </c>
      <c r="BM46" s="29">
        <v>141.68</v>
      </c>
      <c r="BN46" s="29">
        <v>140.13</v>
      </c>
      <c r="BO46" s="28">
        <v>72.13</v>
      </c>
      <c r="BP46" s="28">
        <v>49.77</v>
      </c>
      <c r="BQ46" s="28">
        <v>75.209999999999994</v>
      </c>
      <c r="BR46" s="28">
        <v>74.599999999999994</v>
      </c>
      <c r="BS46" s="28">
        <v>74.349999999999994</v>
      </c>
      <c r="BT46" s="28">
        <v>74.319999999999993</v>
      </c>
      <c r="BU46" s="28">
        <v>74.02</v>
      </c>
      <c r="BV46" s="29">
        <v>117.23</v>
      </c>
      <c r="BW46" s="29">
        <v>97.83</v>
      </c>
      <c r="BX46" s="29">
        <v>124.33</v>
      </c>
      <c r="BY46" s="29">
        <v>124.1</v>
      </c>
      <c r="BZ46" s="29">
        <v>122.39</v>
      </c>
      <c r="CA46" s="29">
        <v>122.74</v>
      </c>
      <c r="CB46" s="29">
        <v>121.59</v>
      </c>
      <c r="CC46" s="28">
        <v>125.23</v>
      </c>
      <c r="CD46" s="28">
        <v>49.77</v>
      </c>
      <c r="CE46" s="28">
        <v>136.69</v>
      </c>
      <c r="CF46" s="28">
        <v>138.46</v>
      </c>
      <c r="CG46" s="28">
        <v>139.05000000000001</v>
      </c>
      <c r="CH46" s="28">
        <v>136.88</v>
      </c>
      <c r="CI46" s="28">
        <v>131.91999999999999</v>
      </c>
      <c r="CJ46" s="29">
        <v>102.65</v>
      </c>
      <c r="CK46" s="29">
        <v>103.03</v>
      </c>
      <c r="CL46" s="29">
        <v>107.25</v>
      </c>
      <c r="CM46" s="29">
        <v>106.47</v>
      </c>
      <c r="CN46" s="29">
        <v>105.85</v>
      </c>
      <c r="CO46" s="29"/>
      <c r="CP46" s="29"/>
      <c r="CQ46" s="28"/>
      <c r="CR46" s="28"/>
      <c r="CS46" s="28"/>
      <c r="CT46" s="28"/>
      <c r="CU46" s="28"/>
      <c r="CV46" s="28"/>
      <c r="CW46" s="28"/>
      <c r="CX46" s="29"/>
      <c r="CY46" s="29"/>
      <c r="CZ46" s="29"/>
      <c r="DA46" s="29"/>
      <c r="DB46" s="29"/>
      <c r="DC46" s="29"/>
      <c r="DD46" s="29"/>
      <c r="DE46" s="28"/>
      <c r="DF46" s="28"/>
      <c r="DG46" s="28"/>
      <c r="DH46" s="28"/>
      <c r="DI46" s="28"/>
      <c r="DJ46" s="28"/>
      <c r="DK46" s="28"/>
      <c r="DL46" s="29"/>
      <c r="DM46" s="29"/>
      <c r="DN46" s="29"/>
      <c r="DO46" s="29"/>
      <c r="DP46" s="29"/>
      <c r="DQ46" s="29"/>
      <c r="DR46" s="29"/>
      <c r="DS46" s="28"/>
      <c r="DT46" s="28"/>
      <c r="DU46" s="28"/>
      <c r="DV46" s="28"/>
      <c r="DW46" s="28"/>
      <c r="DX46" s="28"/>
      <c r="DY46" s="28"/>
      <c r="DZ46" s="29"/>
      <c r="EA46" s="29"/>
      <c r="EB46" s="29"/>
      <c r="EC46" s="29"/>
      <c r="ED46" s="29"/>
      <c r="EE46" s="29"/>
      <c r="EF46" s="29"/>
      <c r="EG46" s="28"/>
      <c r="EH46" s="28"/>
      <c r="EI46" s="28"/>
      <c r="EJ46" s="28"/>
      <c r="EK46" s="28"/>
      <c r="EL46" s="28"/>
      <c r="EM46" s="28"/>
      <c r="EN46" s="29"/>
      <c r="EO46" s="29"/>
      <c r="EP46" s="29"/>
      <c r="EQ46" s="29"/>
      <c r="ER46" s="29"/>
      <c r="ES46" s="29"/>
      <c r="ET46" s="29"/>
      <c r="EU46" s="28"/>
      <c r="EV46" s="28"/>
      <c r="EW46" s="28"/>
      <c r="EX46" s="28"/>
      <c r="EY46" s="28"/>
      <c r="EZ46" s="28"/>
      <c r="FA46" s="28"/>
      <c r="FB46" s="29"/>
      <c r="FC46" s="29"/>
      <c r="FD46" s="29"/>
      <c r="FE46" s="29"/>
      <c r="FF46" s="29"/>
      <c r="FG46" s="29"/>
      <c r="FH46" s="29"/>
      <c r="FI46" s="28"/>
      <c r="FJ46" s="28"/>
      <c r="FK46" s="28"/>
      <c r="FL46" s="28"/>
      <c r="FM46" s="28"/>
      <c r="FN46" s="28"/>
      <c r="FO46" s="28"/>
      <c r="FP46" s="29"/>
      <c r="FQ46" s="29"/>
      <c r="FR46" s="29"/>
      <c r="FS46" s="29"/>
      <c r="FT46" s="29"/>
      <c r="FU46" s="29"/>
      <c r="FV46" s="29"/>
      <c r="FW46" s="28"/>
      <c r="FX46" s="28"/>
      <c r="FY46" s="28"/>
      <c r="FZ46" s="28"/>
      <c r="GA46" s="28"/>
      <c r="GB46" s="28"/>
      <c r="GC46" s="28"/>
      <c r="GD46" s="29"/>
      <c r="GE46" s="29"/>
      <c r="GF46" s="29"/>
      <c r="GG46" s="29"/>
      <c r="GH46" s="29"/>
      <c r="GI46" s="29"/>
      <c r="GJ46" s="29"/>
      <c r="GK46" s="28"/>
      <c r="GL46" s="28"/>
      <c r="GM46" s="28"/>
      <c r="GN46" s="28"/>
      <c r="GO46" s="28"/>
      <c r="GP46" s="28"/>
      <c r="GQ46" s="28"/>
      <c r="GR46" s="29"/>
      <c r="GS46" s="29"/>
      <c r="GT46" s="29"/>
      <c r="GU46" s="29"/>
      <c r="GV46" s="29"/>
      <c r="GW46" s="29"/>
      <c r="GX46" s="29"/>
      <c r="GY46" s="28"/>
      <c r="GZ46" s="28"/>
      <c r="HA46" s="28"/>
      <c r="HB46" s="28"/>
      <c r="HC46" s="28"/>
      <c r="HD46" s="28"/>
      <c r="HE46" s="28"/>
      <c r="HF46" s="29"/>
      <c r="HG46" s="29"/>
      <c r="HH46" s="29"/>
      <c r="HI46" s="29"/>
      <c r="HJ46" s="29"/>
      <c r="HK46" s="29"/>
      <c r="HL46" s="29"/>
      <c r="HM46" s="28"/>
      <c r="HN46" s="28"/>
      <c r="HO46" s="28"/>
      <c r="HP46" s="28"/>
      <c r="HQ46" s="28"/>
      <c r="HR46" s="28"/>
      <c r="HS46" s="28"/>
      <c r="HT46" s="29"/>
      <c r="HU46" s="29"/>
      <c r="HV46" s="29"/>
      <c r="HW46" s="29"/>
      <c r="HX46" s="29"/>
      <c r="HY46" s="29"/>
      <c r="HZ46" s="29"/>
      <c r="IA46" s="28"/>
      <c r="IB46" s="28"/>
      <c r="IC46" s="28"/>
      <c r="ID46" s="28"/>
      <c r="IE46" s="28"/>
      <c r="IF46" s="28"/>
      <c r="IG46" s="28"/>
      <c r="IH46" s="29"/>
      <c r="II46" s="29"/>
      <c r="IJ46" s="29"/>
      <c r="IK46" s="29"/>
      <c r="IL46" s="29"/>
      <c r="IM46" s="29"/>
      <c r="IN46" s="29"/>
      <c r="IO46" s="28"/>
      <c r="IP46" s="28"/>
      <c r="IQ46" s="28"/>
      <c r="IR46" s="28"/>
      <c r="IS46" s="28"/>
      <c r="IT46" s="28"/>
      <c r="IU46" s="28"/>
      <c r="IV46" s="29"/>
      <c r="IW46" s="29"/>
      <c r="IX46" s="29"/>
      <c r="IY46" s="29"/>
      <c r="IZ46" s="29"/>
      <c r="JA46" s="29"/>
      <c r="JB46" s="29"/>
      <c r="JC46" s="28"/>
      <c r="JD46" s="28"/>
      <c r="JE46" s="28"/>
      <c r="JF46" s="28"/>
      <c r="JG46" s="28"/>
      <c r="JH46" s="28"/>
      <c r="JI46" s="28"/>
      <c r="JJ46" s="29"/>
      <c r="JK46" s="29"/>
      <c r="JL46" s="29"/>
      <c r="JM46" s="29"/>
      <c r="JN46" s="29"/>
      <c r="JO46" s="29"/>
      <c r="JP46" s="29"/>
      <c r="JQ46" s="28"/>
      <c r="JR46" s="28"/>
      <c r="JS46" s="28"/>
      <c r="JT46" s="28"/>
      <c r="JU46" s="28"/>
      <c r="JV46" s="28"/>
      <c r="JW46" s="28"/>
      <c r="JX46" s="29"/>
      <c r="JY46" s="29"/>
      <c r="JZ46" s="29"/>
      <c r="KA46" s="29"/>
      <c r="KB46" s="29"/>
      <c r="KC46" s="29"/>
      <c r="KD46" s="29"/>
      <c r="KE46" s="28"/>
      <c r="KF46" s="28"/>
      <c r="KG46" s="28"/>
      <c r="KH46" s="28"/>
      <c r="KI46" s="28"/>
      <c r="KJ46" s="28"/>
      <c r="KK46" s="28"/>
      <c r="KL46" s="29"/>
      <c r="KM46" s="29"/>
      <c r="KN46" s="29"/>
      <c r="KO46" s="29"/>
      <c r="KP46" s="29"/>
      <c r="KQ46" s="29"/>
      <c r="KR46" s="29"/>
      <c r="KS46" s="28"/>
      <c r="KT46" s="28"/>
      <c r="KU46" s="28"/>
      <c r="KV46" s="28"/>
      <c r="KW46" s="28"/>
      <c r="KX46" s="28"/>
      <c r="KY46" s="28"/>
      <c r="KZ46" s="29"/>
      <c r="LA46" s="29"/>
      <c r="LB46" s="29"/>
    </row>
    <row r="47" spans="1:314" customFormat="1" x14ac:dyDescent="0.25">
      <c r="A47" s="17">
        <v>11</v>
      </c>
      <c r="B47" s="17" t="s">
        <v>3</v>
      </c>
      <c r="C47" s="28">
        <v>202.16</v>
      </c>
      <c r="D47" s="29">
        <v>286.08999999999997</v>
      </c>
      <c r="E47" s="29">
        <v>268.17</v>
      </c>
      <c r="F47" s="29">
        <v>305.12</v>
      </c>
      <c r="G47" s="29">
        <v>301.81</v>
      </c>
      <c r="H47" s="6">
        <v>303.56</v>
      </c>
      <c r="I47" s="6">
        <v>327.91</v>
      </c>
      <c r="J47" s="29">
        <v>315.45</v>
      </c>
      <c r="K47" s="28">
        <v>292</v>
      </c>
      <c r="L47" s="28">
        <v>272.77</v>
      </c>
      <c r="M47" s="28">
        <v>317.27999999999997</v>
      </c>
      <c r="N47" s="28">
        <v>340.67</v>
      </c>
      <c r="O47" s="28">
        <v>343.29</v>
      </c>
      <c r="P47" s="28">
        <v>314.7</v>
      </c>
      <c r="Q47" s="28">
        <v>302.66000000000003</v>
      </c>
      <c r="R47" s="29">
        <v>209.51</v>
      </c>
      <c r="S47" s="29">
        <v>202.16</v>
      </c>
      <c r="T47" s="29">
        <v>232.5</v>
      </c>
      <c r="U47" s="29">
        <v>231.96</v>
      </c>
      <c r="V47" s="29">
        <v>226.97</v>
      </c>
      <c r="W47" s="29">
        <v>208.04</v>
      </c>
      <c r="X47" s="29">
        <v>205.8</v>
      </c>
      <c r="Y47" s="28">
        <v>174.31</v>
      </c>
      <c r="Z47" s="28">
        <v>165.19</v>
      </c>
      <c r="AA47" s="28">
        <v>188.18</v>
      </c>
      <c r="AB47" s="28">
        <v>181.69</v>
      </c>
      <c r="AC47" s="28">
        <v>185.01</v>
      </c>
      <c r="AD47" s="28">
        <v>183.52</v>
      </c>
      <c r="AE47" s="28">
        <v>183.13</v>
      </c>
      <c r="AF47" s="29">
        <v>135.97999999999999</v>
      </c>
      <c r="AG47" s="29">
        <v>129.51</v>
      </c>
      <c r="AH47" s="29">
        <v>146.65</v>
      </c>
      <c r="AI47" s="29">
        <v>147.58000000000001</v>
      </c>
      <c r="AJ47" s="29">
        <v>146.94</v>
      </c>
      <c r="AK47" s="29">
        <v>144.38</v>
      </c>
      <c r="AL47" s="29">
        <v>144.19</v>
      </c>
      <c r="AM47" s="28">
        <v>166.51</v>
      </c>
      <c r="AN47" s="28">
        <v>162.97</v>
      </c>
      <c r="AO47" s="28">
        <v>175.24</v>
      </c>
      <c r="AP47" s="28">
        <v>174.29</v>
      </c>
      <c r="AQ47" s="28">
        <v>172.66</v>
      </c>
      <c r="AR47" s="28">
        <v>171.02</v>
      </c>
      <c r="AS47" s="28">
        <v>169.28</v>
      </c>
      <c r="AT47" s="29">
        <v>168.19</v>
      </c>
      <c r="AU47" s="29">
        <v>165.12</v>
      </c>
      <c r="AV47" s="29">
        <v>176.89</v>
      </c>
      <c r="AW47" s="29">
        <v>176.49</v>
      </c>
      <c r="AX47" s="29">
        <v>178.84</v>
      </c>
      <c r="AY47" s="29">
        <v>178.33</v>
      </c>
      <c r="AZ47" s="29">
        <v>177.27</v>
      </c>
      <c r="BA47" s="28">
        <v>172.72</v>
      </c>
      <c r="BB47" s="28">
        <v>162.88999999999999</v>
      </c>
      <c r="BC47" s="28">
        <v>194.82</v>
      </c>
      <c r="BD47" s="28">
        <v>196.54</v>
      </c>
      <c r="BE47" s="28">
        <v>206.1</v>
      </c>
      <c r="BF47" s="28">
        <v>205.8</v>
      </c>
      <c r="BG47" s="28">
        <v>194.25</v>
      </c>
      <c r="BH47" s="29">
        <v>135.25</v>
      </c>
      <c r="BI47" s="29">
        <v>49.77</v>
      </c>
      <c r="BJ47" s="29">
        <v>140.06</v>
      </c>
      <c r="BK47" s="29">
        <v>140.88</v>
      </c>
      <c r="BL47" s="29">
        <v>141.28</v>
      </c>
      <c r="BM47" s="29">
        <v>141.68</v>
      </c>
      <c r="BN47" s="29">
        <v>140.13</v>
      </c>
      <c r="BO47" s="28">
        <v>72.239999999999995</v>
      </c>
      <c r="BP47" s="28">
        <v>49.77</v>
      </c>
      <c r="BQ47" s="28">
        <v>75.209999999999994</v>
      </c>
      <c r="BR47" s="28">
        <v>74.599999999999994</v>
      </c>
      <c r="BS47" s="28">
        <v>74.349999999999994</v>
      </c>
      <c r="BT47" s="28">
        <v>74.319999999999993</v>
      </c>
      <c r="BU47" s="28">
        <v>74.02</v>
      </c>
      <c r="BV47" s="29">
        <v>120.07</v>
      </c>
      <c r="BW47" s="29">
        <v>97.83</v>
      </c>
      <c r="BX47" s="29">
        <v>124.33</v>
      </c>
      <c r="BY47" s="29">
        <v>124.1</v>
      </c>
      <c r="BZ47" s="29">
        <v>122.93</v>
      </c>
      <c r="CA47" s="29">
        <v>122.74</v>
      </c>
      <c r="CB47" s="29">
        <v>121.59</v>
      </c>
      <c r="CC47" s="28">
        <v>129.44999999999999</v>
      </c>
      <c r="CD47" s="28">
        <v>49.77</v>
      </c>
      <c r="CE47" s="28">
        <v>136.69</v>
      </c>
      <c r="CF47" s="28">
        <v>138.46</v>
      </c>
      <c r="CG47" s="28">
        <v>139.05000000000001</v>
      </c>
      <c r="CH47" s="28">
        <v>136.88</v>
      </c>
      <c r="CI47" s="28">
        <v>131.91999999999999</v>
      </c>
      <c r="CJ47" s="29">
        <v>105.49</v>
      </c>
      <c r="CK47" s="29">
        <v>103.03</v>
      </c>
      <c r="CL47" s="29">
        <v>107.25</v>
      </c>
      <c r="CM47" s="29">
        <v>106.47</v>
      </c>
      <c r="CN47" s="29">
        <v>105.85</v>
      </c>
      <c r="CO47" s="29"/>
      <c r="CP47" s="29"/>
      <c r="CQ47" s="28"/>
      <c r="CR47" s="28"/>
      <c r="CS47" s="28"/>
      <c r="CT47" s="28"/>
      <c r="CU47" s="28"/>
      <c r="CV47" s="28"/>
      <c r="CW47" s="28"/>
      <c r="CX47" s="29"/>
      <c r="CY47" s="29"/>
      <c r="CZ47" s="29"/>
      <c r="DA47" s="29"/>
      <c r="DB47" s="29"/>
      <c r="DC47" s="29"/>
      <c r="DD47" s="29"/>
      <c r="DE47" s="28"/>
      <c r="DF47" s="28"/>
      <c r="DG47" s="28"/>
      <c r="DH47" s="28"/>
      <c r="DI47" s="28"/>
      <c r="DJ47" s="28"/>
      <c r="DK47" s="28"/>
      <c r="DL47" s="29"/>
      <c r="DM47" s="29"/>
      <c r="DN47" s="29"/>
      <c r="DO47" s="29"/>
      <c r="DP47" s="29"/>
      <c r="DQ47" s="29"/>
      <c r="DR47" s="29"/>
      <c r="DS47" s="28"/>
      <c r="DT47" s="28"/>
      <c r="DU47" s="28"/>
      <c r="DV47" s="28"/>
      <c r="DW47" s="28"/>
      <c r="DX47" s="28"/>
      <c r="DY47" s="28"/>
      <c r="DZ47" s="29"/>
      <c r="EA47" s="29"/>
      <c r="EB47" s="29"/>
      <c r="EC47" s="29"/>
      <c r="ED47" s="29"/>
      <c r="EE47" s="29"/>
      <c r="EF47" s="29"/>
      <c r="EG47" s="28"/>
      <c r="EH47" s="28"/>
      <c r="EI47" s="28"/>
      <c r="EJ47" s="28"/>
      <c r="EK47" s="28"/>
      <c r="EL47" s="28"/>
      <c r="EM47" s="28"/>
      <c r="EN47" s="29"/>
      <c r="EO47" s="29"/>
      <c r="EP47" s="29"/>
      <c r="EQ47" s="29"/>
      <c r="ER47" s="29"/>
      <c r="ES47" s="29"/>
      <c r="ET47" s="29"/>
      <c r="EU47" s="28"/>
      <c r="EV47" s="28"/>
      <c r="EW47" s="28"/>
      <c r="EX47" s="28"/>
      <c r="EY47" s="28"/>
      <c r="EZ47" s="28"/>
      <c r="FA47" s="28"/>
      <c r="FB47" s="29"/>
      <c r="FC47" s="29"/>
      <c r="FD47" s="29"/>
      <c r="FE47" s="29"/>
      <c r="FF47" s="29"/>
      <c r="FG47" s="29"/>
      <c r="FH47" s="29"/>
      <c r="FI47" s="28"/>
      <c r="FJ47" s="28"/>
      <c r="FK47" s="28"/>
      <c r="FL47" s="28"/>
      <c r="FM47" s="28"/>
      <c r="FN47" s="28"/>
      <c r="FO47" s="28"/>
      <c r="FP47" s="29"/>
      <c r="FQ47" s="29"/>
      <c r="FR47" s="29"/>
      <c r="FS47" s="29"/>
      <c r="FT47" s="29"/>
      <c r="FU47" s="29"/>
      <c r="FV47" s="29"/>
      <c r="FW47" s="28"/>
      <c r="FX47" s="28"/>
      <c r="FY47" s="28"/>
      <c r="FZ47" s="28"/>
      <c r="GA47" s="28"/>
      <c r="GB47" s="28"/>
      <c r="GC47" s="28"/>
      <c r="GD47" s="29"/>
      <c r="GE47" s="29"/>
      <c r="GF47" s="29"/>
      <c r="GG47" s="29"/>
      <c r="GH47" s="29"/>
      <c r="GI47" s="29"/>
      <c r="GJ47" s="29"/>
      <c r="GK47" s="28"/>
      <c r="GL47" s="28"/>
      <c r="GM47" s="28"/>
      <c r="GN47" s="28"/>
      <c r="GO47" s="28"/>
      <c r="GP47" s="28"/>
      <c r="GQ47" s="28"/>
      <c r="GR47" s="29"/>
      <c r="GS47" s="29"/>
      <c r="GT47" s="29"/>
      <c r="GU47" s="29"/>
      <c r="GV47" s="29"/>
      <c r="GW47" s="29"/>
      <c r="GX47" s="29"/>
      <c r="GY47" s="28"/>
      <c r="GZ47" s="28"/>
      <c r="HA47" s="28"/>
      <c r="HB47" s="28"/>
      <c r="HC47" s="28"/>
      <c r="HD47" s="28"/>
      <c r="HE47" s="28"/>
      <c r="HF47" s="29"/>
      <c r="HG47" s="29"/>
      <c r="HH47" s="29"/>
      <c r="HI47" s="29"/>
      <c r="HJ47" s="29"/>
      <c r="HK47" s="29"/>
      <c r="HL47" s="29"/>
      <c r="HM47" s="28"/>
      <c r="HN47" s="28"/>
      <c r="HO47" s="28"/>
      <c r="HP47" s="28"/>
      <c r="HQ47" s="28"/>
      <c r="HR47" s="28"/>
      <c r="HS47" s="28"/>
      <c r="HT47" s="29"/>
      <c r="HU47" s="29"/>
      <c r="HV47" s="29"/>
      <c r="HW47" s="29"/>
      <c r="HX47" s="29"/>
      <c r="HY47" s="29"/>
      <c r="HZ47" s="29"/>
      <c r="IA47" s="28"/>
      <c r="IB47" s="28"/>
      <c r="IC47" s="28"/>
      <c r="ID47" s="28"/>
      <c r="IE47" s="28"/>
      <c r="IF47" s="28"/>
      <c r="IG47" s="28"/>
      <c r="IH47" s="29"/>
      <c r="II47" s="29"/>
      <c r="IJ47" s="29"/>
      <c r="IK47" s="29"/>
      <c r="IL47" s="29"/>
      <c r="IM47" s="29"/>
      <c r="IN47" s="29"/>
      <c r="IO47" s="28"/>
      <c r="IP47" s="28"/>
      <c r="IQ47" s="28"/>
      <c r="IR47" s="28"/>
      <c r="IS47" s="28"/>
      <c r="IT47" s="28"/>
      <c r="IU47" s="28"/>
      <c r="IV47" s="29"/>
      <c r="IW47" s="29"/>
      <c r="IX47" s="29"/>
      <c r="IY47" s="29"/>
      <c r="IZ47" s="29"/>
      <c r="JA47" s="29"/>
      <c r="JB47" s="29"/>
      <c r="JC47" s="28"/>
      <c r="JD47" s="28"/>
      <c r="JE47" s="28"/>
      <c r="JF47" s="28"/>
      <c r="JG47" s="28"/>
      <c r="JH47" s="28"/>
      <c r="JI47" s="28"/>
      <c r="JJ47" s="29"/>
      <c r="JK47" s="29"/>
      <c r="JL47" s="29"/>
      <c r="JM47" s="29"/>
      <c r="JN47" s="29"/>
      <c r="JO47" s="29"/>
      <c r="JP47" s="29"/>
      <c r="JQ47" s="28"/>
      <c r="JR47" s="28"/>
      <c r="JS47" s="28"/>
      <c r="JT47" s="28"/>
      <c r="JU47" s="28"/>
      <c r="JV47" s="28"/>
      <c r="JW47" s="28"/>
      <c r="JX47" s="29"/>
      <c r="JY47" s="29"/>
      <c r="JZ47" s="29"/>
      <c r="KA47" s="29"/>
      <c r="KB47" s="29"/>
      <c r="KC47" s="29"/>
      <c r="KD47" s="29"/>
      <c r="KE47" s="28"/>
      <c r="KF47" s="28"/>
      <c r="KG47" s="28"/>
      <c r="KH47" s="28"/>
      <c r="KI47" s="28"/>
      <c r="KJ47" s="28"/>
      <c r="KK47" s="28"/>
      <c r="KL47" s="29"/>
      <c r="KM47" s="29"/>
      <c r="KN47" s="29"/>
      <c r="KO47" s="29"/>
      <c r="KP47" s="29"/>
      <c r="KQ47" s="29"/>
      <c r="KR47" s="29"/>
      <c r="KS47" s="28"/>
      <c r="KT47" s="28"/>
      <c r="KU47" s="28"/>
      <c r="KV47" s="28"/>
      <c r="KW47" s="28"/>
      <c r="KX47" s="28"/>
      <c r="KY47" s="28"/>
      <c r="KZ47" s="29"/>
      <c r="LA47" s="29"/>
      <c r="LB47" s="29"/>
    </row>
    <row r="48" spans="1:314" customFormat="1" x14ac:dyDescent="0.25">
      <c r="A48" s="17">
        <v>11</v>
      </c>
      <c r="B48" s="17" t="s">
        <v>4</v>
      </c>
      <c r="C48" s="28">
        <v>202.16</v>
      </c>
      <c r="D48" s="29">
        <v>286.08999999999997</v>
      </c>
      <c r="E48" s="29">
        <v>268.17</v>
      </c>
      <c r="F48" s="29">
        <v>305.12</v>
      </c>
      <c r="G48" s="29">
        <v>301.81</v>
      </c>
      <c r="H48" s="6">
        <v>264.31</v>
      </c>
      <c r="I48" s="6">
        <v>327.91</v>
      </c>
      <c r="J48" s="29">
        <v>315.45</v>
      </c>
      <c r="K48" s="28">
        <v>292</v>
      </c>
      <c r="L48" s="28">
        <v>272.77</v>
      </c>
      <c r="M48" s="28">
        <v>317.27999999999997</v>
      </c>
      <c r="N48" s="28">
        <v>340.67</v>
      </c>
      <c r="O48" s="28">
        <v>343.29</v>
      </c>
      <c r="P48" s="28">
        <v>314.7</v>
      </c>
      <c r="Q48" s="28">
        <v>302.66000000000003</v>
      </c>
      <c r="R48" s="29">
        <v>209.51</v>
      </c>
      <c r="S48" s="29">
        <v>202.16</v>
      </c>
      <c r="T48" s="29">
        <v>232.5</v>
      </c>
      <c r="U48" s="29">
        <v>231.96</v>
      </c>
      <c r="V48" s="29">
        <v>226.97</v>
      </c>
      <c r="W48" s="29">
        <v>206.27</v>
      </c>
      <c r="X48" s="29">
        <v>205.8</v>
      </c>
      <c r="Y48" s="28">
        <v>174.31</v>
      </c>
      <c r="Z48" s="28">
        <v>165.19</v>
      </c>
      <c r="AA48" s="28">
        <v>188.18</v>
      </c>
      <c r="AB48" s="28">
        <v>181.69</v>
      </c>
      <c r="AC48" s="28">
        <v>185.01</v>
      </c>
      <c r="AD48" s="28">
        <v>183.12</v>
      </c>
      <c r="AE48" s="28">
        <v>181.07</v>
      </c>
      <c r="AF48" s="29">
        <v>135.97999999999999</v>
      </c>
      <c r="AG48" s="29">
        <v>129.51</v>
      </c>
      <c r="AH48" s="29">
        <v>154.38</v>
      </c>
      <c r="AI48" s="29">
        <v>148.63</v>
      </c>
      <c r="AJ48" s="29">
        <v>151.57</v>
      </c>
      <c r="AK48" s="29">
        <v>154.5</v>
      </c>
      <c r="AL48" s="29">
        <v>163.97</v>
      </c>
      <c r="AM48" s="28">
        <v>167.21</v>
      </c>
      <c r="AN48" s="28">
        <v>162.97</v>
      </c>
      <c r="AO48" s="28">
        <v>175.24</v>
      </c>
      <c r="AP48" s="28">
        <v>174.29</v>
      </c>
      <c r="AQ48" s="28">
        <v>173.74</v>
      </c>
      <c r="AR48" s="28">
        <v>171.99</v>
      </c>
      <c r="AS48" s="28">
        <v>175.7</v>
      </c>
      <c r="AT48" s="29">
        <v>168.19</v>
      </c>
      <c r="AU48" s="29">
        <v>165.12</v>
      </c>
      <c r="AV48" s="29">
        <v>176.89</v>
      </c>
      <c r="AW48" s="29">
        <v>176.49</v>
      </c>
      <c r="AX48" s="29">
        <v>179.12</v>
      </c>
      <c r="AY48" s="29">
        <v>178.33</v>
      </c>
      <c r="AZ48" s="29">
        <v>177.27</v>
      </c>
      <c r="BA48" s="28">
        <v>172.72</v>
      </c>
      <c r="BB48" s="28">
        <v>162.88</v>
      </c>
      <c r="BC48" s="28">
        <v>194.82</v>
      </c>
      <c r="BD48" s="28">
        <v>196.54</v>
      </c>
      <c r="BE48" s="28">
        <v>206.1</v>
      </c>
      <c r="BF48" s="28">
        <v>205.8</v>
      </c>
      <c r="BG48" s="28">
        <v>194.25</v>
      </c>
      <c r="BH48" s="29">
        <v>49.77</v>
      </c>
      <c r="BI48" s="29">
        <v>49.77</v>
      </c>
      <c r="BJ48" s="29">
        <v>49.77</v>
      </c>
      <c r="BK48" s="29">
        <v>49.77</v>
      </c>
      <c r="BL48" s="29">
        <v>49.77</v>
      </c>
      <c r="BM48" s="29">
        <v>49.77</v>
      </c>
      <c r="BN48" s="29">
        <v>136.03</v>
      </c>
      <c r="BO48" s="28">
        <v>49.77</v>
      </c>
      <c r="BP48" s="28">
        <v>49.77</v>
      </c>
      <c r="BQ48" s="28">
        <v>70.069999999999993</v>
      </c>
      <c r="BR48" s="28">
        <v>72.14</v>
      </c>
      <c r="BS48" s="28">
        <v>70</v>
      </c>
      <c r="BT48" s="28">
        <v>49.77</v>
      </c>
      <c r="BU48" s="28">
        <v>49.77</v>
      </c>
      <c r="BV48" s="29">
        <v>73.69</v>
      </c>
      <c r="BW48" s="29">
        <v>61.45</v>
      </c>
      <c r="BX48" s="29">
        <v>82.99</v>
      </c>
      <c r="BY48" s="29">
        <v>88.27</v>
      </c>
      <c r="BZ48" s="29">
        <v>89.64</v>
      </c>
      <c r="CA48" s="29">
        <v>104.03</v>
      </c>
      <c r="CB48" s="29">
        <v>106.96</v>
      </c>
      <c r="CC48" s="28">
        <v>78.900000000000006</v>
      </c>
      <c r="CD48" s="28">
        <v>49.77</v>
      </c>
      <c r="CE48" s="28">
        <v>80.13</v>
      </c>
      <c r="CF48" s="28">
        <v>84.56</v>
      </c>
      <c r="CG48" s="28">
        <v>100.48</v>
      </c>
      <c r="CH48" s="28">
        <v>102.67</v>
      </c>
      <c r="CI48" s="28">
        <v>104.77</v>
      </c>
      <c r="CJ48" s="29">
        <v>71.680000000000007</v>
      </c>
      <c r="CK48" s="29">
        <v>93.67</v>
      </c>
      <c r="CL48" s="29">
        <v>104.6</v>
      </c>
      <c r="CM48" s="29">
        <v>103.81</v>
      </c>
      <c r="CN48" s="29">
        <v>104</v>
      </c>
      <c r="CO48" s="29"/>
      <c r="CP48" s="29"/>
      <c r="CQ48" s="28"/>
      <c r="CR48" s="28"/>
      <c r="CS48" s="28"/>
      <c r="CT48" s="28"/>
      <c r="CU48" s="28"/>
      <c r="CV48" s="28"/>
      <c r="CW48" s="28"/>
      <c r="CX48" s="29"/>
      <c r="CY48" s="29"/>
      <c r="CZ48" s="29"/>
      <c r="DA48" s="29"/>
      <c r="DB48" s="29"/>
      <c r="DC48" s="29"/>
      <c r="DD48" s="29"/>
      <c r="DE48" s="28"/>
      <c r="DF48" s="28"/>
      <c r="DG48" s="28"/>
      <c r="DH48" s="28"/>
      <c r="DI48" s="28"/>
      <c r="DJ48" s="28"/>
      <c r="DK48" s="28"/>
      <c r="DL48" s="29"/>
      <c r="DM48" s="29"/>
      <c r="DN48" s="29"/>
      <c r="DO48" s="29"/>
      <c r="DP48" s="29"/>
      <c r="DQ48" s="29"/>
      <c r="DR48" s="29"/>
      <c r="DS48" s="28"/>
      <c r="DT48" s="28"/>
      <c r="DU48" s="28"/>
      <c r="DV48" s="28"/>
      <c r="DW48" s="28"/>
      <c r="DX48" s="28"/>
      <c r="DY48" s="28"/>
      <c r="DZ48" s="29"/>
      <c r="EA48" s="29"/>
      <c r="EB48" s="29"/>
      <c r="EC48" s="29"/>
      <c r="ED48" s="29"/>
      <c r="EE48" s="29"/>
      <c r="EF48" s="29"/>
      <c r="EG48" s="28"/>
      <c r="EH48" s="28"/>
      <c r="EI48" s="28"/>
      <c r="EJ48" s="28"/>
      <c r="EK48" s="28"/>
      <c r="EL48" s="28"/>
      <c r="EM48" s="28"/>
      <c r="EN48" s="29"/>
      <c r="EO48" s="29"/>
      <c r="EP48" s="29"/>
      <c r="EQ48" s="29"/>
      <c r="ER48" s="29"/>
      <c r="ES48" s="29"/>
      <c r="ET48" s="29"/>
      <c r="EU48" s="28"/>
      <c r="EV48" s="28"/>
      <c r="EW48" s="28"/>
      <c r="EX48" s="28"/>
      <c r="EY48" s="28"/>
      <c r="EZ48" s="28"/>
      <c r="FA48" s="28"/>
      <c r="FB48" s="29"/>
      <c r="FC48" s="29"/>
      <c r="FD48" s="29"/>
      <c r="FE48" s="29"/>
      <c r="FF48" s="29"/>
      <c r="FG48" s="29"/>
      <c r="FH48" s="29"/>
      <c r="FI48" s="28"/>
      <c r="FJ48" s="28"/>
      <c r="FK48" s="28"/>
      <c r="FL48" s="28"/>
      <c r="FM48" s="28"/>
      <c r="FN48" s="28"/>
      <c r="FO48" s="28"/>
      <c r="FP48" s="29"/>
      <c r="FQ48" s="29"/>
      <c r="FR48" s="29"/>
      <c r="FS48" s="29"/>
      <c r="FT48" s="29"/>
      <c r="FU48" s="29"/>
      <c r="FV48" s="29"/>
      <c r="FW48" s="28"/>
      <c r="FX48" s="28"/>
      <c r="FY48" s="28"/>
      <c r="FZ48" s="28"/>
      <c r="GA48" s="28"/>
      <c r="GB48" s="28"/>
      <c r="GC48" s="28"/>
      <c r="GD48" s="29"/>
      <c r="GE48" s="29"/>
      <c r="GF48" s="29"/>
      <c r="GG48" s="29"/>
      <c r="GH48" s="29"/>
      <c r="GI48" s="29"/>
      <c r="GJ48" s="29"/>
      <c r="GK48" s="28"/>
      <c r="GL48" s="28"/>
      <c r="GM48" s="28"/>
      <c r="GN48" s="28"/>
      <c r="GO48" s="28"/>
      <c r="GP48" s="28"/>
      <c r="GQ48" s="28"/>
      <c r="GR48" s="29"/>
      <c r="GS48" s="29"/>
      <c r="GT48" s="29"/>
      <c r="GU48" s="29"/>
      <c r="GV48" s="29"/>
      <c r="GW48" s="29"/>
      <c r="GX48" s="29"/>
      <c r="GY48" s="28"/>
      <c r="GZ48" s="28"/>
      <c r="HA48" s="28"/>
      <c r="HB48" s="28"/>
      <c r="HC48" s="28"/>
      <c r="HD48" s="28"/>
      <c r="HE48" s="28"/>
      <c r="HF48" s="29"/>
      <c r="HG48" s="29"/>
      <c r="HH48" s="29"/>
      <c r="HI48" s="29"/>
      <c r="HJ48" s="29"/>
      <c r="HK48" s="29"/>
      <c r="HL48" s="29"/>
      <c r="HM48" s="28"/>
      <c r="HN48" s="28"/>
      <c r="HO48" s="28"/>
      <c r="HP48" s="28"/>
      <c r="HQ48" s="28"/>
      <c r="HR48" s="28"/>
      <c r="HS48" s="28"/>
      <c r="HT48" s="29"/>
      <c r="HU48" s="29"/>
      <c r="HV48" s="29"/>
      <c r="HW48" s="29"/>
      <c r="HX48" s="29"/>
      <c r="HY48" s="29"/>
      <c r="HZ48" s="29"/>
      <c r="IA48" s="28"/>
      <c r="IB48" s="28"/>
      <c r="IC48" s="28"/>
      <c r="ID48" s="28"/>
      <c r="IE48" s="28"/>
      <c r="IF48" s="28"/>
      <c r="IG48" s="28"/>
      <c r="IH48" s="29"/>
      <c r="II48" s="29"/>
      <c r="IJ48" s="29"/>
      <c r="IK48" s="29"/>
      <c r="IL48" s="29"/>
      <c r="IM48" s="29"/>
      <c r="IN48" s="29"/>
      <c r="IO48" s="28"/>
      <c r="IP48" s="28"/>
      <c r="IQ48" s="28"/>
      <c r="IR48" s="28"/>
      <c r="IS48" s="28"/>
      <c r="IT48" s="28"/>
      <c r="IU48" s="28"/>
      <c r="IV48" s="29"/>
      <c r="IW48" s="29"/>
      <c r="IX48" s="29"/>
      <c r="IY48" s="29"/>
      <c r="IZ48" s="29"/>
      <c r="JA48" s="29"/>
      <c r="JB48" s="29"/>
      <c r="JC48" s="28"/>
      <c r="JD48" s="28"/>
      <c r="JE48" s="28"/>
      <c r="JF48" s="28"/>
      <c r="JG48" s="28"/>
      <c r="JH48" s="28"/>
      <c r="JI48" s="28"/>
      <c r="JJ48" s="29"/>
      <c r="JK48" s="29"/>
      <c r="JL48" s="29"/>
      <c r="JM48" s="29"/>
      <c r="JN48" s="29"/>
      <c r="JO48" s="29"/>
      <c r="JP48" s="29"/>
      <c r="JQ48" s="28"/>
      <c r="JR48" s="28"/>
      <c r="JS48" s="28"/>
      <c r="JT48" s="28"/>
      <c r="JU48" s="28"/>
      <c r="JV48" s="28"/>
      <c r="JW48" s="28"/>
      <c r="JX48" s="29"/>
      <c r="JY48" s="29"/>
      <c r="JZ48" s="29"/>
      <c r="KA48" s="29"/>
      <c r="KB48" s="29"/>
      <c r="KC48" s="29"/>
      <c r="KD48" s="29"/>
      <c r="KE48" s="28"/>
      <c r="KF48" s="28"/>
      <c r="KG48" s="28"/>
      <c r="KH48" s="28"/>
      <c r="KI48" s="28"/>
      <c r="KJ48" s="28"/>
      <c r="KK48" s="28"/>
      <c r="KL48" s="29"/>
      <c r="KM48" s="29"/>
      <c r="KN48" s="29"/>
      <c r="KO48" s="29"/>
      <c r="KP48" s="29"/>
      <c r="KQ48" s="29"/>
      <c r="KR48" s="29"/>
      <c r="KS48" s="28"/>
      <c r="KT48" s="28"/>
      <c r="KU48" s="28"/>
      <c r="KV48" s="28"/>
      <c r="KW48" s="28"/>
      <c r="KX48" s="28"/>
      <c r="KY48" s="28"/>
      <c r="KZ48" s="29"/>
      <c r="LA48" s="29"/>
      <c r="LB48" s="29"/>
    </row>
    <row r="49" spans="1:314" customFormat="1" x14ac:dyDescent="0.25">
      <c r="A49" s="17">
        <v>11</v>
      </c>
      <c r="B49" s="17" t="s">
        <v>5</v>
      </c>
      <c r="C49" s="28">
        <v>202.16</v>
      </c>
      <c r="D49" s="29">
        <v>286.08999999999997</v>
      </c>
      <c r="E49" s="29">
        <v>268.17</v>
      </c>
      <c r="F49" s="29">
        <v>305.12</v>
      </c>
      <c r="G49" s="29">
        <v>301.81</v>
      </c>
      <c r="H49" s="6">
        <v>303.56</v>
      </c>
      <c r="I49" s="6">
        <v>327.91</v>
      </c>
      <c r="J49" s="29">
        <v>315.45</v>
      </c>
      <c r="K49" s="28">
        <v>292</v>
      </c>
      <c r="L49" s="28">
        <v>272.77</v>
      </c>
      <c r="M49" s="28">
        <v>317.27999999999997</v>
      </c>
      <c r="N49" s="28">
        <v>340.67</v>
      </c>
      <c r="O49" s="28">
        <v>343.29</v>
      </c>
      <c r="P49" s="28">
        <v>314.7</v>
      </c>
      <c r="Q49" s="28">
        <v>302.66000000000003</v>
      </c>
      <c r="R49" s="29">
        <v>209.51</v>
      </c>
      <c r="S49" s="29">
        <v>202.16</v>
      </c>
      <c r="T49" s="29">
        <v>232.5</v>
      </c>
      <c r="U49" s="29">
        <v>231.96</v>
      </c>
      <c r="V49" s="29">
        <v>226.97</v>
      </c>
      <c r="W49" s="29">
        <v>208.04</v>
      </c>
      <c r="X49" s="29">
        <v>205.8</v>
      </c>
      <c r="Y49" s="28">
        <v>174.31</v>
      </c>
      <c r="Z49" s="28">
        <v>165.19</v>
      </c>
      <c r="AA49" s="28">
        <v>188.18</v>
      </c>
      <c r="AB49" s="28">
        <v>181.69</v>
      </c>
      <c r="AC49" s="28">
        <v>185.01</v>
      </c>
      <c r="AD49" s="28">
        <v>183.52</v>
      </c>
      <c r="AE49" s="28">
        <v>183.13</v>
      </c>
      <c r="AF49" s="29">
        <v>135.97999999999999</v>
      </c>
      <c r="AG49" s="29">
        <v>129.51</v>
      </c>
      <c r="AH49" s="29">
        <v>154.38</v>
      </c>
      <c r="AI49" s="29">
        <v>148.63</v>
      </c>
      <c r="AJ49" s="29">
        <v>151.56</v>
      </c>
      <c r="AK49" s="29">
        <v>154.5</v>
      </c>
      <c r="AL49" s="29">
        <v>163.97</v>
      </c>
      <c r="AM49" s="28">
        <v>167.21</v>
      </c>
      <c r="AN49" s="28">
        <v>162.97</v>
      </c>
      <c r="AO49" s="28">
        <v>175.24</v>
      </c>
      <c r="AP49" s="28">
        <v>174.29</v>
      </c>
      <c r="AQ49" s="28">
        <v>173.74</v>
      </c>
      <c r="AR49" s="28">
        <v>171.99</v>
      </c>
      <c r="AS49" s="28">
        <v>175.7</v>
      </c>
      <c r="AT49" s="29">
        <v>168.19</v>
      </c>
      <c r="AU49" s="29">
        <v>165.12</v>
      </c>
      <c r="AV49" s="29">
        <v>176.89</v>
      </c>
      <c r="AW49" s="29">
        <v>176.49</v>
      </c>
      <c r="AX49" s="29">
        <v>179.12</v>
      </c>
      <c r="AY49" s="29">
        <v>178.33</v>
      </c>
      <c r="AZ49" s="29">
        <v>177.27</v>
      </c>
      <c r="BA49" s="28">
        <v>172.72</v>
      </c>
      <c r="BB49" s="28">
        <v>162.88999999999999</v>
      </c>
      <c r="BC49" s="28">
        <v>194.82</v>
      </c>
      <c r="BD49" s="28">
        <v>196.54</v>
      </c>
      <c r="BE49" s="28">
        <v>206.1</v>
      </c>
      <c r="BF49" s="28">
        <v>205.8</v>
      </c>
      <c r="BG49" s="28">
        <v>194.25</v>
      </c>
      <c r="BH49" s="29">
        <v>49.77</v>
      </c>
      <c r="BI49" s="29">
        <v>49.77</v>
      </c>
      <c r="BJ49" s="29">
        <v>49.77</v>
      </c>
      <c r="BK49" s="29">
        <v>49.77</v>
      </c>
      <c r="BL49" s="29">
        <v>49.77</v>
      </c>
      <c r="BM49" s="29">
        <v>49.77</v>
      </c>
      <c r="BN49" s="29">
        <v>136.03</v>
      </c>
      <c r="BO49" s="28">
        <v>49.77</v>
      </c>
      <c r="BP49" s="28">
        <v>49.77</v>
      </c>
      <c r="BQ49" s="28">
        <v>70.069999999999993</v>
      </c>
      <c r="BR49" s="28">
        <v>49.77</v>
      </c>
      <c r="BS49" s="28">
        <v>49.77</v>
      </c>
      <c r="BT49" s="28">
        <v>49.77</v>
      </c>
      <c r="BU49" s="28">
        <v>49.77</v>
      </c>
      <c r="BV49" s="29">
        <v>49.77</v>
      </c>
      <c r="BW49" s="29">
        <v>49.77</v>
      </c>
      <c r="BX49" s="29">
        <v>62.26</v>
      </c>
      <c r="BY49" s="29">
        <v>53.95</v>
      </c>
      <c r="BZ49" s="29">
        <v>49.77</v>
      </c>
      <c r="CA49" s="29">
        <v>49.77</v>
      </c>
      <c r="CB49" s="29">
        <v>49.77</v>
      </c>
      <c r="CC49" s="28">
        <v>49.77</v>
      </c>
      <c r="CD49" s="28">
        <v>49.77</v>
      </c>
      <c r="CE49" s="28">
        <v>49.77</v>
      </c>
      <c r="CF49" s="28">
        <v>49.77</v>
      </c>
      <c r="CG49" s="28">
        <v>49.77</v>
      </c>
      <c r="CH49" s="28">
        <v>49.77</v>
      </c>
      <c r="CI49" s="28">
        <v>49.77</v>
      </c>
      <c r="CJ49" s="29">
        <v>49.77</v>
      </c>
      <c r="CK49" s="29">
        <v>49.77</v>
      </c>
      <c r="CL49" s="29">
        <v>49.77</v>
      </c>
      <c r="CM49" s="29">
        <v>49.77</v>
      </c>
      <c r="CN49" s="29">
        <v>102.22</v>
      </c>
      <c r="CO49" s="29"/>
      <c r="CP49" s="29"/>
      <c r="CQ49" s="28"/>
      <c r="CR49" s="28"/>
      <c r="CS49" s="28"/>
      <c r="CT49" s="28"/>
      <c r="CU49" s="28"/>
      <c r="CV49" s="28"/>
      <c r="CW49" s="28"/>
      <c r="CX49" s="29"/>
      <c r="CY49" s="29"/>
      <c r="CZ49" s="29"/>
      <c r="DA49" s="29"/>
      <c r="DB49" s="29"/>
      <c r="DC49" s="29"/>
      <c r="DD49" s="29"/>
      <c r="DE49" s="28"/>
      <c r="DF49" s="28"/>
      <c r="DG49" s="28"/>
      <c r="DH49" s="28"/>
      <c r="DI49" s="28"/>
      <c r="DJ49" s="28"/>
      <c r="DK49" s="28"/>
      <c r="DL49" s="29"/>
      <c r="DM49" s="29"/>
      <c r="DN49" s="29"/>
      <c r="DO49" s="29"/>
      <c r="DP49" s="29"/>
      <c r="DQ49" s="29"/>
      <c r="DR49" s="29"/>
      <c r="DS49" s="28"/>
      <c r="DT49" s="28"/>
      <c r="DU49" s="28"/>
      <c r="DV49" s="28"/>
      <c r="DW49" s="28"/>
      <c r="DX49" s="28"/>
      <c r="DY49" s="28"/>
      <c r="DZ49" s="29"/>
      <c r="EA49" s="29"/>
      <c r="EB49" s="29"/>
      <c r="EC49" s="29"/>
      <c r="ED49" s="29"/>
      <c r="EE49" s="29"/>
      <c r="EF49" s="29"/>
      <c r="EG49" s="28"/>
      <c r="EH49" s="28"/>
      <c r="EI49" s="28"/>
      <c r="EJ49" s="28"/>
      <c r="EK49" s="28"/>
      <c r="EL49" s="28"/>
      <c r="EM49" s="28"/>
      <c r="EN49" s="29"/>
      <c r="EO49" s="29"/>
      <c r="EP49" s="29"/>
      <c r="EQ49" s="29"/>
      <c r="ER49" s="29"/>
      <c r="ES49" s="29"/>
      <c r="ET49" s="29"/>
      <c r="EU49" s="28"/>
      <c r="EV49" s="28"/>
      <c r="EW49" s="28"/>
      <c r="EX49" s="28"/>
      <c r="EY49" s="28"/>
      <c r="EZ49" s="28"/>
      <c r="FA49" s="28"/>
      <c r="FB49" s="29"/>
      <c r="FC49" s="29"/>
      <c r="FD49" s="29"/>
      <c r="FE49" s="29"/>
      <c r="FF49" s="29"/>
      <c r="FG49" s="29"/>
      <c r="FH49" s="29"/>
      <c r="FI49" s="28"/>
      <c r="FJ49" s="28"/>
      <c r="FK49" s="28"/>
      <c r="FL49" s="28"/>
      <c r="FM49" s="28"/>
      <c r="FN49" s="28"/>
      <c r="FO49" s="28"/>
      <c r="FP49" s="29"/>
      <c r="FQ49" s="29"/>
      <c r="FR49" s="29"/>
      <c r="FS49" s="29"/>
      <c r="FT49" s="29"/>
      <c r="FU49" s="29"/>
      <c r="FV49" s="29"/>
      <c r="FW49" s="28"/>
      <c r="FX49" s="28"/>
      <c r="FY49" s="28"/>
      <c r="FZ49" s="28"/>
      <c r="GA49" s="28"/>
      <c r="GB49" s="28"/>
      <c r="GC49" s="28"/>
      <c r="GD49" s="29"/>
      <c r="GE49" s="29"/>
      <c r="GF49" s="29"/>
      <c r="GG49" s="29"/>
      <c r="GH49" s="29"/>
      <c r="GI49" s="29"/>
      <c r="GJ49" s="29"/>
      <c r="GK49" s="28"/>
      <c r="GL49" s="28"/>
      <c r="GM49" s="28"/>
      <c r="GN49" s="28"/>
      <c r="GO49" s="28"/>
      <c r="GP49" s="28"/>
      <c r="GQ49" s="28"/>
      <c r="GR49" s="29"/>
      <c r="GS49" s="29"/>
      <c r="GT49" s="29"/>
      <c r="GU49" s="29"/>
      <c r="GV49" s="29"/>
      <c r="GW49" s="29"/>
      <c r="GX49" s="29"/>
      <c r="GY49" s="28"/>
      <c r="GZ49" s="28"/>
      <c r="HA49" s="28"/>
      <c r="HB49" s="28"/>
      <c r="HC49" s="28"/>
      <c r="HD49" s="28"/>
      <c r="HE49" s="28"/>
      <c r="HF49" s="29"/>
      <c r="HG49" s="29"/>
      <c r="HH49" s="29"/>
      <c r="HI49" s="29"/>
      <c r="HJ49" s="29"/>
      <c r="HK49" s="29"/>
      <c r="HL49" s="29"/>
      <c r="HM49" s="28"/>
      <c r="HN49" s="28"/>
      <c r="HO49" s="28"/>
      <c r="HP49" s="28"/>
      <c r="HQ49" s="28"/>
      <c r="HR49" s="28"/>
      <c r="HS49" s="28"/>
      <c r="HT49" s="29"/>
      <c r="HU49" s="29"/>
      <c r="HV49" s="29"/>
      <c r="HW49" s="29"/>
      <c r="HX49" s="29"/>
      <c r="HY49" s="29"/>
      <c r="HZ49" s="29"/>
      <c r="IA49" s="28"/>
      <c r="IB49" s="28"/>
      <c r="IC49" s="28"/>
      <c r="ID49" s="28"/>
      <c r="IE49" s="28"/>
      <c r="IF49" s="28"/>
      <c r="IG49" s="28"/>
      <c r="IH49" s="29"/>
      <c r="II49" s="29"/>
      <c r="IJ49" s="29"/>
      <c r="IK49" s="29"/>
      <c r="IL49" s="29"/>
      <c r="IM49" s="29"/>
      <c r="IN49" s="29"/>
      <c r="IO49" s="28"/>
      <c r="IP49" s="28"/>
      <c r="IQ49" s="28"/>
      <c r="IR49" s="28"/>
      <c r="IS49" s="28"/>
      <c r="IT49" s="28"/>
      <c r="IU49" s="28"/>
      <c r="IV49" s="29"/>
      <c r="IW49" s="29"/>
      <c r="IX49" s="29"/>
      <c r="IY49" s="29"/>
      <c r="IZ49" s="29"/>
      <c r="JA49" s="29"/>
      <c r="JB49" s="29"/>
      <c r="JC49" s="28"/>
      <c r="JD49" s="28"/>
      <c r="JE49" s="28"/>
      <c r="JF49" s="28"/>
      <c r="JG49" s="28"/>
      <c r="JH49" s="28"/>
      <c r="JI49" s="28"/>
      <c r="JJ49" s="29"/>
      <c r="JK49" s="29"/>
      <c r="JL49" s="29"/>
      <c r="JM49" s="29"/>
      <c r="JN49" s="29"/>
      <c r="JO49" s="29"/>
      <c r="JP49" s="29"/>
      <c r="JQ49" s="28"/>
      <c r="JR49" s="28"/>
      <c r="JS49" s="28"/>
      <c r="JT49" s="28"/>
      <c r="JU49" s="28"/>
      <c r="JV49" s="28"/>
      <c r="JW49" s="28"/>
      <c r="JX49" s="29"/>
      <c r="JY49" s="29"/>
      <c r="JZ49" s="29"/>
      <c r="KA49" s="29"/>
      <c r="KB49" s="29"/>
      <c r="KC49" s="29"/>
      <c r="KD49" s="29"/>
      <c r="KE49" s="28"/>
      <c r="KF49" s="28"/>
      <c r="KG49" s="28"/>
      <c r="KH49" s="28"/>
      <c r="KI49" s="28"/>
      <c r="KJ49" s="28"/>
      <c r="KK49" s="28"/>
      <c r="KL49" s="29"/>
      <c r="KM49" s="29"/>
      <c r="KN49" s="29"/>
      <c r="KO49" s="29"/>
      <c r="KP49" s="29"/>
      <c r="KQ49" s="29"/>
      <c r="KR49" s="29"/>
      <c r="KS49" s="28"/>
      <c r="KT49" s="28"/>
      <c r="KU49" s="28"/>
      <c r="KV49" s="28"/>
      <c r="KW49" s="28"/>
      <c r="KX49" s="28"/>
      <c r="KY49" s="28"/>
      <c r="KZ49" s="29"/>
      <c r="LA49" s="29"/>
      <c r="LB49" s="29"/>
    </row>
    <row r="50" spans="1:314" customFormat="1" x14ac:dyDescent="0.25">
      <c r="A50" s="17">
        <v>12</v>
      </c>
      <c r="B50" s="17" t="s">
        <v>2</v>
      </c>
      <c r="C50" s="28">
        <v>201.94</v>
      </c>
      <c r="D50" s="29">
        <v>286.10000000000002</v>
      </c>
      <c r="E50" s="29">
        <v>265.45999999999998</v>
      </c>
      <c r="F50" s="29">
        <v>304.42</v>
      </c>
      <c r="G50" s="29">
        <v>301.39999999999998</v>
      </c>
      <c r="H50" s="6">
        <v>303.35000000000002</v>
      </c>
      <c r="I50" s="6">
        <v>323.76</v>
      </c>
      <c r="J50" s="29">
        <v>311.64</v>
      </c>
      <c r="K50" s="28">
        <v>291.45999999999998</v>
      </c>
      <c r="L50" s="28">
        <v>272.72000000000003</v>
      </c>
      <c r="M50" s="28">
        <v>314.64999999999998</v>
      </c>
      <c r="N50" s="28">
        <v>330.28</v>
      </c>
      <c r="O50" s="28">
        <v>329.94</v>
      </c>
      <c r="P50" s="28">
        <v>310.43</v>
      </c>
      <c r="Q50" s="28">
        <v>297.52999999999997</v>
      </c>
      <c r="R50" s="29">
        <v>209.66</v>
      </c>
      <c r="S50" s="29">
        <v>202.25</v>
      </c>
      <c r="T50" s="29">
        <v>229.85</v>
      </c>
      <c r="U50" s="29">
        <v>229.02</v>
      </c>
      <c r="V50" s="29">
        <v>224.4</v>
      </c>
      <c r="W50" s="29">
        <v>210.01</v>
      </c>
      <c r="X50" s="29">
        <v>210.96</v>
      </c>
      <c r="Y50" s="28">
        <v>193.67</v>
      </c>
      <c r="Z50" s="28">
        <v>164.85</v>
      </c>
      <c r="AA50" s="28">
        <v>188.61</v>
      </c>
      <c r="AB50" s="28">
        <v>183.78</v>
      </c>
      <c r="AC50" s="28">
        <v>188.54</v>
      </c>
      <c r="AD50" s="28">
        <v>191.06</v>
      </c>
      <c r="AE50" s="28">
        <v>181.79</v>
      </c>
      <c r="AF50" s="29">
        <v>150.68</v>
      </c>
      <c r="AG50" s="29">
        <v>139.22999999999999</v>
      </c>
      <c r="AH50" s="29">
        <v>153.26</v>
      </c>
      <c r="AI50" s="29">
        <v>150.54</v>
      </c>
      <c r="AJ50" s="29">
        <v>153.93</v>
      </c>
      <c r="AK50" s="29">
        <v>155.47</v>
      </c>
      <c r="AL50" s="29">
        <v>162.5</v>
      </c>
      <c r="AM50" s="28">
        <v>167.39</v>
      </c>
      <c r="AN50" s="28">
        <v>162.91</v>
      </c>
      <c r="AO50" s="28">
        <v>173.43</v>
      </c>
      <c r="AP50" s="28">
        <v>173.07</v>
      </c>
      <c r="AQ50" s="28">
        <v>172.36</v>
      </c>
      <c r="AR50" s="28">
        <v>171.22</v>
      </c>
      <c r="AS50" s="28">
        <v>173.95</v>
      </c>
      <c r="AT50" s="29">
        <v>166.95</v>
      </c>
      <c r="AU50" s="29">
        <v>165.26</v>
      </c>
      <c r="AV50" s="29">
        <v>174.48</v>
      </c>
      <c r="AW50" s="29">
        <v>177.6</v>
      </c>
      <c r="AX50" s="29">
        <v>178.55</v>
      </c>
      <c r="AY50" s="29">
        <v>177.83</v>
      </c>
      <c r="AZ50" s="29">
        <v>176.89</v>
      </c>
      <c r="BA50" s="28">
        <v>170.94</v>
      </c>
      <c r="BB50" s="28">
        <v>162.76</v>
      </c>
      <c r="BC50" s="28">
        <v>192.08</v>
      </c>
      <c r="BD50" s="28">
        <v>196.85</v>
      </c>
      <c r="BE50" s="28">
        <v>201.2</v>
      </c>
      <c r="BF50" s="28">
        <v>202.52</v>
      </c>
      <c r="BG50" s="28">
        <v>192.44</v>
      </c>
      <c r="BH50" s="29">
        <v>115.68</v>
      </c>
      <c r="BI50" s="29">
        <v>49.77</v>
      </c>
      <c r="BJ50" s="29">
        <v>139.28</v>
      </c>
      <c r="BK50" s="29">
        <v>140.30000000000001</v>
      </c>
      <c r="BL50" s="29">
        <v>140.38999999999999</v>
      </c>
      <c r="BM50" s="29">
        <v>140.74</v>
      </c>
      <c r="BN50" s="29">
        <v>138.54</v>
      </c>
      <c r="BO50" s="28">
        <v>71.91</v>
      </c>
      <c r="BP50" s="28">
        <v>49.77</v>
      </c>
      <c r="BQ50" s="28">
        <v>74.75</v>
      </c>
      <c r="BR50" s="28">
        <v>74.53</v>
      </c>
      <c r="BS50" s="28">
        <v>74.27</v>
      </c>
      <c r="BT50" s="28">
        <v>73.84</v>
      </c>
      <c r="BU50" s="28">
        <v>73.87</v>
      </c>
      <c r="BV50" s="29">
        <v>117.07</v>
      </c>
      <c r="BW50" s="29">
        <v>97.35</v>
      </c>
      <c r="BX50" s="29">
        <v>124.23</v>
      </c>
      <c r="BY50" s="29">
        <v>123.73</v>
      </c>
      <c r="BZ50" s="29">
        <v>122.65</v>
      </c>
      <c r="CA50" s="29">
        <v>122</v>
      </c>
      <c r="CB50" s="29">
        <v>118.7</v>
      </c>
      <c r="CC50" s="28">
        <v>124.62</v>
      </c>
      <c r="CD50" s="28">
        <v>49.77</v>
      </c>
      <c r="CE50" s="28">
        <v>136.37</v>
      </c>
      <c r="CF50" s="28">
        <v>137.82</v>
      </c>
      <c r="CG50" s="28">
        <v>136.43</v>
      </c>
      <c r="CH50" s="28">
        <v>134.56</v>
      </c>
      <c r="CI50" s="28">
        <v>131.29</v>
      </c>
      <c r="CJ50" s="29">
        <v>103.07</v>
      </c>
      <c r="CK50" s="29">
        <v>102.5</v>
      </c>
      <c r="CL50" s="29">
        <v>107.34</v>
      </c>
      <c r="CM50" s="29">
        <v>106.43</v>
      </c>
      <c r="CN50" s="29">
        <v>105.29</v>
      </c>
      <c r="CO50" s="29"/>
      <c r="CP50" s="29"/>
      <c r="CQ50" s="28"/>
      <c r="CR50" s="28"/>
      <c r="CS50" s="28"/>
      <c r="CT50" s="28"/>
      <c r="CU50" s="28"/>
      <c r="CV50" s="28"/>
      <c r="CW50" s="28"/>
      <c r="CX50" s="29"/>
      <c r="CY50" s="29"/>
      <c r="CZ50" s="29"/>
      <c r="DA50" s="29"/>
      <c r="DB50" s="29"/>
      <c r="DC50" s="29"/>
      <c r="DD50" s="29"/>
      <c r="DE50" s="28"/>
      <c r="DF50" s="28"/>
      <c r="DG50" s="28"/>
      <c r="DH50" s="28"/>
      <c r="DI50" s="28"/>
      <c r="DJ50" s="28"/>
      <c r="DK50" s="28"/>
      <c r="DL50" s="29"/>
      <c r="DM50" s="29"/>
      <c r="DN50" s="29"/>
      <c r="DO50" s="29"/>
      <c r="DP50" s="29"/>
      <c r="DQ50" s="29"/>
      <c r="DR50" s="29"/>
      <c r="DS50" s="28"/>
      <c r="DT50" s="28"/>
      <c r="DU50" s="28"/>
      <c r="DV50" s="28"/>
      <c r="DW50" s="28"/>
      <c r="DX50" s="28"/>
      <c r="DY50" s="28"/>
      <c r="DZ50" s="29"/>
      <c r="EA50" s="29"/>
      <c r="EB50" s="29"/>
      <c r="EC50" s="29"/>
      <c r="ED50" s="29"/>
      <c r="EE50" s="29"/>
      <c r="EF50" s="29"/>
      <c r="EG50" s="28"/>
      <c r="EH50" s="28"/>
      <c r="EI50" s="28"/>
      <c r="EJ50" s="28"/>
      <c r="EK50" s="28"/>
      <c r="EL50" s="28"/>
      <c r="EM50" s="28"/>
      <c r="EN50" s="29"/>
      <c r="EO50" s="29"/>
      <c r="EP50" s="29"/>
      <c r="EQ50" s="29"/>
      <c r="ER50" s="29"/>
      <c r="ES50" s="29"/>
      <c r="ET50" s="29"/>
      <c r="EU50" s="28"/>
      <c r="EV50" s="28"/>
      <c r="EW50" s="28"/>
      <c r="EX50" s="28"/>
      <c r="EY50" s="28"/>
      <c r="EZ50" s="28"/>
      <c r="FA50" s="28"/>
      <c r="FB50" s="29"/>
      <c r="FC50" s="29"/>
      <c r="FD50" s="29"/>
      <c r="FE50" s="29"/>
      <c r="FF50" s="29"/>
      <c r="FG50" s="29"/>
      <c r="FH50" s="29"/>
      <c r="FI50" s="28"/>
      <c r="FJ50" s="28"/>
      <c r="FK50" s="28"/>
      <c r="FL50" s="28"/>
      <c r="FM50" s="28"/>
      <c r="FN50" s="28"/>
      <c r="FO50" s="28"/>
      <c r="FP50" s="29"/>
      <c r="FQ50" s="29"/>
      <c r="FR50" s="29"/>
      <c r="FS50" s="29"/>
      <c r="FT50" s="29"/>
      <c r="FU50" s="29"/>
      <c r="FV50" s="29"/>
      <c r="FW50" s="28"/>
      <c r="FX50" s="28"/>
      <c r="FY50" s="28"/>
      <c r="FZ50" s="28"/>
      <c r="GA50" s="28"/>
      <c r="GB50" s="28"/>
      <c r="GC50" s="28"/>
      <c r="GD50" s="29"/>
      <c r="GE50" s="29"/>
      <c r="GF50" s="29"/>
      <c r="GG50" s="29"/>
      <c r="GH50" s="29"/>
      <c r="GI50" s="29"/>
      <c r="GJ50" s="29"/>
      <c r="GK50" s="28"/>
      <c r="GL50" s="28"/>
      <c r="GM50" s="28"/>
      <c r="GN50" s="28"/>
      <c r="GO50" s="28"/>
      <c r="GP50" s="28"/>
      <c r="GQ50" s="28"/>
      <c r="GR50" s="29"/>
      <c r="GS50" s="29"/>
      <c r="GT50" s="29"/>
      <c r="GU50" s="29"/>
      <c r="GV50" s="29"/>
      <c r="GW50" s="29"/>
      <c r="GX50" s="29"/>
      <c r="GY50" s="28"/>
      <c r="GZ50" s="28"/>
      <c r="HA50" s="28"/>
      <c r="HB50" s="28"/>
      <c r="HC50" s="28"/>
      <c r="HD50" s="28"/>
      <c r="HE50" s="28"/>
      <c r="HF50" s="29"/>
      <c r="HG50" s="29"/>
      <c r="HH50" s="29"/>
      <c r="HI50" s="29"/>
      <c r="HJ50" s="29"/>
      <c r="HK50" s="29"/>
      <c r="HL50" s="29"/>
      <c r="HM50" s="28"/>
      <c r="HN50" s="28"/>
      <c r="HO50" s="28"/>
      <c r="HP50" s="28"/>
      <c r="HQ50" s="28"/>
      <c r="HR50" s="28"/>
      <c r="HS50" s="28"/>
      <c r="HT50" s="29"/>
      <c r="HU50" s="29"/>
      <c r="HV50" s="29"/>
      <c r="HW50" s="29"/>
      <c r="HX50" s="29"/>
      <c r="HY50" s="29"/>
      <c r="HZ50" s="29"/>
      <c r="IA50" s="28"/>
      <c r="IB50" s="28"/>
      <c r="IC50" s="28"/>
      <c r="ID50" s="28"/>
      <c r="IE50" s="28"/>
      <c r="IF50" s="28"/>
      <c r="IG50" s="28"/>
      <c r="IH50" s="29"/>
      <c r="II50" s="29"/>
      <c r="IJ50" s="29"/>
      <c r="IK50" s="29"/>
      <c r="IL50" s="29"/>
      <c r="IM50" s="29"/>
      <c r="IN50" s="29"/>
      <c r="IO50" s="28"/>
      <c r="IP50" s="28"/>
      <c r="IQ50" s="28"/>
      <c r="IR50" s="28"/>
      <c r="IS50" s="28"/>
      <c r="IT50" s="28"/>
      <c r="IU50" s="28"/>
      <c r="IV50" s="29"/>
      <c r="IW50" s="29"/>
      <c r="IX50" s="29"/>
      <c r="IY50" s="29"/>
      <c r="IZ50" s="29"/>
      <c r="JA50" s="29"/>
      <c r="JB50" s="29"/>
      <c r="JC50" s="28"/>
      <c r="JD50" s="28"/>
      <c r="JE50" s="28"/>
      <c r="JF50" s="28"/>
      <c r="JG50" s="28"/>
      <c r="JH50" s="28"/>
      <c r="JI50" s="28"/>
      <c r="JJ50" s="29"/>
      <c r="JK50" s="29"/>
      <c r="JL50" s="29"/>
      <c r="JM50" s="29"/>
      <c r="JN50" s="29"/>
      <c r="JO50" s="29"/>
      <c r="JP50" s="29"/>
      <c r="JQ50" s="28"/>
      <c r="JR50" s="28"/>
      <c r="JS50" s="28"/>
      <c r="JT50" s="28"/>
      <c r="JU50" s="28"/>
      <c r="JV50" s="28"/>
      <c r="JW50" s="28"/>
      <c r="JX50" s="29"/>
      <c r="JY50" s="29"/>
      <c r="JZ50" s="29"/>
      <c r="KA50" s="29"/>
      <c r="KB50" s="29"/>
      <c r="KC50" s="29"/>
      <c r="KD50" s="29"/>
      <c r="KE50" s="28"/>
      <c r="KF50" s="28"/>
      <c r="KG50" s="28"/>
      <c r="KH50" s="28"/>
      <c r="KI50" s="28"/>
      <c r="KJ50" s="28"/>
      <c r="KK50" s="28"/>
      <c r="KL50" s="29"/>
      <c r="KM50" s="29"/>
      <c r="KN50" s="29"/>
      <c r="KO50" s="29"/>
      <c r="KP50" s="29"/>
      <c r="KQ50" s="29"/>
      <c r="KR50" s="29"/>
      <c r="KS50" s="28"/>
      <c r="KT50" s="28"/>
      <c r="KU50" s="28"/>
      <c r="KV50" s="28"/>
      <c r="KW50" s="28"/>
      <c r="KX50" s="28"/>
      <c r="KY50" s="28"/>
      <c r="KZ50" s="29"/>
      <c r="LA50" s="29"/>
      <c r="LB50" s="29"/>
    </row>
    <row r="51" spans="1:314" customFormat="1" x14ac:dyDescent="0.25">
      <c r="A51" s="17">
        <v>12</v>
      </c>
      <c r="B51" s="17" t="s">
        <v>3</v>
      </c>
      <c r="C51" s="28">
        <v>201.94</v>
      </c>
      <c r="D51" s="29">
        <v>286.10000000000002</v>
      </c>
      <c r="E51" s="29">
        <v>265.45999999999998</v>
      </c>
      <c r="F51" s="29">
        <v>304.42</v>
      </c>
      <c r="G51" s="29">
        <v>301.39999999999998</v>
      </c>
      <c r="H51" s="6">
        <v>303.35000000000002</v>
      </c>
      <c r="I51" s="6">
        <v>323.76</v>
      </c>
      <c r="J51" s="29">
        <v>311.64</v>
      </c>
      <c r="K51" s="28">
        <v>291.45999999999998</v>
      </c>
      <c r="L51" s="28">
        <v>272.72000000000003</v>
      </c>
      <c r="M51" s="28">
        <v>314.64999999999998</v>
      </c>
      <c r="N51" s="28">
        <v>330.28</v>
      </c>
      <c r="O51" s="28">
        <v>329.94</v>
      </c>
      <c r="P51" s="28">
        <v>310.43</v>
      </c>
      <c r="Q51" s="28">
        <v>297.52999999999997</v>
      </c>
      <c r="R51" s="29">
        <v>209.66</v>
      </c>
      <c r="S51" s="29">
        <v>202.25</v>
      </c>
      <c r="T51" s="29">
        <v>229.85</v>
      </c>
      <c r="U51" s="29">
        <v>229.02</v>
      </c>
      <c r="V51" s="29">
        <v>223.44</v>
      </c>
      <c r="W51" s="29">
        <v>207.67</v>
      </c>
      <c r="X51" s="29">
        <v>205.62</v>
      </c>
      <c r="Y51" s="28">
        <v>174.16</v>
      </c>
      <c r="Z51" s="28">
        <v>164.85</v>
      </c>
      <c r="AA51" s="28">
        <v>188.61</v>
      </c>
      <c r="AB51" s="28">
        <v>181.94</v>
      </c>
      <c r="AC51" s="28">
        <v>182.01</v>
      </c>
      <c r="AD51" s="28">
        <v>182.38</v>
      </c>
      <c r="AE51" s="28">
        <v>180.98</v>
      </c>
      <c r="AF51" s="29">
        <v>135.37</v>
      </c>
      <c r="AG51" s="29">
        <v>129.51</v>
      </c>
      <c r="AH51" s="29">
        <v>146.22</v>
      </c>
      <c r="AI51" s="29">
        <v>142.61000000000001</v>
      </c>
      <c r="AJ51" s="29">
        <v>146.82</v>
      </c>
      <c r="AK51" s="29">
        <v>142.37</v>
      </c>
      <c r="AL51" s="29">
        <v>141.21</v>
      </c>
      <c r="AM51" s="28">
        <v>166.19</v>
      </c>
      <c r="AN51" s="28">
        <v>162.91</v>
      </c>
      <c r="AO51" s="28">
        <v>173.43</v>
      </c>
      <c r="AP51" s="28">
        <v>171.48</v>
      </c>
      <c r="AQ51" s="28">
        <v>167.23</v>
      </c>
      <c r="AR51" s="28">
        <v>164.71</v>
      </c>
      <c r="AS51" s="28">
        <v>166.64</v>
      </c>
      <c r="AT51" s="29">
        <v>166.95</v>
      </c>
      <c r="AU51" s="29">
        <v>165.26</v>
      </c>
      <c r="AV51" s="29">
        <v>174.48</v>
      </c>
      <c r="AW51" s="29">
        <v>177.6</v>
      </c>
      <c r="AX51" s="29">
        <v>178.5</v>
      </c>
      <c r="AY51" s="29">
        <v>177.83</v>
      </c>
      <c r="AZ51" s="29">
        <v>176.89</v>
      </c>
      <c r="BA51" s="28">
        <v>172.8</v>
      </c>
      <c r="BB51" s="28">
        <v>162.76</v>
      </c>
      <c r="BC51" s="28">
        <v>192.08</v>
      </c>
      <c r="BD51" s="28">
        <v>196.85</v>
      </c>
      <c r="BE51" s="28">
        <v>201.2</v>
      </c>
      <c r="BF51" s="28">
        <v>202.52</v>
      </c>
      <c r="BG51" s="28">
        <v>192.44</v>
      </c>
      <c r="BH51" s="29">
        <v>135.25</v>
      </c>
      <c r="BI51" s="29">
        <v>49.77</v>
      </c>
      <c r="BJ51" s="29">
        <v>139.28</v>
      </c>
      <c r="BK51" s="29">
        <v>140.30000000000001</v>
      </c>
      <c r="BL51" s="29">
        <v>140.38999999999999</v>
      </c>
      <c r="BM51" s="29">
        <v>140.74</v>
      </c>
      <c r="BN51" s="29">
        <v>138.54</v>
      </c>
      <c r="BO51" s="28">
        <v>72.010000000000005</v>
      </c>
      <c r="BP51" s="28">
        <v>49.77</v>
      </c>
      <c r="BQ51" s="28">
        <v>74.75</v>
      </c>
      <c r="BR51" s="28">
        <v>74.53</v>
      </c>
      <c r="BS51" s="28">
        <v>74.27</v>
      </c>
      <c r="BT51" s="28">
        <v>73.84</v>
      </c>
      <c r="BU51" s="28">
        <v>73.87</v>
      </c>
      <c r="BV51" s="29">
        <v>120.02</v>
      </c>
      <c r="BW51" s="29">
        <v>97.35</v>
      </c>
      <c r="BX51" s="29">
        <v>124.23</v>
      </c>
      <c r="BY51" s="29">
        <v>123.73</v>
      </c>
      <c r="BZ51" s="29">
        <v>122.65</v>
      </c>
      <c r="CA51" s="29">
        <v>122</v>
      </c>
      <c r="CB51" s="29">
        <v>119.82</v>
      </c>
      <c r="CC51" s="28">
        <v>129.44999999999999</v>
      </c>
      <c r="CD51" s="28">
        <v>49.77</v>
      </c>
      <c r="CE51" s="28">
        <v>136.37</v>
      </c>
      <c r="CF51" s="28">
        <v>137.82</v>
      </c>
      <c r="CG51" s="28">
        <v>136.43</v>
      </c>
      <c r="CH51" s="28">
        <v>134.56</v>
      </c>
      <c r="CI51" s="28">
        <v>131.29</v>
      </c>
      <c r="CJ51" s="29">
        <v>105.49</v>
      </c>
      <c r="CK51" s="29">
        <v>102.5</v>
      </c>
      <c r="CL51" s="29">
        <v>107.34</v>
      </c>
      <c r="CM51" s="29">
        <v>106.43</v>
      </c>
      <c r="CN51" s="29">
        <v>105.29</v>
      </c>
      <c r="CO51" s="29"/>
      <c r="CP51" s="29"/>
      <c r="CQ51" s="28"/>
      <c r="CR51" s="28"/>
      <c r="CS51" s="28"/>
      <c r="CT51" s="28"/>
      <c r="CU51" s="28"/>
      <c r="CV51" s="28"/>
      <c r="CW51" s="28"/>
      <c r="CX51" s="29"/>
      <c r="CY51" s="29"/>
      <c r="CZ51" s="29"/>
      <c r="DA51" s="29"/>
      <c r="DB51" s="29"/>
      <c r="DC51" s="29"/>
      <c r="DD51" s="29"/>
      <c r="DE51" s="28"/>
      <c r="DF51" s="28"/>
      <c r="DG51" s="28"/>
      <c r="DH51" s="28"/>
      <c r="DI51" s="28"/>
      <c r="DJ51" s="28"/>
      <c r="DK51" s="28"/>
      <c r="DL51" s="29"/>
      <c r="DM51" s="29"/>
      <c r="DN51" s="29"/>
      <c r="DO51" s="29"/>
      <c r="DP51" s="29"/>
      <c r="DQ51" s="29"/>
      <c r="DR51" s="29"/>
      <c r="DS51" s="28"/>
      <c r="DT51" s="28"/>
      <c r="DU51" s="28"/>
      <c r="DV51" s="28"/>
      <c r="DW51" s="28"/>
      <c r="DX51" s="28"/>
      <c r="DY51" s="28"/>
      <c r="DZ51" s="29"/>
      <c r="EA51" s="29"/>
      <c r="EB51" s="29"/>
      <c r="EC51" s="29"/>
      <c r="ED51" s="29"/>
      <c r="EE51" s="29"/>
      <c r="EF51" s="29"/>
      <c r="EG51" s="28"/>
      <c r="EH51" s="28"/>
      <c r="EI51" s="28"/>
      <c r="EJ51" s="28"/>
      <c r="EK51" s="28"/>
      <c r="EL51" s="28"/>
      <c r="EM51" s="28"/>
      <c r="EN51" s="29"/>
      <c r="EO51" s="29"/>
      <c r="EP51" s="29"/>
      <c r="EQ51" s="29"/>
      <c r="ER51" s="29"/>
      <c r="ES51" s="29"/>
      <c r="ET51" s="29"/>
      <c r="EU51" s="28"/>
      <c r="EV51" s="28"/>
      <c r="EW51" s="28"/>
      <c r="EX51" s="28"/>
      <c r="EY51" s="28"/>
      <c r="EZ51" s="28"/>
      <c r="FA51" s="28"/>
      <c r="FB51" s="29"/>
      <c r="FC51" s="29"/>
      <c r="FD51" s="29"/>
      <c r="FE51" s="29"/>
      <c r="FF51" s="29"/>
      <c r="FG51" s="29"/>
      <c r="FH51" s="29"/>
      <c r="FI51" s="28"/>
      <c r="FJ51" s="28"/>
      <c r="FK51" s="28"/>
      <c r="FL51" s="28"/>
      <c r="FM51" s="28"/>
      <c r="FN51" s="28"/>
      <c r="FO51" s="28"/>
      <c r="FP51" s="29"/>
      <c r="FQ51" s="29"/>
      <c r="FR51" s="29"/>
      <c r="FS51" s="29"/>
      <c r="FT51" s="29"/>
      <c r="FU51" s="29"/>
      <c r="FV51" s="29"/>
      <c r="FW51" s="28"/>
      <c r="FX51" s="28"/>
      <c r="FY51" s="28"/>
      <c r="FZ51" s="28"/>
      <c r="GA51" s="28"/>
      <c r="GB51" s="28"/>
      <c r="GC51" s="28"/>
      <c r="GD51" s="29"/>
      <c r="GE51" s="29"/>
      <c r="GF51" s="29"/>
      <c r="GG51" s="29"/>
      <c r="GH51" s="29"/>
      <c r="GI51" s="29"/>
      <c r="GJ51" s="29"/>
      <c r="GK51" s="28"/>
      <c r="GL51" s="28"/>
      <c r="GM51" s="28"/>
      <c r="GN51" s="28"/>
      <c r="GO51" s="28"/>
      <c r="GP51" s="28"/>
      <c r="GQ51" s="28"/>
      <c r="GR51" s="29"/>
      <c r="GS51" s="29"/>
      <c r="GT51" s="29"/>
      <c r="GU51" s="29"/>
      <c r="GV51" s="29"/>
      <c r="GW51" s="29"/>
      <c r="GX51" s="29"/>
      <c r="GY51" s="28"/>
      <c r="GZ51" s="28"/>
      <c r="HA51" s="28"/>
      <c r="HB51" s="28"/>
      <c r="HC51" s="28"/>
      <c r="HD51" s="28"/>
      <c r="HE51" s="28"/>
      <c r="HF51" s="29"/>
      <c r="HG51" s="29"/>
      <c r="HH51" s="29"/>
      <c r="HI51" s="29"/>
      <c r="HJ51" s="29"/>
      <c r="HK51" s="29"/>
      <c r="HL51" s="29"/>
      <c r="HM51" s="28"/>
      <c r="HN51" s="28"/>
      <c r="HO51" s="28"/>
      <c r="HP51" s="28"/>
      <c r="HQ51" s="28"/>
      <c r="HR51" s="28"/>
      <c r="HS51" s="28"/>
      <c r="HT51" s="29"/>
      <c r="HU51" s="29"/>
      <c r="HV51" s="29"/>
      <c r="HW51" s="29"/>
      <c r="HX51" s="29"/>
      <c r="HY51" s="29"/>
      <c r="HZ51" s="29"/>
      <c r="IA51" s="28"/>
      <c r="IB51" s="28"/>
      <c r="IC51" s="28"/>
      <c r="ID51" s="28"/>
      <c r="IE51" s="28"/>
      <c r="IF51" s="28"/>
      <c r="IG51" s="28"/>
      <c r="IH51" s="29"/>
      <c r="II51" s="29"/>
      <c r="IJ51" s="29"/>
      <c r="IK51" s="29"/>
      <c r="IL51" s="29"/>
      <c r="IM51" s="29"/>
      <c r="IN51" s="29"/>
      <c r="IO51" s="28"/>
      <c r="IP51" s="28"/>
      <c r="IQ51" s="28"/>
      <c r="IR51" s="28"/>
      <c r="IS51" s="28"/>
      <c r="IT51" s="28"/>
      <c r="IU51" s="28"/>
      <c r="IV51" s="29"/>
      <c r="IW51" s="29"/>
      <c r="IX51" s="29"/>
      <c r="IY51" s="29"/>
      <c r="IZ51" s="29"/>
      <c r="JA51" s="29"/>
      <c r="JB51" s="29"/>
      <c r="JC51" s="28"/>
      <c r="JD51" s="28"/>
      <c r="JE51" s="28"/>
      <c r="JF51" s="28"/>
      <c r="JG51" s="28"/>
      <c r="JH51" s="28"/>
      <c r="JI51" s="28"/>
      <c r="JJ51" s="29"/>
      <c r="JK51" s="29"/>
      <c r="JL51" s="29"/>
      <c r="JM51" s="29"/>
      <c r="JN51" s="29"/>
      <c r="JO51" s="29"/>
      <c r="JP51" s="29"/>
      <c r="JQ51" s="28"/>
      <c r="JR51" s="28"/>
      <c r="JS51" s="28"/>
      <c r="JT51" s="28"/>
      <c r="JU51" s="28"/>
      <c r="JV51" s="28"/>
      <c r="JW51" s="28"/>
      <c r="JX51" s="29"/>
      <c r="JY51" s="29"/>
      <c r="JZ51" s="29"/>
      <c r="KA51" s="29"/>
      <c r="KB51" s="29"/>
      <c r="KC51" s="29"/>
      <c r="KD51" s="29"/>
      <c r="KE51" s="28"/>
      <c r="KF51" s="28"/>
      <c r="KG51" s="28"/>
      <c r="KH51" s="28"/>
      <c r="KI51" s="28"/>
      <c r="KJ51" s="28"/>
      <c r="KK51" s="28"/>
      <c r="KL51" s="29"/>
      <c r="KM51" s="29"/>
      <c r="KN51" s="29"/>
      <c r="KO51" s="29"/>
      <c r="KP51" s="29"/>
      <c r="KQ51" s="29"/>
      <c r="KR51" s="29"/>
      <c r="KS51" s="28"/>
      <c r="KT51" s="28"/>
      <c r="KU51" s="28"/>
      <c r="KV51" s="28"/>
      <c r="KW51" s="28"/>
      <c r="KX51" s="28"/>
      <c r="KY51" s="28"/>
      <c r="KZ51" s="29"/>
      <c r="LA51" s="29"/>
      <c r="LB51" s="29"/>
    </row>
    <row r="52" spans="1:314" customFormat="1" x14ac:dyDescent="0.25">
      <c r="A52" s="17">
        <v>12</v>
      </c>
      <c r="B52" s="17" t="s">
        <v>4</v>
      </c>
      <c r="C52" s="28">
        <v>201.94</v>
      </c>
      <c r="D52" s="29">
        <v>286.10000000000002</v>
      </c>
      <c r="E52" s="29">
        <v>265.45999999999998</v>
      </c>
      <c r="F52" s="29">
        <v>304.42</v>
      </c>
      <c r="G52" s="29">
        <v>301.12</v>
      </c>
      <c r="H52" s="6">
        <v>265.95999999999998</v>
      </c>
      <c r="I52" s="6">
        <v>323.76</v>
      </c>
      <c r="J52" s="29">
        <v>311.64</v>
      </c>
      <c r="K52" s="28">
        <v>291.45999999999998</v>
      </c>
      <c r="L52" s="28">
        <v>272.72000000000003</v>
      </c>
      <c r="M52" s="28">
        <v>314.64999999999998</v>
      </c>
      <c r="N52" s="28">
        <v>330.28</v>
      </c>
      <c r="O52" s="28">
        <v>329.94</v>
      </c>
      <c r="P52" s="28">
        <v>310.43</v>
      </c>
      <c r="Q52" s="28">
        <v>297.52999999999997</v>
      </c>
      <c r="R52" s="29">
        <v>209.66</v>
      </c>
      <c r="S52" s="29">
        <v>202.25</v>
      </c>
      <c r="T52" s="29">
        <v>229.85</v>
      </c>
      <c r="U52" s="29">
        <v>229.02</v>
      </c>
      <c r="V52" s="29">
        <v>223.44</v>
      </c>
      <c r="W52" s="29">
        <v>206.21</v>
      </c>
      <c r="X52" s="29">
        <v>205.62</v>
      </c>
      <c r="Y52" s="28">
        <v>174.15</v>
      </c>
      <c r="Z52" s="28">
        <v>164.85</v>
      </c>
      <c r="AA52" s="28">
        <v>188.61</v>
      </c>
      <c r="AB52" s="28">
        <v>181.94</v>
      </c>
      <c r="AC52" s="28">
        <v>182.01</v>
      </c>
      <c r="AD52" s="28">
        <v>182.38</v>
      </c>
      <c r="AE52" s="28">
        <v>180.98</v>
      </c>
      <c r="AF52" s="29">
        <v>135.37</v>
      </c>
      <c r="AG52" s="29">
        <v>129.51</v>
      </c>
      <c r="AH52" s="29">
        <v>153.26</v>
      </c>
      <c r="AI52" s="29">
        <v>146.53</v>
      </c>
      <c r="AJ52" s="29">
        <v>148.66999999999999</v>
      </c>
      <c r="AK52" s="29">
        <v>151.1</v>
      </c>
      <c r="AL52" s="29">
        <v>162.5</v>
      </c>
      <c r="AM52" s="28">
        <v>167.39</v>
      </c>
      <c r="AN52" s="28">
        <v>162.91</v>
      </c>
      <c r="AO52" s="28">
        <v>173.43</v>
      </c>
      <c r="AP52" s="28">
        <v>173.07</v>
      </c>
      <c r="AQ52" s="28">
        <v>172.36</v>
      </c>
      <c r="AR52" s="28">
        <v>171.22</v>
      </c>
      <c r="AS52" s="28">
        <v>173.95</v>
      </c>
      <c r="AT52" s="29">
        <v>166.95</v>
      </c>
      <c r="AU52" s="29">
        <v>165.26</v>
      </c>
      <c r="AV52" s="29">
        <v>174.48</v>
      </c>
      <c r="AW52" s="29">
        <v>177.6</v>
      </c>
      <c r="AX52" s="29">
        <v>178.55</v>
      </c>
      <c r="AY52" s="29">
        <v>177.83</v>
      </c>
      <c r="AZ52" s="29">
        <v>176.89</v>
      </c>
      <c r="BA52" s="28">
        <v>170.94</v>
      </c>
      <c r="BB52" s="28">
        <v>162.76</v>
      </c>
      <c r="BC52" s="28">
        <v>192.08</v>
      </c>
      <c r="BD52" s="28">
        <v>196.85</v>
      </c>
      <c r="BE52" s="28">
        <v>201.2</v>
      </c>
      <c r="BF52" s="28">
        <v>202.52</v>
      </c>
      <c r="BG52" s="28">
        <v>192.44</v>
      </c>
      <c r="BH52" s="29">
        <v>49.77</v>
      </c>
      <c r="BI52" s="29">
        <v>49.77</v>
      </c>
      <c r="BJ52" s="29">
        <v>49.77</v>
      </c>
      <c r="BK52" s="29">
        <v>49.77</v>
      </c>
      <c r="BL52" s="29">
        <v>49.77</v>
      </c>
      <c r="BM52" s="29">
        <v>49.77</v>
      </c>
      <c r="BN52" s="29">
        <v>136.31</v>
      </c>
      <c r="BO52" s="28">
        <v>49.77</v>
      </c>
      <c r="BP52" s="28">
        <v>49.77</v>
      </c>
      <c r="BQ52" s="28">
        <v>70.13</v>
      </c>
      <c r="BR52" s="28">
        <v>72.239999999999995</v>
      </c>
      <c r="BS52" s="28">
        <v>69.81</v>
      </c>
      <c r="BT52" s="28">
        <v>49.77</v>
      </c>
      <c r="BU52" s="28">
        <v>49.77</v>
      </c>
      <c r="BV52" s="29">
        <v>73.58</v>
      </c>
      <c r="BW52" s="29">
        <v>61.14</v>
      </c>
      <c r="BX52" s="29">
        <v>82.62</v>
      </c>
      <c r="BY52" s="29">
        <v>87.25</v>
      </c>
      <c r="BZ52" s="29">
        <v>82.68</v>
      </c>
      <c r="CA52" s="29">
        <v>103.67</v>
      </c>
      <c r="CB52" s="29">
        <v>104.54</v>
      </c>
      <c r="CC52" s="28">
        <v>78.510000000000005</v>
      </c>
      <c r="CD52" s="28">
        <v>49.77</v>
      </c>
      <c r="CE52" s="28">
        <v>82.99</v>
      </c>
      <c r="CF52" s="28">
        <v>85.81</v>
      </c>
      <c r="CG52" s="28">
        <v>99.11</v>
      </c>
      <c r="CH52" s="28">
        <v>101.88</v>
      </c>
      <c r="CI52" s="28">
        <v>104.75</v>
      </c>
      <c r="CJ52" s="29">
        <v>70.739999999999995</v>
      </c>
      <c r="CK52" s="29">
        <v>89.64</v>
      </c>
      <c r="CL52" s="29">
        <v>104.6</v>
      </c>
      <c r="CM52" s="29">
        <v>103.87</v>
      </c>
      <c r="CN52" s="29">
        <v>103.3</v>
      </c>
      <c r="CO52" s="29"/>
      <c r="CP52" s="29"/>
      <c r="CQ52" s="28"/>
      <c r="CR52" s="28"/>
      <c r="CS52" s="28"/>
      <c r="CT52" s="28"/>
      <c r="CU52" s="28"/>
      <c r="CV52" s="28"/>
      <c r="CW52" s="28"/>
      <c r="CX52" s="29"/>
      <c r="CY52" s="29"/>
      <c r="CZ52" s="29"/>
      <c r="DA52" s="29"/>
      <c r="DB52" s="29"/>
      <c r="DC52" s="29"/>
      <c r="DD52" s="29"/>
      <c r="DE52" s="28"/>
      <c r="DF52" s="28"/>
      <c r="DG52" s="28"/>
      <c r="DH52" s="28"/>
      <c r="DI52" s="28"/>
      <c r="DJ52" s="28"/>
      <c r="DK52" s="28"/>
      <c r="DL52" s="29"/>
      <c r="DM52" s="29"/>
      <c r="DN52" s="29"/>
      <c r="DO52" s="29"/>
      <c r="DP52" s="29"/>
      <c r="DQ52" s="29"/>
      <c r="DR52" s="29"/>
      <c r="DS52" s="28"/>
      <c r="DT52" s="28"/>
      <c r="DU52" s="28"/>
      <c r="DV52" s="28"/>
      <c r="DW52" s="28"/>
      <c r="DX52" s="28"/>
      <c r="DY52" s="28"/>
      <c r="DZ52" s="29"/>
      <c r="EA52" s="29"/>
      <c r="EB52" s="29"/>
      <c r="EC52" s="29"/>
      <c r="ED52" s="29"/>
      <c r="EE52" s="29"/>
      <c r="EF52" s="29"/>
      <c r="EG52" s="28"/>
      <c r="EH52" s="28"/>
      <c r="EI52" s="28"/>
      <c r="EJ52" s="28"/>
      <c r="EK52" s="28"/>
      <c r="EL52" s="28"/>
      <c r="EM52" s="28"/>
      <c r="EN52" s="29"/>
      <c r="EO52" s="29"/>
      <c r="EP52" s="29"/>
      <c r="EQ52" s="29"/>
      <c r="ER52" s="29"/>
      <c r="ES52" s="29"/>
      <c r="ET52" s="29"/>
      <c r="EU52" s="28"/>
      <c r="EV52" s="28"/>
      <c r="EW52" s="28"/>
      <c r="EX52" s="28"/>
      <c r="EY52" s="28"/>
      <c r="EZ52" s="28"/>
      <c r="FA52" s="28"/>
      <c r="FB52" s="29"/>
      <c r="FC52" s="29"/>
      <c r="FD52" s="29"/>
      <c r="FE52" s="29"/>
      <c r="FF52" s="29"/>
      <c r="FG52" s="29"/>
      <c r="FH52" s="29"/>
      <c r="FI52" s="28"/>
      <c r="FJ52" s="28"/>
      <c r="FK52" s="28"/>
      <c r="FL52" s="28"/>
      <c r="FM52" s="28"/>
      <c r="FN52" s="28"/>
      <c r="FO52" s="28"/>
      <c r="FP52" s="29"/>
      <c r="FQ52" s="29"/>
      <c r="FR52" s="29"/>
      <c r="FS52" s="29"/>
      <c r="FT52" s="29"/>
      <c r="FU52" s="29"/>
      <c r="FV52" s="29"/>
      <c r="FW52" s="28"/>
      <c r="FX52" s="28"/>
      <c r="FY52" s="28"/>
      <c r="FZ52" s="28"/>
      <c r="GA52" s="28"/>
      <c r="GB52" s="28"/>
      <c r="GC52" s="28"/>
      <c r="GD52" s="29"/>
      <c r="GE52" s="29"/>
      <c r="GF52" s="29"/>
      <c r="GG52" s="29"/>
      <c r="GH52" s="29"/>
      <c r="GI52" s="29"/>
      <c r="GJ52" s="29"/>
      <c r="GK52" s="28"/>
      <c r="GL52" s="28"/>
      <c r="GM52" s="28"/>
      <c r="GN52" s="28"/>
      <c r="GO52" s="28"/>
      <c r="GP52" s="28"/>
      <c r="GQ52" s="28"/>
      <c r="GR52" s="29"/>
      <c r="GS52" s="29"/>
      <c r="GT52" s="29"/>
      <c r="GU52" s="29"/>
      <c r="GV52" s="29"/>
      <c r="GW52" s="29"/>
      <c r="GX52" s="29"/>
      <c r="GY52" s="28"/>
      <c r="GZ52" s="28"/>
      <c r="HA52" s="28"/>
      <c r="HB52" s="28"/>
      <c r="HC52" s="28"/>
      <c r="HD52" s="28"/>
      <c r="HE52" s="28"/>
      <c r="HF52" s="29"/>
      <c r="HG52" s="29"/>
      <c r="HH52" s="29"/>
      <c r="HI52" s="29"/>
      <c r="HJ52" s="29"/>
      <c r="HK52" s="29"/>
      <c r="HL52" s="29"/>
      <c r="HM52" s="28"/>
      <c r="HN52" s="28"/>
      <c r="HO52" s="28"/>
      <c r="HP52" s="28"/>
      <c r="HQ52" s="28"/>
      <c r="HR52" s="28"/>
      <c r="HS52" s="28"/>
      <c r="HT52" s="29"/>
      <c r="HU52" s="29"/>
      <c r="HV52" s="29"/>
      <c r="HW52" s="29"/>
      <c r="HX52" s="29"/>
      <c r="HY52" s="29"/>
      <c r="HZ52" s="29"/>
      <c r="IA52" s="28"/>
      <c r="IB52" s="28"/>
      <c r="IC52" s="28"/>
      <c r="ID52" s="28"/>
      <c r="IE52" s="28"/>
      <c r="IF52" s="28"/>
      <c r="IG52" s="28"/>
      <c r="IH52" s="29"/>
      <c r="II52" s="29"/>
      <c r="IJ52" s="29"/>
      <c r="IK52" s="29"/>
      <c r="IL52" s="29"/>
      <c r="IM52" s="29"/>
      <c r="IN52" s="29"/>
      <c r="IO52" s="28"/>
      <c r="IP52" s="28"/>
      <c r="IQ52" s="28"/>
      <c r="IR52" s="28"/>
      <c r="IS52" s="28"/>
      <c r="IT52" s="28"/>
      <c r="IU52" s="28"/>
      <c r="IV52" s="29"/>
      <c r="IW52" s="29"/>
      <c r="IX52" s="29"/>
      <c r="IY52" s="29"/>
      <c r="IZ52" s="29"/>
      <c r="JA52" s="29"/>
      <c r="JB52" s="29"/>
      <c r="JC52" s="28"/>
      <c r="JD52" s="28"/>
      <c r="JE52" s="28"/>
      <c r="JF52" s="28"/>
      <c r="JG52" s="28"/>
      <c r="JH52" s="28"/>
      <c r="JI52" s="28"/>
      <c r="JJ52" s="29"/>
      <c r="JK52" s="29"/>
      <c r="JL52" s="29"/>
      <c r="JM52" s="29"/>
      <c r="JN52" s="29"/>
      <c r="JO52" s="29"/>
      <c r="JP52" s="29"/>
      <c r="JQ52" s="28"/>
      <c r="JR52" s="28"/>
      <c r="JS52" s="28"/>
      <c r="JT52" s="28"/>
      <c r="JU52" s="28"/>
      <c r="JV52" s="28"/>
      <c r="JW52" s="28"/>
      <c r="JX52" s="29"/>
      <c r="JY52" s="29"/>
      <c r="JZ52" s="29"/>
      <c r="KA52" s="29"/>
      <c r="KB52" s="29"/>
      <c r="KC52" s="29"/>
      <c r="KD52" s="29"/>
      <c r="KE52" s="28"/>
      <c r="KF52" s="28"/>
      <c r="KG52" s="28"/>
      <c r="KH52" s="28"/>
      <c r="KI52" s="28"/>
      <c r="KJ52" s="28"/>
      <c r="KK52" s="28"/>
      <c r="KL52" s="29"/>
      <c r="KM52" s="29"/>
      <c r="KN52" s="29"/>
      <c r="KO52" s="29"/>
      <c r="KP52" s="29"/>
      <c r="KQ52" s="29"/>
      <c r="KR52" s="29"/>
      <c r="KS52" s="28"/>
      <c r="KT52" s="28"/>
      <c r="KU52" s="28"/>
      <c r="KV52" s="28"/>
      <c r="KW52" s="28"/>
      <c r="KX52" s="28"/>
      <c r="KY52" s="28"/>
      <c r="KZ52" s="29"/>
      <c r="LA52" s="29"/>
      <c r="LB52" s="29"/>
    </row>
    <row r="53" spans="1:314" customFormat="1" x14ac:dyDescent="0.25">
      <c r="A53" s="17">
        <v>12</v>
      </c>
      <c r="B53" s="17" t="s">
        <v>5</v>
      </c>
      <c r="C53" s="28">
        <v>201.94</v>
      </c>
      <c r="D53" s="29">
        <v>286.10000000000002</v>
      </c>
      <c r="E53" s="29">
        <v>265.45999999999998</v>
      </c>
      <c r="F53" s="29">
        <v>304.42</v>
      </c>
      <c r="G53" s="29">
        <v>301.39999999999998</v>
      </c>
      <c r="H53" s="6">
        <v>303.35000000000002</v>
      </c>
      <c r="I53" s="6">
        <v>323.76</v>
      </c>
      <c r="J53" s="29">
        <v>311.64</v>
      </c>
      <c r="K53" s="28">
        <v>291.45999999999998</v>
      </c>
      <c r="L53" s="28">
        <v>272.72000000000003</v>
      </c>
      <c r="M53" s="28">
        <v>314.64999999999998</v>
      </c>
      <c r="N53" s="28">
        <v>330.28</v>
      </c>
      <c r="O53" s="28">
        <v>329.94</v>
      </c>
      <c r="P53" s="28">
        <v>310.43</v>
      </c>
      <c r="Q53" s="28">
        <v>297.52999999999997</v>
      </c>
      <c r="R53" s="29">
        <v>209.66</v>
      </c>
      <c r="S53" s="29">
        <v>202.25</v>
      </c>
      <c r="T53" s="29">
        <v>229.85</v>
      </c>
      <c r="U53" s="29">
        <v>229.02</v>
      </c>
      <c r="V53" s="29">
        <v>223.44</v>
      </c>
      <c r="W53" s="29">
        <v>207.67</v>
      </c>
      <c r="X53" s="29">
        <v>205.62</v>
      </c>
      <c r="Y53" s="28">
        <v>174.16</v>
      </c>
      <c r="Z53" s="28">
        <v>164.85</v>
      </c>
      <c r="AA53" s="28">
        <v>188.61</v>
      </c>
      <c r="AB53" s="28">
        <v>181.94</v>
      </c>
      <c r="AC53" s="28">
        <v>182.01</v>
      </c>
      <c r="AD53" s="28">
        <v>182.38</v>
      </c>
      <c r="AE53" s="28">
        <v>180.98</v>
      </c>
      <c r="AF53" s="29">
        <v>135.37</v>
      </c>
      <c r="AG53" s="29">
        <v>129.51</v>
      </c>
      <c r="AH53" s="29">
        <v>153.26</v>
      </c>
      <c r="AI53" s="29">
        <v>146.53</v>
      </c>
      <c r="AJ53" s="29">
        <v>148.66999999999999</v>
      </c>
      <c r="AK53" s="29">
        <v>151.1</v>
      </c>
      <c r="AL53" s="29">
        <v>162.5</v>
      </c>
      <c r="AM53" s="28">
        <v>167.39</v>
      </c>
      <c r="AN53" s="28">
        <v>162.91</v>
      </c>
      <c r="AO53" s="28">
        <v>173.43</v>
      </c>
      <c r="AP53" s="28">
        <v>173.07</v>
      </c>
      <c r="AQ53" s="28">
        <v>172.36</v>
      </c>
      <c r="AR53" s="28">
        <v>171.22</v>
      </c>
      <c r="AS53" s="28">
        <v>173.95</v>
      </c>
      <c r="AT53" s="29">
        <v>166.95</v>
      </c>
      <c r="AU53" s="29">
        <v>165.26</v>
      </c>
      <c r="AV53" s="29">
        <v>174.48</v>
      </c>
      <c r="AW53" s="29">
        <v>177.6</v>
      </c>
      <c r="AX53" s="29">
        <v>178.55</v>
      </c>
      <c r="AY53" s="29">
        <v>177.83</v>
      </c>
      <c r="AZ53" s="29">
        <v>176.89</v>
      </c>
      <c r="BA53" s="28">
        <v>170.94</v>
      </c>
      <c r="BB53" s="28">
        <v>162.76</v>
      </c>
      <c r="BC53" s="28">
        <v>192.08</v>
      </c>
      <c r="BD53" s="28">
        <v>196.85</v>
      </c>
      <c r="BE53" s="28">
        <v>201.2</v>
      </c>
      <c r="BF53" s="28">
        <v>202.52</v>
      </c>
      <c r="BG53" s="28">
        <v>192.44</v>
      </c>
      <c r="BH53" s="29">
        <v>49.77</v>
      </c>
      <c r="BI53" s="29">
        <v>49.77</v>
      </c>
      <c r="BJ53" s="29">
        <v>49.77</v>
      </c>
      <c r="BK53" s="29">
        <v>49.77</v>
      </c>
      <c r="BL53" s="29">
        <v>49.77</v>
      </c>
      <c r="BM53" s="29">
        <v>49.77</v>
      </c>
      <c r="BN53" s="29">
        <v>134.16999999999999</v>
      </c>
      <c r="BO53" s="28">
        <v>49.77</v>
      </c>
      <c r="BP53" s="28">
        <v>49.77</v>
      </c>
      <c r="BQ53" s="28">
        <v>70.13</v>
      </c>
      <c r="BR53" s="28">
        <v>49.77</v>
      </c>
      <c r="BS53" s="28">
        <v>49.77</v>
      </c>
      <c r="BT53" s="28">
        <v>49.77</v>
      </c>
      <c r="BU53" s="28">
        <v>49.77</v>
      </c>
      <c r="BV53" s="29">
        <v>49.77</v>
      </c>
      <c r="BW53" s="29">
        <v>49.77</v>
      </c>
      <c r="BX53" s="29">
        <v>62.66</v>
      </c>
      <c r="BY53" s="29">
        <v>54.94</v>
      </c>
      <c r="BZ53" s="29">
        <v>49.77</v>
      </c>
      <c r="CA53" s="29">
        <v>49.77</v>
      </c>
      <c r="CB53" s="29">
        <v>49.77</v>
      </c>
      <c r="CC53" s="28">
        <v>49.77</v>
      </c>
      <c r="CD53" s="28">
        <v>49.77</v>
      </c>
      <c r="CE53" s="28">
        <v>49.77</v>
      </c>
      <c r="CF53" s="28">
        <v>49.77</v>
      </c>
      <c r="CG53" s="28">
        <v>49.77</v>
      </c>
      <c r="CH53" s="28">
        <v>49.77</v>
      </c>
      <c r="CI53" s="28">
        <v>49.77</v>
      </c>
      <c r="CJ53" s="29">
        <v>49.77</v>
      </c>
      <c r="CK53" s="29">
        <v>49.77</v>
      </c>
      <c r="CL53" s="29">
        <v>49.77</v>
      </c>
      <c r="CM53" s="29">
        <v>49.77</v>
      </c>
      <c r="CN53" s="29">
        <v>101.39</v>
      </c>
      <c r="CO53" s="29"/>
      <c r="CP53" s="29"/>
      <c r="CQ53" s="28"/>
      <c r="CR53" s="28"/>
      <c r="CS53" s="28"/>
      <c r="CT53" s="28"/>
      <c r="CU53" s="28"/>
      <c r="CV53" s="28"/>
      <c r="CW53" s="28"/>
      <c r="CX53" s="29"/>
      <c r="CY53" s="29"/>
      <c r="CZ53" s="29"/>
      <c r="DA53" s="29"/>
      <c r="DB53" s="29"/>
      <c r="DC53" s="29"/>
      <c r="DD53" s="29"/>
      <c r="DE53" s="28"/>
      <c r="DF53" s="28"/>
      <c r="DG53" s="28"/>
      <c r="DH53" s="28"/>
      <c r="DI53" s="28"/>
      <c r="DJ53" s="28"/>
      <c r="DK53" s="28"/>
      <c r="DL53" s="29"/>
      <c r="DM53" s="29"/>
      <c r="DN53" s="29"/>
      <c r="DO53" s="29"/>
      <c r="DP53" s="29"/>
      <c r="DQ53" s="29"/>
      <c r="DR53" s="29"/>
      <c r="DS53" s="28"/>
      <c r="DT53" s="28"/>
      <c r="DU53" s="28"/>
      <c r="DV53" s="28"/>
      <c r="DW53" s="28"/>
      <c r="DX53" s="28"/>
      <c r="DY53" s="28"/>
      <c r="DZ53" s="29"/>
      <c r="EA53" s="29"/>
      <c r="EB53" s="29"/>
      <c r="EC53" s="29"/>
      <c r="ED53" s="29"/>
      <c r="EE53" s="29"/>
      <c r="EF53" s="29"/>
      <c r="EG53" s="28"/>
      <c r="EH53" s="28"/>
      <c r="EI53" s="28"/>
      <c r="EJ53" s="28"/>
      <c r="EK53" s="28"/>
      <c r="EL53" s="28"/>
      <c r="EM53" s="28"/>
      <c r="EN53" s="29"/>
      <c r="EO53" s="29"/>
      <c r="EP53" s="29"/>
      <c r="EQ53" s="29"/>
      <c r="ER53" s="29"/>
      <c r="ES53" s="29"/>
      <c r="ET53" s="29"/>
      <c r="EU53" s="28"/>
      <c r="EV53" s="28"/>
      <c r="EW53" s="28"/>
      <c r="EX53" s="28"/>
      <c r="EY53" s="28"/>
      <c r="EZ53" s="28"/>
      <c r="FA53" s="28"/>
      <c r="FB53" s="29"/>
      <c r="FC53" s="29"/>
      <c r="FD53" s="29"/>
      <c r="FE53" s="29"/>
      <c r="FF53" s="29"/>
      <c r="FG53" s="29"/>
      <c r="FH53" s="29"/>
      <c r="FI53" s="28"/>
      <c r="FJ53" s="28"/>
      <c r="FK53" s="28"/>
      <c r="FL53" s="28"/>
      <c r="FM53" s="28"/>
      <c r="FN53" s="28"/>
      <c r="FO53" s="28"/>
      <c r="FP53" s="29"/>
      <c r="FQ53" s="29"/>
      <c r="FR53" s="29"/>
      <c r="FS53" s="29"/>
      <c r="FT53" s="29"/>
      <c r="FU53" s="29"/>
      <c r="FV53" s="29"/>
      <c r="FW53" s="28"/>
      <c r="FX53" s="28"/>
      <c r="FY53" s="28"/>
      <c r="FZ53" s="28"/>
      <c r="GA53" s="28"/>
      <c r="GB53" s="28"/>
      <c r="GC53" s="28"/>
      <c r="GD53" s="29"/>
      <c r="GE53" s="29"/>
      <c r="GF53" s="29"/>
      <c r="GG53" s="29"/>
      <c r="GH53" s="29"/>
      <c r="GI53" s="29"/>
      <c r="GJ53" s="29"/>
      <c r="GK53" s="28"/>
      <c r="GL53" s="28"/>
      <c r="GM53" s="28"/>
      <c r="GN53" s="28"/>
      <c r="GO53" s="28"/>
      <c r="GP53" s="28"/>
      <c r="GQ53" s="28"/>
      <c r="GR53" s="29"/>
      <c r="GS53" s="29"/>
      <c r="GT53" s="29"/>
      <c r="GU53" s="29"/>
      <c r="GV53" s="29"/>
      <c r="GW53" s="29"/>
      <c r="GX53" s="29"/>
      <c r="GY53" s="28"/>
      <c r="GZ53" s="28"/>
      <c r="HA53" s="28"/>
      <c r="HB53" s="28"/>
      <c r="HC53" s="28"/>
      <c r="HD53" s="28"/>
      <c r="HE53" s="28"/>
      <c r="HF53" s="29"/>
      <c r="HG53" s="29"/>
      <c r="HH53" s="29"/>
      <c r="HI53" s="29"/>
      <c r="HJ53" s="29"/>
      <c r="HK53" s="29"/>
      <c r="HL53" s="29"/>
      <c r="HM53" s="28"/>
      <c r="HN53" s="28"/>
      <c r="HO53" s="28"/>
      <c r="HP53" s="28"/>
      <c r="HQ53" s="28"/>
      <c r="HR53" s="28"/>
      <c r="HS53" s="28"/>
      <c r="HT53" s="29"/>
      <c r="HU53" s="29"/>
      <c r="HV53" s="29"/>
      <c r="HW53" s="29"/>
      <c r="HX53" s="29"/>
      <c r="HY53" s="29"/>
      <c r="HZ53" s="29"/>
      <c r="IA53" s="28"/>
      <c r="IB53" s="28"/>
      <c r="IC53" s="28"/>
      <c r="ID53" s="28"/>
      <c r="IE53" s="28"/>
      <c r="IF53" s="28"/>
      <c r="IG53" s="28"/>
      <c r="IH53" s="29"/>
      <c r="II53" s="29"/>
      <c r="IJ53" s="29"/>
      <c r="IK53" s="29"/>
      <c r="IL53" s="29"/>
      <c r="IM53" s="29"/>
      <c r="IN53" s="29"/>
      <c r="IO53" s="28"/>
      <c r="IP53" s="28"/>
      <c r="IQ53" s="28"/>
      <c r="IR53" s="28"/>
      <c r="IS53" s="28"/>
      <c r="IT53" s="28"/>
      <c r="IU53" s="28"/>
      <c r="IV53" s="29"/>
      <c r="IW53" s="29"/>
      <c r="IX53" s="29"/>
      <c r="IY53" s="29"/>
      <c r="IZ53" s="29"/>
      <c r="JA53" s="29"/>
      <c r="JB53" s="29"/>
      <c r="JC53" s="28"/>
      <c r="JD53" s="28"/>
      <c r="JE53" s="28"/>
      <c r="JF53" s="28"/>
      <c r="JG53" s="28"/>
      <c r="JH53" s="28"/>
      <c r="JI53" s="28"/>
      <c r="JJ53" s="29"/>
      <c r="JK53" s="29"/>
      <c r="JL53" s="29"/>
      <c r="JM53" s="29"/>
      <c r="JN53" s="29"/>
      <c r="JO53" s="29"/>
      <c r="JP53" s="29"/>
      <c r="JQ53" s="28"/>
      <c r="JR53" s="28"/>
      <c r="JS53" s="28"/>
      <c r="JT53" s="28"/>
      <c r="JU53" s="28"/>
      <c r="JV53" s="28"/>
      <c r="JW53" s="28"/>
      <c r="JX53" s="29"/>
      <c r="JY53" s="29"/>
      <c r="JZ53" s="29"/>
      <c r="KA53" s="29"/>
      <c r="KB53" s="29"/>
      <c r="KC53" s="29"/>
      <c r="KD53" s="29"/>
      <c r="KE53" s="28"/>
      <c r="KF53" s="28"/>
      <c r="KG53" s="28"/>
      <c r="KH53" s="28"/>
      <c r="KI53" s="28"/>
      <c r="KJ53" s="28"/>
      <c r="KK53" s="28"/>
      <c r="KL53" s="29"/>
      <c r="KM53" s="29"/>
      <c r="KN53" s="29"/>
      <c r="KO53" s="29"/>
      <c r="KP53" s="29"/>
      <c r="KQ53" s="29"/>
      <c r="KR53" s="29"/>
      <c r="KS53" s="28"/>
      <c r="KT53" s="28"/>
      <c r="KU53" s="28"/>
      <c r="KV53" s="28"/>
      <c r="KW53" s="28"/>
      <c r="KX53" s="28"/>
      <c r="KY53" s="28"/>
      <c r="KZ53" s="29"/>
      <c r="LA53" s="29"/>
      <c r="LB53" s="29"/>
    </row>
    <row r="54" spans="1:314" customFormat="1" x14ac:dyDescent="0.25">
      <c r="A54" s="17">
        <v>13</v>
      </c>
      <c r="B54" s="17" t="s">
        <v>2</v>
      </c>
      <c r="C54" s="28">
        <v>201.11</v>
      </c>
      <c r="D54" s="29">
        <v>286.12</v>
      </c>
      <c r="E54" s="29">
        <v>264.2</v>
      </c>
      <c r="F54" s="29">
        <v>306.31</v>
      </c>
      <c r="G54" s="29">
        <v>301.95999999999998</v>
      </c>
      <c r="H54" s="6">
        <v>307.81</v>
      </c>
      <c r="I54" s="6">
        <v>331.99</v>
      </c>
      <c r="J54" s="29">
        <v>319.51</v>
      </c>
      <c r="K54" s="28">
        <v>291.07</v>
      </c>
      <c r="L54" s="28">
        <v>272.64999999999998</v>
      </c>
      <c r="M54" s="28">
        <v>320.17</v>
      </c>
      <c r="N54" s="28">
        <v>337.71</v>
      </c>
      <c r="O54" s="28">
        <v>340.02</v>
      </c>
      <c r="P54" s="28">
        <v>313.82</v>
      </c>
      <c r="Q54" s="28">
        <v>304.67</v>
      </c>
      <c r="R54" s="29">
        <v>210.05</v>
      </c>
      <c r="S54" s="29">
        <v>202.2</v>
      </c>
      <c r="T54" s="29">
        <v>231.67</v>
      </c>
      <c r="U54" s="29">
        <v>232.03</v>
      </c>
      <c r="V54" s="29">
        <v>226.47</v>
      </c>
      <c r="W54" s="29">
        <v>212.97</v>
      </c>
      <c r="X54" s="29">
        <v>212.29</v>
      </c>
      <c r="Y54" s="28">
        <v>193.7</v>
      </c>
      <c r="Z54" s="28">
        <v>165.41</v>
      </c>
      <c r="AA54" s="28">
        <v>189.62</v>
      </c>
      <c r="AB54" s="28">
        <v>185.64</v>
      </c>
      <c r="AC54" s="28">
        <v>188.95</v>
      </c>
      <c r="AD54" s="28">
        <v>199.03</v>
      </c>
      <c r="AE54" s="28">
        <v>187</v>
      </c>
      <c r="AF54" s="29">
        <v>150.93</v>
      </c>
      <c r="AG54" s="29">
        <v>139.26</v>
      </c>
      <c r="AH54" s="29">
        <v>154.83000000000001</v>
      </c>
      <c r="AI54" s="29">
        <v>158.29</v>
      </c>
      <c r="AJ54" s="29">
        <v>160.03</v>
      </c>
      <c r="AK54" s="29">
        <v>164.24</v>
      </c>
      <c r="AL54" s="29">
        <v>164.12</v>
      </c>
      <c r="AM54" s="28">
        <v>167.43</v>
      </c>
      <c r="AN54" s="28">
        <v>162.86000000000001</v>
      </c>
      <c r="AO54" s="28">
        <v>174.73</v>
      </c>
      <c r="AP54" s="28">
        <v>175.13</v>
      </c>
      <c r="AQ54" s="28">
        <v>174.84</v>
      </c>
      <c r="AR54" s="28">
        <v>172.89</v>
      </c>
      <c r="AS54" s="28">
        <v>180.61</v>
      </c>
      <c r="AT54" s="29">
        <v>167.34</v>
      </c>
      <c r="AU54" s="29">
        <v>165.27</v>
      </c>
      <c r="AV54" s="29">
        <v>178.09</v>
      </c>
      <c r="AW54" s="29">
        <v>178.14</v>
      </c>
      <c r="AX54" s="29">
        <v>179.45</v>
      </c>
      <c r="AY54" s="29">
        <v>178.41</v>
      </c>
      <c r="AZ54" s="29">
        <v>177.98</v>
      </c>
      <c r="BA54" s="28">
        <v>171.42</v>
      </c>
      <c r="BB54" s="28">
        <v>162.65</v>
      </c>
      <c r="BC54" s="28">
        <v>194.7</v>
      </c>
      <c r="BD54" s="28">
        <v>197.09</v>
      </c>
      <c r="BE54" s="28">
        <v>208.08</v>
      </c>
      <c r="BF54" s="28">
        <v>207.83</v>
      </c>
      <c r="BG54" s="28">
        <v>194.26</v>
      </c>
      <c r="BH54" s="29">
        <v>122.55</v>
      </c>
      <c r="BI54" s="29">
        <v>49.77</v>
      </c>
      <c r="BJ54" s="29">
        <v>140.88</v>
      </c>
      <c r="BK54" s="29">
        <v>141.66</v>
      </c>
      <c r="BL54" s="29">
        <v>141.36000000000001</v>
      </c>
      <c r="BM54" s="29">
        <v>141.38</v>
      </c>
      <c r="BN54" s="29">
        <v>140.25</v>
      </c>
      <c r="BO54" s="28">
        <v>71.66</v>
      </c>
      <c r="BP54" s="28">
        <v>49.77</v>
      </c>
      <c r="BQ54" s="28">
        <v>75.56</v>
      </c>
      <c r="BR54" s="28">
        <v>75.14</v>
      </c>
      <c r="BS54" s="28">
        <v>75.41</v>
      </c>
      <c r="BT54" s="28">
        <v>74.5</v>
      </c>
      <c r="BU54" s="28">
        <v>74.319999999999993</v>
      </c>
      <c r="BV54" s="29">
        <v>117.1</v>
      </c>
      <c r="BW54" s="29">
        <v>97.02</v>
      </c>
      <c r="BX54" s="29">
        <v>124.68</v>
      </c>
      <c r="BY54" s="29">
        <v>126.15</v>
      </c>
      <c r="BZ54" s="29">
        <v>121.81</v>
      </c>
      <c r="CA54" s="29">
        <v>120.58</v>
      </c>
      <c r="CB54" s="29">
        <v>119.35</v>
      </c>
      <c r="CC54" s="28">
        <v>117.4</v>
      </c>
      <c r="CD54" s="28">
        <v>51.75</v>
      </c>
      <c r="CE54" s="28">
        <v>137.84</v>
      </c>
      <c r="CF54" s="28">
        <v>139.15</v>
      </c>
      <c r="CG54" s="28">
        <v>136.44</v>
      </c>
      <c r="CH54" s="28">
        <v>136.13999999999999</v>
      </c>
      <c r="CI54" s="28">
        <v>132.56</v>
      </c>
      <c r="CJ54" s="29">
        <v>102.34</v>
      </c>
      <c r="CK54" s="29">
        <v>102.26</v>
      </c>
      <c r="CL54" s="29">
        <v>107.77</v>
      </c>
      <c r="CM54" s="29">
        <v>106.51</v>
      </c>
      <c r="CN54" s="29">
        <v>106.03</v>
      </c>
      <c r="CO54" s="29"/>
      <c r="CP54" s="29"/>
      <c r="CQ54" s="28"/>
      <c r="CR54" s="28"/>
      <c r="CS54" s="28"/>
      <c r="CT54" s="28"/>
      <c r="CU54" s="28"/>
      <c r="CV54" s="28"/>
      <c r="CW54" s="28"/>
      <c r="CX54" s="29"/>
      <c r="CY54" s="29"/>
      <c r="CZ54" s="29"/>
      <c r="DA54" s="29"/>
      <c r="DB54" s="29"/>
      <c r="DC54" s="29"/>
      <c r="DD54" s="29"/>
      <c r="DE54" s="28"/>
      <c r="DF54" s="28"/>
      <c r="DG54" s="28"/>
      <c r="DH54" s="28"/>
      <c r="DI54" s="28"/>
      <c r="DJ54" s="28"/>
      <c r="DK54" s="28"/>
      <c r="DL54" s="29"/>
      <c r="DM54" s="29"/>
      <c r="DN54" s="29"/>
      <c r="DO54" s="29"/>
      <c r="DP54" s="29"/>
      <c r="DQ54" s="29"/>
      <c r="DR54" s="29"/>
      <c r="DS54" s="28"/>
      <c r="DT54" s="28"/>
      <c r="DU54" s="28"/>
      <c r="DV54" s="28"/>
      <c r="DW54" s="28"/>
      <c r="DX54" s="28"/>
      <c r="DY54" s="28"/>
      <c r="DZ54" s="29"/>
      <c r="EA54" s="29"/>
      <c r="EB54" s="29"/>
      <c r="EC54" s="29"/>
      <c r="ED54" s="29"/>
      <c r="EE54" s="29"/>
      <c r="EF54" s="29"/>
      <c r="EG54" s="28"/>
      <c r="EH54" s="28"/>
      <c r="EI54" s="28"/>
      <c r="EJ54" s="28"/>
      <c r="EK54" s="28"/>
      <c r="EL54" s="28"/>
      <c r="EM54" s="28"/>
      <c r="EN54" s="29"/>
      <c r="EO54" s="29"/>
      <c r="EP54" s="29"/>
      <c r="EQ54" s="29"/>
      <c r="ER54" s="29"/>
      <c r="ES54" s="29"/>
      <c r="ET54" s="29"/>
      <c r="EU54" s="28"/>
      <c r="EV54" s="28"/>
      <c r="EW54" s="28"/>
      <c r="EX54" s="28"/>
      <c r="EY54" s="28"/>
      <c r="EZ54" s="28"/>
      <c r="FA54" s="28"/>
      <c r="FB54" s="29"/>
      <c r="FC54" s="29"/>
      <c r="FD54" s="29"/>
      <c r="FE54" s="29"/>
      <c r="FF54" s="29"/>
      <c r="FG54" s="29"/>
      <c r="FH54" s="29"/>
      <c r="FI54" s="28"/>
      <c r="FJ54" s="28"/>
      <c r="FK54" s="28"/>
      <c r="FL54" s="28"/>
      <c r="FM54" s="28"/>
      <c r="FN54" s="28"/>
      <c r="FO54" s="28"/>
      <c r="FP54" s="29"/>
      <c r="FQ54" s="29"/>
      <c r="FR54" s="29"/>
      <c r="FS54" s="29"/>
      <c r="FT54" s="29"/>
      <c r="FU54" s="29"/>
      <c r="FV54" s="29"/>
      <c r="FW54" s="28"/>
      <c r="FX54" s="28"/>
      <c r="FY54" s="28"/>
      <c r="FZ54" s="28"/>
      <c r="GA54" s="28"/>
      <c r="GB54" s="28"/>
      <c r="GC54" s="28"/>
      <c r="GD54" s="29"/>
      <c r="GE54" s="29"/>
      <c r="GF54" s="29"/>
      <c r="GG54" s="29"/>
      <c r="GH54" s="29"/>
      <c r="GI54" s="29"/>
      <c r="GJ54" s="29"/>
      <c r="GK54" s="28"/>
      <c r="GL54" s="28"/>
      <c r="GM54" s="28"/>
      <c r="GN54" s="28"/>
      <c r="GO54" s="28"/>
      <c r="GP54" s="28"/>
      <c r="GQ54" s="28"/>
      <c r="GR54" s="29"/>
      <c r="GS54" s="29"/>
      <c r="GT54" s="29"/>
      <c r="GU54" s="29"/>
      <c r="GV54" s="29"/>
      <c r="GW54" s="29"/>
      <c r="GX54" s="29"/>
      <c r="GY54" s="28"/>
      <c r="GZ54" s="28"/>
      <c r="HA54" s="28"/>
      <c r="HB54" s="28"/>
      <c r="HC54" s="28"/>
      <c r="HD54" s="28"/>
      <c r="HE54" s="28"/>
      <c r="HF54" s="29"/>
      <c r="HG54" s="29"/>
      <c r="HH54" s="29"/>
      <c r="HI54" s="29"/>
      <c r="HJ54" s="29"/>
      <c r="HK54" s="29"/>
      <c r="HL54" s="29"/>
      <c r="HM54" s="28"/>
      <c r="HN54" s="28"/>
      <c r="HO54" s="28"/>
      <c r="HP54" s="28"/>
      <c r="HQ54" s="28"/>
      <c r="HR54" s="28"/>
      <c r="HS54" s="28"/>
      <c r="HT54" s="29"/>
      <c r="HU54" s="29"/>
      <c r="HV54" s="29"/>
      <c r="HW54" s="29"/>
      <c r="HX54" s="29"/>
      <c r="HY54" s="29"/>
      <c r="HZ54" s="29"/>
      <c r="IA54" s="28"/>
      <c r="IB54" s="28"/>
      <c r="IC54" s="28"/>
      <c r="ID54" s="28"/>
      <c r="IE54" s="28"/>
      <c r="IF54" s="28"/>
      <c r="IG54" s="28"/>
      <c r="IH54" s="29"/>
      <c r="II54" s="29"/>
      <c r="IJ54" s="29"/>
      <c r="IK54" s="29"/>
      <c r="IL54" s="29"/>
      <c r="IM54" s="29"/>
      <c r="IN54" s="29"/>
      <c r="IO54" s="28"/>
      <c r="IP54" s="28"/>
      <c r="IQ54" s="28"/>
      <c r="IR54" s="28"/>
      <c r="IS54" s="28"/>
      <c r="IT54" s="28"/>
      <c r="IU54" s="28"/>
      <c r="IV54" s="29"/>
      <c r="IW54" s="29"/>
      <c r="IX54" s="29"/>
      <c r="IY54" s="29"/>
      <c r="IZ54" s="29"/>
      <c r="JA54" s="29"/>
      <c r="JB54" s="29"/>
      <c r="JC54" s="28"/>
      <c r="JD54" s="28"/>
      <c r="JE54" s="28"/>
      <c r="JF54" s="28"/>
      <c r="JG54" s="28"/>
      <c r="JH54" s="28"/>
      <c r="JI54" s="28"/>
      <c r="JJ54" s="29"/>
      <c r="JK54" s="29"/>
      <c r="JL54" s="29"/>
      <c r="JM54" s="29"/>
      <c r="JN54" s="29"/>
      <c r="JO54" s="29"/>
      <c r="JP54" s="29"/>
      <c r="JQ54" s="28"/>
      <c r="JR54" s="28"/>
      <c r="JS54" s="28"/>
      <c r="JT54" s="28"/>
      <c r="JU54" s="28"/>
      <c r="JV54" s="28"/>
      <c r="JW54" s="28"/>
      <c r="JX54" s="29"/>
      <c r="JY54" s="29"/>
      <c r="JZ54" s="29"/>
      <c r="KA54" s="29"/>
      <c r="KB54" s="29"/>
      <c r="KC54" s="29"/>
      <c r="KD54" s="29"/>
      <c r="KE54" s="28"/>
      <c r="KF54" s="28"/>
      <c r="KG54" s="28"/>
      <c r="KH54" s="28"/>
      <c r="KI54" s="28"/>
      <c r="KJ54" s="28"/>
      <c r="KK54" s="28"/>
      <c r="KL54" s="29"/>
      <c r="KM54" s="29"/>
      <c r="KN54" s="29"/>
      <c r="KO54" s="29"/>
      <c r="KP54" s="29"/>
      <c r="KQ54" s="29"/>
      <c r="KR54" s="29"/>
      <c r="KS54" s="28"/>
      <c r="KT54" s="28"/>
      <c r="KU54" s="28"/>
      <c r="KV54" s="28"/>
      <c r="KW54" s="28"/>
      <c r="KX54" s="28"/>
      <c r="KY54" s="28"/>
      <c r="KZ54" s="29"/>
      <c r="LA54" s="29"/>
      <c r="LB54" s="29"/>
    </row>
    <row r="55" spans="1:314" customFormat="1" x14ac:dyDescent="0.25">
      <c r="A55" s="17">
        <v>13</v>
      </c>
      <c r="B55" s="17" t="s">
        <v>3</v>
      </c>
      <c r="C55" s="28">
        <v>201.11</v>
      </c>
      <c r="D55" s="29">
        <v>286.12</v>
      </c>
      <c r="E55" s="29">
        <v>264.2</v>
      </c>
      <c r="F55" s="29">
        <v>306.31</v>
      </c>
      <c r="G55" s="29">
        <v>301.95999999999998</v>
      </c>
      <c r="H55" s="6">
        <v>307.81</v>
      </c>
      <c r="I55" s="6">
        <v>331.99</v>
      </c>
      <c r="J55" s="29">
        <v>319.51</v>
      </c>
      <c r="K55" s="28">
        <v>291.07</v>
      </c>
      <c r="L55" s="28">
        <v>272.64999999999998</v>
      </c>
      <c r="M55" s="28">
        <v>320.17</v>
      </c>
      <c r="N55" s="28">
        <v>337.71</v>
      </c>
      <c r="O55" s="28">
        <v>340.02</v>
      </c>
      <c r="P55" s="28">
        <v>313.82</v>
      </c>
      <c r="Q55" s="28">
        <v>304.67</v>
      </c>
      <c r="R55" s="29">
        <v>209.16</v>
      </c>
      <c r="S55" s="29">
        <v>202.2</v>
      </c>
      <c r="T55" s="29">
        <v>231.67</v>
      </c>
      <c r="U55" s="29">
        <v>232.03</v>
      </c>
      <c r="V55" s="29">
        <v>226.19</v>
      </c>
      <c r="W55" s="29">
        <v>209.37</v>
      </c>
      <c r="X55" s="29">
        <v>207.14</v>
      </c>
      <c r="Y55" s="28">
        <v>174.58</v>
      </c>
      <c r="Z55" s="28">
        <v>165.41</v>
      </c>
      <c r="AA55" s="28">
        <v>189.62</v>
      </c>
      <c r="AB55" s="28">
        <v>182.43</v>
      </c>
      <c r="AC55" s="28">
        <v>185.01</v>
      </c>
      <c r="AD55" s="28">
        <v>185.37</v>
      </c>
      <c r="AE55" s="28">
        <v>187</v>
      </c>
      <c r="AF55" s="29">
        <v>135.57</v>
      </c>
      <c r="AG55" s="29">
        <v>129.51</v>
      </c>
      <c r="AH55" s="29">
        <v>154.13</v>
      </c>
      <c r="AI55" s="29">
        <v>156.72999999999999</v>
      </c>
      <c r="AJ55" s="29">
        <v>146.72</v>
      </c>
      <c r="AK55" s="29">
        <v>143.21</v>
      </c>
      <c r="AL55" s="29">
        <v>143.99</v>
      </c>
      <c r="AM55" s="28">
        <v>166.2</v>
      </c>
      <c r="AN55" s="28">
        <v>162.86000000000001</v>
      </c>
      <c r="AO55" s="28">
        <v>174.72</v>
      </c>
      <c r="AP55" s="28">
        <v>174.93</v>
      </c>
      <c r="AQ55" s="28">
        <v>169.81</v>
      </c>
      <c r="AR55" s="28">
        <v>169.26</v>
      </c>
      <c r="AS55" s="28">
        <v>180.61</v>
      </c>
      <c r="AT55" s="29">
        <v>167.34</v>
      </c>
      <c r="AU55" s="29">
        <v>165.27</v>
      </c>
      <c r="AV55" s="29">
        <v>178.09</v>
      </c>
      <c r="AW55" s="29">
        <v>178.14</v>
      </c>
      <c r="AX55" s="29">
        <v>179.25</v>
      </c>
      <c r="AY55" s="29">
        <v>178.41</v>
      </c>
      <c r="AZ55" s="29">
        <v>177.98</v>
      </c>
      <c r="BA55" s="28">
        <v>171.42</v>
      </c>
      <c r="BB55" s="28">
        <v>162.65</v>
      </c>
      <c r="BC55" s="28">
        <v>194.7</v>
      </c>
      <c r="BD55" s="28">
        <v>197.09</v>
      </c>
      <c r="BE55" s="28">
        <v>208.08</v>
      </c>
      <c r="BF55" s="28">
        <v>207.83</v>
      </c>
      <c r="BG55" s="28">
        <v>194.26</v>
      </c>
      <c r="BH55" s="29">
        <v>135.25</v>
      </c>
      <c r="BI55" s="29">
        <v>49.77</v>
      </c>
      <c r="BJ55" s="29">
        <v>140.88</v>
      </c>
      <c r="BK55" s="29">
        <v>141.66</v>
      </c>
      <c r="BL55" s="29">
        <v>141.36000000000001</v>
      </c>
      <c r="BM55" s="29">
        <v>141.38</v>
      </c>
      <c r="BN55" s="29">
        <v>140.25</v>
      </c>
      <c r="BO55" s="28">
        <v>72.02</v>
      </c>
      <c r="BP55" s="28">
        <v>49.77</v>
      </c>
      <c r="BQ55" s="28">
        <v>75.56</v>
      </c>
      <c r="BR55" s="28">
        <v>75.14</v>
      </c>
      <c r="BS55" s="28">
        <v>75.41</v>
      </c>
      <c r="BT55" s="28">
        <v>74.5</v>
      </c>
      <c r="BU55" s="28">
        <v>74.319999999999993</v>
      </c>
      <c r="BV55" s="29">
        <v>120.02</v>
      </c>
      <c r="BW55" s="29">
        <v>97.02</v>
      </c>
      <c r="BX55" s="29">
        <v>124.68</v>
      </c>
      <c r="BY55" s="29">
        <v>126.15</v>
      </c>
      <c r="BZ55" s="29">
        <v>124.43</v>
      </c>
      <c r="CA55" s="29">
        <v>121.97</v>
      </c>
      <c r="CB55" s="29">
        <v>120.67</v>
      </c>
      <c r="CC55" s="28">
        <v>129.47999999999999</v>
      </c>
      <c r="CD55" s="28">
        <v>51.75</v>
      </c>
      <c r="CE55" s="28">
        <v>137.84</v>
      </c>
      <c r="CF55" s="28">
        <v>139.15</v>
      </c>
      <c r="CG55" s="28">
        <v>141.08000000000001</v>
      </c>
      <c r="CH55" s="28">
        <v>136.13999999999999</v>
      </c>
      <c r="CI55" s="28">
        <v>132.56</v>
      </c>
      <c r="CJ55" s="29">
        <v>105.49</v>
      </c>
      <c r="CK55" s="29">
        <v>102.26</v>
      </c>
      <c r="CL55" s="29">
        <v>107.77</v>
      </c>
      <c r="CM55" s="29">
        <v>106.51</v>
      </c>
      <c r="CN55" s="29">
        <v>106.03</v>
      </c>
      <c r="CO55" s="29"/>
      <c r="CP55" s="29"/>
      <c r="CQ55" s="28"/>
      <c r="CR55" s="28"/>
      <c r="CS55" s="28"/>
      <c r="CT55" s="28"/>
      <c r="CU55" s="28"/>
      <c r="CV55" s="28"/>
      <c r="CW55" s="28"/>
      <c r="CX55" s="29"/>
      <c r="CY55" s="29"/>
      <c r="CZ55" s="29"/>
      <c r="DA55" s="29"/>
      <c r="DB55" s="29"/>
      <c r="DC55" s="29"/>
      <c r="DD55" s="29"/>
      <c r="DE55" s="28"/>
      <c r="DF55" s="28"/>
      <c r="DG55" s="28"/>
      <c r="DH55" s="28"/>
      <c r="DI55" s="28"/>
      <c r="DJ55" s="28"/>
      <c r="DK55" s="28"/>
      <c r="DL55" s="29"/>
      <c r="DM55" s="29"/>
      <c r="DN55" s="29"/>
      <c r="DO55" s="29"/>
      <c r="DP55" s="29"/>
      <c r="DQ55" s="29"/>
      <c r="DR55" s="29"/>
      <c r="DS55" s="28"/>
      <c r="DT55" s="28"/>
      <c r="DU55" s="28"/>
      <c r="DV55" s="28"/>
      <c r="DW55" s="28"/>
      <c r="DX55" s="28"/>
      <c r="DY55" s="28"/>
      <c r="DZ55" s="29"/>
      <c r="EA55" s="29"/>
      <c r="EB55" s="29"/>
      <c r="EC55" s="29"/>
      <c r="ED55" s="29"/>
      <c r="EE55" s="29"/>
      <c r="EF55" s="29"/>
      <c r="EG55" s="28"/>
      <c r="EH55" s="28"/>
      <c r="EI55" s="28"/>
      <c r="EJ55" s="28"/>
      <c r="EK55" s="28"/>
      <c r="EL55" s="28"/>
      <c r="EM55" s="28"/>
      <c r="EN55" s="29"/>
      <c r="EO55" s="29"/>
      <c r="EP55" s="29"/>
      <c r="EQ55" s="29"/>
      <c r="ER55" s="29"/>
      <c r="ES55" s="29"/>
      <c r="ET55" s="29"/>
      <c r="EU55" s="28"/>
      <c r="EV55" s="28"/>
      <c r="EW55" s="28"/>
      <c r="EX55" s="28"/>
      <c r="EY55" s="28"/>
      <c r="EZ55" s="28"/>
      <c r="FA55" s="28"/>
      <c r="FB55" s="29"/>
      <c r="FC55" s="29"/>
      <c r="FD55" s="29"/>
      <c r="FE55" s="29"/>
      <c r="FF55" s="29"/>
      <c r="FG55" s="29"/>
      <c r="FH55" s="29"/>
      <c r="FI55" s="28"/>
      <c r="FJ55" s="28"/>
      <c r="FK55" s="28"/>
      <c r="FL55" s="28"/>
      <c r="FM55" s="28"/>
      <c r="FN55" s="28"/>
      <c r="FO55" s="28"/>
      <c r="FP55" s="29"/>
      <c r="FQ55" s="29"/>
      <c r="FR55" s="29"/>
      <c r="FS55" s="29"/>
      <c r="FT55" s="29"/>
      <c r="FU55" s="29"/>
      <c r="FV55" s="29"/>
      <c r="FW55" s="28"/>
      <c r="FX55" s="28"/>
      <c r="FY55" s="28"/>
      <c r="FZ55" s="28"/>
      <c r="GA55" s="28"/>
      <c r="GB55" s="28"/>
      <c r="GC55" s="28"/>
      <c r="GD55" s="29"/>
      <c r="GE55" s="29"/>
      <c r="GF55" s="29"/>
      <c r="GG55" s="29"/>
      <c r="GH55" s="29"/>
      <c r="GI55" s="29"/>
      <c r="GJ55" s="29"/>
      <c r="GK55" s="28"/>
      <c r="GL55" s="28"/>
      <c r="GM55" s="28"/>
      <c r="GN55" s="28"/>
      <c r="GO55" s="28"/>
      <c r="GP55" s="28"/>
      <c r="GQ55" s="28"/>
      <c r="GR55" s="29"/>
      <c r="GS55" s="29"/>
      <c r="GT55" s="29"/>
      <c r="GU55" s="29"/>
      <c r="GV55" s="29"/>
      <c r="GW55" s="29"/>
      <c r="GX55" s="29"/>
      <c r="GY55" s="28"/>
      <c r="GZ55" s="28"/>
      <c r="HA55" s="28"/>
      <c r="HB55" s="28"/>
      <c r="HC55" s="28"/>
      <c r="HD55" s="28"/>
      <c r="HE55" s="28"/>
      <c r="HF55" s="29"/>
      <c r="HG55" s="29"/>
      <c r="HH55" s="29"/>
      <c r="HI55" s="29"/>
      <c r="HJ55" s="29"/>
      <c r="HK55" s="29"/>
      <c r="HL55" s="29"/>
      <c r="HM55" s="28"/>
      <c r="HN55" s="28"/>
      <c r="HO55" s="28"/>
      <c r="HP55" s="28"/>
      <c r="HQ55" s="28"/>
      <c r="HR55" s="28"/>
      <c r="HS55" s="28"/>
      <c r="HT55" s="29"/>
      <c r="HU55" s="29"/>
      <c r="HV55" s="29"/>
      <c r="HW55" s="29"/>
      <c r="HX55" s="29"/>
      <c r="HY55" s="29"/>
      <c r="HZ55" s="29"/>
      <c r="IA55" s="28"/>
      <c r="IB55" s="28"/>
      <c r="IC55" s="28"/>
      <c r="ID55" s="28"/>
      <c r="IE55" s="28"/>
      <c r="IF55" s="28"/>
      <c r="IG55" s="28"/>
      <c r="IH55" s="29"/>
      <c r="II55" s="29"/>
      <c r="IJ55" s="29"/>
      <c r="IK55" s="29"/>
      <c r="IL55" s="29"/>
      <c r="IM55" s="29"/>
      <c r="IN55" s="29"/>
      <c r="IO55" s="28"/>
      <c r="IP55" s="28"/>
      <c r="IQ55" s="28"/>
      <c r="IR55" s="28"/>
      <c r="IS55" s="28"/>
      <c r="IT55" s="28"/>
      <c r="IU55" s="28"/>
      <c r="IV55" s="29"/>
      <c r="IW55" s="29"/>
      <c r="IX55" s="29"/>
      <c r="IY55" s="29"/>
      <c r="IZ55" s="29"/>
      <c r="JA55" s="29"/>
      <c r="JB55" s="29"/>
      <c r="JC55" s="28"/>
      <c r="JD55" s="28"/>
      <c r="JE55" s="28"/>
      <c r="JF55" s="28"/>
      <c r="JG55" s="28"/>
      <c r="JH55" s="28"/>
      <c r="JI55" s="28"/>
      <c r="JJ55" s="29"/>
      <c r="JK55" s="29"/>
      <c r="JL55" s="29"/>
      <c r="JM55" s="29"/>
      <c r="JN55" s="29"/>
      <c r="JO55" s="29"/>
      <c r="JP55" s="29"/>
      <c r="JQ55" s="28"/>
      <c r="JR55" s="28"/>
      <c r="JS55" s="28"/>
      <c r="JT55" s="28"/>
      <c r="JU55" s="28"/>
      <c r="JV55" s="28"/>
      <c r="JW55" s="28"/>
      <c r="JX55" s="29"/>
      <c r="JY55" s="29"/>
      <c r="JZ55" s="29"/>
      <c r="KA55" s="29"/>
      <c r="KB55" s="29"/>
      <c r="KC55" s="29"/>
      <c r="KD55" s="29"/>
      <c r="KE55" s="28"/>
      <c r="KF55" s="28"/>
      <c r="KG55" s="28"/>
      <c r="KH55" s="28"/>
      <c r="KI55" s="28"/>
      <c r="KJ55" s="28"/>
      <c r="KK55" s="28"/>
      <c r="KL55" s="29"/>
      <c r="KM55" s="29"/>
      <c r="KN55" s="29"/>
      <c r="KO55" s="29"/>
      <c r="KP55" s="29"/>
      <c r="KQ55" s="29"/>
      <c r="KR55" s="29"/>
      <c r="KS55" s="28"/>
      <c r="KT55" s="28"/>
      <c r="KU55" s="28"/>
      <c r="KV55" s="28"/>
      <c r="KW55" s="28"/>
      <c r="KX55" s="28"/>
      <c r="KY55" s="28"/>
      <c r="KZ55" s="29"/>
      <c r="LA55" s="29"/>
      <c r="LB55" s="29"/>
    </row>
    <row r="56" spans="1:314" customFormat="1" x14ac:dyDescent="0.25">
      <c r="A56" s="17">
        <v>13</v>
      </c>
      <c r="B56" s="17" t="s">
        <v>4</v>
      </c>
      <c r="C56" s="28">
        <v>201.11</v>
      </c>
      <c r="D56" s="29">
        <v>286.12</v>
      </c>
      <c r="E56" s="29">
        <v>264.2</v>
      </c>
      <c r="F56" s="29">
        <v>306.31</v>
      </c>
      <c r="G56" s="29">
        <v>301.95999999999998</v>
      </c>
      <c r="H56" s="6">
        <v>275.44</v>
      </c>
      <c r="I56" s="6">
        <v>331.99</v>
      </c>
      <c r="J56" s="29">
        <v>319.51</v>
      </c>
      <c r="K56" s="28">
        <v>291.07</v>
      </c>
      <c r="L56" s="28">
        <v>272.64999999999998</v>
      </c>
      <c r="M56" s="28">
        <v>320.17</v>
      </c>
      <c r="N56" s="28">
        <v>337.71</v>
      </c>
      <c r="O56" s="28">
        <v>340.02</v>
      </c>
      <c r="P56" s="28">
        <v>313.82</v>
      </c>
      <c r="Q56" s="28">
        <v>304.67</v>
      </c>
      <c r="R56" s="29">
        <v>209.16</v>
      </c>
      <c r="S56" s="29">
        <v>202.2</v>
      </c>
      <c r="T56" s="29">
        <v>231.67</v>
      </c>
      <c r="U56" s="29">
        <v>232.03</v>
      </c>
      <c r="V56" s="29">
        <v>226.19</v>
      </c>
      <c r="W56" s="29">
        <v>209.37</v>
      </c>
      <c r="X56" s="29">
        <v>207.13</v>
      </c>
      <c r="Y56" s="28">
        <v>174.58</v>
      </c>
      <c r="Z56" s="28">
        <v>165.41</v>
      </c>
      <c r="AA56" s="28">
        <v>189.62</v>
      </c>
      <c r="AB56" s="28">
        <v>182.43</v>
      </c>
      <c r="AC56" s="28">
        <v>185.01</v>
      </c>
      <c r="AD56" s="28">
        <v>185.37</v>
      </c>
      <c r="AE56" s="28">
        <v>182.71</v>
      </c>
      <c r="AF56" s="29">
        <v>135.57</v>
      </c>
      <c r="AG56" s="29">
        <v>129.51</v>
      </c>
      <c r="AH56" s="29">
        <v>154.83000000000001</v>
      </c>
      <c r="AI56" s="29">
        <v>154.38999999999999</v>
      </c>
      <c r="AJ56" s="29">
        <v>151.71</v>
      </c>
      <c r="AK56" s="29">
        <v>153</v>
      </c>
      <c r="AL56" s="29">
        <v>164.12</v>
      </c>
      <c r="AM56" s="28">
        <v>167.43</v>
      </c>
      <c r="AN56" s="28">
        <v>162.86000000000001</v>
      </c>
      <c r="AO56" s="28">
        <v>174.73</v>
      </c>
      <c r="AP56" s="28">
        <v>175.13</v>
      </c>
      <c r="AQ56" s="28">
        <v>174.84</v>
      </c>
      <c r="AR56" s="28">
        <v>172.89</v>
      </c>
      <c r="AS56" s="28">
        <v>180.61</v>
      </c>
      <c r="AT56" s="29">
        <v>167.34</v>
      </c>
      <c r="AU56" s="29">
        <v>165.27</v>
      </c>
      <c r="AV56" s="29">
        <v>178.09</v>
      </c>
      <c r="AW56" s="29">
        <v>178.14</v>
      </c>
      <c r="AX56" s="29">
        <v>179.45</v>
      </c>
      <c r="AY56" s="29">
        <v>178.41</v>
      </c>
      <c r="AZ56" s="29">
        <v>177.98</v>
      </c>
      <c r="BA56" s="28">
        <v>171.42</v>
      </c>
      <c r="BB56" s="28">
        <v>162.65</v>
      </c>
      <c r="BC56" s="28">
        <v>194.7</v>
      </c>
      <c r="BD56" s="28">
        <v>197.09</v>
      </c>
      <c r="BE56" s="28">
        <v>208.08</v>
      </c>
      <c r="BF56" s="28">
        <v>207.83</v>
      </c>
      <c r="BG56" s="28">
        <v>194.26</v>
      </c>
      <c r="BH56" s="29">
        <v>49.77</v>
      </c>
      <c r="BI56" s="29">
        <v>49.77</v>
      </c>
      <c r="BJ56" s="29">
        <v>49.77</v>
      </c>
      <c r="BK56" s="29">
        <v>49.77</v>
      </c>
      <c r="BL56" s="29">
        <v>49.77</v>
      </c>
      <c r="BM56" s="29">
        <v>49.77</v>
      </c>
      <c r="BN56" s="29">
        <v>137.27000000000001</v>
      </c>
      <c r="BO56" s="28">
        <v>49.77</v>
      </c>
      <c r="BP56" s="28">
        <v>49.77</v>
      </c>
      <c r="BQ56" s="28">
        <v>70.12</v>
      </c>
      <c r="BR56" s="28">
        <v>72.28</v>
      </c>
      <c r="BS56" s="28">
        <v>69.73</v>
      </c>
      <c r="BT56" s="28">
        <v>49.77</v>
      </c>
      <c r="BU56" s="28">
        <v>49.77</v>
      </c>
      <c r="BV56" s="29">
        <v>73.61</v>
      </c>
      <c r="BW56" s="29">
        <v>60.93</v>
      </c>
      <c r="BX56" s="29">
        <v>82.57</v>
      </c>
      <c r="BY56" s="29">
        <v>87.68</v>
      </c>
      <c r="BZ56" s="29">
        <v>83</v>
      </c>
      <c r="CA56" s="29">
        <v>103.1</v>
      </c>
      <c r="CB56" s="29">
        <v>107.17</v>
      </c>
      <c r="CC56" s="28">
        <v>73.959999999999994</v>
      </c>
      <c r="CD56" s="28">
        <v>49.77</v>
      </c>
      <c r="CE56" s="28">
        <v>83.44</v>
      </c>
      <c r="CF56" s="28">
        <v>82.29</v>
      </c>
      <c r="CG56" s="28">
        <v>103.47</v>
      </c>
      <c r="CH56" s="28">
        <v>103.57</v>
      </c>
      <c r="CI56" s="28">
        <v>104.68</v>
      </c>
      <c r="CJ56" s="29">
        <v>70.75</v>
      </c>
      <c r="CK56" s="29">
        <v>89.15</v>
      </c>
      <c r="CL56" s="29">
        <v>104.68</v>
      </c>
      <c r="CM56" s="29">
        <v>103.89</v>
      </c>
      <c r="CN56" s="29">
        <v>103.84</v>
      </c>
      <c r="CO56" s="29"/>
      <c r="CP56" s="29"/>
      <c r="CQ56" s="28"/>
      <c r="CR56" s="28"/>
      <c r="CS56" s="28"/>
      <c r="CT56" s="28"/>
      <c r="CU56" s="28"/>
      <c r="CV56" s="28"/>
      <c r="CW56" s="28"/>
      <c r="CX56" s="29"/>
      <c r="CY56" s="29"/>
      <c r="CZ56" s="29"/>
      <c r="DA56" s="29"/>
      <c r="DB56" s="29"/>
      <c r="DC56" s="29"/>
      <c r="DD56" s="29"/>
      <c r="DE56" s="28"/>
      <c r="DF56" s="28"/>
      <c r="DG56" s="28"/>
      <c r="DH56" s="28"/>
      <c r="DI56" s="28"/>
      <c r="DJ56" s="28"/>
      <c r="DK56" s="28"/>
      <c r="DL56" s="29"/>
      <c r="DM56" s="29"/>
      <c r="DN56" s="29"/>
      <c r="DO56" s="29"/>
      <c r="DP56" s="29"/>
      <c r="DQ56" s="29"/>
      <c r="DR56" s="29"/>
      <c r="DS56" s="28"/>
      <c r="DT56" s="28"/>
      <c r="DU56" s="28"/>
      <c r="DV56" s="28"/>
      <c r="DW56" s="28"/>
      <c r="DX56" s="28"/>
      <c r="DY56" s="28"/>
      <c r="DZ56" s="29"/>
      <c r="EA56" s="29"/>
      <c r="EB56" s="29"/>
      <c r="EC56" s="29"/>
      <c r="ED56" s="29"/>
      <c r="EE56" s="29"/>
      <c r="EF56" s="29"/>
      <c r="EG56" s="28"/>
      <c r="EH56" s="28"/>
      <c r="EI56" s="28"/>
      <c r="EJ56" s="28"/>
      <c r="EK56" s="28"/>
      <c r="EL56" s="28"/>
      <c r="EM56" s="28"/>
      <c r="EN56" s="29"/>
      <c r="EO56" s="29"/>
      <c r="EP56" s="29"/>
      <c r="EQ56" s="29"/>
      <c r="ER56" s="29"/>
      <c r="ES56" s="29"/>
      <c r="ET56" s="29"/>
      <c r="EU56" s="28"/>
      <c r="EV56" s="28"/>
      <c r="EW56" s="28"/>
      <c r="EX56" s="28"/>
      <c r="EY56" s="28"/>
      <c r="EZ56" s="28"/>
      <c r="FA56" s="28"/>
      <c r="FB56" s="29"/>
      <c r="FC56" s="29"/>
      <c r="FD56" s="29"/>
      <c r="FE56" s="29"/>
      <c r="FF56" s="29"/>
      <c r="FG56" s="29"/>
      <c r="FH56" s="29"/>
      <c r="FI56" s="28"/>
      <c r="FJ56" s="28"/>
      <c r="FK56" s="28"/>
      <c r="FL56" s="28"/>
      <c r="FM56" s="28"/>
      <c r="FN56" s="28"/>
      <c r="FO56" s="28"/>
      <c r="FP56" s="29"/>
      <c r="FQ56" s="29"/>
      <c r="FR56" s="29"/>
      <c r="FS56" s="29"/>
      <c r="FT56" s="29"/>
      <c r="FU56" s="29"/>
      <c r="FV56" s="29"/>
      <c r="FW56" s="28"/>
      <c r="FX56" s="28"/>
      <c r="FY56" s="28"/>
      <c r="FZ56" s="28"/>
      <c r="GA56" s="28"/>
      <c r="GB56" s="28"/>
      <c r="GC56" s="28"/>
      <c r="GD56" s="29"/>
      <c r="GE56" s="29"/>
      <c r="GF56" s="29"/>
      <c r="GG56" s="29"/>
      <c r="GH56" s="29"/>
      <c r="GI56" s="29"/>
      <c r="GJ56" s="29"/>
      <c r="GK56" s="28"/>
      <c r="GL56" s="28"/>
      <c r="GM56" s="28"/>
      <c r="GN56" s="28"/>
      <c r="GO56" s="28"/>
      <c r="GP56" s="28"/>
      <c r="GQ56" s="28"/>
      <c r="GR56" s="29"/>
      <c r="GS56" s="29"/>
      <c r="GT56" s="29"/>
      <c r="GU56" s="29"/>
      <c r="GV56" s="29"/>
      <c r="GW56" s="29"/>
      <c r="GX56" s="29"/>
      <c r="GY56" s="28"/>
      <c r="GZ56" s="28"/>
      <c r="HA56" s="28"/>
      <c r="HB56" s="28"/>
      <c r="HC56" s="28"/>
      <c r="HD56" s="28"/>
      <c r="HE56" s="28"/>
      <c r="HF56" s="29"/>
      <c r="HG56" s="29"/>
      <c r="HH56" s="29"/>
      <c r="HI56" s="29"/>
      <c r="HJ56" s="29"/>
      <c r="HK56" s="29"/>
      <c r="HL56" s="29"/>
      <c r="HM56" s="28"/>
      <c r="HN56" s="28"/>
      <c r="HO56" s="28"/>
      <c r="HP56" s="28"/>
      <c r="HQ56" s="28"/>
      <c r="HR56" s="28"/>
      <c r="HS56" s="28"/>
      <c r="HT56" s="29"/>
      <c r="HU56" s="29"/>
      <c r="HV56" s="29"/>
      <c r="HW56" s="29"/>
      <c r="HX56" s="29"/>
      <c r="HY56" s="29"/>
      <c r="HZ56" s="29"/>
      <c r="IA56" s="28"/>
      <c r="IB56" s="28"/>
      <c r="IC56" s="28"/>
      <c r="ID56" s="28"/>
      <c r="IE56" s="28"/>
      <c r="IF56" s="28"/>
      <c r="IG56" s="28"/>
      <c r="IH56" s="29"/>
      <c r="II56" s="29"/>
      <c r="IJ56" s="29"/>
      <c r="IK56" s="29"/>
      <c r="IL56" s="29"/>
      <c r="IM56" s="29"/>
      <c r="IN56" s="29"/>
      <c r="IO56" s="28"/>
      <c r="IP56" s="28"/>
      <c r="IQ56" s="28"/>
      <c r="IR56" s="28"/>
      <c r="IS56" s="28"/>
      <c r="IT56" s="28"/>
      <c r="IU56" s="28"/>
      <c r="IV56" s="29"/>
      <c r="IW56" s="29"/>
      <c r="IX56" s="29"/>
      <c r="IY56" s="29"/>
      <c r="IZ56" s="29"/>
      <c r="JA56" s="29"/>
      <c r="JB56" s="29"/>
      <c r="JC56" s="28"/>
      <c r="JD56" s="28"/>
      <c r="JE56" s="28"/>
      <c r="JF56" s="28"/>
      <c r="JG56" s="28"/>
      <c r="JH56" s="28"/>
      <c r="JI56" s="28"/>
      <c r="JJ56" s="29"/>
      <c r="JK56" s="29"/>
      <c r="JL56" s="29"/>
      <c r="JM56" s="29"/>
      <c r="JN56" s="29"/>
      <c r="JO56" s="29"/>
      <c r="JP56" s="29"/>
      <c r="JQ56" s="28"/>
      <c r="JR56" s="28"/>
      <c r="JS56" s="28"/>
      <c r="JT56" s="28"/>
      <c r="JU56" s="28"/>
      <c r="JV56" s="28"/>
      <c r="JW56" s="28"/>
      <c r="JX56" s="29"/>
      <c r="JY56" s="29"/>
      <c r="JZ56" s="29"/>
      <c r="KA56" s="29"/>
      <c r="KB56" s="29"/>
      <c r="KC56" s="29"/>
      <c r="KD56" s="29"/>
      <c r="KE56" s="28"/>
      <c r="KF56" s="28"/>
      <c r="KG56" s="28"/>
      <c r="KH56" s="28"/>
      <c r="KI56" s="28"/>
      <c r="KJ56" s="28"/>
      <c r="KK56" s="28"/>
      <c r="KL56" s="29"/>
      <c r="KM56" s="29"/>
      <c r="KN56" s="29"/>
      <c r="KO56" s="29"/>
      <c r="KP56" s="29"/>
      <c r="KQ56" s="29"/>
      <c r="KR56" s="29"/>
      <c r="KS56" s="28"/>
      <c r="KT56" s="28"/>
      <c r="KU56" s="28"/>
      <c r="KV56" s="28"/>
      <c r="KW56" s="28"/>
      <c r="KX56" s="28"/>
      <c r="KY56" s="28"/>
      <c r="KZ56" s="29"/>
      <c r="LA56" s="29"/>
      <c r="LB56" s="29"/>
    </row>
    <row r="57" spans="1:314" customFormat="1" x14ac:dyDescent="0.25">
      <c r="A57" s="17">
        <v>13</v>
      </c>
      <c r="B57" s="17" t="s">
        <v>5</v>
      </c>
      <c r="C57" s="28">
        <v>201.11</v>
      </c>
      <c r="D57" s="29">
        <v>286.12</v>
      </c>
      <c r="E57" s="29">
        <v>264.2</v>
      </c>
      <c r="F57" s="29">
        <v>306.31</v>
      </c>
      <c r="G57" s="29">
        <v>301.95999999999998</v>
      </c>
      <c r="H57" s="6">
        <v>307.81</v>
      </c>
      <c r="I57" s="6">
        <v>331.99</v>
      </c>
      <c r="J57" s="29">
        <v>319.51</v>
      </c>
      <c r="K57" s="28">
        <v>291.07</v>
      </c>
      <c r="L57" s="28">
        <v>272.64999999999998</v>
      </c>
      <c r="M57" s="28">
        <v>320.17</v>
      </c>
      <c r="N57" s="28">
        <v>337.71</v>
      </c>
      <c r="O57" s="28">
        <v>340.02</v>
      </c>
      <c r="P57" s="28">
        <v>313.81</v>
      </c>
      <c r="Q57" s="28">
        <v>304.67</v>
      </c>
      <c r="R57" s="29">
        <v>209.16</v>
      </c>
      <c r="S57" s="29">
        <v>202.2</v>
      </c>
      <c r="T57" s="29">
        <v>231.67</v>
      </c>
      <c r="U57" s="29">
        <v>232.03</v>
      </c>
      <c r="V57" s="29">
        <v>226.19</v>
      </c>
      <c r="W57" s="29">
        <v>209.37</v>
      </c>
      <c r="X57" s="29">
        <v>207.14</v>
      </c>
      <c r="Y57" s="28">
        <v>174.58</v>
      </c>
      <c r="Z57" s="28">
        <v>165.41</v>
      </c>
      <c r="AA57" s="28">
        <v>189.62</v>
      </c>
      <c r="AB57" s="28">
        <v>182.43</v>
      </c>
      <c r="AC57" s="28">
        <v>185.01</v>
      </c>
      <c r="AD57" s="28">
        <v>185.37</v>
      </c>
      <c r="AE57" s="28">
        <v>187</v>
      </c>
      <c r="AF57" s="29">
        <v>135.57</v>
      </c>
      <c r="AG57" s="29">
        <v>129.51</v>
      </c>
      <c r="AH57" s="29">
        <v>154.83000000000001</v>
      </c>
      <c r="AI57" s="29">
        <v>154.38999999999999</v>
      </c>
      <c r="AJ57" s="29">
        <v>151.71</v>
      </c>
      <c r="AK57" s="29">
        <v>153</v>
      </c>
      <c r="AL57" s="29">
        <v>164.12</v>
      </c>
      <c r="AM57" s="28">
        <v>167.43</v>
      </c>
      <c r="AN57" s="28">
        <v>162.86000000000001</v>
      </c>
      <c r="AO57" s="28">
        <v>174.73</v>
      </c>
      <c r="AP57" s="28">
        <v>175.13</v>
      </c>
      <c r="AQ57" s="28">
        <v>174.84</v>
      </c>
      <c r="AR57" s="28">
        <v>172.89</v>
      </c>
      <c r="AS57" s="28">
        <v>180.61</v>
      </c>
      <c r="AT57" s="29">
        <v>167.34</v>
      </c>
      <c r="AU57" s="29">
        <v>165.27</v>
      </c>
      <c r="AV57" s="29">
        <v>178.09</v>
      </c>
      <c r="AW57" s="29">
        <v>178.14</v>
      </c>
      <c r="AX57" s="29">
        <v>179.45</v>
      </c>
      <c r="AY57" s="29">
        <v>178.41</v>
      </c>
      <c r="AZ57" s="29">
        <v>177.98</v>
      </c>
      <c r="BA57" s="28">
        <v>171.42</v>
      </c>
      <c r="BB57" s="28">
        <v>162.65</v>
      </c>
      <c r="BC57" s="28">
        <v>194.7</v>
      </c>
      <c r="BD57" s="28">
        <v>197.09</v>
      </c>
      <c r="BE57" s="28">
        <v>208.08</v>
      </c>
      <c r="BF57" s="28">
        <v>207.83</v>
      </c>
      <c r="BG57" s="28">
        <v>194.26</v>
      </c>
      <c r="BH57" s="29">
        <v>49.77</v>
      </c>
      <c r="BI57" s="29">
        <v>49.77</v>
      </c>
      <c r="BJ57" s="29">
        <v>49.77</v>
      </c>
      <c r="BK57" s="29">
        <v>49.77</v>
      </c>
      <c r="BL57" s="29">
        <v>49.77</v>
      </c>
      <c r="BM57" s="29">
        <v>49.77</v>
      </c>
      <c r="BN57" s="29">
        <v>135.91</v>
      </c>
      <c r="BO57" s="28">
        <v>49.77</v>
      </c>
      <c r="BP57" s="28">
        <v>49.77</v>
      </c>
      <c r="BQ57" s="28">
        <v>70.12</v>
      </c>
      <c r="BR57" s="28">
        <v>49.77</v>
      </c>
      <c r="BS57" s="28">
        <v>49.77</v>
      </c>
      <c r="BT57" s="28">
        <v>49.77</v>
      </c>
      <c r="BU57" s="28">
        <v>49.77</v>
      </c>
      <c r="BV57" s="29">
        <v>49.77</v>
      </c>
      <c r="BW57" s="29">
        <v>49.77</v>
      </c>
      <c r="BX57" s="29">
        <v>63.41</v>
      </c>
      <c r="BY57" s="29">
        <v>57.94</v>
      </c>
      <c r="BZ57" s="29">
        <v>49.77</v>
      </c>
      <c r="CA57" s="29">
        <v>49.77</v>
      </c>
      <c r="CB57" s="29">
        <v>49.77</v>
      </c>
      <c r="CC57" s="28">
        <v>49.77</v>
      </c>
      <c r="CD57" s="28">
        <v>49.77</v>
      </c>
      <c r="CE57" s="28">
        <v>49.77</v>
      </c>
      <c r="CF57" s="28">
        <v>49.77</v>
      </c>
      <c r="CG57" s="28">
        <v>49.77</v>
      </c>
      <c r="CH57" s="28">
        <v>49.77</v>
      </c>
      <c r="CI57" s="28">
        <v>49.77</v>
      </c>
      <c r="CJ57" s="29">
        <v>49.77</v>
      </c>
      <c r="CK57" s="29">
        <v>49.77</v>
      </c>
      <c r="CL57" s="29">
        <v>49.77</v>
      </c>
      <c r="CM57" s="29">
        <v>49.77</v>
      </c>
      <c r="CN57" s="29">
        <v>101.74</v>
      </c>
      <c r="CO57" s="29"/>
      <c r="CP57" s="29"/>
      <c r="CQ57" s="28"/>
      <c r="CR57" s="28"/>
      <c r="CS57" s="28"/>
      <c r="CT57" s="28"/>
      <c r="CU57" s="28"/>
      <c r="CV57" s="28"/>
      <c r="CW57" s="28"/>
      <c r="CX57" s="29"/>
      <c r="CY57" s="29"/>
      <c r="CZ57" s="29"/>
      <c r="DA57" s="29"/>
      <c r="DB57" s="29"/>
      <c r="DC57" s="29"/>
      <c r="DD57" s="29"/>
      <c r="DE57" s="28"/>
      <c r="DF57" s="28"/>
      <c r="DG57" s="28"/>
      <c r="DH57" s="28"/>
      <c r="DI57" s="28"/>
      <c r="DJ57" s="28"/>
      <c r="DK57" s="28"/>
      <c r="DL57" s="29"/>
      <c r="DM57" s="29"/>
      <c r="DN57" s="29"/>
      <c r="DO57" s="29"/>
      <c r="DP57" s="29"/>
      <c r="DQ57" s="29"/>
      <c r="DR57" s="29"/>
      <c r="DS57" s="28"/>
      <c r="DT57" s="28"/>
      <c r="DU57" s="28"/>
      <c r="DV57" s="28"/>
      <c r="DW57" s="28"/>
      <c r="DX57" s="28"/>
      <c r="DY57" s="28"/>
      <c r="DZ57" s="29"/>
      <c r="EA57" s="29"/>
      <c r="EB57" s="29"/>
      <c r="EC57" s="29"/>
      <c r="ED57" s="29"/>
      <c r="EE57" s="29"/>
      <c r="EF57" s="29"/>
      <c r="EG57" s="28"/>
      <c r="EH57" s="28"/>
      <c r="EI57" s="28"/>
      <c r="EJ57" s="28"/>
      <c r="EK57" s="28"/>
      <c r="EL57" s="28"/>
      <c r="EM57" s="28"/>
      <c r="EN57" s="29"/>
      <c r="EO57" s="29"/>
      <c r="EP57" s="29"/>
      <c r="EQ57" s="29"/>
      <c r="ER57" s="29"/>
      <c r="ES57" s="29"/>
      <c r="ET57" s="29"/>
      <c r="EU57" s="28"/>
      <c r="EV57" s="28"/>
      <c r="EW57" s="28"/>
      <c r="EX57" s="28"/>
      <c r="EY57" s="28"/>
      <c r="EZ57" s="28"/>
      <c r="FA57" s="28"/>
      <c r="FB57" s="29"/>
      <c r="FC57" s="29"/>
      <c r="FD57" s="29"/>
      <c r="FE57" s="29"/>
      <c r="FF57" s="29"/>
      <c r="FG57" s="29"/>
      <c r="FH57" s="29"/>
      <c r="FI57" s="28"/>
      <c r="FJ57" s="28"/>
      <c r="FK57" s="28"/>
      <c r="FL57" s="28"/>
      <c r="FM57" s="28"/>
      <c r="FN57" s="28"/>
      <c r="FO57" s="28"/>
      <c r="FP57" s="29"/>
      <c r="FQ57" s="29"/>
      <c r="FR57" s="29"/>
      <c r="FS57" s="29"/>
      <c r="FT57" s="29"/>
      <c r="FU57" s="29"/>
      <c r="FV57" s="29"/>
      <c r="FW57" s="28"/>
      <c r="FX57" s="28"/>
      <c r="FY57" s="28"/>
      <c r="FZ57" s="28"/>
      <c r="GA57" s="28"/>
      <c r="GB57" s="28"/>
      <c r="GC57" s="28"/>
      <c r="GD57" s="29"/>
      <c r="GE57" s="29"/>
      <c r="GF57" s="29"/>
      <c r="GG57" s="29"/>
      <c r="GH57" s="29"/>
      <c r="GI57" s="29"/>
      <c r="GJ57" s="29"/>
      <c r="GK57" s="28"/>
      <c r="GL57" s="28"/>
      <c r="GM57" s="28"/>
      <c r="GN57" s="28"/>
      <c r="GO57" s="28"/>
      <c r="GP57" s="28"/>
      <c r="GQ57" s="28"/>
      <c r="GR57" s="29"/>
      <c r="GS57" s="29"/>
      <c r="GT57" s="29"/>
      <c r="GU57" s="29"/>
      <c r="GV57" s="29"/>
      <c r="GW57" s="29"/>
      <c r="GX57" s="29"/>
      <c r="GY57" s="28"/>
      <c r="GZ57" s="28"/>
      <c r="HA57" s="28"/>
      <c r="HB57" s="28"/>
      <c r="HC57" s="28"/>
      <c r="HD57" s="28"/>
      <c r="HE57" s="28"/>
      <c r="HF57" s="29"/>
      <c r="HG57" s="29"/>
      <c r="HH57" s="29"/>
      <c r="HI57" s="29"/>
      <c r="HJ57" s="29"/>
      <c r="HK57" s="29"/>
      <c r="HL57" s="29"/>
      <c r="HM57" s="28"/>
      <c r="HN57" s="28"/>
      <c r="HO57" s="28"/>
      <c r="HP57" s="28"/>
      <c r="HQ57" s="28"/>
      <c r="HR57" s="28"/>
      <c r="HS57" s="28"/>
      <c r="HT57" s="29"/>
      <c r="HU57" s="29"/>
      <c r="HV57" s="29"/>
      <c r="HW57" s="29"/>
      <c r="HX57" s="29"/>
      <c r="HY57" s="29"/>
      <c r="HZ57" s="29"/>
      <c r="IA57" s="28"/>
      <c r="IB57" s="28"/>
      <c r="IC57" s="28"/>
      <c r="ID57" s="28"/>
      <c r="IE57" s="28"/>
      <c r="IF57" s="28"/>
      <c r="IG57" s="28"/>
      <c r="IH57" s="29"/>
      <c r="II57" s="29"/>
      <c r="IJ57" s="29"/>
      <c r="IK57" s="29"/>
      <c r="IL57" s="29"/>
      <c r="IM57" s="29"/>
      <c r="IN57" s="29"/>
      <c r="IO57" s="28"/>
      <c r="IP57" s="28"/>
      <c r="IQ57" s="28"/>
      <c r="IR57" s="28"/>
      <c r="IS57" s="28"/>
      <c r="IT57" s="28"/>
      <c r="IU57" s="28"/>
      <c r="IV57" s="29"/>
      <c r="IW57" s="29"/>
      <c r="IX57" s="29"/>
      <c r="IY57" s="29"/>
      <c r="IZ57" s="29"/>
      <c r="JA57" s="29"/>
      <c r="JB57" s="29"/>
      <c r="JC57" s="28"/>
      <c r="JD57" s="28"/>
      <c r="JE57" s="28"/>
      <c r="JF57" s="28"/>
      <c r="JG57" s="28"/>
      <c r="JH57" s="28"/>
      <c r="JI57" s="28"/>
      <c r="JJ57" s="29"/>
      <c r="JK57" s="29"/>
      <c r="JL57" s="29"/>
      <c r="JM57" s="29"/>
      <c r="JN57" s="29"/>
      <c r="JO57" s="29"/>
      <c r="JP57" s="29"/>
      <c r="JQ57" s="28"/>
      <c r="JR57" s="28"/>
      <c r="JS57" s="28"/>
      <c r="JT57" s="28"/>
      <c r="JU57" s="28"/>
      <c r="JV57" s="28"/>
      <c r="JW57" s="28"/>
      <c r="JX57" s="29"/>
      <c r="JY57" s="29"/>
      <c r="JZ57" s="29"/>
      <c r="KA57" s="29"/>
      <c r="KB57" s="29"/>
      <c r="KC57" s="29"/>
      <c r="KD57" s="29"/>
      <c r="KE57" s="28"/>
      <c r="KF57" s="28"/>
      <c r="KG57" s="28"/>
      <c r="KH57" s="28"/>
      <c r="KI57" s="28"/>
      <c r="KJ57" s="28"/>
      <c r="KK57" s="28"/>
      <c r="KL57" s="29"/>
      <c r="KM57" s="29"/>
      <c r="KN57" s="29"/>
      <c r="KO57" s="29"/>
      <c r="KP57" s="29"/>
      <c r="KQ57" s="29"/>
      <c r="KR57" s="29"/>
      <c r="KS57" s="28"/>
      <c r="KT57" s="28"/>
      <c r="KU57" s="28"/>
      <c r="KV57" s="28"/>
      <c r="KW57" s="28"/>
      <c r="KX57" s="28"/>
      <c r="KY57" s="28"/>
      <c r="KZ57" s="29"/>
      <c r="LA57" s="29"/>
      <c r="LB57" s="29"/>
    </row>
    <row r="58" spans="1:314" customFormat="1" x14ac:dyDescent="0.25">
      <c r="A58" s="17">
        <v>14</v>
      </c>
      <c r="B58" s="17" t="s">
        <v>2</v>
      </c>
      <c r="C58" s="28">
        <v>200.85</v>
      </c>
      <c r="D58" s="29">
        <v>285.89999999999998</v>
      </c>
      <c r="E58" s="29">
        <v>265.91000000000003</v>
      </c>
      <c r="F58" s="29">
        <v>308.85000000000002</v>
      </c>
      <c r="G58" s="29">
        <v>303.10000000000002</v>
      </c>
      <c r="H58" s="6">
        <v>313.89</v>
      </c>
      <c r="I58" s="6">
        <v>342.29</v>
      </c>
      <c r="J58" s="29">
        <v>325.06</v>
      </c>
      <c r="K58" s="28">
        <v>290.64</v>
      </c>
      <c r="L58" s="28">
        <v>272.22000000000003</v>
      </c>
      <c r="M58" s="28">
        <v>324.81</v>
      </c>
      <c r="N58" s="28">
        <v>344.97</v>
      </c>
      <c r="O58" s="28">
        <v>351.27</v>
      </c>
      <c r="P58" s="28">
        <v>319.39</v>
      </c>
      <c r="Q58" s="28">
        <v>311.33</v>
      </c>
      <c r="R58" s="29">
        <v>211.29</v>
      </c>
      <c r="S58" s="29">
        <v>202.04</v>
      </c>
      <c r="T58" s="29">
        <v>234.69</v>
      </c>
      <c r="U58" s="29">
        <v>233.49</v>
      </c>
      <c r="V58" s="29">
        <v>227.51</v>
      </c>
      <c r="W58" s="29">
        <v>213.65</v>
      </c>
      <c r="X58" s="29">
        <v>214.1</v>
      </c>
      <c r="Y58" s="28">
        <v>193.73</v>
      </c>
      <c r="Z58" s="28">
        <v>165.78</v>
      </c>
      <c r="AA58" s="28">
        <v>191.66</v>
      </c>
      <c r="AB58" s="28">
        <v>187.31</v>
      </c>
      <c r="AC58" s="28">
        <v>190.92</v>
      </c>
      <c r="AD58" s="28">
        <v>213.17</v>
      </c>
      <c r="AE58" s="28">
        <v>203.89</v>
      </c>
      <c r="AF58" s="29">
        <v>151.22</v>
      </c>
      <c r="AG58" s="29">
        <v>139.31</v>
      </c>
      <c r="AH58" s="29">
        <v>160.16999999999999</v>
      </c>
      <c r="AI58" s="29">
        <v>167.5</v>
      </c>
      <c r="AJ58" s="29">
        <v>169.14</v>
      </c>
      <c r="AK58" s="29">
        <v>173.9</v>
      </c>
      <c r="AL58" s="29">
        <v>164.91</v>
      </c>
      <c r="AM58" s="28">
        <v>167.43</v>
      </c>
      <c r="AN58" s="28">
        <v>162.44</v>
      </c>
      <c r="AO58" s="28">
        <v>176.09</v>
      </c>
      <c r="AP58" s="28">
        <v>177.77</v>
      </c>
      <c r="AQ58" s="28">
        <v>177.63</v>
      </c>
      <c r="AR58" s="28">
        <v>175.36</v>
      </c>
      <c r="AS58" s="28">
        <v>185.15</v>
      </c>
      <c r="AT58" s="29">
        <v>167.7</v>
      </c>
      <c r="AU58" s="29">
        <v>165.24</v>
      </c>
      <c r="AV58" s="29">
        <v>178.84</v>
      </c>
      <c r="AW58" s="29">
        <v>178.77</v>
      </c>
      <c r="AX58" s="29">
        <v>181.24</v>
      </c>
      <c r="AY58" s="29">
        <v>180.96</v>
      </c>
      <c r="AZ58" s="29">
        <v>179.02</v>
      </c>
      <c r="BA58" s="28">
        <v>171.12</v>
      </c>
      <c r="BB58" s="28">
        <v>162.63</v>
      </c>
      <c r="BC58" s="28">
        <v>196.59</v>
      </c>
      <c r="BD58" s="28">
        <v>199.54</v>
      </c>
      <c r="BE58" s="28">
        <v>214.28</v>
      </c>
      <c r="BF58" s="28">
        <v>209.52</v>
      </c>
      <c r="BG58" s="28">
        <v>200.27</v>
      </c>
      <c r="BH58" s="29">
        <v>124.92</v>
      </c>
      <c r="BI58" s="29">
        <v>49.77</v>
      </c>
      <c r="BJ58" s="29">
        <v>142.87</v>
      </c>
      <c r="BK58" s="29">
        <v>139.29</v>
      </c>
      <c r="BL58" s="29">
        <v>143.65</v>
      </c>
      <c r="BM58" s="29">
        <v>143.21</v>
      </c>
      <c r="BN58" s="29">
        <v>141.12</v>
      </c>
      <c r="BO58" s="28">
        <v>71.319999999999993</v>
      </c>
      <c r="BP58" s="28">
        <v>49.77</v>
      </c>
      <c r="BQ58" s="28">
        <v>76.2</v>
      </c>
      <c r="BR58" s="28">
        <v>76.02</v>
      </c>
      <c r="BS58" s="28">
        <v>75.8</v>
      </c>
      <c r="BT58" s="28">
        <v>75.19</v>
      </c>
      <c r="BU58" s="28">
        <v>75.150000000000006</v>
      </c>
      <c r="BV58" s="29">
        <v>117.24</v>
      </c>
      <c r="BW58" s="29">
        <v>97.2</v>
      </c>
      <c r="BX58" s="29">
        <v>126.63</v>
      </c>
      <c r="BY58" s="29">
        <v>129.5</v>
      </c>
      <c r="BZ58" s="29">
        <v>124.4</v>
      </c>
      <c r="CA58" s="29">
        <v>121.18</v>
      </c>
      <c r="CB58" s="29">
        <v>121.74</v>
      </c>
      <c r="CC58" s="28">
        <v>125.78</v>
      </c>
      <c r="CD58" s="28">
        <v>84.69</v>
      </c>
      <c r="CE58" s="28">
        <v>139.69</v>
      </c>
      <c r="CF58" s="28">
        <v>141.08000000000001</v>
      </c>
      <c r="CG58" s="28">
        <v>145.09</v>
      </c>
      <c r="CH58" s="28">
        <v>137.75</v>
      </c>
      <c r="CI58" s="28">
        <v>134.41</v>
      </c>
      <c r="CJ58" s="29">
        <v>102.37</v>
      </c>
      <c r="CK58" s="29">
        <v>102.21</v>
      </c>
      <c r="CL58" s="29">
        <v>109.2</v>
      </c>
      <c r="CM58" s="29">
        <v>106.85</v>
      </c>
      <c r="CN58" s="29">
        <v>106.61</v>
      </c>
      <c r="CO58" s="29"/>
      <c r="CP58" s="29"/>
      <c r="CQ58" s="28"/>
      <c r="CR58" s="28"/>
      <c r="CS58" s="28"/>
      <c r="CT58" s="28"/>
      <c r="CU58" s="28"/>
      <c r="CV58" s="28"/>
      <c r="CW58" s="28"/>
      <c r="CX58" s="29"/>
      <c r="CY58" s="29"/>
      <c r="CZ58" s="29"/>
      <c r="DA58" s="29"/>
      <c r="DB58" s="29"/>
      <c r="DC58" s="29"/>
      <c r="DD58" s="29"/>
      <c r="DE58" s="28"/>
      <c r="DF58" s="28"/>
      <c r="DG58" s="28"/>
      <c r="DH58" s="28"/>
      <c r="DI58" s="28"/>
      <c r="DJ58" s="28"/>
      <c r="DK58" s="28"/>
      <c r="DL58" s="29"/>
      <c r="DM58" s="29"/>
      <c r="DN58" s="29"/>
      <c r="DO58" s="29"/>
      <c r="DP58" s="29"/>
      <c r="DQ58" s="29"/>
      <c r="DR58" s="29"/>
      <c r="DS58" s="28"/>
      <c r="DT58" s="28"/>
      <c r="DU58" s="28"/>
      <c r="DV58" s="28"/>
      <c r="DW58" s="28"/>
      <c r="DX58" s="28"/>
      <c r="DY58" s="28"/>
      <c r="DZ58" s="29"/>
      <c r="EA58" s="29"/>
      <c r="EB58" s="29"/>
      <c r="EC58" s="29"/>
      <c r="ED58" s="29"/>
      <c r="EE58" s="29"/>
      <c r="EF58" s="29"/>
      <c r="EG58" s="28"/>
      <c r="EH58" s="28"/>
      <c r="EI58" s="28"/>
      <c r="EJ58" s="28"/>
      <c r="EK58" s="28"/>
      <c r="EL58" s="28"/>
      <c r="EM58" s="28"/>
      <c r="EN58" s="29"/>
      <c r="EO58" s="29"/>
      <c r="EP58" s="29"/>
      <c r="EQ58" s="29"/>
      <c r="ER58" s="29"/>
      <c r="ES58" s="29"/>
      <c r="ET58" s="29"/>
      <c r="EU58" s="28"/>
      <c r="EV58" s="28"/>
      <c r="EW58" s="28"/>
      <c r="EX58" s="28"/>
      <c r="EY58" s="28"/>
      <c r="EZ58" s="28"/>
      <c r="FA58" s="28"/>
      <c r="FB58" s="29"/>
      <c r="FC58" s="29"/>
      <c r="FD58" s="29"/>
      <c r="FE58" s="29"/>
      <c r="FF58" s="29"/>
      <c r="FG58" s="29"/>
      <c r="FH58" s="29"/>
      <c r="FI58" s="28"/>
      <c r="FJ58" s="28"/>
      <c r="FK58" s="28"/>
      <c r="FL58" s="28"/>
      <c r="FM58" s="28"/>
      <c r="FN58" s="28"/>
      <c r="FO58" s="28"/>
      <c r="FP58" s="29"/>
      <c r="FQ58" s="29"/>
      <c r="FR58" s="29"/>
      <c r="FS58" s="29"/>
      <c r="FT58" s="29"/>
      <c r="FU58" s="29"/>
      <c r="FV58" s="29"/>
      <c r="FW58" s="28"/>
      <c r="FX58" s="28"/>
      <c r="FY58" s="28"/>
      <c r="FZ58" s="28"/>
      <c r="GA58" s="28"/>
      <c r="GB58" s="28"/>
      <c r="GC58" s="28"/>
      <c r="GD58" s="29"/>
      <c r="GE58" s="29"/>
      <c r="GF58" s="29"/>
      <c r="GG58" s="29"/>
      <c r="GH58" s="29"/>
      <c r="GI58" s="29"/>
      <c r="GJ58" s="29"/>
      <c r="GK58" s="28"/>
      <c r="GL58" s="28"/>
      <c r="GM58" s="28"/>
      <c r="GN58" s="28"/>
      <c r="GO58" s="28"/>
      <c r="GP58" s="28"/>
      <c r="GQ58" s="28"/>
      <c r="GR58" s="29"/>
      <c r="GS58" s="29"/>
      <c r="GT58" s="29"/>
      <c r="GU58" s="29"/>
      <c r="GV58" s="29"/>
      <c r="GW58" s="29"/>
      <c r="GX58" s="29"/>
      <c r="GY58" s="28"/>
      <c r="GZ58" s="28"/>
      <c r="HA58" s="28"/>
      <c r="HB58" s="28"/>
      <c r="HC58" s="28"/>
      <c r="HD58" s="28"/>
      <c r="HE58" s="28"/>
      <c r="HF58" s="29"/>
      <c r="HG58" s="29"/>
      <c r="HH58" s="29"/>
      <c r="HI58" s="29"/>
      <c r="HJ58" s="29"/>
      <c r="HK58" s="29"/>
      <c r="HL58" s="29"/>
      <c r="HM58" s="28"/>
      <c r="HN58" s="28"/>
      <c r="HO58" s="28"/>
      <c r="HP58" s="28"/>
      <c r="HQ58" s="28"/>
      <c r="HR58" s="28"/>
      <c r="HS58" s="28"/>
      <c r="HT58" s="29"/>
      <c r="HU58" s="29"/>
      <c r="HV58" s="29"/>
      <c r="HW58" s="29"/>
      <c r="HX58" s="29"/>
      <c r="HY58" s="29"/>
      <c r="HZ58" s="29"/>
      <c r="IA58" s="28"/>
      <c r="IB58" s="28"/>
      <c r="IC58" s="28"/>
      <c r="ID58" s="28"/>
      <c r="IE58" s="28"/>
      <c r="IF58" s="28"/>
      <c r="IG58" s="28"/>
      <c r="IH58" s="29"/>
      <c r="II58" s="29"/>
      <c r="IJ58" s="29"/>
      <c r="IK58" s="29"/>
      <c r="IL58" s="29"/>
      <c r="IM58" s="29"/>
      <c r="IN58" s="29"/>
      <c r="IO58" s="28"/>
      <c r="IP58" s="28"/>
      <c r="IQ58" s="28"/>
      <c r="IR58" s="28"/>
      <c r="IS58" s="28"/>
      <c r="IT58" s="28"/>
      <c r="IU58" s="28"/>
      <c r="IV58" s="29"/>
      <c r="IW58" s="29"/>
      <c r="IX58" s="29"/>
      <c r="IY58" s="29"/>
      <c r="IZ58" s="29"/>
      <c r="JA58" s="29"/>
      <c r="JB58" s="29"/>
      <c r="JC58" s="28"/>
      <c r="JD58" s="28"/>
      <c r="JE58" s="28"/>
      <c r="JF58" s="28"/>
      <c r="JG58" s="28"/>
      <c r="JH58" s="28"/>
      <c r="JI58" s="28"/>
      <c r="JJ58" s="29"/>
      <c r="JK58" s="29"/>
      <c r="JL58" s="29"/>
      <c r="JM58" s="29"/>
      <c r="JN58" s="29"/>
      <c r="JO58" s="29"/>
      <c r="JP58" s="29"/>
      <c r="JQ58" s="28"/>
      <c r="JR58" s="28"/>
      <c r="JS58" s="28"/>
      <c r="JT58" s="28"/>
      <c r="JU58" s="28"/>
      <c r="JV58" s="28"/>
      <c r="JW58" s="28"/>
      <c r="JX58" s="29"/>
      <c r="JY58" s="29"/>
      <c r="JZ58" s="29"/>
      <c r="KA58" s="29"/>
      <c r="KB58" s="29"/>
      <c r="KC58" s="29"/>
      <c r="KD58" s="29"/>
      <c r="KE58" s="28"/>
      <c r="KF58" s="28"/>
      <c r="KG58" s="28"/>
      <c r="KH58" s="28"/>
      <c r="KI58" s="28"/>
      <c r="KJ58" s="28"/>
      <c r="KK58" s="28"/>
      <c r="KL58" s="29"/>
      <c r="KM58" s="29"/>
      <c r="KN58" s="29"/>
      <c r="KO58" s="29"/>
      <c r="KP58" s="29"/>
      <c r="KQ58" s="29"/>
      <c r="KR58" s="29"/>
      <c r="KS58" s="28"/>
      <c r="KT58" s="28"/>
      <c r="KU58" s="28"/>
      <c r="KV58" s="28"/>
      <c r="KW58" s="28"/>
      <c r="KX58" s="28"/>
      <c r="KY58" s="28"/>
      <c r="KZ58" s="29"/>
      <c r="LA58" s="29"/>
      <c r="LB58" s="29"/>
    </row>
    <row r="59" spans="1:314" customFormat="1" x14ac:dyDescent="0.25">
      <c r="A59" s="17">
        <v>14</v>
      </c>
      <c r="B59" s="17" t="s">
        <v>3</v>
      </c>
      <c r="C59" s="28">
        <v>200.85</v>
      </c>
      <c r="D59" s="29">
        <v>285.89999999999998</v>
      </c>
      <c r="E59" s="29">
        <v>265.91000000000003</v>
      </c>
      <c r="F59" s="29">
        <v>308.85000000000002</v>
      </c>
      <c r="G59" s="29">
        <v>303.10000000000002</v>
      </c>
      <c r="H59" s="6">
        <v>313.89</v>
      </c>
      <c r="I59" s="6">
        <v>342.29</v>
      </c>
      <c r="J59" s="29">
        <v>325.06</v>
      </c>
      <c r="K59" s="28">
        <v>290.64</v>
      </c>
      <c r="L59" s="28">
        <v>272.22000000000003</v>
      </c>
      <c r="M59" s="28">
        <v>324.81</v>
      </c>
      <c r="N59" s="28">
        <v>344.97</v>
      </c>
      <c r="O59" s="28">
        <v>351.27</v>
      </c>
      <c r="P59" s="28">
        <v>319.39</v>
      </c>
      <c r="Q59" s="28">
        <v>311.33</v>
      </c>
      <c r="R59" s="29">
        <v>209.2</v>
      </c>
      <c r="S59" s="29">
        <v>202.04</v>
      </c>
      <c r="T59" s="29">
        <v>234.69</v>
      </c>
      <c r="U59" s="29">
        <v>233.49</v>
      </c>
      <c r="V59" s="29">
        <v>227.51</v>
      </c>
      <c r="W59" s="29">
        <v>212.01</v>
      </c>
      <c r="X59" s="29">
        <v>207.62</v>
      </c>
      <c r="Y59" s="28">
        <v>174.31</v>
      </c>
      <c r="Z59" s="28">
        <v>165.78</v>
      </c>
      <c r="AA59" s="28">
        <v>191.66</v>
      </c>
      <c r="AB59" s="28">
        <v>185.37</v>
      </c>
      <c r="AC59" s="28">
        <v>186.12</v>
      </c>
      <c r="AD59" s="28">
        <v>195.36</v>
      </c>
      <c r="AE59" s="28">
        <v>193.23</v>
      </c>
      <c r="AF59" s="29">
        <v>135.01</v>
      </c>
      <c r="AG59" s="29">
        <v>129.51</v>
      </c>
      <c r="AH59" s="29">
        <v>158.86000000000001</v>
      </c>
      <c r="AI59" s="29">
        <v>151.94999999999999</v>
      </c>
      <c r="AJ59" s="29">
        <v>146.62</v>
      </c>
      <c r="AK59" s="29">
        <v>144.78</v>
      </c>
      <c r="AL59" s="29">
        <v>144.04</v>
      </c>
      <c r="AM59" s="28">
        <v>166.22</v>
      </c>
      <c r="AN59" s="28">
        <v>162.44</v>
      </c>
      <c r="AO59" s="28">
        <v>173.58</v>
      </c>
      <c r="AP59" s="28">
        <v>176.99</v>
      </c>
      <c r="AQ59" s="28">
        <v>176.35</v>
      </c>
      <c r="AR59" s="28">
        <v>175.36</v>
      </c>
      <c r="AS59" s="28">
        <v>183.11</v>
      </c>
      <c r="AT59" s="29">
        <v>167.7</v>
      </c>
      <c r="AU59" s="29">
        <v>165.24</v>
      </c>
      <c r="AV59" s="29">
        <v>178.84</v>
      </c>
      <c r="AW59" s="29">
        <v>178.77</v>
      </c>
      <c r="AX59" s="29">
        <v>181.24</v>
      </c>
      <c r="AY59" s="29">
        <v>180.96</v>
      </c>
      <c r="AZ59" s="29">
        <v>179.02</v>
      </c>
      <c r="BA59" s="28">
        <v>171.12</v>
      </c>
      <c r="BB59" s="28">
        <v>162.63</v>
      </c>
      <c r="BC59" s="28">
        <v>196.59</v>
      </c>
      <c r="BD59" s="28">
        <v>199.54</v>
      </c>
      <c r="BE59" s="28">
        <v>214.28</v>
      </c>
      <c r="BF59" s="28">
        <v>209.52</v>
      </c>
      <c r="BG59" s="28">
        <v>200.27</v>
      </c>
      <c r="BH59" s="29">
        <v>135.25</v>
      </c>
      <c r="BI59" s="29">
        <v>49.77</v>
      </c>
      <c r="BJ59" s="29">
        <v>142.87</v>
      </c>
      <c r="BK59" s="29">
        <v>144.84</v>
      </c>
      <c r="BL59" s="29">
        <v>143.65</v>
      </c>
      <c r="BM59" s="29">
        <v>143.68</v>
      </c>
      <c r="BN59" s="29">
        <v>141.12</v>
      </c>
      <c r="BO59" s="28">
        <v>72.180000000000007</v>
      </c>
      <c r="BP59" s="28">
        <v>49.77</v>
      </c>
      <c r="BQ59" s="28">
        <v>76.2</v>
      </c>
      <c r="BR59" s="28">
        <v>76.02</v>
      </c>
      <c r="BS59" s="28">
        <v>75.8</v>
      </c>
      <c r="BT59" s="28">
        <v>75.19</v>
      </c>
      <c r="BU59" s="28">
        <v>75.150000000000006</v>
      </c>
      <c r="BV59" s="29">
        <v>120.02</v>
      </c>
      <c r="BW59" s="29">
        <v>97.2</v>
      </c>
      <c r="BX59" s="29">
        <v>126.63</v>
      </c>
      <c r="BY59" s="29">
        <v>129.5</v>
      </c>
      <c r="BZ59" s="29">
        <v>127.75</v>
      </c>
      <c r="CA59" s="29">
        <v>130.43</v>
      </c>
      <c r="CB59" s="29">
        <v>122.94</v>
      </c>
      <c r="CC59" s="28">
        <v>129.54</v>
      </c>
      <c r="CD59" s="28">
        <v>84.69</v>
      </c>
      <c r="CE59" s="28">
        <v>139.69</v>
      </c>
      <c r="CF59" s="28">
        <v>141.08000000000001</v>
      </c>
      <c r="CG59" s="28">
        <v>145.09</v>
      </c>
      <c r="CH59" s="28">
        <v>137.75</v>
      </c>
      <c r="CI59" s="28">
        <v>134.41</v>
      </c>
      <c r="CJ59" s="29">
        <v>105.49</v>
      </c>
      <c r="CK59" s="29">
        <v>102.21</v>
      </c>
      <c r="CL59" s="29">
        <v>109.2</v>
      </c>
      <c r="CM59" s="29">
        <v>106.85</v>
      </c>
      <c r="CN59" s="29">
        <v>106.61</v>
      </c>
      <c r="CO59" s="29"/>
      <c r="CP59" s="29"/>
      <c r="CQ59" s="28"/>
      <c r="CR59" s="28"/>
      <c r="CS59" s="28"/>
      <c r="CT59" s="28"/>
      <c r="CU59" s="28"/>
      <c r="CV59" s="28"/>
      <c r="CW59" s="28"/>
      <c r="CX59" s="29"/>
      <c r="CY59" s="29"/>
      <c r="CZ59" s="29"/>
      <c r="DA59" s="29"/>
      <c r="DB59" s="29"/>
      <c r="DC59" s="29"/>
      <c r="DD59" s="29"/>
      <c r="DE59" s="28"/>
      <c r="DF59" s="28"/>
      <c r="DG59" s="28"/>
      <c r="DH59" s="28"/>
      <c r="DI59" s="28"/>
      <c r="DJ59" s="28"/>
      <c r="DK59" s="28"/>
      <c r="DL59" s="29"/>
      <c r="DM59" s="29"/>
      <c r="DN59" s="29"/>
      <c r="DO59" s="29"/>
      <c r="DP59" s="29"/>
      <c r="DQ59" s="29"/>
      <c r="DR59" s="29"/>
      <c r="DS59" s="28"/>
      <c r="DT59" s="28"/>
      <c r="DU59" s="28"/>
      <c r="DV59" s="28"/>
      <c r="DW59" s="28"/>
      <c r="DX59" s="28"/>
      <c r="DY59" s="28"/>
      <c r="DZ59" s="29"/>
      <c r="EA59" s="29"/>
      <c r="EB59" s="29"/>
      <c r="EC59" s="29"/>
      <c r="ED59" s="29"/>
      <c r="EE59" s="29"/>
      <c r="EF59" s="29"/>
      <c r="EG59" s="28"/>
      <c r="EH59" s="28"/>
      <c r="EI59" s="28"/>
      <c r="EJ59" s="28"/>
      <c r="EK59" s="28"/>
      <c r="EL59" s="28"/>
      <c r="EM59" s="28"/>
      <c r="EN59" s="29"/>
      <c r="EO59" s="29"/>
      <c r="EP59" s="29"/>
      <c r="EQ59" s="29"/>
      <c r="ER59" s="29"/>
      <c r="ES59" s="29"/>
      <c r="ET59" s="29"/>
      <c r="EU59" s="28"/>
      <c r="EV59" s="28"/>
      <c r="EW59" s="28"/>
      <c r="EX59" s="28"/>
      <c r="EY59" s="28"/>
      <c r="EZ59" s="28"/>
      <c r="FA59" s="28"/>
      <c r="FB59" s="29"/>
      <c r="FC59" s="29"/>
      <c r="FD59" s="29"/>
      <c r="FE59" s="29"/>
      <c r="FF59" s="29"/>
      <c r="FG59" s="29"/>
      <c r="FH59" s="29"/>
      <c r="FI59" s="28"/>
      <c r="FJ59" s="28"/>
      <c r="FK59" s="28"/>
      <c r="FL59" s="28"/>
      <c r="FM59" s="28"/>
      <c r="FN59" s="28"/>
      <c r="FO59" s="28"/>
      <c r="FP59" s="29"/>
      <c r="FQ59" s="29"/>
      <c r="FR59" s="29"/>
      <c r="FS59" s="29"/>
      <c r="FT59" s="29"/>
      <c r="FU59" s="29"/>
      <c r="FV59" s="29"/>
      <c r="FW59" s="28"/>
      <c r="FX59" s="28"/>
      <c r="FY59" s="28"/>
      <c r="FZ59" s="28"/>
      <c r="GA59" s="28"/>
      <c r="GB59" s="28"/>
      <c r="GC59" s="28"/>
      <c r="GD59" s="29"/>
      <c r="GE59" s="29"/>
      <c r="GF59" s="29"/>
      <c r="GG59" s="29"/>
      <c r="GH59" s="29"/>
      <c r="GI59" s="29"/>
      <c r="GJ59" s="29"/>
      <c r="GK59" s="28"/>
      <c r="GL59" s="28"/>
      <c r="GM59" s="28"/>
      <c r="GN59" s="28"/>
      <c r="GO59" s="28"/>
      <c r="GP59" s="28"/>
      <c r="GQ59" s="28"/>
      <c r="GR59" s="29"/>
      <c r="GS59" s="29"/>
      <c r="GT59" s="29"/>
      <c r="GU59" s="29"/>
      <c r="GV59" s="29"/>
      <c r="GW59" s="29"/>
      <c r="GX59" s="29"/>
      <c r="GY59" s="28"/>
      <c r="GZ59" s="28"/>
      <c r="HA59" s="28"/>
      <c r="HB59" s="28"/>
      <c r="HC59" s="28"/>
      <c r="HD59" s="28"/>
      <c r="HE59" s="28"/>
      <c r="HF59" s="29"/>
      <c r="HG59" s="29"/>
      <c r="HH59" s="29"/>
      <c r="HI59" s="29"/>
      <c r="HJ59" s="29"/>
      <c r="HK59" s="29"/>
      <c r="HL59" s="29"/>
      <c r="HM59" s="28"/>
      <c r="HN59" s="28"/>
      <c r="HO59" s="28"/>
      <c r="HP59" s="28"/>
      <c r="HQ59" s="28"/>
      <c r="HR59" s="28"/>
      <c r="HS59" s="28"/>
      <c r="HT59" s="29"/>
      <c r="HU59" s="29"/>
      <c r="HV59" s="29"/>
      <c r="HW59" s="29"/>
      <c r="HX59" s="29"/>
      <c r="HY59" s="29"/>
      <c r="HZ59" s="29"/>
      <c r="IA59" s="28"/>
      <c r="IB59" s="28"/>
      <c r="IC59" s="28"/>
      <c r="ID59" s="28"/>
      <c r="IE59" s="28"/>
      <c r="IF59" s="28"/>
      <c r="IG59" s="28"/>
      <c r="IH59" s="29"/>
      <c r="II59" s="29"/>
      <c r="IJ59" s="29"/>
      <c r="IK59" s="29"/>
      <c r="IL59" s="29"/>
      <c r="IM59" s="29"/>
      <c r="IN59" s="29"/>
      <c r="IO59" s="28"/>
      <c r="IP59" s="28"/>
      <c r="IQ59" s="28"/>
      <c r="IR59" s="28"/>
      <c r="IS59" s="28"/>
      <c r="IT59" s="28"/>
      <c r="IU59" s="28"/>
      <c r="IV59" s="29"/>
      <c r="IW59" s="29"/>
      <c r="IX59" s="29"/>
      <c r="IY59" s="29"/>
      <c r="IZ59" s="29"/>
      <c r="JA59" s="29"/>
      <c r="JB59" s="29"/>
      <c r="JC59" s="28"/>
      <c r="JD59" s="28"/>
      <c r="JE59" s="28"/>
      <c r="JF59" s="28"/>
      <c r="JG59" s="28"/>
      <c r="JH59" s="28"/>
      <c r="JI59" s="28"/>
      <c r="JJ59" s="29"/>
      <c r="JK59" s="29"/>
      <c r="JL59" s="29"/>
      <c r="JM59" s="29"/>
      <c r="JN59" s="29"/>
      <c r="JO59" s="29"/>
      <c r="JP59" s="29"/>
      <c r="JQ59" s="28"/>
      <c r="JR59" s="28"/>
      <c r="JS59" s="28"/>
      <c r="JT59" s="28"/>
      <c r="JU59" s="28"/>
      <c r="JV59" s="28"/>
      <c r="JW59" s="28"/>
      <c r="JX59" s="29"/>
      <c r="JY59" s="29"/>
      <c r="JZ59" s="29"/>
      <c r="KA59" s="29"/>
      <c r="KB59" s="29"/>
      <c r="KC59" s="29"/>
      <c r="KD59" s="29"/>
      <c r="KE59" s="28"/>
      <c r="KF59" s="28"/>
      <c r="KG59" s="28"/>
      <c r="KH59" s="28"/>
      <c r="KI59" s="28"/>
      <c r="KJ59" s="28"/>
      <c r="KK59" s="28"/>
      <c r="KL59" s="29"/>
      <c r="KM59" s="29"/>
      <c r="KN59" s="29"/>
      <c r="KO59" s="29"/>
      <c r="KP59" s="29"/>
      <c r="KQ59" s="29"/>
      <c r="KR59" s="29"/>
      <c r="KS59" s="28"/>
      <c r="KT59" s="28"/>
      <c r="KU59" s="28"/>
      <c r="KV59" s="28"/>
      <c r="KW59" s="28"/>
      <c r="KX59" s="28"/>
      <c r="KY59" s="28"/>
      <c r="KZ59" s="29"/>
      <c r="LA59" s="29"/>
      <c r="LB59" s="29"/>
    </row>
    <row r="60" spans="1:314" customFormat="1" x14ac:dyDescent="0.25">
      <c r="A60" s="17">
        <v>14</v>
      </c>
      <c r="B60" s="17" t="s">
        <v>4</v>
      </c>
      <c r="C60" s="28">
        <v>200.85</v>
      </c>
      <c r="D60" s="29">
        <v>285.89999999999998</v>
      </c>
      <c r="E60" s="29">
        <v>265.91000000000003</v>
      </c>
      <c r="F60" s="29">
        <v>308.85000000000002</v>
      </c>
      <c r="G60" s="29">
        <v>303.10000000000002</v>
      </c>
      <c r="H60" s="6">
        <v>279.33</v>
      </c>
      <c r="I60" s="6">
        <v>342.29</v>
      </c>
      <c r="J60" s="29">
        <v>325.06</v>
      </c>
      <c r="K60" s="28">
        <v>290.64</v>
      </c>
      <c r="L60" s="28">
        <v>272.22000000000003</v>
      </c>
      <c r="M60" s="28">
        <v>324.81</v>
      </c>
      <c r="N60" s="28">
        <v>344.97</v>
      </c>
      <c r="O60" s="28">
        <v>351.27</v>
      </c>
      <c r="P60" s="28">
        <v>319.39</v>
      </c>
      <c r="Q60" s="28">
        <v>311.33</v>
      </c>
      <c r="R60" s="29">
        <v>209.2</v>
      </c>
      <c r="S60" s="29">
        <v>202.04</v>
      </c>
      <c r="T60" s="29">
        <v>234.69</v>
      </c>
      <c r="U60" s="29">
        <v>233.49</v>
      </c>
      <c r="V60" s="29">
        <v>227.51</v>
      </c>
      <c r="W60" s="29">
        <v>212.01</v>
      </c>
      <c r="X60" s="29">
        <v>207.62</v>
      </c>
      <c r="Y60" s="28">
        <v>174.31</v>
      </c>
      <c r="Z60" s="28">
        <v>165.78</v>
      </c>
      <c r="AA60" s="28">
        <v>191.66</v>
      </c>
      <c r="AB60" s="28">
        <v>185.37</v>
      </c>
      <c r="AC60" s="28">
        <v>186.12</v>
      </c>
      <c r="AD60" s="28">
        <v>189.86</v>
      </c>
      <c r="AE60" s="28">
        <v>192.04</v>
      </c>
      <c r="AF60" s="29">
        <v>135.01</v>
      </c>
      <c r="AG60" s="29">
        <v>129.51</v>
      </c>
      <c r="AH60" s="29">
        <v>160.16999999999999</v>
      </c>
      <c r="AI60" s="29">
        <v>151.91999999999999</v>
      </c>
      <c r="AJ60" s="29">
        <v>153.47</v>
      </c>
      <c r="AK60" s="29">
        <v>154.11000000000001</v>
      </c>
      <c r="AL60" s="29">
        <v>164.91</v>
      </c>
      <c r="AM60" s="28">
        <v>167.43</v>
      </c>
      <c r="AN60" s="28">
        <v>162.44999999999999</v>
      </c>
      <c r="AO60" s="28">
        <v>176.09</v>
      </c>
      <c r="AP60" s="28">
        <v>177.77</v>
      </c>
      <c r="AQ60" s="28">
        <v>177.63</v>
      </c>
      <c r="AR60" s="28">
        <v>175.36</v>
      </c>
      <c r="AS60" s="28">
        <v>185.15</v>
      </c>
      <c r="AT60" s="29">
        <v>167.7</v>
      </c>
      <c r="AU60" s="29">
        <v>165.24</v>
      </c>
      <c r="AV60" s="29">
        <v>178.84</v>
      </c>
      <c r="AW60" s="29">
        <v>178.77</v>
      </c>
      <c r="AX60" s="29">
        <v>181.24</v>
      </c>
      <c r="AY60" s="29">
        <v>180.96</v>
      </c>
      <c r="AZ60" s="29">
        <v>179.02</v>
      </c>
      <c r="BA60" s="28">
        <v>171.12</v>
      </c>
      <c r="BB60" s="28">
        <v>162.62</v>
      </c>
      <c r="BC60" s="28">
        <v>196.59</v>
      </c>
      <c r="BD60" s="28">
        <v>199.54</v>
      </c>
      <c r="BE60" s="28">
        <v>214.28</v>
      </c>
      <c r="BF60" s="28">
        <v>209.52</v>
      </c>
      <c r="BG60" s="28">
        <v>200.27</v>
      </c>
      <c r="BH60" s="29">
        <v>49.77</v>
      </c>
      <c r="BI60" s="29">
        <v>49.77</v>
      </c>
      <c r="BJ60" s="29">
        <v>49.77</v>
      </c>
      <c r="BK60" s="29">
        <v>49.77</v>
      </c>
      <c r="BL60" s="29">
        <v>49.77</v>
      </c>
      <c r="BM60" s="29">
        <v>49.77</v>
      </c>
      <c r="BN60" s="29">
        <v>137.87</v>
      </c>
      <c r="BO60" s="28">
        <v>49.77</v>
      </c>
      <c r="BP60" s="28">
        <v>49.77</v>
      </c>
      <c r="BQ60" s="28">
        <v>70.08</v>
      </c>
      <c r="BR60" s="28">
        <v>72.27</v>
      </c>
      <c r="BS60" s="28">
        <v>69.709999999999994</v>
      </c>
      <c r="BT60" s="28">
        <v>49.77</v>
      </c>
      <c r="BU60" s="28">
        <v>49.77</v>
      </c>
      <c r="BV60" s="29">
        <v>73.69</v>
      </c>
      <c r="BW60" s="29">
        <v>61.05</v>
      </c>
      <c r="BX60" s="29">
        <v>82.69</v>
      </c>
      <c r="BY60" s="29">
        <v>89.9</v>
      </c>
      <c r="BZ60" s="29">
        <v>83.75</v>
      </c>
      <c r="CA60" s="29">
        <v>104.58</v>
      </c>
      <c r="CB60" s="29">
        <v>109.94</v>
      </c>
      <c r="CC60" s="28">
        <v>79.13</v>
      </c>
      <c r="CD60" s="28">
        <v>53.35</v>
      </c>
      <c r="CE60" s="28">
        <v>82.42</v>
      </c>
      <c r="CF60" s="28">
        <v>81.3</v>
      </c>
      <c r="CG60" s="28">
        <v>102.77</v>
      </c>
      <c r="CH60" s="28">
        <v>102.87</v>
      </c>
      <c r="CI60" s="28">
        <v>104.89</v>
      </c>
      <c r="CJ60" s="29">
        <v>70.42</v>
      </c>
      <c r="CK60" s="29">
        <v>87.67</v>
      </c>
      <c r="CL60" s="29">
        <v>104.72</v>
      </c>
      <c r="CM60" s="29">
        <v>103.9</v>
      </c>
      <c r="CN60" s="29">
        <v>104.01</v>
      </c>
      <c r="CO60" s="29"/>
      <c r="CP60" s="29"/>
      <c r="CQ60" s="28"/>
      <c r="CR60" s="28"/>
      <c r="CS60" s="28"/>
      <c r="CT60" s="28"/>
      <c r="CU60" s="28"/>
      <c r="CV60" s="28"/>
      <c r="CW60" s="28"/>
      <c r="CX60" s="29"/>
      <c r="CY60" s="29"/>
      <c r="CZ60" s="29"/>
      <c r="DA60" s="29"/>
      <c r="DB60" s="29"/>
      <c r="DC60" s="29"/>
      <c r="DD60" s="29"/>
      <c r="DE60" s="28"/>
      <c r="DF60" s="28"/>
      <c r="DG60" s="28"/>
      <c r="DH60" s="28"/>
      <c r="DI60" s="28"/>
      <c r="DJ60" s="28"/>
      <c r="DK60" s="28"/>
      <c r="DL60" s="29"/>
      <c r="DM60" s="29"/>
      <c r="DN60" s="29"/>
      <c r="DO60" s="29"/>
      <c r="DP60" s="29"/>
      <c r="DQ60" s="29"/>
      <c r="DR60" s="29"/>
      <c r="DS60" s="28"/>
      <c r="DT60" s="28"/>
      <c r="DU60" s="28"/>
      <c r="DV60" s="28"/>
      <c r="DW60" s="28"/>
      <c r="DX60" s="28"/>
      <c r="DY60" s="28"/>
      <c r="DZ60" s="29"/>
      <c r="EA60" s="29"/>
      <c r="EB60" s="29"/>
      <c r="EC60" s="29"/>
      <c r="ED60" s="29"/>
      <c r="EE60" s="29"/>
      <c r="EF60" s="29"/>
      <c r="EG60" s="28"/>
      <c r="EH60" s="28"/>
      <c r="EI60" s="28"/>
      <c r="EJ60" s="28"/>
      <c r="EK60" s="28"/>
      <c r="EL60" s="28"/>
      <c r="EM60" s="28"/>
      <c r="EN60" s="29"/>
      <c r="EO60" s="29"/>
      <c r="EP60" s="29"/>
      <c r="EQ60" s="29"/>
      <c r="ER60" s="29"/>
      <c r="ES60" s="29"/>
      <c r="ET60" s="29"/>
      <c r="EU60" s="28"/>
      <c r="EV60" s="28"/>
      <c r="EW60" s="28"/>
      <c r="EX60" s="28"/>
      <c r="EY60" s="28"/>
      <c r="EZ60" s="28"/>
      <c r="FA60" s="28"/>
      <c r="FB60" s="29"/>
      <c r="FC60" s="29"/>
      <c r="FD60" s="29"/>
      <c r="FE60" s="29"/>
      <c r="FF60" s="29"/>
      <c r="FG60" s="29"/>
      <c r="FH60" s="29"/>
      <c r="FI60" s="28"/>
      <c r="FJ60" s="28"/>
      <c r="FK60" s="28"/>
      <c r="FL60" s="28"/>
      <c r="FM60" s="28"/>
      <c r="FN60" s="28"/>
      <c r="FO60" s="28"/>
      <c r="FP60" s="29"/>
      <c r="FQ60" s="29"/>
      <c r="FR60" s="29"/>
      <c r="FS60" s="29"/>
      <c r="FT60" s="29"/>
      <c r="FU60" s="29"/>
      <c r="FV60" s="29"/>
      <c r="FW60" s="28"/>
      <c r="FX60" s="28"/>
      <c r="FY60" s="28"/>
      <c r="FZ60" s="28"/>
      <c r="GA60" s="28"/>
      <c r="GB60" s="28"/>
      <c r="GC60" s="28"/>
      <c r="GD60" s="29"/>
      <c r="GE60" s="29"/>
      <c r="GF60" s="29"/>
      <c r="GG60" s="29"/>
      <c r="GH60" s="29"/>
      <c r="GI60" s="29"/>
      <c r="GJ60" s="29"/>
      <c r="GK60" s="28"/>
      <c r="GL60" s="28"/>
      <c r="GM60" s="28"/>
      <c r="GN60" s="28"/>
      <c r="GO60" s="28"/>
      <c r="GP60" s="28"/>
      <c r="GQ60" s="28"/>
      <c r="GR60" s="29"/>
      <c r="GS60" s="29"/>
      <c r="GT60" s="29"/>
      <c r="GU60" s="29"/>
      <c r="GV60" s="29"/>
      <c r="GW60" s="29"/>
      <c r="GX60" s="29"/>
      <c r="GY60" s="28"/>
      <c r="GZ60" s="28"/>
      <c r="HA60" s="28"/>
      <c r="HB60" s="28"/>
      <c r="HC60" s="28"/>
      <c r="HD60" s="28"/>
      <c r="HE60" s="28"/>
      <c r="HF60" s="29"/>
      <c r="HG60" s="29"/>
      <c r="HH60" s="29"/>
      <c r="HI60" s="29"/>
      <c r="HJ60" s="29"/>
      <c r="HK60" s="29"/>
      <c r="HL60" s="29"/>
      <c r="HM60" s="28"/>
      <c r="HN60" s="28"/>
      <c r="HO60" s="28"/>
      <c r="HP60" s="28"/>
      <c r="HQ60" s="28"/>
      <c r="HR60" s="28"/>
      <c r="HS60" s="28"/>
      <c r="HT60" s="29"/>
      <c r="HU60" s="29"/>
      <c r="HV60" s="29"/>
      <c r="HW60" s="29"/>
      <c r="HX60" s="29"/>
      <c r="HY60" s="29"/>
      <c r="HZ60" s="29"/>
      <c r="IA60" s="28"/>
      <c r="IB60" s="28"/>
      <c r="IC60" s="28"/>
      <c r="ID60" s="28"/>
      <c r="IE60" s="28"/>
      <c r="IF60" s="28"/>
      <c r="IG60" s="28"/>
      <c r="IH60" s="29"/>
      <c r="II60" s="29"/>
      <c r="IJ60" s="29"/>
      <c r="IK60" s="29"/>
      <c r="IL60" s="29"/>
      <c r="IM60" s="29"/>
      <c r="IN60" s="29"/>
      <c r="IO60" s="28"/>
      <c r="IP60" s="28"/>
      <c r="IQ60" s="28"/>
      <c r="IR60" s="28"/>
      <c r="IS60" s="28"/>
      <c r="IT60" s="28"/>
      <c r="IU60" s="28"/>
      <c r="IV60" s="29"/>
      <c r="IW60" s="29"/>
      <c r="IX60" s="29"/>
      <c r="IY60" s="29"/>
      <c r="IZ60" s="29"/>
      <c r="JA60" s="29"/>
      <c r="JB60" s="29"/>
      <c r="JC60" s="28"/>
      <c r="JD60" s="28"/>
      <c r="JE60" s="28"/>
      <c r="JF60" s="28"/>
      <c r="JG60" s="28"/>
      <c r="JH60" s="28"/>
      <c r="JI60" s="28"/>
      <c r="JJ60" s="29"/>
      <c r="JK60" s="29"/>
      <c r="JL60" s="29"/>
      <c r="JM60" s="29"/>
      <c r="JN60" s="29"/>
      <c r="JO60" s="29"/>
      <c r="JP60" s="29"/>
      <c r="JQ60" s="28"/>
      <c r="JR60" s="28"/>
      <c r="JS60" s="28"/>
      <c r="JT60" s="28"/>
      <c r="JU60" s="28"/>
      <c r="JV60" s="28"/>
      <c r="JW60" s="28"/>
      <c r="JX60" s="29"/>
      <c r="JY60" s="29"/>
      <c r="JZ60" s="29"/>
      <c r="KA60" s="29"/>
      <c r="KB60" s="29"/>
      <c r="KC60" s="29"/>
      <c r="KD60" s="29"/>
      <c r="KE60" s="28"/>
      <c r="KF60" s="28"/>
      <c r="KG60" s="28"/>
      <c r="KH60" s="28"/>
      <c r="KI60" s="28"/>
      <c r="KJ60" s="28"/>
      <c r="KK60" s="28"/>
      <c r="KL60" s="29"/>
      <c r="KM60" s="29"/>
      <c r="KN60" s="29"/>
      <c r="KO60" s="29"/>
      <c r="KP60" s="29"/>
      <c r="KQ60" s="29"/>
      <c r="KR60" s="29"/>
      <c r="KS60" s="28"/>
      <c r="KT60" s="28"/>
      <c r="KU60" s="28"/>
      <c r="KV60" s="28"/>
      <c r="KW60" s="28"/>
      <c r="KX60" s="28"/>
      <c r="KY60" s="28"/>
      <c r="KZ60" s="29"/>
      <c r="LA60" s="29"/>
      <c r="LB60" s="29"/>
    </row>
    <row r="61" spans="1:314" customFormat="1" x14ac:dyDescent="0.25">
      <c r="A61" s="17">
        <v>14</v>
      </c>
      <c r="B61" s="17" t="s">
        <v>5</v>
      </c>
      <c r="C61" s="28">
        <v>200.85</v>
      </c>
      <c r="D61" s="29">
        <v>285.89999999999998</v>
      </c>
      <c r="E61" s="29">
        <v>265.91000000000003</v>
      </c>
      <c r="F61" s="29">
        <v>308.85000000000002</v>
      </c>
      <c r="G61" s="29">
        <v>303.10000000000002</v>
      </c>
      <c r="H61" s="6">
        <v>313.89</v>
      </c>
      <c r="I61" s="6">
        <v>342.29</v>
      </c>
      <c r="J61" s="29">
        <v>325.06</v>
      </c>
      <c r="K61" s="28">
        <v>290.64</v>
      </c>
      <c r="L61" s="28">
        <v>272.22000000000003</v>
      </c>
      <c r="M61" s="28">
        <v>324.81</v>
      </c>
      <c r="N61" s="28">
        <v>344.97</v>
      </c>
      <c r="O61" s="28">
        <v>351.27</v>
      </c>
      <c r="P61" s="28">
        <v>319.38</v>
      </c>
      <c r="Q61" s="28">
        <v>311.33</v>
      </c>
      <c r="R61" s="29">
        <v>209.2</v>
      </c>
      <c r="S61" s="29">
        <v>202.04</v>
      </c>
      <c r="T61" s="29">
        <v>234.69</v>
      </c>
      <c r="U61" s="29">
        <v>233.49</v>
      </c>
      <c r="V61" s="29">
        <v>227.51</v>
      </c>
      <c r="W61" s="29">
        <v>212.01</v>
      </c>
      <c r="X61" s="29">
        <v>207.62</v>
      </c>
      <c r="Y61" s="28">
        <v>174.31</v>
      </c>
      <c r="Z61" s="28">
        <v>165.78</v>
      </c>
      <c r="AA61" s="28">
        <v>191.66</v>
      </c>
      <c r="AB61" s="28">
        <v>185.37</v>
      </c>
      <c r="AC61" s="28">
        <v>186.12</v>
      </c>
      <c r="AD61" s="28">
        <v>189.86</v>
      </c>
      <c r="AE61" s="28">
        <v>196.47</v>
      </c>
      <c r="AF61" s="29">
        <v>135.01</v>
      </c>
      <c r="AG61" s="29">
        <v>129.51</v>
      </c>
      <c r="AH61" s="29">
        <v>160.16999999999999</v>
      </c>
      <c r="AI61" s="29">
        <v>151.91999999999999</v>
      </c>
      <c r="AJ61" s="29">
        <v>153.47</v>
      </c>
      <c r="AK61" s="29">
        <v>154.11000000000001</v>
      </c>
      <c r="AL61" s="29">
        <v>164.91</v>
      </c>
      <c r="AM61" s="28">
        <v>167.43</v>
      </c>
      <c r="AN61" s="28">
        <v>162.44</v>
      </c>
      <c r="AO61" s="28">
        <v>176.09</v>
      </c>
      <c r="AP61" s="28">
        <v>177.77</v>
      </c>
      <c r="AQ61" s="28">
        <v>177.63</v>
      </c>
      <c r="AR61" s="28">
        <v>175.36</v>
      </c>
      <c r="AS61" s="28">
        <v>185.15</v>
      </c>
      <c r="AT61" s="29">
        <v>167.7</v>
      </c>
      <c r="AU61" s="29">
        <v>165.24</v>
      </c>
      <c r="AV61" s="29">
        <v>178.84</v>
      </c>
      <c r="AW61" s="29">
        <v>178.77</v>
      </c>
      <c r="AX61" s="29">
        <v>181.24</v>
      </c>
      <c r="AY61" s="29">
        <v>180.96</v>
      </c>
      <c r="AZ61" s="29">
        <v>179.02</v>
      </c>
      <c r="BA61" s="28">
        <v>171.12</v>
      </c>
      <c r="BB61" s="28">
        <v>162.63</v>
      </c>
      <c r="BC61" s="28">
        <v>196.59</v>
      </c>
      <c r="BD61" s="28">
        <v>199.54</v>
      </c>
      <c r="BE61" s="28">
        <v>214.28</v>
      </c>
      <c r="BF61" s="28">
        <v>209.52</v>
      </c>
      <c r="BG61" s="28">
        <v>200.27</v>
      </c>
      <c r="BH61" s="29">
        <v>49.77</v>
      </c>
      <c r="BI61" s="29">
        <v>49.77</v>
      </c>
      <c r="BJ61" s="29">
        <v>49.77</v>
      </c>
      <c r="BK61" s="29">
        <v>49.77</v>
      </c>
      <c r="BL61" s="29">
        <v>49.77</v>
      </c>
      <c r="BM61" s="29">
        <v>49.77</v>
      </c>
      <c r="BN61" s="29">
        <v>135.59</v>
      </c>
      <c r="BO61" s="28">
        <v>49.77</v>
      </c>
      <c r="BP61" s="28">
        <v>49.77</v>
      </c>
      <c r="BQ61" s="28">
        <v>69.760000000000005</v>
      </c>
      <c r="BR61" s="28">
        <v>49.77</v>
      </c>
      <c r="BS61" s="28">
        <v>49.77</v>
      </c>
      <c r="BT61" s="28">
        <v>49.77</v>
      </c>
      <c r="BU61" s="28">
        <v>49.77</v>
      </c>
      <c r="BV61" s="29">
        <v>49.77</v>
      </c>
      <c r="BW61" s="29">
        <v>49.77</v>
      </c>
      <c r="BX61" s="29">
        <v>66.180000000000007</v>
      </c>
      <c r="BY61" s="29">
        <v>60.51</v>
      </c>
      <c r="BZ61" s="29">
        <v>49.77</v>
      </c>
      <c r="CA61" s="29">
        <v>49.77</v>
      </c>
      <c r="CB61" s="29">
        <v>49.77</v>
      </c>
      <c r="CC61" s="28">
        <v>49.77</v>
      </c>
      <c r="CD61" s="28">
        <v>49.77</v>
      </c>
      <c r="CE61" s="28">
        <v>49.77</v>
      </c>
      <c r="CF61" s="28">
        <v>49.77</v>
      </c>
      <c r="CG61" s="28">
        <v>49.77</v>
      </c>
      <c r="CH61" s="28">
        <v>49.77</v>
      </c>
      <c r="CI61" s="28">
        <v>49.77</v>
      </c>
      <c r="CJ61" s="29">
        <v>49.77</v>
      </c>
      <c r="CK61" s="29">
        <v>49.77</v>
      </c>
      <c r="CL61" s="29">
        <v>49.77</v>
      </c>
      <c r="CM61" s="29">
        <v>49.77</v>
      </c>
      <c r="CN61" s="29">
        <v>101.51</v>
      </c>
      <c r="CO61" s="29"/>
      <c r="CP61" s="29"/>
      <c r="CQ61" s="28"/>
      <c r="CR61" s="28"/>
      <c r="CS61" s="28"/>
      <c r="CT61" s="28"/>
      <c r="CU61" s="28"/>
      <c r="CV61" s="28"/>
      <c r="CW61" s="28"/>
      <c r="CX61" s="29"/>
      <c r="CY61" s="29"/>
      <c r="CZ61" s="29"/>
      <c r="DA61" s="29"/>
      <c r="DB61" s="29"/>
      <c r="DC61" s="29"/>
      <c r="DD61" s="29"/>
      <c r="DE61" s="28"/>
      <c r="DF61" s="28"/>
      <c r="DG61" s="28"/>
      <c r="DH61" s="28"/>
      <c r="DI61" s="28"/>
      <c r="DJ61" s="28"/>
      <c r="DK61" s="28"/>
      <c r="DL61" s="29"/>
      <c r="DM61" s="29"/>
      <c r="DN61" s="29"/>
      <c r="DO61" s="29"/>
      <c r="DP61" s="29"/>
      <c r="DQ61" s="29"/>
      <c r="DR61" s="29"/>
      <c r="DS61" s="28"/>
      <c r="DT61" s="28"/>
      <c r="DU61" s="28"/>
      <c r="DV61" s="28"/>
      <c r="DW61" s="28"/>
      <c r="DX61" s="28"/>
      <c r="DY61" s="28"/>
      <c r="DZ61" s="29"/>
      <c r="EA61" s="29"/>
      <c r="EB61" s="29"/>
      <c r="EC61" s="29"/>
      <c r="ED61" s="29"/>
      <c r="EE61" s="29"/>
      <c r="EF61" s="29"/>
      <c r="EG61" s="28"/>
      <c r="EH61" s="28"/>
      <c r="EI61" s="28"/>
      <c r="EJ61" s="28"/>
      <c r="EK61" s="28"/>
      <c r="EL61" s="28"/>
      <c r="EM61" s="28"/>
      <c r="EN61" s="29"/>
      <c r="EO61" s="29"/>
      <c r="EP61" s="29"/>
      <c r="EQ61" s="29"/>
      <c r="ER61" s="29"/>
      <c r="ES61" s="29"/>
      <c r="ET61" s="29"/>
      <c r="EU61" s="28"/>
      <c r="EV61" s="28"/>
      <c r="EW61" s="28"/>
      <c r="EX61" s="28"/>
      <c r="EY61" s="28"/>
      <c r="EZ61" s="28"/>
      <c r="FA61" s="28"/>
      <c r="FB61" s="29"/>
      <c r="FC61" s="29"/>
      <c r="FD61" s="29"/>
      <c r="FE61" s="29"/>
      <c r="FF61" s="29"/>
      <c r="FG61" s="29"/>
      <c r="FH61" s="29"/>
      <c r="FI61" s="28"/>
      <c r="FJ61" s="28"/>
      <c r="FK61" s="28"/>
      <c r="FL61" s="28"/>
      <c r="FM61" s="28"/>
      <c r="FN61" s="28"/>
      <c r="FO61" s="28"/>
      <c r="FP61" s="29"/>
      <c r="FQ61" s="29"/>
      <c r="FR61" s="29"/>
      <c r="FS61" s="29"/>
      <c r="FT61" s="29"/>
      <c r="FU61" s="29"/>
      <c r="FV61" s="29"/>
      <c r="FW61" s="28"/>
      <c r="FX61" s="28"/>
      <c r="FY61" s="28"/>
      <c r="FZ61" s="28"/>
      <c r="GA61" s="28"/>
      <c r="GB61" s="28"/>
      <c r="GC61" s="28"/>
      <c r="GD61" s="29"/>
      <c r="GE61" s="29"/>
      <c r="GF61" s="29"/>
      <c r="GG61" s="29"/>
      <c r="GH61" s="29"/>
      <c r="GI61" s="29"/>
      <c r="GJ61" s="29"/>
      <c r="GK61" s="28"/>
      <c r="GL61" s="28"/>
      <c r="GM61" s="28"/>
      <c r="GN61" s="28"/>
      <c r="GO61" s="28"/>
      <c r="GP61" s="28"/>
      <c r="GQ61" s="28"/>
      <c r="GR61" s="29"/>
      <c r="GS61" s="29"/>
      <c r="GT61" s="29"/>
      <c r="GU61" s="29"/>
      <c r="GV61" s="29"/>
      <c r="GW61" s="29"/>
      <c r="GX61" s="29"/>
      <c r="GY61" s="28"/>
      <c r="GZ61" s="28"/>
      <c r="HA61" s="28"/>
      <c r="HB61" s="28"/>
      <c r="HC61" s="28"/>
      <c r="HD61" s="28"/>
      <c r="HE61" s="28"/>
      <c r="HF61" s="29"/>
      <c r="HG61" s="29"/>
      <c r="HH61" s="29"/>
      <c r="HI61" s="29"/>
      <c r="HJ61" s="29"/>
      <c r="HK61" s="29"/>
      <c r="HL61" s="29"/>
      <c r="HM61" s="28"/>
      <c r="HN61" s="28"/>
      <c r="HO61" s="28"/>
      <c r="HP61" s="28"/>
      <c r="HQ61" s="28"/>
      <c r="HR61" s="28"/>
      <c r="HS61" s="28"/>
      <c r="HT61" s="29"/>
      <c r="HU61" s="29"/>
      <c r="HV61" s="29"/>
      <c r="HW61" s="29"/>
      <c r="HX61" s="29"/>
      <c r="HY61" s="29"/>
      <c r="HZ61" s="29"/>
      <c r="IA61" s="28"/>
      <c r="IB61" s="28"/>
      <c r="IC61" s="28"/>
      <c r="ID61" s="28"/>
      <c r="IE61" s="28"/>
      <c r="IF61" s="28"/>
      <c r="IG61" s="28"/>
      <c r="IH61" s="29"/>
      <c r="II61" s="29"/>
      <c r="IJ61" s="29"/>
      <c r="IK61" s="29"/>
      <c r="IL61" s="29"/>
      <c r="IM61" s="29"/>
      <c r="IN61" s="29"/>
      <c r="IO61" s="28"/>
      <c r="IP61" s="28"/>
      <c r="IQ61" s="28"/>
      <c r="IR61" s="28"/>
      <c r="IS61" s="28"/>
      <c r="IT61" s="28"/>
      <c r="IU61" s="28"/>
      <c r="IV61" s="29"/>
      <c r="IW61" s="29"/>
      <c r="IX61" s="29"/>
      <c r="IY61" s="29"/>
      <c r="IZ61" s="29"/>
      <c r="JA61" s="29"/>
      <c r="JB61" s="29"/>
      <c r="JC61" s="28"/>
      <c r="JD61" s="28"/>
      <c r="JE61" s="28"/>
      <c r="JF61" s="28"/>
      <c r="JG61" s="28"/>
      <c r="JH61" s="28"/>
      <c r="JI61" s="28"/>
      <c r="JJ61" s="29"/>
      <c r="JK61" s="29"/>
      <c r="JL61" s="29"/>
      <c r="JM61" s="29"/>
      <c r="JN61" s="29"/>
      <c r="JO61" s="29"/>
      <c r="JP61" s="29"/>
      <c r="JQ61" s="28"/>
      <c r="JR61" s="28"/>
      <c r="JS61" s="28"/>
      <c r="JT61" s="28"/>
      <c r="JU61" s="28"/>
      <c r="JV61" s="28"/>
      <c r="JW61" s="28"/>
      <c r="JX61" s="29"/>
      <c r="JY61" s="29"/>
      <c r="JZ61" s="29"/>
      <c r="KA61" s="29"/>
      <c r="KB61" s="29"/>
      <c r="KC61" s="29"/>
      <c r="KD61" s="29"/>
      <c r="KE61" s="28"/>
      <c r="KF61" s="28"/>
      <c r="KG61" s="28"/>
      <c r="KH61" s="28"/>
      <c r="KI61" s="28"/>
      <c r="KJ61" s="28"/>
      <c r="KK61" s="28"/>
      <c r="KL61" s="29"/>
      <c r="KM61" s="29"/>
      <c r="KN61" s="29"/>
      <c r="KO61" s="29"/>
      <c r="KP61" s="29"/>
      <c r="KQ61" s="29"/>
      <c r="KR61" s="29"/>
      <c r="KS61" s="28"/>
      <c r="KT61" s="28"/>
      <c r="KU61" s="28"/>
      <c r="KV61" s="28"/>
      <c r="KW61" s="28"/>
      <c r="KX61" s="28"/>
      <c r="KY61" s="28"/>
      <c r="KZ61" s="29"/>
      <c r="LA61" s="29"/>
      <c r="LB61" s="29"/>
    </row>
    <row r="62" spans="1:314" customFormat="1" x14ac:dyDescent="0.25">
      <c r="A62" s="17">
        <v>15</v>
      </c>
      <c r="B62" s="17" t="s">
        <v>2</v>
      </c>
      <c r="C62" s="28">
        <v>200.26</v>
      </c>
      <c r="D62" s="29">
        <v>286.16000000000003</v>
      </c>
      <c r="E62" s="29">
        <v>269.36</v>
      </c>
      <c r="F62" s="29">
        <v>309.33999999999997</v>
      </c>
      <c r="G62" s="29">
        <v>305.89999999999998</v>
      </c>
      <c r="H62" s="6">
        <v>313.67</v>
      </c>
      <c r="I62" s="6">
        <v>338.9</v>
      </c>
      <c r="J62" s="29">
        <v>325.17</v>
      </c>
      <c r="K62" s="28">
        <v>289.76</v>
      </c>
      <c r="L62" s="28">
        <v>272.51</v>
      </c>
      <c r="M62" s="28">
        <v>323.51</v>
      </c>
      <c r="N62" s="28">
        <v>344.19</v>
      </c>
      <c r="O62" s="28">
        <v>351.93</v>
      </c>
      <c r="P62" s="28">
        <v>321.52999999999997</v>
      </c>
      <c r="Q62" s="28">
        <v>310.37</v>
      </c>
      <c r="R62" s="29">
        <v>211.5</v>
      </c>
      <c r="S62" s="29">
        <v>202.49</v>
      </c>
      <c r="T62" s="29">
        <v>234.4</v>
      </c>
      <c r="U62" s="29">
        <v>233.88</v>
      </c>
      <c r="V62" s="29">
        <v>227.25</v>
      </c>
      <c r="W62" s="29">
        <v>214.23</v>
      </c>
      <c r="X62" s="29">
        <v>214.43</v>
      </c>
      <c r="Y62" s="28">
        <v>193.75</v>
      </c>
      <c r="Z62" s="28">
        <v>167.82</v>
      </c>
      <c r="AA62" s="28">
        <v>191.96</v>
      </c>
      <c r="AB62" s="28">
        <v>188.11</v>
      </c>
      <c r="AC62" s="28">
        <v>191.16</v>
      </c>
      <c r="AD62" s="28">
        <v>217.06</v>
      </c>
      <c r="AE62" s="28">
        <v>202.27</v>
      </c>
      <c r="AF62" s="29">
        <v>151.13</v>
      </c>
      <c r="AG62" s="29">
        <v>142.13</v>
      </c>
      <c r="AH62" s="29">
        <v>158.36000000000001</v>
      </c>
      <c r="AI62" s="29">
        <v>170.79</v>
      </c>
      <c r="AJ62" s="29">
        <v>169.76</v>
      </c>
      <c r="AK62" s="29">
        <v>174.26</v>
      </c>
      <c r="AL62" s="29">
        <v>164.86</v>
      </c>
      <c r="AM62" s="28">
        <v>167.35</v>
      </c>
      <c r="AN62" s="28">
        <v>162.16999999999999</v>
      </c>
      <c r="AO62" s="28">
        <v>176.23</v>
      </c>
      <c r="AP62" s="28">
        <v>176.66</v>
      </c>
      <c r="AQ62" s="28">
        <v>177.41</v>
      </c>
      <c r="AR62" s="28">
        <v>175.28</v>
      </c>
      <c r="AS62" s="28">
        <v>184.81</v>
      </c>
      <c r="AT62" s="29">
        <v>167.29</v>
      </c>
      <c r="AU62" s="29">
        <v>165.3</v>
      </c>
      <c r="AV62" s="29">
        <v>179.03</v>
      </c>
      <c r="AW62" s="29">
        <v>179.72</v>
      </c>
      <c r="AX62" s="29">
        <v>181.55</v>
      </c>
      <c r="AY62" s="29">
        <v>180.71</v>
      </c>
      <c r="AZ62" s="29">
        <v>178.63</v>
      </c>
      <c r="BA62" s="28">
        <v>171.66</v>
      </c>
      <c r="BB62" s="28">
        <v>162.57</v>
      </c>
      <c r="BC62" s="28">
        <v>196.3</v>
      </c>
      <c r="BD62" s="28">
        <v>199.15</v>
      </c>
      <c r="BE62" s="28">
        <v>213.95</v>
      </c>
      <c r="BF62" s="28">
        <v>210.12</v>
      </c>
      <c r="BG62" s="28">
        <v>199.83</v>
      </c>
      <c r="BH62" s="29">
        <v>129.4</v>
      </c>
      <c r="BI62" s="29">
        <v>49.77</v>
      </c>
      <c r="BJ62" s="29">
        <v>142.99</v>
      </c>
      <c r="BK62" s="29">
        <v>145</v>
      </c>
      <c r="BL62" s="29">
        <v>143.83000000000001</v>
      </c>
      <c r="BM62" s="29">
        <v>145.44999999999999</v>
      </c>
      <c r="BN62" s="29">
        <v>143.32</v>
      </c>
      <c r="BO62" s="28">
        <v>71.959999999999994</v>
      </c>
      <c r="BP62" s="28">
        <v>49.77</v>
      </c>
      <c r="BQ62" s="28">
        <v>76.790000000000006</v>
      </c>
      <c r="BR62" s="28">
        <v>76.069999999999993</v>
      </c>
      <c r="BS62" s="28">
        <v>76.81</v>
      </c>
      <c r="BT62" s="28">
        <v>75.42</v>
      </c>
      <c r="BU62" s="28">
        <v>75.53</v>
      </c>
      <c r="BV62" s="29">
        <v>118.08</v>
      </c>
      <c r="BW62" s="29">
        <v>106.38</v>
      </c>
      <c r="BX62" s="29">
        <v>129.35</v>
      </c>
      <c r="BY62" s="29">
        <v>128.97</v>
      </c>
      <c r="BZ62" s="29">
        <v>126.98</v>
      </c>
      <c r="CA62" s="29">
        <v>127.2</v>
      </c>
      <c r="CB62" s="29">
        <v>126.21</v>
      </c>
      <c r="CC62" s="28">
        <v>130.35</v>
      </c>
      <c r="CD62" s="28">
        <v>114.93</v>
      </c>
      <c r="CE62" s="28">
        <v>140.47999999999999</v>
      </c>
      <c r="CF62" s="28">
        <v>143.58000000000001</v>
      </c>
      <c r="CG62" s="28">
        <v>145.96</v>
      </c>
      <c r="CH62" s="28">
        <v>142.83000000000001</v>
      </c>
      <c r="CI62" s="28">
        <v>137.44999999999999</v>
      </c>
      <c r="CJ62" s="29">
        <v>104.62</v>
      </c>
      <c r="CK62" s="29">
        <v>102.54</v>
      </c>
      <c r="CL62" s="29">
        <v>109.46</v>
      </c>
      <c r="CM62" s="29">
        <v>106.78</v>
      </c>
      <c r="CN62" s="29">
        <v>106.78</v>
      </c>
      <c r="CO62" s="29"/>
      <c r="CP62" s="29"/>
      <c r="CQ62" s="28"/>
      <c r="CR62" s="28"/>
      <c r="CS62" s="28"/>
      <c r="CT62" s="28"/>
      <c r="CU62" s="28"/>
      <c r="CV62" s="28"/>
      <c r="CW62" s="28"/>
      <c r="CX62" s="29"/>
      <c r="CY62" s="29"/>
      <c r="CZ62" s="29"/>
      <c r="DA62" s="29"/>
      <c r="DB62" s="29"/>
      <c r="DC62" s="29"/>
      <c r="DD62" s="29"/>
      <c r="DE62" s="28"/>
      <c r="DF62" s="28"/>
      <c r="DG62" s="28"/>
      <c r="DH62" s="28"/>
      <c r="DI62" s="28"/>
      <c r="DJ62" s="28"/>
      <c r="DK62" s="28"/>
      <c r="DL62" s="29"/>
      <c r="DM62" s="29"/>
      <c r="DN62" s="29"/>
      <c r="DO62" s="29"/>
      <c r="DP62" s="29"/>
      <c r="DQ62" s="29"/>
      <c r="DR62" s="29"/>
      <c r="DS62" s="28"/>
      <c r="DT62" s="28"/>
      <c r="DU62" s="28"/>
      <c r="DV62" s="28"/>
      <c r="DW62" s="28"/>
      <c r="DX62" s="28"/>
      <c r="DY62" s="28"/>
      <c r="DZ62" s="29"/>
      <c r="EA62" s="29"/>
      <c r="EB62" s="29"/>
      <c r="EC62" s="29"/>
      <c r="ED62" s="29"/>
      <c r="EE62" s="29"/>
      <c r="EF62" s="29"/>
      <c r="EG62" s="28"/>
      <c r="EH62" s="28"/>
      <c r="EI62" s="28"/>
      <c r="EJ62" s="28"/>
      <c r="EK62" s="28"/>
      <c r="EL62" s="28"/>
      <c r="EM62" s="28"/>
      <c r="EN62" s="29"/>
      <c r="EO62" s="29"/>
      <c r="EP62" s="29"/>
      <c r="EQ62" s="29"/>
      <c r="ER62" s="29"/>
      <c r="ES62" s="29"/>
      <c r="ET62" s="29"/>
      <c r="EU62" s="28"/>
      <c r="EV62" s="28"/>
      <c r="EW62" s="28"/>
      <c r="EX62" s="28"/>
      <c r="EY62" s="28"/>
      <c r="EZ62" s="28"/>
      <c r="FA62" s="28"/>
      <c r="FB62" s="29"/>
      <c r="FC62" s="29"/>
      <c r="FD62" s="29"/>
      <c r="FE62" s="29"/>
      <c r="FF62" s="29"/>
      <c r="FG62" s="29"/>
      <c r="FH62" s="29"/>
      <c r="FI62" s="28"/>
      <c r="FJ62" s="28"/>
      <c r="FK62" s="28"/>
      <c r="FL62" s="28"/>
      <c r="FM62" s="28"/>
      <c r="FN62" s="28"/>
      <c r="FO62" s="28"/>
      <c r="FP62" s="29"/>
      <c r="FQ62" s="29"/>
      <c r="FR62" s="29"/>
      <c r="FS62" s="29"/>
      <c r="FT62" s="29"/>
      <c r="FU62" s="29"/>
      <c r="FV62" s="29"/>
      <c r="FW62" s="28"/>
      <c r="FX62" s="28"/>
      <c r="FY62" s="28"/>
      <c r="FZ62" s="28"/>
      <c r="GA62" s="28"/>
      <c r="GB62" s="28"/>
      <c r="GC62" s="28"/>
      <c r="GD62" s="29"/>
      <c r="GE62" s="29"/>
      <c r="GF62" s="29"/>
      <c r="GG62" s="29"/>
      <c r="GH62" s="29"/>
      <c r="GI62" s="29"/>
      <c r="GJ62" s="29"/>
      <c r="GK62" s="28"/>
      <c r="GL62" s="28"/>
      <c r="GM62" s="28"/>
      <c r="GN62" s="28"/>
      <c r="GO62" s="28"/>
      <c r="GP62" s="28"/>
      <c r="GQ62" s="28"/>
      <c r="GR62" s="29"/>
      <c r="GS62" s="29"/>
      <c r="GT62" s="29"/>
      <c r="GU62" s="29"/>
      <c r="GV62" s="29"/>
      <c r="GW62" s="29"/>
      <c r="GX62" s="29"/>
      <c r="GY62" s="28"/>
      <c r="GZ62" s="28"/>
      <c r="HA62" s="28"/>
      <c r="HB62" s="28"/>
      <c r="HC62" s="28"/>
      <c r="HD62" s="28"/>
      <c r="HE62" s="28"/>
      <c r="HF62" s="29"/>
      <c r="HG62" s="29"/>
      <c r="HH62" s="29"/>
      <c r="HI62" s="29"/>
      <c r="HJ62" s="29"/>
      <c r="HK62" s="29"/>
      <c r="HL62" s="29"/>
      <c r="HM62" s="28"/>
      <c r="HN62" s="28"/>
      <c r="HO62" s="28"/>
      <c r="HP62" s="28"/>
      <c r="HQ62" s="28"/>
      <c r="HR62" s="28"/>
      <c r="HS62" s="28"/>
      <c r="HT62" s="29"/>
      <c r="HU62" s="29"/>
      <c r="HV62" s="29"/>
      <c r="HW62" s="29"/>
      <c r="HX62" s="29"/>
      <c r="HY62" s="29"/>
      <c r="HZ62" s="29"/>
      <c r="IA62" s="28"/>
      <c r="IB62" s="28"/>
      <c r="IC62" s="28"/>
      <c r="ID62" s="28"/>
      <c r="IE62" s="28"/>
      <c r="IF62" s="28"/>
      <c r="IG62" s="28"/>
      <c r="IH62" s="29"/>
      <c r="II62" s="29"/>
      <c r="IJ62" s="29"/>
      <c r="IK62" s="29"/>
      <c r="IL62" s="29"/>
      <c r="IM62" s="29"/>
      <c r="IN62" s="29"/>
      <c r="IO62" s="28"/>
      <c r="IP62" s="28"/>
      <c r="IQ62" s="28"/>
      <c r="IR62" s="28"/>
      <c r="IS62" s="28"/>
      <c r="IT62" s="28"/>
      <c r="IU62" s="28"/>
      <c r="IV62" s="29"/>
      <c r="IW62" s="29"/>
      <c r="IX62" s="29"/>
      <c r="IY62" s="29"/>
      <c r="IZ62" s="29"/>
      <c r="JA62" s="29"/>
      <c r="JB62" s="29"/>
      <c r="JC62" s="28"/>
      <c r="JD62" s="28"/>
      <c r="JE62" s="28"/>
      <c r="JF62" s="28"/>
      <c r="JG62" s="28"/>
      <c r="JH62" s="28"/>
      <c r="JI62" s="28"/>
      <c r="JJ62" s="29"/>
      <c r="JK62" s="29"/>
      <c r="JL62" s="29"/>
      <c r="JM62" s="29"/>
      <c r="JN62" s="29"/>
      <c r="JO62" s="29"/>
      <c r="JP62" s="29"/>
      <c r="JQ62" s="28"/>
      <c r="JR62" s="28"/>
      <c r="JS62" s="28"/>
      <c r="JT62" s="28"/>
      <c r="JU62" s="28"/>
      <c r="JV62" s="28"/>
      <c r="JW62" s="28"/>
      <c r="JX62" s="29"/>
      <c r="JY62" s="29"/>
      <c r="JZ62" s="29"/>
      <c r="KA62" s="29"/>
      <c r="KB62" s="29"/>
      <c r="KC62" s="29"/>
      <c r="KD62" s="29"/>
      <c r="KE62" s="28"/>
      <c r="KF62" s="28"/>
      <c r="KG62" s="28"/>
      <c r="KH62" s="28"/>
      <c r="KI62" s="28"/>
      <c r="KJ62" s="28"/>
      <c r="KK62" s="28"/>
      <c r="KL62" s="29"/>
      <c r="KM62" s="29"/>
      <c r="KN62" s="29"/>
      <c r="KO62" s="29"/>
      <c r="KP62" s="29"/>
      <c r="KQ62" s="29"/>
      <c r="KR62" s="29"/>
      <c r="KS62" s="28"/>
      <c r="KT62" s="28"/>
      <c r="KU62" s="28"/>
      <c r="KV62" s="28"/>
      <c r="KW62" s="28"/>
      <c r="KX62" s="28"/>
      <c r="KY62" s="28"/>
      <c r="KZ62" s="29"/>
      <c r="LA62" s="29"/>
      <c r="LB62" s="29"/>
    </row>
    <row r="63" spans="1:314" customFormat="1" x14ac:dyDescent="0.25">
      <c r="A63" s="17">
        <v>15</v>
      </c>
      <c r="B63" s="17" t="s">
        <v>3</v>
      </c>
      <c r="C63" s="28">
        <v>200.26</v>
      </c>
      <c r="D63" s="29">
        <v>286.16000000000003</v>
      </c>
      <c r="E63" s="29">
        <v>269.36</v>
      </c>
      <c r="F63" s="29">
        <v>309.33999999999997</v>
      </c>
      <c r="G63" s="29">
        <v>305.89999999999998</v>
      </c>
      <c r="H63" s="6">
        <v>313.67</v>
      </c>
      <c r="I63" s="6">
        <v>338.9</v>
      </c>
      <c r="J63" s="29">
        <v>325.17</v>
      </c>
      <c r="K63" s="28">
        <v>289.76</v>
      </c>
      <c r="L63" s="28">
        <v>272.51</v>
      </c>
      <c r="M63" s="28">
        <v>323.51</v>
      </c>
      <c r="N63" s="28">
        <v>344.19</v>
      </c>
      <c r="O63" s="28">
        <v>351.93</v>
      </c>
      <c r="P63" s="28">
        <v>321.52999999999997</v>
      </c>
      <c r="Q63" s="28">
        <v>310.37</v>
      </c>
      <c r="R63" s="29">
        <v>209.1</v>
      </c>
      <c r="S63" s="29">
        <v>202.49</v>
      </c>
      <c r="T63" s="29">
        <v>234.4</v>
      </c>
      <c r="U63" s="29">
        <v>233.88</v>
      </c>
      <c r="V63" s="29">
        <v>227.25</v>
      </c>
      <c r="W63" s="29">
        <v>211.26</v>
      </c>
      <c r="X63" s="29">
        <v>207.84</v>
      </c>
      <c r="Y63" s="28">
        <v>174.25</v>
      </c>
      <c r="Z63" s="28">
        <v>167.82</v>
      </c>
      <c r="AA63" s="28">
        <v>191.96</v>
      </c>
      <c r="AB63" s="28">
        <v>185.56</v>
      </c>
      <c r="AC63" s="28">
        <v>186.71</v>
      </c>
      <c r="AD63" s="28">
        <v>195.11</v>
      </c>
      <c r="AE63" s="28">
        <v>189.58</v>
      </c>
      <c r="AF63" s="29">
        <v>135.15</v>
      </c>
      <c r="AG63" s="29">
        <v>129.52000000000001</v>
      </c>
      <c r="AH63" s="29">
        <v>156.24</v>
      </c>
      <c r="AI63" s="29">
        <v>142.6</v>
      </c>
      <c r="AJ63" s="29">
        <v>146.41999999999999</v>
      </c>
      <c r="AK63" s="29">
        <v>146.11000000000001</v>
      </c>
      <c r="AL63" s="29">
        <v>143.72999999999999</v>
      </c>
      <c r="AM63" s="28">
        <v>166.44</v>
      </c>
      <c r="AN63" s="28">
        <v>162.16999999999999</v>
      </c>
      <c r="AO63" s="28">
        <v>173.77</v>
      </c>
      <c r="AP63" s="28">
        <v>175.81</v>
      </c>
      <c r="AQ63" s="28">
        <v>176.5</v>
      </c>
      <c r="AR63" s="28">
        <v>175.28</v>
      </c>
      <c r="AS63" s="28">
        <v>184.81</v>
      </c>
      <c r="AT63" s="29">
        <v>167.29</v>
      </c>
      <c r="AU63" s="29">
        <v>165.3</v>
      </c>
      <c r="AV63" s="29">
        <v>179.03</v>
      </c>
      <c r="AW63" s="29">
        <v>179.72</v>
      </c>
      <c r="AX63" s="29">
        <v>181.55</v>
      </c>
      <c r="AY63" s="29">
        <v>180.71</v>
      </c>
      <c r="AZ63" s="29">
        <v>178.63</v>
      </c>
      <c r="BA63" s="28">
        <v>171.66</v>
      </c>
      <c r="BB63" s="28">
        <v>162.57</v>
      </c>
      <c r="BC63" s="28">
        <v>196.3</v>
      </c>
      <c r="BD63" s="28">
        <v>199.15</v>
      </c>
      <c r="BE63" s="28">
        <v>213.95</v>
      </c>
      <c r="BF63" s="28">
        <v>210.12</v>
      </c>
      <c r="BG63" s="28">
        <v>199.83</v>
      </c>
      <c r="BH63" s="29">
        <v>135.25</v>
      </c>
      <c r="BI63" s="29">
        <v>49.77</v>
      </c>
      <c r="BJ63" s="29">
        <v>142.99</v>
      </c>
      <c r="BK63" s="29">
        <v>145</v>
      </c>
      <c r="BL63" s="29">
        <v>143.83000000000001</v>
      </c>
      <c r="BM63" s="29">
        <v>145.82</v>
      </c>
      <c r="BN63" s="29">
        <v>143.32</v>
      </c>
      <c r="BO63" s="28">
        <v>72.06</v>
      </c>
      <c r="BP63" s="28">
        <v>49.77</v>
      </c>
      <c r="BQ63" s="28">
        <v>76.790000000000006</v>
      </c>
      <c r="BR63" s="28">
        <v>76.069999999999993</v>
      </c>
      <c r="BS63" s="28">
        <v>76.81</v>
      </c>
      <c r="BT63" s="28">
        <v>75.42</v>
      </c>
      <c r="BU63" s="28">
        <v>75.53</v>
      </c>
      <c r="BV63" s="29">
        <v>120.02</v>
      </c>
      <c r="BW63" s="29">
        <v>106.38</v>
      </c>
      <c r="BX63" s="29">
        <v>129.35</v>
      </c>
      <c r="BY63" s="29">
        <v>128.97</v>
      </c>
      <c r="BZ63" s="29">
        <v>128.16999999999999</v>
      </c>
      <c r="CA63" s="29">
        <v>127.2</v>
      </c>
      <c r="CB63" s="29">
        <v>126.21</v>
      </c>
      <c r="CC63" s="28">
        <v>130.66999999999999</v>
      </c>
      <c r="CD63" s="28">
        <v>114.93</v>
      </c>
      <c r="CE63" s="28">
        <v>140.47999999999999</v>
      </c>
      <c r="CF63" s="28">
        <v>143.58000000000001</v>
      </c>
      <c r="CG63" s="28">
        <v>145.96</v>
      </c>
      <c r="CH63" s="28">
        <v>142.83000000000001</v>
      </c>
      <c r="CI63" s="28">
        <v>137.44999999999999</v>
      </c>
      <c r="CJ63" s="29">
        <v>105.46</v>
      </c>
      <c r="CK63" s="29">
        <v>104.43</v>
      </c>
      <c r="CL63" s="29">
        <v>109.46</v>
      </c>
      <c r="CM63" s="29">
        <v>106.78</v>
      </c>
      <c r="CN63" s="29">
        <v>106.78</v>
      </c>
      <c r="CO63" s="29"/>
      <c r="CP63" s="29"/>
      <c r="CQ63" s="28"/>
      <c r="CR63" s="28"/>
      <c r="CS63" s="28"/>
      <c r="CT63" s="28"/>
      <c r="CU63" s="28"/>
      <c r="CV63" s="28"/>
      <c r="CW63" s="28"/>
      <c r="CX63" s="29"/>
      <c r="CY63" s="29"/>
      <c r="CZ63" s="29"/>
      <c r="DA63" s="29"/>
      <c r="DB63" s="29"/>
      <c r="DC63" s="29"/>
      <c r="DD63" s="29"/>
      <c r="DE63" s="28"/>
      <c r="DF63" s="28"/>
      <c r="DG63" s="28"/>
      <c r="DH63" s="28"/>
      <c r="DI63" s="28"/>
      <c r="DJ63" s="28"/>
      <c r="DK63" s="28"/>
      <c r="DL63" s="29"/>
      <c r="DM63" s="29"/>
      <c r="DN63" s="29"/>
      <c r="DO63" s="29"/>
      <c r="DP63" s="29"/>
      <c r="DQ63" s="29"/>
      <c r="DR63" s="29"/>
      <c r="DS63" s="28"/>
      <c r="DT63" s="28"/>
      <c r="DU63" s="28"/>
      <c r="DV63" s="28"/>
      <c r="DW63" s="28"/>
      <c r="DX63" s="28"/>
      <c r="DY63" s="28"/>
      <c r="DZ63" s="29"/>
      <c r="EA63" s="29"/>
      <c r="EB63" s="29"/>
      <c r="EC63" s="29"/>
      <c r="ED63" s="29"/>
      <c r="EE63" s="29"/>
      <c r="EF63" s="29"/>
      <c r="EG63" s="28"/>
      <c r="EH63" s="28"/>
      <c r="EI63" s="28"/>
      <c r="EJ63" s="28"/>
      <c r="EK63" s="28"/>
      <c r="EL63" s="28"/>
      <c r="EM63" s="28"/>
      <c r="EN63" s="29"/>
      <c r="EO63" s="29"/>
      <c r="EP63" s="29"/>
      <c r="EQ63" s="29"/>
      <c r="ER63" s="29"/>
      <c r="ES63" s="29"/>
      <c r="ET63" s="29"/>
      <c r="EU63" s="28"/>
      <c r="EV63" s="28"/>
      <c r="EW63" s="28"/>
      <c r="EX63" s="28"/>
      <c r="EY63" s="28"/>
      <c r="EZ63" s="28"/>
      <c r="FA63" s="28"/>
      <c r="FB63" s="29"/>
      <c r="FC63" s="29"/>
      <c r="FD63" s="29"/>
      <c r="FE63" s="29"/>
      <c r="FF63" s="29"/>
      <c r="FG63" s="29"/>
      <c r="FH63" s="29"/>
      <c r="FI63" s="28"/>
      <c r="FJ63" s="28"/>
      <c r="FK63" s="28"/>
      <c r="FL63" s="28"/>
      <c r="FM63" s="28"/>
      <c r="FN63" s="28"/>
      <c r="FO63" s="28"/>
      <c r="FP63" s="29"/>
      <c r="FQ63" s="29"/>
      <c r="FR63" s="29"/>
      <c r="FS63" s="29"/>
      <c r="FT63" s="29"/>
      <c r="FU63" s="29"/>
      <c r="FV63" s="29"/>
      <c r="FW63" s="28"/>
      <c r="FX63" s="28"/>
      <c r="FY63" s="28"/>
      <c r="FZ63" s="28"/>
      <c r="GA63" s="28"/>
      <c r="GB63" s="28"/>
      <c r="GC63" s="28"/>
      <c r="GD63" s="29"/>
      <c r="GE63" s="29"/>
      <c r="GF63" s="29"/>
      <c r="GG63" s="29"/>
      <c r="GH63" s="29"/>
      <c r="GI63" s="29"/>
      <c r="GJ63" s="29"/>
      <c r="GK63" s="28"/>
      <c r="GL63" s="28"/>
      <c r="GM63" s="28"/>
      <c r="GN63" s="28"/>
      <c r="GO63" s="28"/>
      <c r="GP63" s="28"/>
      <c r="GQ63" s="28"/>
      <c r="GR63" s="29"/>
      <c r="GS63" s="29"/>
      <c r="GT63" s="29"/>
      <c r="GU63" s="29"/>
      <c r="GV63" s="29"/>
      <c r="GW63" s="29"/>
      <c r="GX63" s="29"/>
      <c r="GY63" s="28"/>
      <c r="GZ63" s="28"/>
      <c r="HA63" s="28"/>
      <c r="HB63" s="28"/>
      <c r="HC63" s="28"/>
      <c r="HD63" s="28"/>
      <c r="HE63" s="28"/>
      <c r="HF63" s="29"/>
      <c r="HG63" s="29"/>
      <c r="HH63" s="29"/>
      <c r="HI63" s="29"/>
      <c r="HJ63" s="29"/>
      <c r="HK63" s="29"/>
      <c r="HL63" s="29"/>
      <c r="HM63" s="28"/>
      <c r="HN63" s="28"/>
      <c r="HO63" s="28"/>
      <c r="HP63" s="28"/>
      <c r="HQ63" s="28"/>
      <c r="HR63" s="28"/>
      <c r="HS63" s="28"/>
      <c r="HT63" s="29"/>
      <c r="HU63" s="29"/>
      <c r="HV63" s="29"/>
      <c r="HW63" s="29"/>
      <c r="HX63" s="29"/>
      <c r="HY63" s="29"/>
      <c r="HZ63" s="29"/>
      <c r="IA63" s="28"/>
      <c r="IB63" s="28"/>
      <c r="IC63" s="28"/>
      <c r="ID63" s="28"/>
      <c r="IE63" s="28"/>
      <c r="IF63" s="28"/>
      <c r="IG63" s="28"/>
      <c r="IH63" s="29"/>
      <c r="II63" s="29"/>
      <c r="IJ63" s="29"/>
      <c r="IK63" s="29"/>
      <c r="IL63" s="29"/>
      <c r="IM63" s="29"/>
      <c r="IN63" s="29"/>
      <c r="IO63" s="28"/>
      <c r="IP63" s="28"/>
      <c r="IQ63" s="28"/>
      <c r="IR63" s="28"/>
      <c r="IS63" s="28"/>
      <c r="IT63" s="28"/>
      <c r="IU63" s="28"/>
      <c r="IV63" s="29"/>
      <c r="IW63" s="29"/>
      <c r="IX63" s="29"/>
      <c r="IY63" s="29"/>
      <c r="IZ63" s="29"/>
      <c r="JA63" s="29"/>
      <c r="JB63" s="29"/>
      <c r="JC63" s="28"/>
      <c r="JD63" s="28"/>
      <c r="JE63" s="28"/>
      <c r="JF63" s="28"/>
      <c r="JG63" s="28"/>
      <c r="JH63" s="28"/>
      <c r="JI63" s="28"/>
      <c r="JJ63" s="29"/>
      <c r="JK63" s="29"/>
      <c r="JL63" s="29"/>
      <c r="JM63" s="29"/>
      <c r="JN63" s="29"/>
      <c r="JO63" s="29"/>
      <c r="JP63" s="29"/>
      <c r="JQ63" s="28"/>
      <c r="JR63" s="28"/>
      <c r="JS63" s="28"/>
      <c r="JT63" s="28"/>
      <c r="JU63" s="28"/>
      <c r="JV63" s="28"/>
      <c r="JW63" s="28"/>
      <c r="JX63" s="29"/>
      <c r="JY63" s="29"/>
      <c r="JZ63" s="29"/>
      <c r="KA63" s="29"/>
      <c r="KB63" s="29"/>
      <c r="KC63" s="29"/>
      <c r="KD63" s="29"/>
      <c r="KE63" s="28"/>
      <c r="KF63" s="28"/>
      <c r="KG63" s="28"/>
      <c r="KH63" s="28"/>
      <c r="KI63" s="28"/>
      <c r="KJ63" s="28"/>
      <c r="KK63" s="28"/>
      <c r="KL63" s="29"/>
      <c r="KM63" s="29"/>
      <c r="KN63" s="29"/>
      <c r="KO63" s="29"/>
      <c r="KP63" s="29"/>
      <c r="KQ63" s="29"/>
      <c r="KR63" s="29"/>
      <c r="KS63" s="28"/>
      <c r="KT63" s="28"/>
      <c r="KU63" s="28"/>
      <c r="KV63" s="28"/>
      <c r="KW63" s="28"/>
      <c r="KX63" s="28"/>
      <c r="KY63" s="28"/>
      <c r="KZ63" s="29"/>
      <c r="LA63" s="29"/>
      <c r="LB63" s="29"/>
    </row>
    <row r="64" spans="1:314" customFormat="1" x14ac:dyDescent="0.25">
      <c r="A64" s="17">
        <v>15</v>
      </c>
      <c r="B64" s="17" t="s">
        <v>4</v>
      </c>
      <c r="C64" s="28">
        <v>200.26</v>
      </c>
      <c r="D64" s="29">
        <v>286.16000000000003</v>
      </c>
      <c r="E64" s="29">
        <v>269.36</v>
      </c>
      <c r="F64" s="29">
        <v>309.33999999999997</v>
      </c>
      <c r="G64" s="29">
        <v>305.89999999999998</v>
      </c>
      <c r="H64" s="6">
        <v>275.67</v>
      </c>
      <c r="I64" s="6">
        <v>338.9</v>
      </c>
      <c r="J64" s="29">
        <v>325.17</v>
      </c>
      <c r="K64" s="28">
        <v>289.75</v>
      </c>
      <c r="L64" s="28">
        <v>272.51</v>
      </c>
      <c r="M64" s="28">
        <v>323.51</v>
      </c>
      <c r="N64" s="28">
        <v>344.19</v>
      </c>
      <c r="O64" s="28">
        <v>351.93</v>
      </c>
      <c r="P64" s="28">
        <v>321.52999999999997</v>
      </c>
      <c r="Q64" s="28">
        <v>310.37</v>
      </c>
      <c r="R64" s="29">
        <v>209.1</v>
      </c>
      <c r="S64" s="29">
        <v>202.49</v>
      </c>
      <c r="T64" s="29">
        <v>234.4</v>
      </c>
      <c r="U64" s="29">
        <v>233.88</v>
      </c>
      <c r="V64" s="29">
        <v>227.25</v>
      </c>
      <c r="W64" s="29">
        <v>211.26</v>
      </c>
      <c r="X64" s="29">
        <v>207.84</v>
      </c>
      <c r="Y64" s="28">
        <v>174.25</v>
      </c>
      <c r="Z64" s="28">
        <v>167.82</v>
      </c>
      <c r="AA64" s="28">
        <v>191.96</v>
      </c>
      <c r="AB64" s="28">
        <v>185.56</v>
      </c>
      <c r="AC64" s="28">
        <v>186.71</v>
      </c>
      <c r="AD64" s="28">
        <v>187.34</v>
      </c>
      <c r="AE64" s="28">
        <v>188.81</v>
      </c>
      <c r="AF64" s="29">
        <v>135.15</v>
      </c>
      <c r="AG64" s="29">
        <v>129.51</v>
      </c>
      <c r="AH64" s="29">
        <v>158.36000000000001</v>
      </c>
      <c r="AI64" s="29">
        <v>150.08000000000001</v>
      </c>
      <c r="AJ64" s="29">
        <v>153.52000000000001</v>
      </c>
      <c r="AK64" s="29">
        <v>154.66999999999999</v>
      </c>
      <c r="AL64" s="29">
        <v>164.86</v>
      </c>
      <c r="AM64" s="28">
        <v>167.35</v>
      </c>
      <c r="AN64" s="28">
        <v>162.16999999999999</v>
      </c>
      <c r="AO64" s="28">
        <v>176.23</v>
      </c>
      <c r="AP64" s="28">
        <v>176.66</v>
      </c>
      <c r="AQ64" s="28">
        <v>177.41</v>
      </c>
      <c r="AR64" s="28">
        <v>175.28</v>
      </c>
      <c r="AS64" s="28">
        <v>184.81</v>
      </c>
      <c r="AT64" s="29">
        <v>167.29</v>
      </c>
      <c r="AU64" s="29">
        <v>165.3</v>
      </c>
      <c r="AV64" s="29">
        <v>179.03</v>
      </c>
      <c r="AW64" s="29">
        <v>179.72</v>
      </c>
      <c r="AX64" s="29">
        <v>181.55</v>
      </c>
      <c r="AY64" s="29">
        <v>180.71</v>
      </c>
      <c r="AZ64" s="29">
        <v>178.63</v>
      </c>
      <c r="BA64" s="28">
        <v>171.66</v>
      </c>
      <c r="BB64" s="28">
        <v>162.57</v>
      </c>
      <c r="BC64" s="28">
        <v>196.3</v>
      </c>
      <c r="BD64" s="28">
        <v>199.15</v>
      </c>
      <c r="BE64" s="28">
        <v>213.95</v>
      </c>
      <c r="BF64" s="28">
        <v>210.12</v>
      </c>
      <c r="BG64" s="28">
        <v>199.83</v>
      </c>
      <c r="BH64" s="29">
        <v>49.77</v>
      </c>
      <c r="BI64" s="29">
        <v>49.77</v>
      </c>
      <c r="BJ64" s="29">
        <v>49.77</v>
      </c>
      <c r="BK64" s="29">
        <v>49.77</v>
      </c>
      <c r="BL64" s="29">
        <v>49.77</v>
      </c>
      <c r="BM64" s="29">
        <v>49.77</v>
      </c>
      <c r="BN64" s="29">
        <v>137.87</v>
      </c>
      <c r="BO64" s="28">
        <v>49.77</v>
      </c>
      <c r="BP64" s="28">
        <v>49.77</v>
      </c>
      <c r="BQ64" s="28">
        <v>69.819999999999993</v>
      </c>
      <c r="BR64" s="28">
        <v>72.25</v>
      </c>
      <c r="BS64" s="28">
        <v>69.81</v>
      </c>
      <c r="BT64" s="28">
        <v>49.77</v>
      </c>
      <c r="BU64" s="28">
        <v>49.77</v>
      </c>
      <c r="BV64" s="29">
        <v>73.88</v>
      </c>
      <c r="BW64" s="29">
        <v>66.84</v>
      </c>
      <c r="BX64" s="29">
        <v>82.88</v>
      </c>
      <c r="BY64" s="29">
        <v>88.15</v>
      </c>
      <c r="BZ64" s="29">
        <v>84.81</v>
      </c>
      <c r="CA64" s="29">
        <v>104.76</v>
      </c>
      <c r="CB64" s="29">
        <v>111.04</v>
      </c>
      <c r="CC64" s="28">
        <v>80.760000000000005</v>
      </c>
      <c r="CD64" s="28">
        <v>59.2</v>
      </c>
      <c r="CE64" s="28">
        <v>81.31</v>
      </c>
      <c r="CF64" s="28">
        <v>80.86</v>
      </c>
      <c r="CG64" s="28">
        <v>103.43</v>
      </c>
      <c r="CH64" s="28">
        <v>103.29</v>
      </c>
      <c r="CI64" s="28">
        <v>104.87</v>
      </c>
      <c r="CJ64" s="29">
        <v>70.87</v>
      </c>
      <c r="CK64" s="29">
        <v>89.42</v>
      </c>
      <c r="CL64" s="29">
        <v>104.75</v>
      </c>
      <c r="CM64" s="29">
        <v>103.9</v>
      </c>
      <c r="CN64" s="29">
        <v>103.96</v>
      </c>
      <c r="CO64" s="29"/>
      <c r="CP64" s="29"/>
      <c r="CQ64" s="28"/>
      <c r="CR64" s="28"/>
      <c r="CS64" s="28"/>
      <c r="CT64" s="28"/>
      <c r="CU64" s="28"/>
      <c r="CV64" s="28"/>
      <c r="CW64" s="28"/>
      <c r="CX64" s="29"/>
      <c r="CY64" s="29"/>
      <c r="CZ64" s="29"/>
      <c r="DA64" s="29"/>
      <c r="DB64" s="29"/>
      <c r="DC64" s="29"/>
      <c r="DD64" s="29"/>
      <c r="DE64" s="28"/>
      <c r="DF64" s="28"/>
      <c r="DG64" s="28"/>
      <c r="DH64" s="28"/>
      <c r="DI64" s="28"/>
      <c r="DJ64" s="28"/>
      <c r="DK64" s="28"/>
      <c r="DL64" s="29"/>
      <c r="DM64" s="29"/>
      <c r="DN64" s="29"/>
      <c r="DO64" s="29"/>
      <c r="DP64" s="29"/>
      <c r="DQ64" s="29"/>
      <c r="DR64" s="29"/>
      <c r="DS64" s="28"/>
      <c r="DT64" s="28"/>
      <c r="DU64" s="28"/>
      <c r="DV64" s="28"/>
      <c r="DW64" s="28"/>
      <c r="DX64" s="28"/>
      <c r="DY64" s="28"/>
      <c r="DZ64" s="29"/>
      <c r="EA64" s="29"/>
      <c r="EB64" s="29"/>
      <c r="EC64" s="29"/>
      <c r="ED64" s="29"/>
      <c r="EE64" s="29"/>
      <c r="EF64" s="29"/>
      <c r="EG64" s="28"/>
      <c r="EH64" s="28"/>
      <c r="EI64" s="28"/>
      <c r="EJ64" s="28"/>
      <c r="EK64" s="28"/>
      <c r="EL64" s="28"/>
      <c r="EM64" s="28"/>
      <c r="EN64" s="29"/>
      <c r="EO64" s="29"/>
      <c r="EP64" s="29"/>
      <c r="EQ64" s="29"/>
      <c r="ER64" s="29"/>
      <c r="ES64" s="29"/>
      <c r="ET64" s="29"/>
      <c r="EU64" s="28"/>
      <c r="EV64" s="28"/>
      <c r="EW64" s="28"/>
      <c r="EX64" s="28"/>
      <c r="EY64" s="28"/>
      <c r="EZ64" s="28"/>
      <c r="FA64" s="28"/>
      <c r="FB64" s="29"/>
      <c r="FC64" s="29"/>
      <c r="FD64" s="29"/>
      <c r="FE64" s="29"/>
      <c r="FF64" s="29"/>
      <c r="FG64" s="29"/>
      <c r="FH64" s="29"/>
      <c r="FI64" s="28"/>
      <c r="FJ64" s="28"/>
      <c r="FK64" s="28"/>
      <c r="FL64" s="28"/>
      <c r="FM64" s="28"/>
      <c r="FN64" s="28"/>
      <c r="FO64" s="28"/>
      <c r="FP64" s="29"/>
      <c r="FQ64" s="29"/>
      <c r="FR64" s="29"/>
      <c r="FS64" s="29"/>
      <c r="FT64" s="29"/>
      <c r="FU64" s="29"/>
      <c r="FV64" s="29"/>
      <c r="FW64" s="28"/>
      <c r="FX64" s="28"/>
      <c r="FY64" s="28"/>
      <c r="FZ64" s="28"/>
      <c r="GA64" s="28"/>
      <c r="GB64" s="28"/>
      <c r="GC64" s="28"/>
      <c r="GD64" s="29"/>
      <c r="GE64" s="29"/>
      <c r="GF64" s="29"/>
      <c r="GG64" s="29"/>
      <c r="GH64" s="29"/>
      <c r="GI64" s="29"/>
      <c r="GJ64" s="29"/>
      <c r="GK64" s="28"/>
      <c r="GL64" s="28"/>
      <c r="GM64" s="28"/>
      <c r="GN64" s="28"/>
      <c r="GO64" s="28"/>
      <c r="GP64" s="28"/>
      <c r="GQ64" s="28"/>
      <c r="GR64" s="29"/>
      <c r="GS64" s="29"/>
      <c r="GT64" s="29"/>
      <c r="GU64" s="29"/>
      <c r="GV64" s="29"/>
      <c r="GW64" s="29"/>
      <c r="GX64" s="29"/>
      <c r="GY64" s="28"/>
      <c r="GZ64" s="28"/>
      <c r="HA64" s="28"/>
      <c r="HB64" s="28"/>
      <c r="HC64" s="28"/>
      <c r="HD64" s="28"/>
      <c r="HE64" s="28"/>
      <c r="HF64" s="29"/>
      <c r="HG64" s="29"/>
      <c r="HH64" s="29"/>
      <c r="HI64" s="29"/>
      <c r="HJ64" s="29"/>
      <c r="HK64" s="29"/>
      <c r="HL64" s="29"/>
      <c r="HM64" s="28"/>
      <c r="HN64" s="28"/>
      <c r="HO64" s="28"/>
      <c r="HP64" s="28"/>
      <c r="HQ64" s="28"/>
      <c r="HR64" s="28"/>
      <c r="HS64" s="28"/>
      <c r="HT64" s="29"/>
      <c r="HU64" s="29"/>
      <c r="HV64" s="29"/>
      <c r="HW64" s="29"/>
      <c r="HX64" s="29"/>
      <c r="HY64" s="29"/>
      <c r="HZ64" s="29"/>
      <c r="IA64" s="28"/>
      <c r="IB64" s="28"/>
      <c r="IC64" s="28"/>
      <c r="ID64" s="28"/>
      <c r="IE64" s="28"/>
      <c r="IF64" s="28"/>
      <c r="IG64" s="28"/>
      <c r="IH64" s="29"/>
      <c r="II64" s="29"/>
      <c r="IJ64" s="29"/>
      <c r="IK64" s="29"/>
      <c r="IL64" s="29"/>
      <c r="IM64" s="29"/>
      <c r="IN64" s="29"/>
      <c r="IO64" s="28"/>
      <c r="IP64" s="28"/>
      <c r="IQ64" s="28"/>
      <c r="IR64" s="28"/>
      <c r="IS64" s="28"/>
      <c r="IT64" s="28"/>
      <c r="IU64" s="28"/>
      <c r="IV64" s="29"/>
      <c r="IW64" s="29"/>
      <c r="IX64" s="29"/>
      <c r="IY64" s="29"/>
      <c r="IZ64" s="29"/>
      <c r="JA64" s="29"/>
      <c r="JB64" s="29"/>
      <c r="JC64" s="28"/>
      <c r="JD64" s="28"/>
      <c r="JE64" s="28"/>
      <c r="JF64" s="28"/>
      <c r="JG64" s="28"/>
      <c r="JH64" s="28"/>
      <c r="JI64" s="28"/>
      <c r="JJ64" s="29"/>
      <c r="JK64" s="29"/>
      <c r="JL64" s="29"/>
      <c r="JM64" s="29"/>
      <c r="JN64" s="29"/>
      <c r="JO64" s="29"/>
      <c r="JP64" s="29"/>
      <c r="JQ64" s="28"/>
      <c r="JR64" s="28"/>
      <c r="JS64" s="28"/>
      <c r="JT64" s="28"/>
      <c r="JU64" s="28"/>
      <c r="JV64" s="28"/>
      <c r="JW64" s="28"/>
      <c r="JX64" s="29"/>
      <c r="JY64" s="29"/>
      <c r="JZ64" s="29"/>
      <c r="KA64" s="29"/>
      <c r="KB64" s="29"/>
      <c r="KC64" s="29"/>
      <c r="KD64" s="29"/>
      <c r="KE64" s="28"/>
      <c r="KF64" s="28"/>
      <c r="KG64" s="28"/>
      <c r="KH64" s="28"/>
      <c r="KI64" s="28"/>
      <c r="KJ64" s="28"/>
      <c r="KK64" s="28"/>
      <c r="KL64" s="29"/>
      <c r="KM64" s="29"/>
      <c r="KN64" s="29"/>
      <c r="KO64" s="29"/>
      <c r="KP64" s="29"/>
      <c r="KQ64" s="29"/>
      <c r="KR64" s="29"/>
      <c r="KS64" s="28"/>
      <c r="KT64" s="28"/>
      <c r="KU64" s="28"/>
      <c r="KV64" s="28"/>
      <c r="KW64" s="28"/>
      <c r="KX64" s="28"/>
      <c r="KY64" s="28"/>
      <c r="KZ64" s="29"/>
      <c r="LA64" s="29"/>
      <c r="LB64" s="29"/>
    </row>
    <row r="65" spans="1:314" customFormat="1" x14ac:dyDescent="0.25">
      <c r="A65" s="17">
        <v>15</v>
      </c>
      <c r="B65" s="17" t="s">
        <v>5</v>
      </c>
      <c r="C65" s="28">
        <v>200.26</v>
      </c>
      <c r="D65" s="29">
        <v>286.16000000000003</v>
      </c>
      <c r="E65" s="29">
        <v>269.36</v>
      </c>
      <c r="F65" s="29">
        <v>309.33999999999997</v>
      </c>
      <c r="G65" s="29">
        <v>305.89999999999998</v>
      </c>
      <c r="H65" s="6">
        <v>313.67</v>
      </c>
      <c r="I65" s="6">
        <v>338.9</v>
      </c>
      <c r="J65" s="29">
        <v>325.17</v>
      </c>
      <c r="K65" s="28">
        <v>289.76</v>
      </c>
      <c r="L65" s="28">
        <v>272.51</v>
      </c>
      <c r="M65" s="28">
        <v>323.51</v>
      </c>
      <c r="N65" s="28">
        <v>344.19</v>
      </c>
      <c r="O65" s="28">
        <v>351.93</v>
      </c>
      <c r="P65" s="28">
        <v>321.52999999999997</v>
      </c>
      <c r="Q65" s="28">
        <v>310.37</v>
      </c>
      <c r="R65" s="29">
        <v>209.1</v>
      </c>
      <c r="S65" s="29">
        <v>202.49</v>
      </c>
      <c r="T65" s="29">
        <v>234.4</v>
      </c>
      <c r="U65" s="29">
        <v>233.88</v>
      </c>
      <c r="V65" s="29">
        <v>227.25</v>
      </c>
      <c r="W65" s="29">
        <v>211.26</v>
      </c>
      <c r="X65" s="29">
        <v>207.84</v>
      </c>
      <c r="Y65" s="28">
        <v>174.25</v>
      </c>
      <c r="Z65" s="28">
        <v>167.82</v>
      </c>
      <c r="AA65" s="28">
        <v>191.96</v>
      </c>
      <c r="AB65" s="28">
        <v>185.56</v>
      </c>
      <c r="AC65" s="28">
        <v>186.71</v>
      </c>
      <c r="AD65" s="28">
        <v>187.34</v>
      </c>
      <c r="AE65" s="28">
        <v>193.44</v>
      </c>
      <c r="AF65" s="29">
        <v>135.15</v>
      </c>
      <c r="AG65" s="29">
        <v>129.52000000000001</v>
      </c>
      <c r="AH65" s="29">
        <v>158.36000000000001</v>
      </c>
      <c r="AI65" s="29">
        <v>150.08000000000001</v>
      </c>
      <c r="AJ65" s="29">
        <v>153.52000000000001</v>
      </c>
      <c r="AK65" s="29">
        <v>154.66999999999999</v>
      </c>
      <c r="AL65" s="29">
        <v>164.86</v>
      </c>
      <c r="AM65" s="28">
        <v>167.35</v>
      </c>
      <c r="AN65" s="28">
        <v>162.16999999999999</v>
      </c>
      <c r="AO65" s="28">
        <v>176.23</v>
      </c>
      <c r="AP65" s="28">
        <v>176.66</v>
      </c>
      <c r="AQ65" s="28">
        <v>177.41</v>
      </c>
      <c r="AR65" s="28">
        <v>175.28</v>
      </c>
      <c r="AS65" s="28">
        <v>184.81</v>
      </c>
      <c r="AT65" s="29">
        <v>167.29</v>
      </c>
      <c r="AU65" s="29">
        <v>165.3</v>
      </c>
      <c r="AV65" s="29">
        <v>179.03</v>
      </c>
      <c r="AW65" s="29">
        <v>179.72</v>
      </c>
      <c r="AX65" s="29">
        <v>181.55</v>
      </c>
      <c r="AY65" s="29">
        <v>180.71</v>
      </c>
      <c r="AZ65" s="29">
        <v>178.63</v>
      </c>
      <c r="BA65" s="28">
        <v>171.66</v>
      </c>
      <c r="BB65" s="28">
        <v>162.57</v>
      </c>
      <c r="BC65" s="28">
        <v>196.29</v>
      </c>
      <c r="BD65" s="28">
        <v>199.15</v>
      </c>
      <c r="BE65" s="28">
        <v>213.95</v>
      </c>
      <c r="BF65" s="28">
        <v>210.12</v>
      </c>
      <c r="BG65" s="28">
        <v>199.83</v>
      </c>
      <c r="BH65" s="29">
        <v>49.77</v>
      </c>
      <c r="BI65" s="29">
        <v>49.77</v>
      </c>
      <c r="BJ65" s="29">
        <v>49.77</v>
      </c>
      <c r="BK65" s="29">
        <v>49.77</v>
      </c>
      <c r="BL65" s="29">
        <v>49.77</v>
      </c>
      <c r="BM65" s="29">
        <v>49.77</v>
      </c>
      <c r="BN65" s="29">
        <v>135.26</v>
      </c>
      <c r="BO65" s="28">
        <v>49.77</v>
      </c>
      <c r="BP65" s="28">
        <v>49.77</v>
      </c>
      <c r="BQ65" s="28">
        <v>69.599999999999994</v>
      </c>
      <c r="BR65" s="28">
        <v>49.77</v>
      </c>
      <c r="BS65" s="28">
        <v>49.77</v>
      </c>
      <c r="BT65" s="28">
        <v>49.77</v>
      </c>
      <c r="BU65" s="28">
        <v>49.77</v>
      </c>
      <c r="BV65" s="29">
        <v>49.77</v>
      </c>
      <c r="BW65" s="29">
        <v>49.77</v>
      </c>
      <c r="BX65" s="29">
        <v>69.98</v>
      </c>
      <c r="BY65" s="29">
        <v>63.23</v>
      </c>
      <c r="BZ65" s="29">
        <v>49.77</v>
      </c>
      <c r="CA65" s="29">
        <v>49.77</v>
      </c>
      <c r="CB65" s="29">
        <v>49.77</v>
      </c>
      <c r="CC65" s="28">
        <v>49.77</v>
      </c>
      <c r="CD65" s="28">
        <v>49.77</v>
      </c>
      <c r="CE65" s="28">
        <v>49.77</v>
      </c>
      <c r="CF65" s="28">
        <v>49.77</v>
      </c>
      <c r="CG65" s="28">
        <v>49.77</v>
      </c>
      <c r="CH65" s="28">
        <v>49.77</v>
      </c>
      <c r="CI65" s="28">
        <v>49.77</v>
      </c>
      <c r="CJ65" s="29">
        <v>49.77</v>
      </c>
      <c r="CK65" s="29">
        <v>49.77</v>
      </c>
      <c r="CL65" s="29">
        <v>49.77</v>
      </c>
      <c r="CM65" s="29">
        <v>49.77</v>
      </c>
      <c r="CN65" s="29">
        <v>101.25</v>
      </c>
      <c r="CO65" s="29"/>
      <c r="CP65" s="29"/>
      <c r="CQ65" s="28"/>
      <c r="CR65" s="28"/>
      <c r="CS65" s="28"/>
      <c r="CT65" s="28"/>
      <c r="CU65" s="28"/>
      <c r="CV65" s="28"/>
      <c r="CW65" s="28"/>
      <c r="CX65" s="29"/>
      <c r="CY65" s="29"/>
      <c r="CZ65" s="29"/>
      <c r="DA65" s="29"/>
      <c r="DB65" s="29"/>
      <c r="DC65" s="29"/>
      <c r="DD65" s="29"/>
      <c r="DE65" s="28"/>
      <c r="DF65" s="28"/>
      <c r="DG65" s="28"/>
      <c r="DH65" s="28"/>
      <c r="DI65" s="28"/>
      <c r="DJ65" s="28"/>
      <c r="DK65" s="28"/>
      <c r="DL65" s="29"/>
      <c r="DM65" s="29"/>
      <c r="DN65" s="29"/>
      <c r="DO65" s="29"/>
      <c r="DP65" s="29"/>
      <c r="DQ65" s="29"/>
      <c r="DR65" s="29"/>
      <c r="DS65" s="28"/>
      <c r="DT65" s="28"/>
      <c r="DU65" s="28"/>
      <c r="DV65" s="28"/>
      <c r="DW65" s="28"/>
      <c r="DX65" s="28"/>
      <c r="DY65" s="28"/>
      <c r="DZ65" s="29"/>
      <c r="EA65" s="29"/>
      <c r="EB65" s="29"/>
      <c r="EC65" s="29"/>
      <c r="ED65" s="29"/>
      <c r="EE65" s="29"/>
      <c r="EF65" s="29"/>
      <c r="EG65" s="28"/>
      <c r="EH65" s="28"/>
      <c r="EI65" s="28"/>
      <c r="EJ65" s="28"/>
      <c r="EK65" s="28"/>
      <c r="EL65" s="28"/>
      <c r="EM65" s="28"/>
      <c r="EN65" s="29"/>
      <c r="EO65" s="29"/>
      <c r="EP65" s="29"/>
      <c r="EQ65" s="29"/>
      <c r="ER65" s="29"/>
      <c r="ES65" s="29"/>
      <c r="ET65" s="29"/>
      <c r="EU65" s="28"/>
      <c r="EV65" s="28"/>
      <c r="EW65" s="28"/>
      <c r="EX65" s="28"/>
      <c r="EY65" s="28"/>
      <c r="EZ65" s="28"/>
      <c r="FA65" s="28"/>
      <c r="FB65" s="29"/>
      <c r="FC65" s="29"/>
      <c r="FD65" s="29"/>
      <c r="FE65" s="29"/>
      <c r="FF65" s="29"/>
      <c r="FG65" s="29"/>
      <c r="FH65" s="29"/>
      <c r="FI65" s="28"/>
      <c r="FJ65" s="28"/>
      <c r="FK65" s="28"/>
      <c r="FL65" s="28"/>
      <c r="FM65" s="28"/>
      <c r="FN65" s="28"/>
      <c r="FO65" s="28"/>
      <c r="FP65" s="29"/>
      <c r="FQ65" s="29"/>
      <c r="FR65" s="29"/>
      <c r="FS65" s="29"/>
      <c r="FT65" s="29"/>
      <c r="FU65" s="29"/>
      <c r="FV65" s="29"/>
      <c r="FW65" s="28"/>
      <c r="FX65" s="28"/>
      <c r="FY65" s="28"/>
      <c r="FZ65" s="28"/>
      <c r="GA65" s="28"/>
      <c r="GB65" s="28"/>
      <c r="GC65" s="28"/>
      <c r="GD65" s="29"/>
      <c r="GE65" s="29"/>
      <c r="GF65" s="29"/>
      <c r="GG65" s="29"/>
      <c r="GH65" s="29"/>
      <c r="GI65" s="29"/>
      <c r="GJ65" s="29"/>
      <c r="GK65" s="28"/>
      <c r="GL65" s="28"/>
      <c r="GM65" s="28"/>
      <c r="GN65" s="28"/>
      <c r="GO65" s="28"/>
      <c r="GP65" s="28"/>
      <c r="GQ65" s="28"/>
      <c r="GR65" s="29"/>
      <c r="GS65" s="29"/>
      <c r="GT65" s="29"/>
      <c r="GU65" s="29"/>
      <c r="GV65" s="29"/>
      <c r="GW65" s="29"/>
      <c r="GX65" s="29"/>
      <c r="GY65" s="28"/>
      <c r="GZ65" s="28"/>
      <c r="HA65" s="28"/>
      <c r="HB65" s="28"/>
      <c r="HC65" s="28"/>
      <c r="HD65" s="28"/>
      <c r="HE65" s="28"/>
      <c r="HF65" s="29"/>
      <c r="HG65" s="29"/>
      <c r="HH65" s="29"/>
      <c r="HI65" s="29"/>
      <c r="HJ65" s="29"/>
      <c r="HK65" s="29"/>
      <c r="HL65" s="29"/>
      <c r="HM65" s="28"/>
      <c r="HN65" s="28"/>
      <c r="HO65" s="28"/>
      <c r="HP65" s="28"/>
      <c r="HQ65" s="28"/>
      <c r="HR65" s="28"/>
      <c r="HS65" s="28"/>
      <c r="HT65" s="29"/>
      <c r="HU65" s="29"/>
      <c r="HV65" s="29"/>
      <c r="HW65" s="29"/>
      <c r="HX65" s="29"/>
      <c r="HY65" s="29"/>
      <c r="HZ65" s="29"/>
      <c r="IA65" s="28"/>
      <c r="IB65" s="28"/>
      <c r="IC65" s="28"/>
      <c r="ID65" s="28"/>
      <c r="IE65" s="28"/>
      <c r="IF65" s="28"/>
      <c r="IG65" s="28"/>
      <c r="IH65" s="29"/>
      <c r="II65" s="29"/>
      <c r="IJ65" s="29"/>
      <c r="IK65" s="29"/>
      <c r="IL65" s="29"/>
      <c r="IM65" s="29"/>
      <c r="IN65" s="29"/>
      <c r="IO65" s="28"/>
      <c r="IP65" s="28"/>
      <c r="IQ65" s="28"/>
      <c r="IR65" s="28"/>
      <c r="IS65" s="28"/>
      <c r="IT65" s="28"/>
      <c r="IU65" s="28"/>
      <c r="IV65" s="29"/>
      <c r="IW65" s="29"/>
      <c r="IX65" s="29"/>
      <c r="IY65" s="29"/>
      <c r="IZ65" s="29"/>
      <c r="JA65" s="29"/>
      <c r="JB65" s="29"/>
      <c r="JC65" s="28"/>
      <c r="JD65" s="28"/>
      <c r="JE65" s="28"/>
      <c r="JF65" s="28"/>
      <c r="JG65" s="28"/>
      <c r="JH65" s="28"/>
      <c r="JI65" s="28"/>
      <c r="JJ65" s="29"/>
      <c r="JK65" s="29"/>
      <c r="JL65" s="29"/>
      <c r="JM65" s="29"/>
      <c r="JN65" s="29"/>
      <c r="JO65" s="29"/>
      <c r="JP65" s="29"/>
      <c r="JQ65" s="28"/>
      <c r="JR65" s="28"/>
      <c r="JS65" s="28"/>
      <c r="JT65" s="28"/>
      <c r="JU65" s="28"/>
      <c r="JV65" s="28"/>
      <c r="JW65" s="28"/>
      <c r="JX65" s="29"/>
      <c r="JY65" s="29"/>
      <c r="JZ65" s="29"/>
      <c r="KA65" s="29"/>
      <c r="KB65" s="29"/>
      <c r="KC65" s="29"/>
      <c r="KD65" s="29"/>
      <c r="KE65" s="28"/>
      <c r="KF65" s="28"/>
      <c r="KG65" s="28"/>
      <c r="KH65" s="28"/>
      <c r="KI65" s="28"/>
      <c r="KJ65" s="28"/>
      <c r="KK65" s="28"/>
      <c r="KL65" s="29"/>
      <c r="KM65" s="29"/>
      <c r="KN65" s="29"/>
      <c r="KO65" s="29"/>
      <c r="KP65" s="29"/>
      <c r="KQ65" s="29"/>
      <c r="KR65" s="29"/>
      <c r="KS65" s="28"/>
      <c r="KT65" s="28"/>
      <c r="KU65" s="28"/>
      <c r="KV65" s="28"/>
      <c r="KW65" s="28"/>
      <c r="KX65" s="28"/>
      <c r="KY65" s="28"/>
      <c r="KZ65" s="29"/>
      <c r="LA65" s="29"/>
      <c r="LB65" s="29"/>
    </row>
    <row r="66" spans="1:314" customFormat="1" x14ac:dyDescent="0.25">
      <c r="A66" s="17">
        <v>16</v>
      </c>
      <c r="B66" s="17" t="s">
        <v>2</v>
      </c>
      <c r="C66" s="28">
        <v>201.65</v>
      </c>
      <c r="D66" s="29">
        <v>286.79000000000002</v>
      </c>
      <c r="E66" s="29">
        <v>272.24</v>
      </c>
      <c r="F66" s="29">
        <v>307.79000000000002</v>
      </c>
      <c r="G66" s="29">
        <v>305.87</v>
      </c>
      <c r="H66" s="6">
        <v>313.02999999999997</v>
      </c>
      <c r="I66" s="6">
        <v>330.3</v>
      </c>
      <c r="J66" s="29">
        <v>321.43</v>
      </c>
      <c r="K66" s="28">
        <v>288.62</v>
      </c>
      <c r="L66" s="28">
        <v>277.92</v>
      </c>
      <c r="M66" s="28">
        <v>320.83</v>
      </c>
      <c r="N66" s="28">
        <v>335.87</v>
      </c>
      <c r="O66" s="28">
        <v>343.09</v>
      </c>
      <c r="P66" s="28">
        <v>318.62</v>
      </c>
      <c r="Q66" s="28">
        <v>304.14999999999998</v>
      </c>
      <c r="R66" s="29">
        <v>211.83</v>
      </c>
      <c r="S66" s="29">
        <v>205.44</v>
      </c>
      <c r="T66" s="29">
        <v>233.31</v>
      </c>
      <c r="U66" s="29">
        <v>232.12</v>
      </c>
      <c r="V66" s="29">
        <v>226.3</v>
      </c>
      <c r="W66" s="29">
        <v>214.13</v>
      </c>
      <c r="X66" s="29">
        <v>212.58</v>
      </c>
      <c r="Y66" s="28">
        <v>193.7</v>
      </c>
      <c r="Z66" s="28">
        <v>169.88</v>
      </c>
      <c r="AA66" s="28">
        <v>189.98</v>
      </c>
      <c r="AB66" s="28">
        <v>188.26</v>
      </c>
      <c r="AC66" s="28">
        <v>191.64</v>
      </c>
      <c r="AD66" s="28">
        <v>212.89</v>
      </c>
      <c r="AE66" s="28">
        <v>191.11</v>
      </c>
      <c r="AF66" s="29">
        <v>151.13999999999999</v>
      </c>
      <c r="AG66" s="29">
        <v>145.83000000000001</v>
      </c>
      <c r="AH66" s="29">
        <v>155.41999999999999</v>
      </c>
      <c r="AI66" s="29">
        <v>165.51</v>
      </c>
      <c r="AJ66" s="29">
        <v>168.05</v>
      </c>
      <c r="AK66" s="29">
        <v>167.99</v>
      </c>
      <c r="AL66" s="29">
        <v>164.14</v>
      </c>
      <c r="AM66" s="28">
        <v>167.22</v>
      </c>
      <c r="AN66" s="28">
        <v>162.61000000000001</v>
      </c>
      <c r="AO66" s="28">
        <v>175.54</v>
      </c>
      <c r="AP66" s="28">
        <v>174.47</v>
      </c>
      <c r="AQ66" s="28">
        <v>176.16</v>
      </c>
      <c r="AR66" s="28">
        <v>174.45</v>
      </c>
      <c r="AS66" s="28">
        <v>180.45</v>
      </c>
      <c r="AT66" s="29">
        <v>167.25</v>
      </c>
      <c r="AU66" s="29">
        <v>165.42</v>
      </c>
      <c r="AV66" s="29">
        <v>178.88</v>
      </c>
      <c r="AW66" s="29">
        <v>180.88</v>
      </c>
      <c r="AX66" s="29">
        <v>180.92</v>
      </c>
      <c r="AY66" s="29">
        <v>179.8</v>
      </c>
      <c r="AZ66" s="29">
        <v>177.03</v>
      </c>
      <c r="BA66" s="28">
        <v>171.51</v>
      </c>
      <c r="BB66" s="28">
        <v>162.53</v>
      </c>
      <c r="BC66" s="28">
        <v>193.93</v>
      </c>
      <c r="BD66" s="28">
        <v>199.76</v>
      </c>
      <c r="BE66" s="28">
        <v>212.38</v>
      </c>
      <c r="BF66" s="28">
        <v>209.7</v>
      </c>
      <c r="BG66" s="28">
        <v>197.52</v>
      </c>
      <c r="BH66" s="29">
        <v>134</v>
      </c>
      <c r="BI66" s="29">
        <v>49.77</v>
      </c>
      <c r="BJ66" s="29">
        <v>142.81</v>
      </c>
      <c r="BK66" s="29">
        <v>144.11000000000001</v>
      </c>
      <c r="BL66" s="29">
        <v>144.09</v>
      </c>
      <c r="BM66" s="29">
        <v>145.69999999999999</v>
      </c>
      <c r="BN66" s="29">
        <v>143.91999999999999</v>
      </c>
      <c r="BO66" s="28">
        <v>71.83</v>
      </c>
      <c r="BP66" s="28">
        <v>50.81</v>
      </c>
      <c r="BQ66" s="28">
        <v>77.02</v>
      </c>
      <c r="BR66" s="28">
        <v>76.14</v>
      </c>
      <c r="BS66" s="28">
        <v>76.62</v>
      </c>
      <c r="BT66" s="28">
        <v>75.400000000000006</v>
      </c>
      <c r="BU66" s="28">
        <v>74.89</v>
      </c>
      <c r="BV66" s="29">
        <v>119.42</v>
      </c>
      <c r="BW66" s="29">
        <v>114.82</v>
      </c>
      <c r="BX66" s="29">
        <v>127.84</v>
      </c>
      <c r="BY66" s="29">
        <v>128.91999999999999</v>
      </c>
      <c r="BZ66" s="29">
        <v>126.48</v>
      </c>
      <c r="CA66" s="29">
        <v>128.78</v>
      </c>
      <c r="CB66" s="29">
        <v>124.07</v>
      </c>
      <c r="CC66" s="28">
        <v>131.35</v>
      </c>
      <c r="CD66" s="28">
        <v>127.58</v>
      </c>
      <c r="CE66" s="28">
        <v>140.09</v>
      </c>
      <c r="CF66" s="28">
        <v>144.13999999999999</v>
      </c>
      <c r="CG66" s="28">
        <v>147.1</v>
      </c>
      <c r="CH66" s="28">
        <v>142.9</v>
      </c>
      <c r="CI66" s="28">
        <v>137.69999999999999</v>
      </c>
      <c r="CJ66" s="29">
        <v>104.78</v>
      </c>
      <c r="CK66" s="29">
        <v>103.32</v>
      </c>
      <c r="CL66" s="29">
        <v>109.58</v>
      </c>
      <c r="CM66" s="29">
        <v>106.7</v>
      </c>
      <c r="CN66" s="29">
        <v>106.73</v>
      </c>
      <c r="CO66" s="29"/>
      <c r="CP66" s="29"/>
      <c r="CQ66" s="28"/>
      <c r="CR66" s="28"/>
      <c r="CS66" s="28"/>
      <c r="CT66" s="28"/>
      <c r="CU66" s="28"/>
      <c r="CV66" s="28"/>
      <c r="CW66" s="28"/>
      <c r="CX66" s="29"/>
      <c r="CY66" s="29"/>
      <c r="CZ66" s="29"/>
      <c r="DA66" s="29"/>
      <c r="DB66" s="29"/>
      <c r="DC66" s="29"/>
      <c r="DD66" s="29"/>
      <c r="DE66" s="28"/>
      <c r="DF66" s="28"/>
      <c r="DG66" s="28"/>
      <c r="DH66" s="28"/>
      <c r="DI66" s="28"/>
      <c r="DJ66" s="28"/>
      <c r="DK66" s="28"/>
      <c r="DL66" s="29"/>
      <c r="DM66" s="29"/>
      <c r="DN66" s="29"/>
      <c r="DO66" s="29"/>
      <c r="DP66" s="29"/>
      <c r="DQ66" s="29"/>
      <c r="DR66" s="29"/>
      <c r="DS66" s="28"/>
      <c r="DT66" s="28"/>
      <c r="DU66" s="28"/>
      <c r="DV66" s="28"/>
      <c r="DW66" s="28"/>
      <c r="DX66" s="28"/>
      <c r="DY66" s="28"/>
      <c r="DZ66" s="29"/>
      <c r="EA66" s="29"/>
      <c r="EB66" s="29"/>
      <c r="EC66" s="29"/>
      <c r="ED66" s="29"/>
      <c r="EE66" s="29"/>
      <c r="EF66" s="29"/>
      <c r="EG66" s="28"/>
      <c r="EH66" s="28"/>
      <c r="EI66" s="28"/>
      <c r="EJ66" s="28"/>
      <c r="EK66" s="28"/>
      <c r="EL66" s="28"/>
      <c r="EM66" s="28"/>
      <c r="EN66" s="29"/>
      <c r="EO66" s="29"/>
      <c r="EP66" s="29"/>
      <c r="EQ66" s="29"/>
      <c r="ER66" s="29"/>
      <c r="ES66" s="29"/>
      <c r="ET66" s="29"/>
      <c r="EU66" s="28"/>
      <c r="EV66" s="28"/>
      <c r="EW66" s="28"/>
      <c r="EX66" s="28"/>
      <c r="EY66" s="28"/>
      <c r="EZ66" s="28"/>
      <c r="FA66" s="28"/>
      <c r="FB66" s="29"/>
      <c r="FC66" s="29"/>
      <c r="FD66" s="29"/>
      <c r="FE66" s="29"/>
      <c r="FF66" s="29"/>
      <c r="FG66" s="29"/>
      <c r="FH66" s="29"/>
      <c r="FI66" s="28"/>
      <c r="FJ66" s="28"/>
      <c r="FK66" s="28"/>
      <c r="FL66" s="28"/>
      <c r="FM66" s="28"/>
      <c r="FN66" s="28"/>
      <c r="FO66" s="28"/>
      <c r="FP66" s="29"/>
      <c r="FQ66" s="29"/>
      <c r="FR66" s="29"/>
      <c r="FS66" s="29"/>
      <c r="FT66" s="29"/>
      <c r="FU66" s="29"/>
      <c r="FV66" s="29"/>
      <c r="FW66" s="28"/>
      <c r="FX66" s="28"/>
      <c r="FY66" s="28"/>
      <c r="FZ66" s="28"/>
      <c r="GA66" s="28"/>
      <c r="GB66" s="28"/>
      <c r="GC66" s="28"/>
      <c r="GD66" s="29"/>
      <c r="GE66" s="29"/>
      <c r="GF66" s="29"/>
      <c r="GG66" s="29"/>
      <c r="GH66" s="29"/>
      <c r="GI66" s="29"/>
      <c r="GJ66" s="29"/>
      <c r="GK66" s="28"/>
      <c r="GL66" s="28"/>
      <c r="GM66" s="28"/>
      <c r="GN66" s="28"/>
      <c r="GO66" s="28"/>
      <c r="GP66" s="28"/>
      <c r="GQ66" s="28"/>
      <c r="GR66" s="29"/>
      <c r="GS66" s="29"/>
      <c r="GT66" s="29"/>
      <c r="GU66" s="29"/>
      <c r="GV66" s="29"/>
      <c r="GW66" s="29"/>
      <c r="GX66" s="29"/>
      <c r="GY66" s="28"/>
      <c r="GZ66" s="28"/>
      <c r="HA66" s="28"/>
      <c r="HB66" s="28"/>
      <c r="HC66" s="28"/>
      <c r="HD66" s="28"/>
      <c r="HE66" s="28"/>
      <c r="HF66" s="29"/>
      <c r="HG66" s="29"/>
      <c r="HH66" s="29"/>
      <c r="HI66" s="29"/>
      <c r="HJ66" s="29"/>
      <c r="HK66" s="29"/>
      <c r="HL66" s="29"/>
      <c r="HM66" s="28"/>
      <c r="HN66" s="28"/>
      <c r="HO66" s="28"/>
      <c r="HP66" s="28"/>
      <c r="HQ66" s="28"/>
      <c r="HR66" s="28"/>
      <c r="HS66" s="28"/>
      <c r="HT66" s="29"/>
      <c r="HU66" s="29"/>
      <c r="HV66" s="29"/>
      <c r="HW66" s="29"/>
      <c r="HX66" s="29"/>
      <c r="HY66" s="29"/>
      <c r="HZ66" s="29"/>
      <c r="IA66" s="28"/>
      <c r="IB66" s="28"/>
      <c r="IC66" s="28"/>
      <c r="ID66" s="28"/>
      <c r="IE66" s="28"/>
      <c r="IF66" s="28"/>
      <c r="IG66" s="28"/>
      <c r="IH66" s="29"/>
      <c r="II66" s="29"/>
      <c r="IJ66" s="29"/>
      <c r="IK66" s="29"/>
      <c r="IL66" s="29"/>
      <c r="IM66" s="29"/>
      <c r="IN66" s="29"/>
      <c r="IO66" s="28"/>
      <c r="IP66" s="28"/>
      <c r="IQ66" s="28"/>
      <c r="IR66" s="28"/>
      <c r="IS66" s="28"/>
      <c r="IT66" s="28"/>
      <c r="IU66" s="28"/>
      <c r="IV66" s="29"/>
      <c r="IW66" s="29"/>
      <c r="IX66" s="29"/>
      <c r="IY66" s="29"/>
      <c r="IZ66" s="29"/>
      <c r="JA66" s="29"/>
      <c r="JB66" s="29"/>
      <c r="JC66" s="28"/>
      <c r="JD66" s="28"/>
      <c r="JE66" s="28"/>
      <c r="JF66" s="28"/>
      <c r="JG66" s="28"/>
      <c r="JH66" s="28"/>
      <c r="JI66" s="28"/>
      <c r="JJ66" s="29"/>
      <c r="JK66" s="29"/>
      <c r="JL66" s="29"/>
      <c r="JM66" s="29"/>
      <c r="JN66" s="29"/>
      <c r="JO66" s="29"/>
      <c r="JP66" s="29"/>
      <c r="JQ66" s="28"/>
      <c r="JR66" s="28"/>
      <c r="JS66" s="28"/>
      <c r="JT66" s="28"/>
      <c r="JU66" s="28"/>
      <c r="JV66" s="28"/>
      <c r="JW66" s="28"/>
      <c r="JX66" s="29"/>
      <c r="JY66" s="29"/>
      <c r="JZ66" s="29"/>
      <c r="KA66" s="29"/>
      <c r="KB66" s="29"/>
      <c r="KC66" s="29"/>
      <c r="KD66" s="29"/>
      <c r="KE66" s="28"/>
      <c r="KF66" s="28"/>
      <c r="KG66" s="28"/>
      <c r="KH66" s="28"/>
      <c r="KI66" s="28"/>
      <c r="KJ66" s="28"/>
      <c r="KK66" s="28"/>
      <c r="KL66" s="29"/>
      <c r="KM66" s="29"/>
      <c r="KN66" s="29"/>
      <c r="KO66" s="29"/>
      <c r="KP66" s="29"/>
      <c r="KQ66" s="29"/>
      <c r="KR66" s="29"/>
      <c r="KS66" s="28"/>
      <c r="KT66" s="28"/>
      <c r="KU66" s="28"/>
      <c r="KV66" s="28"/>
      <c r="KW66" s="28"/>
      <c r="KX66" s="28"/>
      <c r="KY66" s="28"/>
      <c r="KZ66" s="29"/>
      <c r="LA66" s="29"/>
      <c r="LB66" s="29"/>
    </row>
    <row r="67" spans="1:314" customFormat="1" x14ac:dyDescent="0.25">
      <c r="A67" s="17">
        <v>16</v>
      </c>
      <c r="B67" s="17" t="s">
        <v>3</v>
      </c>
      <c r="C67" s="28">
        <v>201.65</v>
      </c>
      <c r="D67" s="29">
        <v>286.79000000000002</v>
      </c>
      <c r="E67" s="29">
        <v>272.24</v>
      </c>
      <c r="F67" s="29">
        <v>307.79000000000002</v>
      </c>
      <c r="G67" s="29">
        <v>305.87</v>
      </c>
      <c r="H67" s="6">
        <v>313.02999999999997</v>
      </c>
      <c r="I67" s="6">
        <v>330.3</v>
      </c>
      <c r="J67" s="29">
        <v>321.43</v>
      </c>
      <c r="K67" s="28">
        <v>288.62</v>
      </c>
      <c r="L67" s="28">
        <v>277.92</v>
      </c>
      <c r="M67" s="28">
        <v>320.83</v>
      </c>
      <c r="N67" s="28">
        <v>335.87</v>
      </c>
      <c r="O67" s="28">
        <v>343.09</v>
      </c>
      <c r="P67" s="28">
        <v>318.62</v>
      </c>
      <c r="Q67" s="28">
        <v>304.14999999999998</v>
      </c>
      <c r="R67" s="29">
        <v>209.43</v>
      </c>
      <c r="S67" s="29">
        <v>205.44</v>
      </c>
      <c r="T67" s="29">
        <v>233.31</v>
      </c>
      <c r="U67" s="29">
        <v>232.12</v>
      </c>
      <c r="V67" s="29">
        <v>225.81</v>
      </c>
      <c r="W67" s="29">
        <v>212.71</v>
      </c>
      <c r="X67" s="29">
        <v>207.48</v>
      </c>
      <c r="Y67" s="28">
        <v>174.09</v>
      </c>
      <c r="Z67" s="28">
        <v>168.95</v>
      </c>
      <c r="AA67" s="28">
        <v>189.72</v>
      </c>
      <c r="AB67" s="28">
        <v>184.7</v>
      </c>
      <c r="AC67" s="28">
        <v>185.31</v>
      </c>
      <c r="AD67" s="28">
        <v>188</v>
      </c>
      <c r="AE67" s="28">
        <v>188.98</v>
      </c>
      <c r="AF67" s="29">
        <v>135.44999999999999</v>
      </c>
      <c r="AG67" s="29">
        <v>129.5</v>
      </c>
      <c r="AH67" s="29">
        <v>153.87</v>
      </c>
      <c r="AI67" s="29">
        <v>141.72</v>
      </c>
      <c r="AJ67" s="29">
        <v>145.94999999999999</v>
      </c>
      <c r="AK67" s="29">
        <v>146.16999999999999</v>
      </c>
      <c r="AL67" s="29">
        <v>143.44999999999999</v>
      </c>
      <c r="AM67" s="28">
        <v>166.35</v>
      </c>
      <c r="AN67" s="28">
        <v>162.61000000000001</v>
      </c>
      <c r="AO67" s="28">
        <v>175.54</v>
      </c>
      <c r="AP67" s="28">
        <v>174.47</v>
      </c>
      <c r="AQ67" s="28">
        <v>176.16</v>
      </c>
      <c r="AR67" s="28">
        <v>174.45</v>
      </c>
      <c r="AS67" s="28">
        <v>180.45</v>
      </c>
      <c r="AT67" s="29">
        <v>167.25</v>
      </c>
      <c r="AU67" s="29">
        <v>165.42</v>
      </c>
      <c r="AV67" s="29">
        <v>178.88</v>
      </c>
      <c r="AW67" s="29">
        <v>180.88</v>
      </c>
      <c r="AX67" s="29">
        <v>180.92</v>
      </c>
      <c r="AY67" s="29">
        <v>179.8</v>
      </c>
      <c r="AZ67" s="29">
        <v>177.03</v>
      </c>
      <c r="BA67" s="28">
        <v>171.51</v>
      </c>
      <c r="BB67" s="28">
        <v>162.53</v>
      </c>
      <c r="BC67" s="28">
        <v>193.93</v>
      </c>
      <c r="BD67" s="28">
        <v>199.76</v>
      </c>
      <c r="BE67" s="28">
        <v>212.38</v>
      </c>
      <c r="BF67" s="28">
        <v>209.7</v>
      </c>
      <c r="BG67" s="28">
        <v>197.52</v>
      </c>
      <c r="BH67" s="29">
        <v>135.25</v>
      </c>
      <c r="BI67" s="29">
        <v>49.77</v>
      </c>
      <c r="BJ67" s="29">
        <v>142.81</v>
      </c>
      <c r="BK67" s="29">
        <v>144.11000000000001</v>
      </c>
      <c r="BL67" s="29">
        <v>144.09</v>
      </c>
      <c r="BM67" s="29">
        <v>145.69999999999999</v>
      </c>
      <c r="BN67" s="29">
        <v>143.91999999999999</v>
      </c>
      <c r="BO67" s="28">
        <v>72.19</v>
      </c>
      <c r="BP67" s="28">
        <v>50.81</v>
      </c>
      <c r="BQ67" s="28">
        <v>77.02</v>
      </c>
      <c r="BR67" s="28">
        <v>76.14</v>
      </c>
      <c r="BS67" s="28">
        <v>76.62</v>
      </c>
      <c r="BT67" s="28">
        <v>75.400000000000006</v>
      </c>
      <c r="BU67" s="28">
        <v>74.89</v>
      </c>
      <c r="BV67" s="29">
        <v>120.12</v>
      </c>
      <c r="BW67" s="29">
        <v>118.21</v>
      </c>
      <c r="BX67" s="29">
        <v>127.84</v>
      </c>
      <c r="BY67" s="29">
        <v>128.91999999999999</v>
      </c>
      <c r="BZ67" s="29">
        <v>127.68</v>
      </c>
      <c r="CA67" s="29">
        <v>128.78</v>
      </c>
      <c r="CB67" s="29">
        <v>124.07</v>
      </c>
      <c r="CC67" s="28">
        <v>131.35</v>
      </c>
      <c r="CD67" s="28">
        <v>128.04</v>
      </c>
      <c r="CE67" s="28">
        <v>140.09</v>
      </c>
      <c r="CF67" s="28">
        <v>144.13999999999999</v>
      </c>
      <c r="CG67" s="28">
        <v>147.1</v>
      </c>
      <c r="CH67" s="28">
        <v>142.9</v>
      </c>
      <c r="CI67" s="28">
        <v>137.69999999999999</v>
      </c>
      <c r="CJ67" s="29">
        <v>105.49</v>
      </c>
      <c r="CK67" s="29">
        <v>104.59</v>
      </c>
      <c r="CL67" s="29">
        <v>109.58</v>
      </c>
      <c r="CM67" s="29">
        <v>106.7</v>
      </c>
      <c r="CN67" s="29">
        <v>106.73</v>
      </c>
      <c r="CO67" s="29"/>
      <c r="CP67" s="29"/>
      <c r="CQ67" s="28"/>
      <c r="CR67" s="28"/>
      <c r="CS67" s="28"/>
      <c r="CT67" s="28"/>
      <c r="CU67" s="28"/>
      <c r="CV67" s="28"/>
      <c r="CW67" s="28"/>
      <c r="CX67" s="29"/>
      <c r="CY67" s="29"/>
      <c r="CZ67" s="29"/>
      <c r="DA67" s="29"/>
      <c r="DB67" s="29"/>
      <c r="DC67" s="29"/>
      <c r="DD67" s="29"/>
      <c r="DE67" s="28"/>
      <c r="DF67" s="28"/>
      <c r="DG67" s="28"/>
      <c r="DH67" s="28"/>
      <c r="DI67" s="28"/>
      <c r="DJ67" s="28"/>
      <c r="DK67" s="28"/>
      <c r="DL67" s="29"/>
      <c r="DM67" s="29"/>
      <c r="DN67" s="29"/>
      <c r="DO67" s="29"/>
      <c r="DP67" s="29"/>
      <c r="DQ67" s="29"/>
      <c r="DR67" s="29"/>
      <c r="DS67" s="28"/>
      <c r="DT67" s="28"/>
      <c r="DU67" s="28"/>
      <c r="DV67" s="28"/>
      <c r="DW67" s="28"/>
      <c r="DX67" s="28"/>
      <c r="DY67" s="28"/>
      <c r="DZ67" s="29"/>
      <c r="EA67" s="29"/>
      <c r="EB67" s="29"/>
      <c r="EC67" s="29"/>
      <c r="ED67" s="29"/>
      <c r="EE67" s="29"/>
      <c r="EF67" s="29"/>
      <c r="EG67" s="28"/>
      <c r="EH67" s="28"/>
      <c r="EI67" s="28"/>
      <c r="EJ67" s="28"/>
      <c r="EK67" s="28"/>
      <c r="EL67" s="28"/>
      <c r="EM67" s="28"/>
      <c r="EN67" s="29"/>
      <c r="EO67" s="29"/>
      <c r="EP67" s="29"/>
      <c r="EQ67" s="29"/>
      <c r="ER67" s="29"/>
      <c r="ES67" s="29"/>
      <c r="ET67" s="29"/>
      <c r="EU67" s="28"/>
      <c r="EV67" s="28"/>
      <c r="EW67" s="28"/>
      <c r="EX67" s="28"/>
      <c r="EY67" s="28"/>
      <c r="EZ67" s="28"/>
      <c r="FA67" s="28"/>
      <c r="FB67" s="29"/>
      <c r="FC67" s="29"/>
      <c r="FD67" s="29"/>
      <c r="FE67" s="29"/>
      <c r="FF67" s="29"/>
      <c r="FG67" s="29"/>
      <c r="FH67" s="29"/>
      <c r="FI67" s="28"/>
      <c r="FJ67" s="28"/>
      <c r="FK67" s="28"/>
      <c r="FL67" s="28"/>
      <c r="FM67" s="28"/>
      <c r="FN67" s="28"/>
      <c r="FO67" s="28"/>
      <c r="FP67" s="29"/>
      <c r="FQ67" s="29"/>
      <c r="FR67" s="29"/>
      <c r="FS67" s="29"/>
      <c r="FT67" s="29"/>
      <c r="FU67" s="29"/>
      <c r="FV67" s="29"/>
      <c r="FW67" s="28"/>
      <c r="FX67" s="28"/>
      <c r="FY67" s="28"/>
      <c r="FZ67" s="28"/>
      <c r="GA67" s="28"/>
      <c r="GB67" s="28"/>
      <c r="GC67" s="28"/>
      <c r="GD67" s="29"/>
      <c r="GE67" s="29"/>
      <c r="GF67" s="29"/>
      <c r="GG67" s="29"/>
      <c r="GH67" s="29"/>
      <c r="GI67" s="29"/>
      <c r="GJ67" s="29"/>
      <c r="GK67" s="28"/>
      <c r="GL67" s="28"/>
      <c r="GM67" s="28"/>
      <c r="GN67" s="28"/>
      <c r="GO67" s="28"/>
      <c r="GP67" s="28"/>
      <c r="GQ67" s="28"/>
      <c r="GR67" s="29"/>
      <c r="GS67" s="29"/>
      <c r="GT67" s="29"/>
      <c r="GU67" s="29"/>
      <c r="GV67" s="29"/>
      <c r="GW67" s="29"/>
      <c r="GX67" s="29"/>
      <c r="GY67" s="28"/>
      <c r="GZ67" s="28"/>
      <c r="HA67" s="28"/>
      <c r="HB67" s="28"/>
      <c r="HC67" s="28"/>
      <c r="HD67" s="28"/>
      <c r="HE67" s="28"/>
      <c r="HF67" s="29"/>
      <c r="HG67" s="29"/>
      <c r="HH67" s="29"/>
      <c r="HI67" s="29"/>
      <c r="HJ67" s="29"/>
      <c r="HK67" s="29"/>
      <c r="HL67" s="29"/>
      <c r="HM67" s="28"/>
      <c r="HN67" s="28"/>
      <c r="HO67" s="28"/>
      <c r="HP67" s="28"/>
      <c r="HQ67" s="28"/>
      <c r="HR67" s="28"/>
      <c r="HS67" s="28"/>
      <c r="HT67" s="29"/>
      <c r="HU67" s="29"/>
      <c r="HV67" s="29"/>
      <c r="HW67" s="29"/>
      <c r="HX67" s="29"/>
      <c r="HY67" s="29"/>
      <c r="HZ67" s="29"/>
      <c r="IA67" s="28"/>
      <c r="IB67" s="28"/>
      <c r="IC67" s="28"/>
      <c r="ID67" s="28"/>
      <c r="IE67" s="28"/>
      <c r="IF67" s="28"/>
      <c r="IG67" s="28"/>
      <c r="IH67" s="29"/>
      <c r="II67" s="29"/>
      <c r="IJ67" s="29"/>
      <c r="IK67" s="29"/>
      <c r="IL67" s="29"/>
      <c r="IM67" s="29"/>
      <c r="IN67" s="29"/>
      <c r="IO67" s="28"/>
      <c r="IP67" s="28"/>
      <c r="IQ67" s="28"/>
      <c r="IR67" s="28"/>
      <c r="IS67" s="28"/>
      <c r="IT67" s="28"/>
      <c r="IU67" s="28"/>
      <c r="IV67" s="29"/>
      <c r="IW67" s="29"/>
      <c r="IX67" s="29"/>
      <c r="IY67" s="29"/>
      <c r="IZ67" s="29"/>
      <c r="JA67" s="29"/>
      <c r="JB67" s="29"/>
      <c r="JC67" s="28"/>
      <c r="JD67" s="28"/>
      <c r="JE67" s="28"/>
      <c r="JF67" s="28"/>
      <c r="JG67" s="28"/>
      <c r="JH67" s="28"/>
      <c r="JI67" s="28"/>
      <c r="JJ67" s="29"/>
      <c r="JK67" s="29"/>
      <c r="JL67" s="29"/>
      <c r="JM67" s="29"/>
      <c r="JN67" s="29"/>
      <c r="JO67" s="29"/>
      <c r="JP67" s="29"/>
      <c r="JQ67" s="28"/>
      <c r="JR67" s="28"/>
      <c r="JS67" s="28"/>
      <c r="JT67" s="28"/>
      <c r="JU67" s="28"/>
      <c r="JV67" s="28"/>
      <c r="JW67" s="28"/>
      <c r="JX67" s="29"/>
      <c r="JY67" s="29"/>
      <c r="JZ67" s="29"/>
      <c r="KA67" s="29"/>
      <c r="KB67" s="29"/>
      <c r="KC67" s="29"/>
      <c r="KD67" s="29"/>
      <c r="KE67" s="28"/>
      <c r="KF67" s="28"/>
      <c r="KG67" s="28"/>
      <c r="KH67" s="28"/>
      <c r="KI67" s="28"/>
      <c r="KJ67" s="28"/>
      <c r="KK67" s="28"/>
      <c r="KL67" s="29"/>
      <c r="KM67" s="29"/>
      <c r="KN67" s="29"/>
      <c r="KO67" s="29"/>
      <c r="KP67" s="29"/>
      <c r="KQ67" s="29"/>
      <c r="KR67" s="29"/>
      <c r="KS67" s="28"/>
      <c r="KT67" s="28"/>
      <c r="KU67" s="28"/>
      <c r="KV67" s="28"/>
      <c r="KW67" s="28"/>
      <c r="KX67" s="28"/>
      <c r="KY67" s="28"/>
      <c r="KZ67" s="29"/>
      <c r="LA67" s="29"/>
      <c r="LB67" s="29"/>
    </row>
    <row r="68" spans="1:314" customFormat="1" x14ac:dyDescent="0.25">
      <c r="A68" s="17">
        <v>16</v>
      </c>
      <c r="B68" s="17" t="s">
        <v>4</v>
      </c>
      <c r="C68" s="28">
        <v>201.65</v>
      </c>
      <c r="D68" s="29">
        <v>286.79000000000002</v>
      </c>
      <c r="E68" s="29">
        <v>272.24</v>
      </c>
      <c r="F68" s="29">
        <v>307.79000000000002</v>
      </c>
      <c r="G68" s="29">
        <v>305.19</v>
      </c>
      <c r="H68" s="6">
        <v>267.7</v>
      </c>
      <c r="I68" s="6">
        <v>330.3</v>
      </c>
      <c r="J68" s="29">
        <v>321.43</v>
      </c>
      <c r="K68" s="28">
        <v>288.62</v>
      </c>
      <c r="L68" s="28">
        <v>277.92</v>
      </c>
      <c r="M68" s="28">
        <v>320.83</v>
      </c>
      <c r="N68" s="28">
        <v>335.87</v>
      </c>
      <c r="O68" s="28">
        <v>342.31</v>
      </c>
      <c r="P68" s="28">
        <v>318.62</v>
      </c>
      <c r="Q68" s="28">
        <v>304.14999999999998</v>
      </c>
      <c r="R68" s="29">
        <v>209.43</v>
      </c>
      <c r="S68" s="29">
        <v>205.44</v>
      </c>
      <c r="T68" s="29">
        <v>233.31</v>
      </c>
      <c r="U68" s="29">
        <v>232.12</v>
      </c>
      <c r="V68" s="29">
        <v>225.81</v>
      </c>
      <c r="W68" s="29">
        <v>209.07</v>
      </c>
      <c r="X68" s="29">
        <v>206.54</v>
      </c>
      <c r="Y68" s="28">
        <v>174.09</v>
      </c>
      <c r="Z68" s="28">
        <v>168.95</v>
      </c>
      <c r="AA68" s="28">
        <v>189.72</v>
      </c>
      <c r="AB68" s="28">
        <v>184.69</v>
      </c>
      <c r="AC68" s="28">
        <v>185.31</v>
      </c>
      <c r="AD68" s="28">
        <v>185.61</v>
      </c>
      <c r="AE68" s="28">
        <v>182.57</v>
      </c>
      <c r="AF68" s="29">
        <v>135.44999999999999</v>
      </c>
      <c r="AG68" s="29">
        <v>129.5</v>
      </c>
      <c r="AH68" s="29">
        <v>155.41999999999999</v>
      </c>
      <c r="AI68" s="29">
        <v>148.49</v>
      </c>
      <c r="AJ68" s="29">
        <v>152.66999999999999</v>
      </c>
      <c r="AK68" s="29">
        <v>152.80000000000001</v>
      </c>
      <c r="AL68" s="29">
        <v>164.14</v>
      </c>
      <c r="AM68" s="28">
        <v>167.22</v>
      </c>
      <c r="AN68" s="28">
        <v>162.61000000000001</v>
      </c>
      <c r="AO68" s="28">
        <v>175.54</v>
      </c>
      <c r="AP68" s="28">
        <v>174.47</v>
      </c>
      <c r="AQ68" s="28">
        <v>176.16</v>
      </c>
      <c r="AR68" s="28">
        <v>174.45</v>
      </c>
      <c r="AS68" s="28">
        <v>180.45</v>
      </c>
      <c r="AT68" s="29">
        <v>167.25</v>
      </c>
      <c r="AU68" s="29">
        <v>165.42</v>
      </c>
      <c r="AV68" s="29">
        <v>178.88</v>
      </c>
      <c r="AW68" s="29">
        <v>180.88</v>
      </c>
      <c r="AX68" s="29">
        <v>180.92</v>
      </c>
      <c r="AY68" s="29">
        <v>179.8</v>
      </c>
      <c r="AZ68" s="29">
        <v>177.03</v>
      </c>
      <c r="BA68" s="28">
        <v>171.51</v>
      </c>
      <c r="BB68" s="28">
        <v>162.53</v>
      </c>
      <c r="BC68" s="28">
        <v>193.93</v>
      </c>
      <c r="BD68" s="28">
        <v>199.76</v>
      </c>
      <c r="BE68" s="28">
        <v>212.38</v>
      </c>
      <c r="BF68" s="28">
        <v>209.7</v>
      </c>
      <c r="BG68" s="28">
        <v>197.52</v>
      </c>
      <c r="BH68" s="29">
        <v>49.77</v>
      </c>
      <c r="BI68" s="29">
        <v>49.77</v>
      </c>
      <c r="BJ68" s="29">
        <v>49.77</v>
      </c>
      <c r="BK68" s="29">
        <v>49.77</v>
      </c>
      <c r="BL68" s="29">
        <v>49.77</v>
      </c>
      <c r="BM68" s="29">
        <v>49.77</v>
      </c>
      <c r="BN68" s="29">
        <v>137.59</v>
      </c>
      <c r="BO68" s="28">
        <v>49.77</v>
      </c>
      <c r="BP68" s="28">
        <v>49.77</v>
      </c>
      <c r="BQ68" s="28">
        <v>69.64</v>
      </c>
      <c r="BR68" s="28">
        <v>72.260000000000005</v>
      </c>
      <c r="BS68" s="28">
        <v>69.87</v>
      </c>
      <c r="BT68" s="28">
        <v>49.77</v>
      </c>
      <c r="BU68" s="28">
        <v>49.77</v>
      </c>
      <c r="BV68" s="29">
        <v>73.84</v>
      </c>
      <c r="BW68" s="29">
        <v>72.209999999999994</v>
      </c>
      <c r="BX68" s="29">
        <v>82.93</v>
      </c>
      <c r="BY68" s="29">
        <v>87.97</v>
      </c>
      <c r="BZ68" s="29">
        <v>84.72</v>
      </c>
      <c r="CA68" s="29">
        <v>105.03</v>
      </c>
      <c r="CB68" s="29">
        <v>110.04</v>
      </c>
      <c r="CC68" s="28">
        <v>81.72</v>
      </c>
      <c r="CD68" s="28">
        <v>72</v>
      </c>
      <c r="CE68" s="28">
        <v>81.2</v>
      </c>
      <c r="CF68" s="28">
        <v>82.39</v>
      </c>
      <c r="CG68" s="28">
        <v>101.71</v>
      </c>
      <c r="CH68" s="28">
        <v>102.96</v>
      </c>
      <c r="CI68" s="28">
        <v>104.93</v>
      </c>
      <c r="CJ68" s="29">
        <v>70.92</v>
      </c>
      <c r="CK68" s="29">
        <v>89.7</v>
      </c>
      <c r="CL68" s="29">
        <v>104.75</v>
      </c>
      <c r="CM68" s="29">
        <v>103.92</v>
      </c>
      <c r="CN68" s="29">
        <v>103.81</v>
      </c>
      <c r="CO68" s="29"/>
      <c r="CP68" s="29"/>
      <c r="CQ68" s="28"/>
      <c r="CR68" s="28"/>
      <c r="CS68" s="28"/>
      <c r="CT68" s="28"/>
      <c r="CU68" s="28"/>
      <c r="CV68" s="28"/>
      <c r="CW68" s="28"/>
      <c r="CX68" s="29"/>
      <c r="CY68" s="29"/>
      <c r="CZ68" s="29"/>
      <c r="DA68" s="29"/>
      <c r="DB68" s="29"/>
      <c r="DC68" s="29"/>
      <c r="DD68" s="29"/>
      <c r="DE68" s="28"/>
      <c r="DF68" s="28"/>
      <c r="DG68" s="28"/>
      <c r="DH68" s="28"/>
      <c r="DI68" s="28"/>
      <c r="DJ68" s="28"/>
      <c r="DK68" s="28"/>
      <c r="DL68" s="29"/>
      <c r="DM68" s="29"/>
      <c r="DN68" s="29"/>
      <c r="DO68" s="29"/>
      <c r="DP68" s="29"/>
      <c r="DQ68" s="29"/>
      <c r="DR68" s="29"/>
      <c r="DS68" s="28"/>
      <c r="DT68" s="28"/>
      <c r="DU68" s="28"/>
      <c r="DV68" s="28"/>
      <c r="DW68" s="28"/>
      <c r="DX68" s="28"/>
      <c r="DY68" s="28"/>
      <c r="DZ68" s="29"/>
      <c r="EA68" s="29"/>
      <c r="EB68" s="29"/>
      <c r="EC68" s="29"/>
      <c r="ED68" s="29"/>
      <c r="EE68" s="29"/>
      <c r="EF68" s="29"/>
      <c r="EG68" s="28"/>
      <c r="EH68" s="28"/>
      <c r="EI68" s="28"/>
      <c r="EJ68" s="28"/>
      <c r="EK68" s="28"/>
      <c r="EL68" s="28"/>
      <c r="EM68" s="28"/>
      <c r="EN68" s="29"/>
      <c r="EO68" s="29"/>
      <c r="EP68" s="29"/>
      <c r="EQ68" s="29"/>
      <c r="ER68" s="29"/>
      <c r="ES68" s="29"/>
      <c r="ET68" s="29"/>
      <c r="EU68" s="28"/>
      <c r="EV68" s="28"/>
      <c r="EW68" s="28"/>
      <c r="EX68" s="28"/>
      <c r="EY68" s="28"/>
      <c r="EZ68" s="28"/>
      <c r="FA68" s="28"/>
      <c r="FB68" s="29"/>
      <c r="FC68" s="29"/>
      <c r="FD68" s="29"/>
      <c r="FE68" s="29"/>
      <c r="FF68" s="29"/>
      <c r="FG68" s="29"/>
      <c r="FH68" s="29"/>
      <c r="FI68" s="28"/>
      <c r="FJ68" s="28"/>
      <c r="FK68" s="28"/>
      <c r="FL68" s="28"/>
      <c r="FM68" s="28"/>
      <c r="FN68" s="28"/>
      <c r="FO68" s="28"/>
      <c r="FP68" s="29"/>
      <c r="FQ68" s="29"/>
      <c r="FR68" s="29"/>
      <c r="FS68" s="29"/>
      <c r="FT68" s="29"/>
      <c r="FU68" s="29"/>
      <c r="FV68" s="29"/>
      <c r="FW68" s="28"/>
      <c r="FX68" s="28"/>
      <c r="FY68" s="28"/>
      <c r="FZ68" s="28"/>
      <c r="GA68" s="28"/>
      <c r="GB68" s="28"/>
      <c r="GC68" s="28"/>
      <c r="GD68" s="29"/>
      <c r="GE68" s="29"/>
      <c r="GF68" s="29"/>
      <c r="GG68" s="29"/>
      <c r="GH68" s="29"/>
      <c r="GI68" s="29"/>
      <c r="GJ68" s="29"/>
      <c r="GK68" s="28"/>
      <c r="GL68" s="28"/>
      <c r="GM68" s="28"/>
      <c r="GN68" s="28"/>
      <c r="GO68" s="28"/>
      <c r="GP68" s="28"/>
      <c r="GQ68" s="28"/>
      <c r="GR68" s="29"/>
      <c r="GS68" s="29"/>
      <c r="GT68" s="29"/>
      <c r="GU68" s="29"/>
      <c r="GV68" s="29"/>
      <c r="GW68" s="29"/>
      <c r="GX68" s="29"/>
      <c r="GY68" s="28"/>
      <c r="GZ68" s="28"/>
      <c r="HA68" s="28"/>
      <c r="HB68" s="28"/>
      <c r="HC68" s="28"/>
      <c r="HD68" s="28"/>
      <c r="HE68" s="28"/>
      <c r="HF68" s="29"/>
      <c r="HG68" s="29"/>
      <c r="HH68" s="29"/>
      <c r="HI68" s="29"/>
      <c r="HJ68" s="29"/>
      <c r="HK68" s="29"/>
      <c r="HL68" s="29"/>
      <c r="HM68" s="28"/>
      <c r="HN68" s="28"/>
      <c r="HO68" s="28"/>
      <c r="HP68" s="28"/>
      <c r="HQ68" s="28"/>
      <c r="HR68" s="28"/>
      <c r="HS68" s="28"/>
      <c r="HT68" s="29"/>
      <c r="HU68" s="29"/>
      <c r="HV68" s="29"/>
      <c r="HW68" s="29"/>
      <c r="HX68" s="29"/>
      <c r="HY68" s="29"/>
      <c r="HZ68" s="29"/>
      <c r="IA68" s="28"/>
      <c r="IB68" s="28"/>
      <c r="IC68" s="28"/>
      <c r="ID68" s="28"/>
      <c r="IE68" s="28"/>
      <c r="IF68" s="28"/>
      <c r="IG68" s="28"/>
      <c r="IH68" s="29"/>
      <c r="II68" s="29"/>
      <c r="IJ68" s="29"/>
      <c r="IK68" s="29"/>
      <c r="IL68" s="29"/>
      <c r="IM68" s="29"/>
      <c r="IN68" s="29"/>
      <c r="IO68" s="28"/>
      <c r="IP68" s="28"/>
      <c r="IQ68" s="28"/>
      <c r="IR68" s="28"/>
      <c r="IS68" s="28"/>
      <c r="IT68" s="28"/>
      <c r="IU68" s="28"/>
      <c r="IV68" s="29"/>
      <c r="IW68" s="29"/>
      <c r="IX68" s="29"/>
      <c r="IY68" s="29"/>
      <c r="IZ68" s="29"/>
      <c r="JA68" s="29"/>
      <c r="JB68" s="29"/>
      <c r="JC68" s="28"/>
      <c r="JD68" s="28"/>
      <c r="JE68" s="28"/>
      <c r="JF68" s="28"/>
      <c r="JG68" s="28"/>
      <c r="JH68" s="28"/>
      <c r="JI68" s="28"/>
      <c r="JJ68" s="29"/>
      <c r="JK68" s="29"/>
      <c r="JL68" s="29"/>
      <c r="JM68" s="29"/>
      <c r="JN68" s="29"/>
      <c r="JO68" s="29"/>
      <c r="JP68" s="29"/>
      <c r="JQ68" s="28"/>
      <c r="JR68" s="28"/>
      <c r="JS68" s="28"/>
      <c r="JT68" s="28"/>
      <c r="JU68" s="28"/>
      <c r="JV68" s="28"/>
      <c r="JW68" s="28"/>
      <c r="JX68" s="29"/>
      <c r="JY68" s="29"/>
      <c r="JZ68" s="29"/>
      <c r="KA68" s="29"/>
      <c r="KB68" s="29"/>
      <c r="KC68" s="29"/>
      <c r="KD68" s="29"/>
      <c r="KE68" s="28"/>
      <c r="KF68" s="28"/>
      <c r="KG68" s="28"/>
      <c r="KH68" s="28"/>
      <c r="KI68" s="28"/>
      <c r="KJ68" s="28"/>
      <c r="KK68" s="28"/>
      <c r="KL68" s="29"/>
      <c r="KM68" s="29"/>
      <c r="KN68" s="29"/>
      <c r="KO68" s="29"/>
      <c r="KP68" s="29"/>
      <c r="KQ68" s="29"/>
      <c r="KR68" s="29"/>
      <c r="KS68" s="28"/>
      <c r="KT68" s="28"/>
      <c r="KU68" s="28"/>
      <c r="KV68" s="28"/>
      <c r="KW68" s="28"/>
      <c r="KX68" s="28"/>
      <c r="KY68" s="28"/>
      <c r="KZ68" s="29"/>
      <c r="LA68" s="29"/>
      <c r="LB68" s="29"/>
    </row>
    <row r="69" spans="1:314" customFormat="1" x14ac:dyDescent="0.25">
      <c r="A69" s="17">
        <v>16</v>
      </c>
      <c r="B69" s="17" t="s">
        <v>5</v>
      </c>
      <c r="C69" s="28">
        <v>201.65</v>
      </c>
      <c r="D69" s="29">
        <v>286.79000000000002</v>
      </c>
      <c r="E69" s="29">
        <v>272.24</v>
      </c>
      <c r="F69" s="29">
        <v>307.79000000000002</v>
      </c>
      <c r="G69" s="29">
        <v>305.87</v>
      </c>
      <c r="H69" s="6">
        <v>313.02999999999997</v>
      </c>
      <c r="I69" s="6">
        <v>330.3</v>
      </c>
      <c r="J69" s="29">
        <v>321.43</v>
      </c>
      <c r="K69" s="28">
        <v>288.62</v>
      </c>
      <c r="L69" s="28">
        <v>277.92</v>
      </c>
      <c r="M69" s="28">
        <v>320.83</v>
      </c>
      <c r="N69" s="28">
        <v>335.87</v>
      </c>
      <c r="O69" s="28">
        <v>342.3</v>
      </c>
      <c r="P69" s="28">
        <v>318.62</v>
      </c>
      <c r="Q69" s="28">
        <v>304.14999999999998</v>
      </c>
      <c r="R69" s="29">
        <v>209.43</v>
      </c>
      <c r="S69" s="29">
        <v>205.44</v>
      </c>
      <c r="T69" s="29">
        <v>233.3</v>
      </c>
      <c r="U69" s="29">
        <v>232.12</v>
      </c>
      <c r="V69" s="29">
        <v>225.8</v>
      </c>
      <c r="W69" s="29">
        <v>211.51</v>
      </c>
      <c r="X69" s="29">
        <v>207.48</v>
      </c>
      <c r="Y69" s="28">
        <v>174.09</v>
      </c>
      <c r="Z69" s="28">
        <v>168.95</v>
      </c>
      <c r="AA69" s="28">
        <v>189.72</v>
      </c>
      <c r="AB69" s="28">
        <v>184.69</v>
      </c>
      <c r="AC69" s="28">
        <v>185.31</v>
      </c>
      <c r="AD69" s="28">
        <v>186.28</v>
      </c>
      <c r="AE69" s="28">
        <v>188.98</v>
      </c>
      <c r="AF69" s="29">
        <v>135.44999999999999</v>
      </c>
      <c r="AG69" s="29">
        <v>129.5</v>
      </c>
      <c r="AH69" s="29">
        <v>155.41999999999999</v>
      </c>
      <c r="AI69" s="29">
        <v>148.49</v>
      </c>
      <c r="AJ69" s="29">
        <v>152.66999999999999</v>
      </c>
      <c r="AK69" s="29">
        <v>152.80000000000001</v>
      </c>
      <c r="AL69" s="29">
        <v>164.14</v>
      </c>
      <c r="AM69" s="28">
        <v>167.22</v>
      </c>
      <c r="AN69" s="28">
        <v>162.61000000000001</v>
      </c>
      <c r="AO69" s="28">
        <v>175.54</v>
      </c>
      <c r="AP69" s="28">
        <v>174.47</v>
      </c>
      <c r="AQ69" s="28">
        <v>176.16</v>
      </c>
      <c r="AR69" s="28">
        <v>174.45</v>
      </c>
      <c r="AS69" s="28">
        <v>180.45</v>
      </c>
      <c r="AT69" s="29">
        <v>167.25</v>
      </c>
      <c r="AU69" s="29">
        <v>165.42</v>
      </c>
      <c r="AV69" s="29">
        <v>178.88</v>
      </c>
      <c r="AW69" s="29">
        <v>180.88</v>
      </c>
      <c r="AX69" s="29">
        <v>180.92</v>
      </c>
      <c r="AY69" s="29">
        <v>179.8</v>
      </c>
      <c r="AZ69" s="29">
        <v>177.03</v>
      </c>
      <c r="BA69" s="28">
        <v>171.51</v>
      </c>
      <c r="BB69" s="28">
        <v>162.53</v>
      </c>
      <c r="BC69" s="28">
        <v>193.93</v>
      </c>
      <c r="BD69" s="28">
        <v>199.76</v>
      </c>
      <c r="BE69" s="28">
        <v>212.38</v>
      </c>
      <c r="BF69" s="28">
        <v>209.7</v>
      </c>
      <c r="BG69" s="28">
        <v>197.52</v>
      </c>
      <c r="BH69" s="29">
        <v>49.77</v>
      </c>
      <c r="BI69" s="29">
        <v>49.77</v>
      </c>
      <c r="BJ69" s="29">
        <v>49.77</v>
      </c>
      <c r="BK69" s="29">
        <v>49.77</v>
      </c>
      <c r="BL69" s="29">
        <v>49.77</v>
      </c>
      <c r="BM69" s="29">
        <v>49.77</v>
      </c>
      <c r="BN69" s="29">
        <v>134.93</v>
      </c>
      <c r="BO69" s="28">
        <v>49.77</v>
      </c>
      <c r="BP69" s="28">
        <v>49.77</v>
      </c>
      <c r="BQ69" s="28">
        <v>69.64</v>
      </c>
      <c r="BR69" s="28">
        <v>49.77</v>
      </c>
      <c r="BS69" s="28">
        <v>49.77</v>
      </c>
      <c r="BT69" s="28">
        <v>49.77</v>
      </c>
      <c r="BU69" s="28">
        <v>49.77</v>
      </c>
      <c r="BV69" s="29">
        <v>49.77</v>
      </c>
      <c r="BW69" s="29">
        <v>49.77</v>
      </c>
      <c r="BX69" s="29">
        <v>67.62</v>
      </c>
      <c r="BY69" s="29">
        <v>63.43</v>
      </c>
      <c r="BZ69" s="29">
        <v>49.77</v>
      </c>
      <c r="CA69" s="29">
        <v>49.77</v>
      </c>
      <c r="CB69" s="29">
        <v>49.77</v>
      </c>
      <c r="CC69" s="28">
        <v>49.77</v>
      </c>
      <c r="CD69" s="28">
        <v>49.77</v>
      </c>
      <c r="CE69" s="28">
        <v>49.77</v>
      </c>
      <c r="CF69" s="28">
        <v>49.77</v>
      </c>
      <c r="CG69" s="28">
        <v>49.77</v>
      </c>
      <c r="CH69" s="28">
        <v>49.77</v>
      </c>
      <c r="CI69" s="28">
        <v>49.77</v>
      </c>
      <c r="CJ69" s="29">
        <v>49.77</v>
      </c>
      <c r="CK69" s="29">
        <v>49.77</v>
      </c>
      <c r="CL69" s="29">
        <v>49.77</v>
      </c>
      <c r="CM69" s="29">
        <v>49.77</v>
      </c>
      <c r="CN69" s="29">
        <v>101.01</v>
      </c>
      <c r="CO69" s="29"/>
      <c r="CP69" s="29"/>
      <c r="CQ69" s="28"/>
      <c r="CR69" s="28"/>
      <c r="CS69" s="28"/>
      <c r="CT69" s="28"/>
      <c r="CU69" s="28"/>
      <c r="CV69" s="28"/>
      <c r="CW69" s="28"/>
      <c r="CX69" s="29"/>
      <c r="CY69" s="29"/>
      <c r="CZ69" s="29"/>
      <c r="DA69" s="29"/>
      <c r="DB69" s="29"/>
      <c r="DC69" s="29"/>
      <c r="DD69" s="29"/>
      <c r="DE69" s="28"/>
      <c r="DF69" s="28"/>
      <c r="DG69" s="28"/>
      <c r="DH69" s="28"/>
      <c r="DI69" s="28"/>
      <c r="DJ69" s="28"/>
      <c r="DK69" s="28"/>
      <c r="DL69" s="29"/>
      <c r="DM69" s="29"/>
      <c r="DN69" s="29"/>
      <c r="DO69" s="29"/>
      <c r="DP69" s="29"/>
      <c r="DQ69" s="29"/>
      <c r="DR69" s="29"/>
      <c r="DS69" s="28"/>
      <c r="DT69" s="28"/>
      <c r="DU69" s="28"/>
      <c r="DV69" s="28"/>
      <c r="DW69" s="28"/>
      <c r="DX69" s="28"/>
      <c r="DY69" s="28"/>
      <c r="DZ69" s="29"/>
      <c r="EA69" s="29"/>
      <c r="EB69" s="29"/>
      <c r="EC69" s="29"/>
      <c r="ED69" s="29"/>
      <c r="EE69" s="29"/>
      <c r="EF69" s="29"/>
      <c r="EG69" s="28"/>
      <c r="EH69" s="28"/>
      <c r="EI69" s="28"/>
      <c r="EJ69" s="28"/>
      <c r="EK69" s="28"/>
      <c r="EL69" s="28"/>
      <c r="EM69" s="28"/>
      <c r="EN69" s="29"/>
      <c r="EO69" s="29"/>
      <c r="EP69" s="29"/>
      <c r="EQ69" s="29"/>
      <c r="ER69" s="29"/>
      <c r="ES69" s="29"/>
      <c r="ET69" s="29"/>
      <c r="EU69" s="28"/>
      <c r="EV69" s="28"/>
      <c r="EW69" s="28"/>
      <c r="EX69" s="28"/>
      <c r="EY69" s="28"/>
      <c r="EZ69" s="28"/>
      <c r="FA69" s="28"/>
      <c r="FB69" s="29"/>
      <c r="FC69" s="29"/>
      <c r="FD69" s="29"/>
      <c r="FE69" s="29"/>
      <c r="FF69" s="29"/>
      <c r="FG69" s="29"/>
      <c r="FH69" s="29"/>
      <c r="FI69" s="28"/>
      <c r="FJ69" s="28"/>
      <c r="FK69" s="28"/>
      <c r="FL69" s="28"/>
      <c r="FM69" s="28"/>
      <c r="FN69" s="28"/>
      <c r="FO69" s="28"/>
      <c r="FP69" s="29"/>
      <c r="FQ69" s="29"/>
      <c r="FR69" s="29"/>
      <c r="FS69" s="29"/>
      <c r="FT69" s="29"/>
      <c r="FU69" s="29"/>
      <c r="FV69" s="29"/>
      <c r="FW69" s="28"/>
      <c r="FX69" s="28"/>
      <c r="FY69" s="28"/>
      <c r="FZ69" s="28"/>
      <c r="GA69" s="28"/>
      <c r="GB69" s="28"/>
      <c r="GC69" s="28"/>
      <c r="GD69" s="29"/>
      <c r="GE69" s="29"/>
      <c r="GF69" s="29"/>
      <c r="GG69" s="29"/>
      <c r="GH69" s="29"/>
      <c r="GI69" s="29"/>
      <c r="GJ69" s="29"/>
      <c r="GK69" s="28"/>
      <c r="GL69" s="28"/>
      <c r="GM69" s="28"/>
      <c r="GN69" s="28"/>
      <c r="GO69" s="28"/>
      <c r="GP69" s="28"/>
      <c r="GQ69" s="28"/>
      <c r="GR69" s="29"/>
      <c r="GS69" s="29"/>
      <c r="GT69" s="29"/>
      <c r="GU69" s="29"/>
      <c r="GV69" s="29"/>
      <c r="GW69" s="29"/>
      <c r="GX69" s="29"/>
      <c r="GY69" s="28"/>
      <c r="GZ69" s="28"/>
      <c r="HA69" s="28"/>
      <c r="HB69" s="28"/>
      <c r="HC69" s="28"/>
      <c r="HD69" s="28"/>
      <c r="HE69" s="28"/>
      <c r="HF69" s="29"/>
      <c r="HG69" s="29"/>
      <c r="HH69" s="29"/>
      <c r="HI69" s="29"/>
      <c r="HJ69" s="29"/>
      <c r="HK69" s="29"/>
      <c r="HL69" s="29"/>
      <c r="HM69" s="28"/>
      <c r="HN69" s="28"/>
      <c r="HO69" s="28"/>
      <c r="HP69" s="28"/>
      <c r="HQ69" s="28"/>
      <c r="HR69" s="28"/>
      <c r="HS69" s="28"/>
      <c r="HT69" s="29"/>
      <c r="HU69" s="29"/>
      <c r="HV69" s="29"/>
      <c r="HW69" s="29"/>
      <c r="HX69" s="29"/>
      <c r="HY69" s="29"/>
      <c r="HZ69" s="29"/>
      <c r="IA69" s="28"/>
      <c r="IB69" s="28"/>
      <c r="IC69" s="28"/>
      <c r="ID69" s="28"/>
      <c r="IE69" s="28"/>
      <c r="IF69" s="28"/>
      <c r="IG69" s="28"/>
      <c r="IH69" s="29"/>
      <c r="II69" s="29"/>
      <c r="IJ69" s="29"/>
      <c r="IK69" s="29"/>
      <c r="IL69" s="29"/>
      <c r="IM69" s="29"/>
      <c r="IN69" s="29"/>
      <c r="IO69" s="28"/>
      <c r="IP69" s="28"/>
      <c r="IQ69" s="28"/>
      <c r="IR69" s="28"/>
      <c r="IS69" s="28"/>
      <c r="IT69" s="28"/>
      <c r="IU69" s="28"/>
      <c r="IV69" s="29"/>
      <c r="IW69" s="29"/>
      <c r="IX69" s="29"/>
      <c r="IY69" s="29"/>
      <c r="IZ69" s="29"/>
      <c r="JA69" s="29"/>
      <c r="JB69" s="29"/>
      <c r="JC69" s="28"/>
      <c r="JD69" s="28"/>
      <c r="JE69" s="28"/>
      <c r="JF69" s="28"/>
      <c r="JG69" s="28"/>
      <c r="JH69" s="28"/>
      <c r="JI69" s="28"/>
      <c r="JJ69" s="29"/>
      <c r="JK69" s="29"/>
      <c r="JL69" s="29"/>
      <c r="JM69" s="29"/>
      <c r="JN69" s="29"/>
      <c r="JO69" s="29"/>
      <c r="JP69" s="29"/>
      <c r="JQ69" s="28"/>
      <c r="JR69" s="28"/>
      <c r="JS69" s="28"/>
      <c r="JT69" s="28"/>
      <c r="JU69" s="28"/>
      <c r="JV69" s="28"/>
      <c r="JW69" s="28"/>
      <c r="JX69" s="29"/>
      <c r="JY69" s="29"/>
      <c r="JZ69" s="29"/>
      <c r="KA69" s="29"/>
      <c r="KB69" s="29"/>
      <c r="KC69" s="29"/>
      <c r="KD69" s="29"/>
      <c r="KE69" s="28"/>
      <c r="KF69" s="28"/>
      <c r="KG69" s="28"/>
      <c r="KH69" s="28"/>
      <c r="KI69" s="28"/>
      <c r="KJ69" s="28"/>
      <c r="KK69" s="28"/>
      <c r="KL69" s="29"/>
      <c r="KM69" s="29"/>
      <c r="KN69" s="29"/>
      <c r="KO69" s="29"/>
      <c r="KP69" s="29"/>
      <c r="KQ69" s="29"/>
      <c r="KR69" s="29"/>
      <c r="KS69" s="28"/>
      <c r="KT69" s="28"/>
      <c r="KU69" s="28"/>
      <c r="KV69" s="28"/>
      <c r="KW69" s="28"/>
      <c r="KX69" s="28"/>
      <c r="KY69" s="28"/>
      <c r="KZ69" s="29"/>
      <c r="LA69" s="29"/>
      <c r="LB69" s="29"/>
    </row>
    <row r="70" spans="1:314" customFormat="1" x14ac:dyDescent="0.25">
      <c r="A70" s="17">
        <v>17</v>
      </c>
      <c r="B70" s="17" t="s">
        <v>2</v>
      </c>
      <c r="C70" s="28">
        <v>207.98</v>
      </c>
      <c r="D70" s="29">
        <v>288.58999999999997</v>
      </c>
      <c r="E70" s="29">
        <v>281.07</v>
      </c>
      <c r="F70" s="29">
        <v>304.64</v>
      </c>
      <c r="G70" s="29">
        <v>302.39</v>
      </c>
      <c r="H70" s="6">
        <v>303.77</v>
      </c>
      <c r="I70" s="6">
        <v>320.83</v>
      </c>
      <c r="J70" s="29">
        <v>310.45999999999998</v>
      </c>
      <c r="K70" s="28">
        <v>288.33999999999997</v>
      </c>
      <c r="L70" s="28">
        <v>285.33999999999997</v>
      </c>
      <c r="M70" s="28">
        <v>313.69</v>
      </c>
      <c r="N70" s="28">
        <v>325.87</v>
      </c>
      <c r="O70" s="28">
        <v>329.07</v>
      </c>
      <c r="P70" s="28">
        <v>309.54000000000002</v>
      </c>
      <c r="Q70" s="28">
        <v>296.14999999999998</v>
      </c>
      <c r="R70" s="29">
        <v>214.12</v>
      </c>
      <c r="S70" s="29">
        <v>208.71</v>
      </c>
      <c r="T70" s="29">
        <v>229.62</v>
      </c>
      <c r="U70" s="29">
        <v>228.76</v>
      </c>
      <c r="V70" s="29">
        <v>224.68</v>
      </c>
      <c r="W70" s="29">
        <v>210.92</v>
      </c>
      <c r="X70" s="29">
        <v>210.29</v>
      </c>
      <c r="Y70" s="28">
        <v>193.67</v>
      </c>
      <c r="Z70" s="28">
        <v>171.55</v>
      </c>
      <c r="AA70" s="28">
        <v>187.4</v>
      </c>
      <c r="AB70" s="28">
        <v>185.77</v>
      </c>
      <c r="AC70" s="28">
        <v>188.55</v>
      </c>
      <c r="AD70" s="28">
        <v>191.28</v>
      </c>
      <c r="AE70" s="28">
        <v>181.93</v>
      </c>
      <c r="AF70" s="29">
        <v>153.18</v>
      </c>
      <c r="AG70" s="29">
        <v>146.77000000000001</v>
      </c>
      <c r="AH70" s="29">
        <v>152.21</v>
      </c>
      <c r="AI70" s="29">
        <v>151.58000000000001</v>
      </c>
      <c r="AJ70" s="29">
        <v>153.59</v>
      </c>
      <c r="AK70" s="29">
        <v>155.11000000000001</v>
      </c>
      <c r="AL70" s="29">
        <v>159.96</v>
      </c>
      <c r="AM70" s="28">
        <v>167.39</v>
      </c>
      <c r="AN70" s="28">
        <v>164.09</v>
      </c>
      <c r="AO70" s="28">
        <v>173.04</v>
      </c>
      <c r="AP70" s="28">
        <v>172.53</v>
      </c>
      <c r="AQ70" s="28">
        <v>171.67</v>
      </c>
      <c r="AR70" s="28">
        <v>171.15</v>
      </c>
      <c r="AS70" s="28">
        <v>176</v>
      </c>
      <c r="AT70" s="29">
        <v>167.37</v>
      </c>
      <c r="AU70" s="29">
        <v>166.75</v>
      </c>
      <c r="AV70" s="29">
        <v>177.73</v>
      </c>
      <c r="AW70" s="29">
        <v>179.08</v>
      </c>
      <c r="AX70" s="29">
        <v>178.37</v>
      </c>
      <c r="AY70" s="29">
        <v>177.58</v>
      </c>
      <c r="AZ70" s="29">
        <v>175.77</v>
      </c>
      <c r="BA70" s="28">
        <v>171.69</v>
      </c>
      <c r="BB70" s="28">
        <v>164.68</v>
      </c>
      <c r="BC70" s="28">
        <v>190.8</v>
      </c>
      <c r="BD70" s="28">
        <v>196.33</v>
      </c>
      <c r="BE70" s="28">
        <v>202.72</v>
      </c>
      <c r="BF70" s="28">
        <v>205.12</v>
      </c>
      <c r="BG70" s="28">
        <v>192.72</v>
      </c>
      <c r="BH70" s="29">
        <v>135.25</v>
      </c>
      <c r="BI70" s="29">
        <v>84.33</v>
      </c>
      <c r="BJ70" s="29">
        <v>140.5</v>
      </c>
      <c r="BK70" s="29">
        <v>142.03</v>
      </c>
      <c r="BL70" s="29">
        <v>141.56</v>
      </c>
      <c r="BM70" s="29">
        <v>141.80000000000001</v>
      </c>
      <c r="BN70" s="29">
        <v>140.63</v>
      </c>
      <c r="BO70" s="28">
        <v>72.34</v>
      </c>
      <c r="BP70" s="28">
        <v>71.209999999999994</v>
      </c>
      <c r="BQ70" s="28">
        <v>75.739999999999995</v>
      </c>
      <c r="BR70" s="28">
        <v>75</v>
      </c>
      <c r="BS70" s="28">
        <v>75.510000000000005</v>
      </c>
      <c r="BT70" s="28">
        <v>74.45</v>
      </c>
      <c r="BU70" s="28">
        <v>74.03</v>
      </c>
      <c r="BV70" s="29">
        <v>120.34</v>
      </c>
      <c r="BW70" s="29">
        <v>119.1</v>
      </c>
      <c r="BX70" s="29">
        <v>126.95</v>
      </c>
      <c r="BY70" s="29">
        <v>127.73</v>
      </c>
      <c r="BZ70" s="29">
        <v>125.2</v>
      </c>
      <c r="CA70" s="29">
        <v>124.8</v>
      </c>
      <c r="CB70" s="29">
        <v>122.35</v>
      </c>
      <c r="CC70" s="28">
        <v>132.4</v>
      </c>
      <c r="CD70" s="28">
        <v>128.38999999999999</v>
      </c>
      <c r="CE70" s="28">
        <v>137.66999999999999</v>
      </c>
      <c r="CF70" s="28">
        <v>138.63</v>
      </c>
      <c r="CG70" s="28">
        <v>140.1</v>
      </c>
      <c r="CH70" s="28">
        <v>137.56</v>
      </c>
      <c r="CI70" s="28">
        <v>134.68</v>
      </c>
      <c r="CJ70" s="29">
        <v>105.64</v>
      </c>
      <c r="CK70" s="29">
        <v>104.33</v>
      </c>
      <c r="CL70" s="29">
        <v>108</v>
      </c>
      <c r="CM70" s="29">
        <v>106.19</v>
      </c>
      <c r="CN70" s="29">
        <v>106.19</v>
      </c>
      <c r="CO70" s="29"/>
      <c r="CP70" s="29"/>
      <c r="CQ70" s="28"/>
      <c r="CR70" s="28"/>
      <c r="CS70" s="28"/>
      <c r="CT70" s="28"/>
      <c r="CU70" s="28"/>
      <c r="CV70" s="28"/>
      <c r="CW70" s="28"/>
      <c r="CX70" s="29"/>
      <c r="CY70" s="29"/>
      <c r="CZ70" s="29"/>
      <c r="DA70" s="29"/>
      <c r="DB70" s="29"/>
      <c r="DC70" s="29"/>
      <c r="DD70" s="29"/>
      <c r="DE70" s="28"/>
      <c r="DF70" s="28"/>
      <c r="DG70" s="28"/>
      <c r="DH70" s="28"/>
      <c r="DI70" s="28"/>
      <c r="DJ70" s="28"/>
      <c r="DK70" s="28"/>
      <c r="DL70" s="29"/>
      <c r="DM70" s="29"/>
      <c r="DN70" s="29"/>
      <c r="DO70" s="29"/>
      <c r="DP70" s="29"/>
      <c r="DQ70" s="29"/>
      <c r="DR70" s="29"/>
      <c r="DS70" s="28"/>
      <c r="DT70" s="28"/>
      <c r="DU70" s="28"/>
      <c r="DV70" s="28"/>
      <c r="DW70" s="28"/>
      <c r="DX70" s="28"/>
      <c r="DY70" s="28"/>
      <c r="DZ70" s="29"/>
      <c r="EA70" s="29"/>
      <c r="EB70" s="29"/>
      <c r="EC70" s="29"/>
      <c r="ED70" s="29"/>
      <c r="EE70" s="29"/>
      <c r="EF70" s="29"/>
      <c r="EG70" s="28"/>
      <c r="EH70" s="28"/>
      <c r="EI70" s="28"/>
      <c r="EJ70" s="28"/>
      <c r="EK70" s="28"/>
      <c r="EL70" s="28"/>
      <c r="EM70" s="28"/>
      <c r="EN70" s="29"/>
      <c r="EO70" s="29"/>
      <c r="EP70" s="29"/>
      <c r="EQ70" s="29"/>
      <c r="ER70" s="29"/>
      <c r="ES70" s="29"/>
      <c r="ET70" s="29"/>
      <c r="EU70" s="28"/>
      <c r="EV70" s="28"/>
      <c r="EW70" s="28"/>
      <c r="EX70" s="28"/>
      <c r="EY70" s="28"/>
      <c r="EZ70" s="28"/>
      <c r="FA70" s="28"/>
      <c r="FB70" s="29"/>
      <c r="FC70" s="29"/>
      <c r="FD70" s="29"/>
      <c r="FE70" s="29"/>
      <c r="FF70" s="29"/>
      <c r="FG70" s="29"/>
      <c r="FH70" s="29"/>
      <c r="FI70" s="28"/>
      <c r="FJ70" s="28"/>
      <c r="FK70" s="28"/>
      <c r="FL70" s="28"/>
      <c r="FM70" s="28"/>
      <c r="FN70" s="28"/>
      <c r="FO70" s="28"/>
      <c r="FP70" s="29"/>
      <c r="FQ70" s="29"/>
      <c r="FR70" s="29"/>
      <c r="FS70" s="29"/>
      <c r="FT70" s="29"/>
      <c r="FU70" s="29"/>
      <c r="FV70" s="29"/>
      <c r="FW70" s="28"/>
      <c r="FX70" s="28"/>
      <c r="FY70" s="28"/>
      <c r="FZ70" s="28"/>
      <c r="GA70" s="28"/>
      <c r="GB70" s="28"/>
      <c r="GC70" s="28"/>
      <c r="GD70" s="29"/>
      <c r="GE70" s="29"/>
      <c r="GF70" s="29"/>
      <c r="GG70" s="29"/>
      <c r="GH70" s="29"/>
      <c r="GI70" s="29"/>
      <c r="GJ70" s="29"/>
      <c r="GK70" s="28"/>
      <c r="GL70" s="28"/>
      <c r="GM70" s="28"/>
      <c r="GN70" s="28"/>
      <c r="GO70" s="28"/>
      <c r="GP70" s="28"/>
      <c r="GQ70" s="28"/>
      <c r="GR70" s="29"/>
      <c r="GS70" s="29"/>
      <c r="GT70" s="29"/>
      <c r="GU70" s="29"/>
      <c r="GV70" s="29"/>
      <c r="GW70" s="29"/>
      <c r="GX70" s="29"/>
      <c r="GY70" s="28"/>
      <c r="GZ70" s="28"/>
      <c r="HA70" s="28"/>
      <c r="HB70" s="28"/>
      <c r="HC70" s="28"/>
      <c r="HD70" s="28"/>
      <c r="HE70" s="28"/>
      <c r="HF70" s="29"/>
      <c r="HG70" s="29"/>
      <c r="HH70" s="29"/>
      <c r="HI70" s="29"/>
      <c r="HJ70" s="29"/>
      <c r="HK70" s="29"/>
      <c r="HL70" s="29"/>
      <c r="HM70" s="28"/>
      <c r="HN70" s="28"/>
      <c r="HO70" s="28"/>
      <c r="HP70" s="28"/>
      <c r="HQ70" s="28"/>
      <c r="HR70" s="28"/>
      <c r="HS70" s="28"/>
      <c r="HT70" s="29"/>
      <c r="HU70" s="29"/>
      <c r="HV70" s="29"/>
      <c r="HW70" s="29"/>
      <c r="HX70" s="29"/>
      <c r="HY70" s="29"/>
      <c r="HZ70" s="29"/>
      <c r="IA70" s="28"/>
      <c r="IB70" s="28"/>
      <c r="IC70" s="28"/>
      <c r="ID70" s="28"/>
      <c r="IE70" s="28"/>
      <c r="IF70" s="28"/>
      <c r="IG70" s="28"/>
      <c r="IH70" s="29"/>
      <c r="II70" s="29"/>
      <c r="IJ70" s="29"/>
      <c r="IK70" s="29"/>
      <c r="IL70" s="29"/>
      <c r="IM70" s="29"/>
      <c r="IN70" s="29"/>
      <c r="IO70" s="28"/>
      <c r="IP70" s="28"/>
      <c r="IQ70" s="28"/>
      <c r="IR70" s="28"/>
      <c r="IS70" s="28"/>
      <c r="IT70" s="28"/>
      <c r="IU70" s="28"/>
      <c r="IV70" s="29"/>
      <c r="IW70" s="29"/>
      <c r="IX70" s="29"/>
      <c r="IY70" s="29"/>
      <c r="IZ70" s="29"/>
      <c r="JA70" s="29"/>
      <c r="JB70" s="29"/>
      <c r="JC70" s="28"/>
      <c r="JD70" s="28"/>
      <c r="JE70" s="28"/>
      <c r="JF70" s="28"/>
      <c r="JG70" s="28"/>
      <c r="JH70" s="28"/>
      <c r="JI70" s="28"/>
      <c r="JJ70" s="29"/>
      <c r="JK70" s="29"/>
      <c r="JL70" s="29"/>
      <c r="JM70" s="29"/>
      <c r="JN70" s="29"/>
      <c r="JO70" s="29"/>
      <c r="JP70" s="29"/>
      <c r="JQ70" s="28"/>
      <c r="JR70" s="28"/>
      <c r="JS70" s="28"/>
      <c r="JT70" s="28"/>
      <c r="JU70" s="28"/>
      <c r="JV70" s="28"/>
      <c r="JW70" s="28"/>
      <c r="JX70" s="29"/>
      <c r="JY70" s="29"/>
      <c r="JZ70" s="29"/>
      <c r="KA70" s="29"/>
      <c r="KB70" s="29"/>
      <c r="KC70" s="29"/>
      <c r="KD70" s="29"/>
      <c r="KE70" s="28"/>
      <c r="KF70" s="28"/>
      <c r="KG70" s="28"/>
      <c r="KH70" s="28"/>
      <c r="KI70" s="28"/>
      <c r="KJ70" s="28"/>
      <c r="KK70" s="28"/>
      <c r="KL70" s="29"/>
      <c r="KM70" s="29"/>
      <c r="KN70" s="29"/>
      <c r="KO70" s="29"/>
      <c r="KP70" s="29"/>
      <c r="KQ70" s="29"/>
      <c r="KR70" s="29"/>
      <c r="KS70" s="28"/>
      <c r="KT70" s="28"/>
      <c r="KU70" s="28"/>
      <c r="KV70" s="28"/>
      <c r="KW70" s="28"/>
      <c r="KX70" s="28"/>
      <c r="KY70" s="28"/>
      <c r="KZ70" s="29"/>
      <c r="LA70" s="29"/>
      <c r="LB70" s="29"/>
    </row>
    <row r="71" spans="1:314" customFormat="1" x14ac:dyDescent="0.25">
      <c r="A71" s="17">
        <v>17</v>
      </c>
      <c r="B71" s="17" t="s">
        <v>3</v>
      </c>
      <c r="C71" s="28">
        <v>207.98</v>
      </c>
      <c r="D71" s="29">
        <v>288.58999999999997</v>
      </c>
      <c r="E71" s="29">
        <v>281.07</v>
      </c>
      <c r="F71" s="29">
        <v>304.64</v>
      </c>
      <c r="G71" s="29">
        <v>302.39</v>
      </c>
      <c r="H71" s="6">
        <v>303.77</v>
      </c>
      <c r="I71" s="6">
        <v>320.83</v>
      </c>
      <c r="J71" s="29">
        <v>310.45999999999998</v>
      </c>
      <c r="K71" s="28">
        <v>288.33999999999997</v>
      </c>
      <c r="L71" s="28">
        <v>285.33999999999997</v>
      </c>
      <c r="M71" s="28">
        <v>313.69</v>
      </c>
      <c r="N71" s="28">
        <v>325.87</v>
      </c>
      <c r="O71" s="28">
        <v>329.07</v>
      </c>
      <c r="P71" s="28">
        <v>309.54000000000002</v>
      </c>
      <c r="Q71" s="28">
        <v>296.14999999999998</v>
      </c>
      <c r="R71" s="29">
        <v>209.5</v>
      </c>
      <c r="S71" s="29">
        <v>208.71</v>
      </c>
      <c r="T71" s="29">
        <v>229.62</v>
      </c>
      <c r="U71" s="29">
        <v>226.61</v>
      </c>
      <c r="V71" s="29">
        <v>223.11</v>
      </c>
      <c r="W71" s="29">
        <v>206.97</v>
      </c>
      <c r="X71" s="29">
        <v>205.16</v>
      </c>
      <c r="Y71" s="28">
        <v>174.24</v>
      </c>
      <c r="Z71" s="28">
        <v>169.34</v>
      </c>
      <c r="AA71" s="28">
        <v>186.16</v>
      </c>
      <c r="AB71" s="28">
        <v>179.84</v>
      </c>
      <c r="AC71" s="28">
        <v>181.46</v>
      </c>
      <c r="AD71" s="28">
        <v>181.28</v>
      </c>
      <c r="AE71" s="28">
        <v>180.34</v>
      </c>
      <c r="AF71" s="29">
        <v>136.06</v>
      </c>
      <c r="AG71" s="29">
        <v>130.65</v>
      </c>
      <c r="AH71" s="29">
        <v>151.63999999999999</v>
      </c>
      <c r="AI71" s="29">
        <v>146.02000000000001</v>
      </c>
      <c r="AJ71" s="29">
        <v>145.97999999999999</v>
      </c>
      <c r="AK71" s="29">
        <v>143.59</v>
      </c>
      <c r="AL71" s="29">
        <v>143.55000000000001</v>
      </c>
      <c r="AM71" s="28">
        <v>166.57</v>
      </c>
      <c r="AN71" s="28">
        <v>164.09</v>
      </c>
      <c r="AO71" s="28">
        <v>173.04</v>
      </c>
      <c r="AP71" s="28">
        <v>172.33</v>
      </c>
      <c r="AQ71" s="28">
        <v>171.67</v>
      </c>
      <c r="AR71" s="28">
        <v>171.12</v>
      </c>
      <c r="AS71" s="28">
        <v>176</v>
      </c>
      <c r="AT71" s="29">
        <v>167.37</v>
      </c>
      <c r="AU71" s="29">
        <v>166.75</v>
      </c>
      <c r="AV71" s="29">
        <v>177.73</v>
      </c>
      <c r="AW71" s="29">
        <v>179.08</v>
      </c>
      <c r="AX71" s="29">
        <v>178.37</v>
      </c>
      <c r="AY71" s="29">
        <v>177.58</v>
      </c>
      <c r="AZ71" s="29">
        <v>175.77</v>
      </c>
      <c r="BA71" s="28">
        <v>171.69</v>
      </c>
      <c r="BB71" s="28">
        <v>164.68</v>
      </c>
      <c r="BC71" s="28">
        <v>190.8</v>
      </c>
      <c r="BD71" s="28">
        <v>196.33</v>
      </c>
      <c r="BE71" s="28">
        <v>202.72</v>
      </c>
      <c r="BF71" s="28">
        <v>205.12</v>
      </c>
      <c r="BG71" s="28">
        <v>192.72</v>
      </c>
      <c r="BH71" s="29">
        <v>135.25</v>
      </c>
      <c r="BI71" s="29">
        <v>84.33</v>
      </c>
      <c r="BJ71" s="29">
        <v>140.5</v>
      </c>
      <c r="BK71" s="29">
        <v>142.03</v>
      </c>
      <c r="BL71" s="29">
        <v>141.56</v>
      </c>
      <c r="BM71" s="29">
        <v>141.80000000000001</v>
      </c>
      <c r="BN71" s="29">
        <v>140.63</v>
      </c>
      <c r="BO71" s="28">
        <v>72.34</v>
      </c>
      <c r="BP71" s="28">
        <v>71.33</v>
      </c>
      <c r="BQ71" s="28">
        <v>75.739999999999995</v>
      </c>
      <c r="BR71" s="28">
        <v>75</v>
      </c>
      <c r="BS71" s="28">
        <v>75.510000000000005</v>
      </c>
      <c r="BT71" s="28">
        <v>74.45</v>
      </c>
      <c r="BU71" s="28">
        <v>74.03</v>
      </c>
      <c r="BV71" s="29">
        <v>120.34</v>
      </c>
      <c r="BW71" s="29">
        <v>119.1</v>
      </c>
      <c r="BX71" s="29">
        <v>126.96</v>
      </c>
      <c r="BY71" s="29">
        <v>127.73</v>
      </c>
      <c r="BZ71" s="29">
        <v>125.2</v>
      </c>
      <c r="CA71" s="29">
        <v>124.8</v>
      </c>
      <c r="CB71" s="29">
        <v>122.35</v>
      </c>
      <c r="CC71" s="28">
        <v>132.4</v>
      </c>
      <c r="CD71" s="28">
        <v>128.38999999999999</v>
      </c>
      <c r="CE71" s="28">
        <v>137.66999999999999</v>
      </c>
      <c r="CF71" s="28">
        <v>138.63</v>
      </c>
      <c r="CG71" s="28">
        <v>140.1</v>
      </c>
      <c r="CH71" s="28">
        <v>137.56</v>
      </c>
      <c r="CI71" s="28">
        <v>134.68</v>
      </c>
      <c r="CJ71" s="29">
        <v>105.64</v>
      </c>
      <c r="CK71" s="29">
        <v>105.1</v>
      </c>
      <c r="CL71" s="29">
        <v>108</v>
      </c>
      <c r="CM71" s="29">
        <v>106.38</v>
      </c>
      <c r="CN71" s="29">
        <v>106.19</v>
      </c>
      <c r="CO71" s="29"/>
      <c r="CP71" s="29"/>
      <c r="CQ71" s="28"/>
      <c r="CR71" s="28"/>
      <c r="CS71" s="28"/>
      <c r="CT71" s="28"/>
      <c r="CU71" s="28"/>
      <c r="CV71" s="28"/>
      <c r="CW71" s="28"/>
      <c r="CX71" s="29"/>
      <c r="CY71" s="29"/>
      <c r="CZ71" s="29"/>
      <c r="DA71" s="29"/>
      <c r="DB71" s="29"/>
      <c r="DC71" s="29"/>
      <c r="DD71" s="29"/>
      <c r="DE71" s="28"/>
      <c r="DF71" s="28"/>
      <c r="DG71" s="28"/>
      <c r="DH71" s="28"/>
      <c r="DI71" s="28"/>
      <c r="DJ71" s="28"/>
      <c r="DK71" s="28"/>
      <c r="DL71" s="29"/>
      <c r="DM71" s="29"/>
      <c r="DN71" s="29"/>
      <c r="DO71" s="29"/>
      <c r="DP71" s="29"/>
      <c r="DQ71" s="29"/>
      <c r="DR71" s="29"/>
      <c r="DS71" s="28"/>
      <c r="DT71" s="28"/>
      <c r="DU71" s="28"/>
      <c r="DV71" s="28"/>
      <c r="DW71" s="28"/>
      <c r="DX71" s="28"/>
      <c r="DY71" s="28"/>
      <c r="DZ71" s="29"/>
      <c r="EA71" s="29"/>
      <c r="EB71" s="29"/>
      <c r="EC71" s="29"/>
      <c r="ED71" s="29"/>
      <c r="EE71" s="29"/>
      <c r="EF71" s="29"/>
      <c r="EG71" s="28"/>
      <c r="EH71" s="28"/>
      <c r="EI71" s="28"/>
      <c r="EJ71" s="28"/>
      <c r="EK71" s="28"/>
      <c r="EL71" s="28"/>
      <c r="EM71" s="28"/>
      <c r="EN71" s="29"/>
      <c r="EO71" s="29"/>
      <c r="EP71" s="29"/>
      <c r="EQ71" s="29"/>
      <c r="ER71" s="29"/>
      <c r="ES71" s="29"/>
      <c r="ET71" s="29"/>
      <c r="EU71" s="28"/>
      <c r="EV71" s="28"/>
      <c r="EW71" s="28"/>
      <c r="EX71" s="28"/>
      <c r="EY71" s="28"/>
      <c r="EZ71" s="28"/>
      <c r="FA71" s="28"/>
      <c r="FB71" s="29"/>
      <c r="FC71" s="29"/>
      <c r="FD71" s="29"/>
      <c r="FE71" s="29"/>
      <c r="FF71" s="29"/>
      <c r="FG71" s="29"/>
      <c r="FH71" s="29"/>
      <c r="FI71" s="28"/>
      <c r="FJ71" s="28"/>
      <c r="FK71" s="28"/>
      <c r="FL71" s="28"/>
      <c r="FM71" s="28"/>
      <c r="FN71" s="28"/>
      <c r="FO71" s="28"/>
      <c r="FP71" s="29"/>
      <c r="FQ71" s="29"/>
      <c r="FR71" s="29"/>
      <c r="FS71" s="29"/>
      <c r="FT71" s="29"/>
      <c r="FU71" s="29"/>
      <c r="FV71" s="29"/>
      <c r="FW71" s="28"/>
      <c r="FX71" s="28"/>
      <c r="FY71" s="28"/>
      <c r="FZ71" s="28"/>
      <c r="GA71" s="28"/>
      <c r="GB71" s="28"/>
      <c r="GC71" s="28"/>
      <c r="GD71" s="29"/>
      <c r="GE71" s="29"/>
      <c r="GF71" s="29"/>
      <c r="GG71" s="29"/>
      <c r="GH71" s="29"/>
      <c r="GI71" s="29"/>
      <c r="GJ71" s="29"/>
      <c r="GK71" s="28"/>
      <c r="GL71" s="28"/>
      <c r="GM71" s="28"/>
      <c r="GN71" s="28"/>
      <c r="GO71" s="28"/>
      <c r="GP71" s="28"/>
      <c r="GQ71" s="28"/>
      <c r="GR71" s="29"/>
      <c r="GS71" s="29"/>
      <c r="GT71" s="29"/>
      <c r="GU71" s="29"/>
      <c r="GV71" s="29"/>
      <c r="GW71" s="29"/>
      <c r="GX71" s="29"/>
      <c r="GY71" s="28"/>
      <c r="GZ71" s="28"/>
      <c r="HA71" s="28"/>
      <c r="HB71" s="28"/>
      <c r="HC71" s="28"/>
      <c r="HD71" s="28"/>
      <c r="HE71" s="28"/>
      <c r="HF71" s="29"/>
      <c r="HG71" s="29"/>
      <c r="HH71" s="29"/>
      <c r="HI71" s="29"/>
      <c r="HJ71" s="29"/>
      <c r="HK71" s="29"/>
      <c r="HL71" s="29"/>
      <c r="HM71" s="28"/>
      <c r="HN71" s="28"/>
      <c r="HO71" s="28"/>
      <c r="HP71" s="28"/>
      <c r="HQ71" s="28"/>
      <c r="HR71" s="28"/>
      <c r="HS71" s="28"/>
      <c r="HT71" s="29"/>
      <c r="HU71" s="29"/>
      <c r="HV71" s="29"/>
      <c r="HW71" s="29"/>
      <c r="HX71" s="29"/>
      <c r="HY71" s="29"/>
      <c r="HZ71" s="29"/>
      <c r="IA71" s="28"/>
      <c r="IB71" s="28"/>
      <c r="IC71" s="28"/>
      <c r="ID71" s="28"/>
      <c r="IE71" s="28"/>
      <c r="IF71" s="28"/>
      <c r="IG71" s="28"/>
      <c r="IH71" s="29"/>
      <c r="II71" s="29"/>
      <c r="IJ71" s="29"/>
      <c r="IK71" s="29"/>
      <c r="IL71" s="29"/>
      <c r="IM71" s="29"/>
      <c r="IN71" s="29"/>
      <c r="IO71" s="28"/>
      <c r="IP71" s="28"/>
      <c r="IQ71" s="28"/>
      <c r="IR71" s="28"/>
      <c r="IS71" s="28"/>
      <c r="IT71" s="28"/>
      <c r="IU71" s="28"/>
      <c r="IV71" s="29"/>
      <c r="IW71" s="29"/>
      <c r="IX71" s="29"/>
      <c r="IY71" s="29"/>
      <c r="IZ71" s="29"/>
      <c r="JA71" s="29"/>
      <c r="JB71" s="29"/>
      <c r="JC71" s="28"/>
      <c r="JD71" s="28"/>
      <c r="JE71" s="28"/>
      <c r="JF71" s="28"/>
      <c r="JG71" s="28"/>
      <c r="JH71" s="28"/>
      <c r="JI71" s="28"/>
      <c r="JJ71" s="29"/>
      <c r="JK71" s="29"/>
      <c r="JL71" s="29"/>
      <c r="JM71" s="29"/>
      <c r="JN71" s="29"/>
      <c r="JO71" s="29"/>
      <c r="JP71" s="29"/>
      <c r="JQ71" s="28"/>
      <c r="JR71" s="28"/>
      <c r="JS71" s="28"/>
      <c r="JT71" s="28"/>
      <c r="JU71" s="28"/>
      <c r="JV71" s="28"/>
      <c r="JW71" s="28"/>
      <c r="JX71" s="29"/>
      <c r="JY71" s="29"/>
      <c r="JZ71" s="29"/>
      <c r="KA71" s="29"/>
      <c r="KB71" s="29"/>
      <c r="KC71" s="29"/>
      <c r="KD71" s="29"/>
      <c r="KE71" s="28"/>
      <c r="KF71" s="28"/>
      <c r="KG71" s="28"/>
      <c r="KH71" s="28"/>
      <c r="KI71" s="28"/>
      <c r="KJ71" s="28"/>
      <c r="KK71" s="28"/>
      <c r="KL71" s="29"/>
      <c r="KM71" s="29"/>
      <c r="KN71" s="29"/>
      <c r="KO71" s="29"/>
      <c r="KP71" s="29"/>
      <c r="KQ71" s="29"/>
      <c r="KR71" s="29"/>
      <c r="KS71" s="28"/>
      <c r="KT71" s="28"/>
      <c r="KU71" s="28"/>
      <c r="KV71" s="28"/>
      <c r="KW71" s="28"/>
      <c r="KX71" s="28"/>
      <c r="KY71" s="28"/>
      <c r="KZ71" s="29"/>
      <c r="LA71" s="29"/>
      <c r="LB71" s="29"/>
    </row>
    <row r="72" spans="1:314" customFormat="1" x14ac:dyDescent="0.25">
      <c r="A72" s="17">
        <v>17</v>
      </c>
      <c r="B72" s="17" t="s">
        <v>4</v>
      </c>
      <c r="C72" s="28">
        <v>207.98</v>
      </c>
      <c r="D72" s="29">
        <v>288.58999999999997</v>
      </c>
      <c r="E72" s="29">
        <v>281.07</v>
      </c>
      <c r="F72" s="29">
        <v>304.63</v>
      </c>
      <c r="G72" s="29">
        <v>300.83</v>
      </c>
      <c r="H72" s="6">
        <v>260.13</v>
      </c>
      <c r="I72" s="6">
        <v>320.83</v>
      </c>
      <c r="J72" s="29">
        <v>310.45999999999998</v>
      </c>
      <c r="K72" s="28">
        <v>288.33999999999997</v>
      </c>
      <c r="L72" s="28">
        <v>285.33999999999997</v>
      </c>
      <c r="M72" s="28">
        <v>313.69</v>
      </c>
      <c r="N72" s="28">
        <v>325.87</v>
      </c>
      <c r="O72" s="28">
        <v>329.07</v>
      </c>
      <c r="P72" s="28">
        <v>309.54000000000002</v>
      </c>
      <c r="Q72" s="28">
        <v>296.14999999999998</v>
      </c>
      <c r="R72" s="29">
        <v>209.5</v>
      </c>
      <c r="S72" s="29">
        <v>208.71</v>
      </c>
      <c r="T72" s="29">
        <v>229.62</v>
      </c>
      <c r="U72" s="29">
        <v>226.61</v>
      </c>
      <c r="V72" s="29">
        <v>223.11</v>
      </c>
      <c r="W72" s="29">
        <v>205.79</v>
      </c>
      <c r="X72" s="29">
        <v>205.15</v>
      </c>
      <c r="Y72" s="28">
        <v>174.24</v>
      </c>
      <c r="Z72" s="28">
        <v>169.34</v>
      </c>
      <c r="AA72" s="28">
        <v>186.16</v>
      </c>
      <c r="AB72" s="28">
        <v>179.84</v>
      </c>
      <c r="AC72" s="28">
        <v>181.46</v>
      </c>
      <c r="AD72" s="28">
        <v>181.27</v>
      </c>
      <c r="AE72" s="28">
        <v>179.65</v>
      </c>
      <c r="AF72" s="29">
        <v>136.06</v>
      </c>
      <c r="AG72" s="29">
        <v>130.65</v>
      </c>
      <c r="AH72" s="29">
        <v>152.21</v>
      </c>
      <c r="AI72" s="29">
        <v>146.02000000000001</v>
      </c>
      <c r="AJ72" s="29">
        <v>148.59</v>
      </c>
      <c r="AK72" s="29">
        <v>151.04</v>
      </c>
      <c r="AL72" s="29">
        <v>159.96</v>
      </c>
      <c r="AM72" s="28">
        <v>167.39</v>
      </c>
      <c r="AN72" s="28">
        <v>164.1</v>
      </c>
      <c r="AO72" s="28">
        <v>173.04</v>
      </c>
      <c r="AP72" s="28">
        <v>172.53</v>
      </c>
      <c r="AQ72" s="28">
        <v>171.67</v>
      </c>
      <c r="AR72" s="28">
        <v>171.12</v>
      </c>
      <c r="AS72" s="28">
        <v>176.01</v>
      </c>
      <c r="AT72" s="29">
        <v>167.37</v>
      </c>
      <c r="AU72" s="29">
        <v>166.75</v>
      </c>
      <c r="AV72" s="29">
        <v>177.73</v>
      </c>
      <c r="AW72" s="29">
        <v>179.08</v>
      </c>
      <c r="AX72" s="29">
        <v>178.37</v>
      </c>
      <c r="AY72" s="29">
        <v>177.58</v>
      </c>
      <c r="AZ72" s="29">
        <v>175.77</v>
      </c>
      <c r="BA72" s="28">
        <v>171.69</v>
      </c>
      <c r="BB72" s="28">
        <v>164.68</v>
      </c>
      <c r="BC72" s="28">
        <v>190.8</v>
      </c>
      <c r="BD72" s="28">
        <v>196.33</v>
      </c>
      <c r="BE72" s="28">
        <v>202.72</v>
      </c>
      <c r="BF72" s="28">
        <v>205.12</v>
      </c>
      <c r="BG72" s="28">
        <v>192.72</v>
      </c>
      <c r="BH72" s="29">
        <v>49.77</v>
      </c>
      <c r="BI72" s="29">
        <v>49.77</v>
      </c>
      <c r="BJ72" s="29">
        <v>49.77</v>
      </c>
      <c r="BK72" s="29">
        <v>49.77</v>
      </c>
      <c r="BL72" s="29">
        <v>49.77</v>
      </c>
      <c r="BM72" s="29">
        <v>49.77</v>
      </c>
      <c r="BN72" s="29">
        <v>137.46</v>
      </c>
      <c r="BO72" s="28">
        <v>49.77</v>
      </c>
      <c r="BP72" s="28">
        <v>49.77</v>
      </c>
      <c r="BQ72" s="28">
        <v>68.569999999999993</v>
      </c>
      <c r="BR72" s="28">
        <v>72.28</v>
      </c>
      <c r="BS72" s="28">
        <v>69.86</v>
      </c>
      <c r="BT72" s="28">
        <v>49.77</v>
      </c>
      <c r="BU72" s="28">
        <v>49.77</v>
      </c>
      <c r="BV72" s="29">
        <v>74.86</v>
      </c>
      <c r="BW72" s="29">
        <v>75.03</v>
      </c>
      <c r="BX72" s="29">
        <v>82.92</v>
      </c>
      <c r="BY72" s="29">
        <v>87.07</v>
      </c>
      <c r="BZ72" s="29">
        <v>84.44</v>
      </c>
      <c r="CA72" s="29">
        <v>104.45</v>
      </c>
      <c r="CB72" s="29">
        <v>108.99</v>
      </c>
      <c r="CC72" s="28">
        <v>81.8</v>
      </c>
      <c r="CD72" s="28">
        <v>80.88</v>
      </c>
      <c r="CE72" s="28">
        <v>81.680000000000007</v>
      </c>
      <c r="CF72" s="28">
        <v>82.86</v>
      </c>
      <c r="CG72" s="28">
        <v>102.09</v>
      </c>
      <c r="CH72" s="28">
        <v>103.06</v>
      </c>
      <c r="CI72" s="28">
        <v>104.88</v>
      </c>
      <c r="CJ72" s="29">
        <v>71.209999999999994</v>
      </c>
      <c r="CK72" s="29">
        <v>90.94</v>
      </c>
      <c r="CL72" s="29">
        <v>104.77</v>
      </c>
      <c r="CM72" s="29">
        <v>103.95</v>
      </c>
      <c r="CN72" s="29">
        <v>103.73</v>
      </c>
      <c r="CO72" s="29"/>
      <c r="CP72" s="29"/>
      <c r="CQ72" s="28"/>
      <c r="CR72" s="28"/>
      <c r="CS72" s="28"/>
      <c r="CT72" s="28"/>
      <c r="CU72" s="28"/>
      <c r="CV72" s="28"/>
      <c r="CW72" s="28"/>
      <c r="CX72" s="29"/>
      <c r="CY72" s="29"/>
      <c r="CZ72" s="29"/>
      <c r="DA72" s="29"/>
      <c r="DB72" s="29"/>
      <c r="DC72" s="29"/>
      <c r="DD72" s="29"/>
      <c r="DE72" s="28"/>
      <c r="DF72" s="28"/>
      <c r="DG72" s="28"/>
      <c r="DH72" s="28"/>
      <c r="DI72" s="28"/>
      <c r="DJ72" s="28"/>
      <c r="DK72" s="28"/>
      <c r="DL72" s="29"/>
      <c r="DM72" s="29"/>
      <c r="DN72" s="29"/>
      <c r="DO72" s="29"/>
      <c r="DP72" s="29"/>
      <c r="DQ72" s="29"/>
      <c r="DR72" s="29"/>
      <c r="DS72" s="28"/>
      <c r="DT72" s="28"/>
      <c r="DU72" s="28"/>
      <c r="DV72" s="28"/>
      <c r="DW72" s="28"/>
      <c r="DX72" s="28"/>
      <c r="DY72" s="28"/>
      <c r="DZ72" s="29"/>
      <c r="EA72" s="29"/>
      <c r="EB72" s="29"/>
      <c r="EC72" s="29"/>
      <c r="ED72" s="29"/>
      <c r="EE72" s="29"/>
      <c r="EF72" s="29"/>
      <c r="EG72" s="28"/>
      <c r="EH72" s="28"/>
      <c r="EI72" s="28"/>
      <c r="EJ72" s="28"/>
      <c r="EK72" s="28"/>
      <c r="EL72" s="28"/>
      <c r="EM72" s="28"/>
      <c r="EN72" s="29"/>
      <c r="EO72" s="29"/>
      <c r="EP72" s="29"/>
      <c r="EQ72" s="29"/>
      <c r="ER72" s="29"/>
      <c r="ES72" s="29"/>
      <c r="ET72" s="29"/>
      <c r="EU72" s="28"/>
      <c r="EV72" s="28"/>
      <c r="EW72" s="28"/>
      <c r="EX72" s="28"/>
      <c r="EY72" s="28"/>
      <c r="EZ72" s="28"/>
      <c r="FA72" s="28"/>
      <c r="FB72" s="29"/>
      <c r="FC72" s="29"/>
      <c r="FD72" s="29"/>
      <c r="FE72" s="29"/>
      <c r="FF72" s="29"/>
      <c r="FG72" s="29"/>
      <c r="FH72" s="29"/>
      <c r="FI72" s="28"/>
      <c r="FJ72" s="28"/>
      <c r="FK72" s="28"/>
      <c r="FL72" s="28"/>
      <c r="FM72" s="28"/>
      <c r="FN72" s="28"/>
      <c r="FO72" s="28"/>
      <c r="FP72" s="29"/>
      <c r="FQ72" s="29"/>
      <c r="FR72" s="29"/>
      <c r="FS72" s="29"/>
      <c r="FT72" s="29"/>
      <c r="FU72" s="29"/>
      <c r="FV72" s="29"/>
      <c r="FW72" s="28"/>
      <c r="FX72" s="28"/>
      <c r="FY72" s="28"/>
      <c r="FZ72" s="28"/>
      <c r="GA72" s="28"/>
      <c r="GB72" s="28"/>
      <c r="GC72" s="28"/>
      <c r="GD72" s="29"/>
      <c r="GE72" s="29"/>
      <c r="GF72" s="29"/>
      <c r="GG72" s="29"/>
      <c r="GH72" s="29"/>
      <c r="GI72" s="29"/>
      <c r="GJ72" s="29"/>
      <c r="GK72" s="28"/>
      <c r="GL72" s="28"/>
      <c r="GM72" s="28"/>
      <c r="GN72" s="28"/>
      <c r="GO72" s="28"/>
      <c r="GP72" s="28"/>
      <c r="GQ72" s="28"/>
      <c r="GR72" s="29"/>
      <c r="GS72" s="29"/>
      <c r="GT72" s="29"/>
      <c r="GU72" s="29"/>
      <c r="GV72" s="29"/>
      <c r="GW72" s="29"/>
      <c r="GX72" s="29"/>
      <c r="GY72" s="28"/>
      <c r="GZ72" s="28"/>
      <c r="HA72" s="28"/>
      <c r="HB72" s="28"/>
      <c r="HC72" s="28"/>
      <c r="HD72" s="28"/>
      <c r="HE72" s="28"/>
      <c r="HF72" s="29"/>
      <c r="HG72" s="29"/>
      <c r="HH72" s="29"/>
      <c r="HI72" s="29"/>
      <c r="HJ72" s="29"/>
      <c r="HK72" s="29"/>
      <c r="HL72" s="29"/>
      <c r="HM72" s="28"/>
      <c r="HN72" s="28"/>
      <c r="HO72" s="28"/>
      <c r="HP72" s="28"/>
      <c r="HQ72" s="28"/>
      <c r="HR72" s="28"/>
      <c r="HS72" s="28"/>
      <c r="HT72" s="29"/>
      <c r="HU72" s="29"/>
      <c r="HV72" s="29"/>
      <c r="HW72" s="29"/>
      <c r="HX72" s="29"/>
      <c r="HY72" s="29"/>
      <c r="HZ72" s="29"/>
      <c r="IA72" s="28"/>
      <c r="IB72" s="28"/>
      <c r="IC72" s="28"/>
      <c r="ID72" s="28"/>
      <c r="IE72" s="28"/>
      <c r="IF72" s="28"/>
      <c r="IG72" s="28"/>
      <c r="IH72" s="29"/>
      <c r="II72" s="29"/>
      <c r="IJ72" s="29"/>
      <c r="IK72" s="29"/>
      <c r="IL72" s="29"/>
      <c r="IM72" s="29"/>
      <c r="IN72" s="29"/>
      <c r="IO72" s="28"/>
      <c r="IP72" s="28"/>
      <c r="IQ72" s="28"/>
      <c r="IR72" s="28"/>
      <c r="IS72" s="28"/>
      <c r="IT72" s="28"/>
      <c r="IU72" s="28"/>
      <c r="IV72" s="29"/>
      <c r="IW72" s="29"/>
      <c r="IX72" s="29"/>
      <c r="IY72" s="29"/>
      <c r="IZ72" s="29"/>
      <c r="JA72" s="29"/>
      <c r="JB72" s="29"/>
      <c r="JC72" s="28"/>
      <c r="JD72" s="28"/>
      <c r="JE72" s="28"/>
      <c r="JF72" s="28"/>
      <c r="JG72" s="28"/>
      <c r="JH72" s="28"/>
      <c r="JI72" s="28"/>
      <c r="JJ72" s="29"/>
      <c r="JK72" s="29"/>
      <c r="JL72" s="29"/>
      <c r="JM72" s="29"/>
      <c r="JN72" s="29"/>
      <c r="JO72" s="29"/>
      <c r="JP72" s="29"/>
      <c r="JQ72" s="28"/>
      <c r="JR72" s="28"/>
      <c r="JS72" s="28"/>
      <c r="JT72" s="28"/>
      <c r="JU72" s="28"/>
      <c r="JV72" s="28"/>
      <c r="JW72" s="28"/>
      <c r="JX72" s="29"/>
      <c r="JY72" s="29"/>
      <c r="JZ72" s="29"/>
      <c r="KA72" s="29"/>
      <c r="KB72" s="29"/>
      <c r="KC72" s="29"/>
      <c r="KD72" s="29"/>
      <c r="KE72" s="28"/>
      <c r="KF72" s="28"/>
      <c r="KG72" s="28"/>
      <c r="KH72" s="28"/>
      <c r="KI72" s="28"/>
      <c r="KJ72" s="28"/>
      <c r="KK72" s="28"/>
      <c r="KL72" s="29"/>
      <c r="KM72" s="29"/>
      <c r="KN72" s="29"/>
      <c r="KO72" s="29"/>
      <c r="KP72" s="29"/>
      <c r="KQ72" s="29"/>
      <c r="KR72" s="29"/>
      <c r="KS72" s="28"/>
      <c r="KT72" s="28"/>
      <c r="KU72" s="28"/>
      <c r="KV72" s="28"/>
      <c r="KW72" s="28"/>
      <c r="KX72" s="28"/>
      <c r="KY72" s="28"/>
      <c r="KZ72" s="29"/>
      <c r="LA72" s="29"/>
      <c r="LB72" s="29"/>
    </row>
    <row r="73" spans="1:314" customFormat="1" x14ac:dyDescent="0.25">
      <c r="A73" s="17">
        <v>17</v>
      </c>
      <c r="B73" s="17" t="s">
        <v>5</v>
      </c>
      <c r="C73" s="28">
        <v>207.98</v>
      </c>
      <c r="D73" s="29">
        <v>288.58999999999997</v>
      </c>
      <c r="E73" s="29">
        <v>281.07</v>
      </c>
      <c r="F73" s="29">
        <v>304.64</v>
      </c>
      <c r="G73" s="29">
        <v>302.39</v>
      </c>
      <c r="H73" s="6">
        <v>303.77</v>
      </c>
      <c r="I73" s="6">
        <v>320.83</v>
      </c>
      <c r="J73" s="29">
        <v>310.45999999999998</v>
      </c>
      <c r="K73" s="28">
        <v>288.33999999999997</v>
      </c>
      <c r="L73" s="28">
        <v>285.33999999999997</v>
      </c>
      <c r="M73" s="28">
        <v>313.69</v>
      </c>
      <c r="N73" s="28">
        <v>325.87</v>
      </c>
      <c r="O73" s="28">
        <v>329.07</v>
      </c>
      <c r="P73" s="28">
        <v>309.54000000000002</v>
      </c>
      <c r="Q73" s="28">
        <v>296.14999999999998</v>
      </c>
      <c r="R73" s="29">
        <v>209.5</v>
      </c>
      <c r="S73" s="29">
        <v>208.71</v>
      </c>
      <c r="T73" s="29">
        <v>229.62</v>
      </c>
      <c r="U73" s="29">
        <v>226.61</v>
      </c>
      <c r="V73" s="29">
        <v>223.11</v>
      </c>
      <c r="W73" s="29">
        <v>206.97</v>
      </c>
      <c r="X73" s="29">
        <v>205.16</v>
      </c>
      <c r="Y73" s="28">
        <v>174.24</v>
      </c>
      <c r="Z73" s="28">
        <v>169.34</v>
      </c>
      <c r="AA73" s="28">
        <v>186.16</v>
      </c>
      <c r="AB73" s="28">
        <v>179.84</v>
      </c>
      <c r="AC73" s="28">
        <v>181.46</v>
      </c>
      <c r="AD73" s="28">
        <v>181.28</v>
      </c>
      <c r="AE73" s="28">
        <v>180.34</v>
      </c>
      <c r="AF73" s="29">
        <v>136.06</v>
      </c>
      <c r="AG73" s="29">
        <v>130.65</v>
      </c>
      <c r="AH73" s="29">
        <v>152.21</v>
      </c>
      <c r="AI73" s="29">
        <v>146.02000000000001</v>
      </c>
      <c r="AJ73" s="29">
        <v>148.59</v>
      </c>
      <c r="AK73" s="29">
        <v>151.04</v>
      </c>
      <c r="AL73" s="29">
        <v>159.96</v>
      </c>
      <c r="AM73" s="28">
        <v>167.39</v>
      </c>
      <c r="AN73" s="28">
        <v>164.09</v>
      </c>
      <c r="AO73" s="28">
        <v>173.04</v>
      </c>
      <c r="AP73" s="28">
        <v>172.53</v>
      </c>
      <c r="AQ73" s="28">
        <v>171.67</v>
      </c>
      <c r="AR73" s="28">
        <v>171.12</v>
      </c>
      <c r="AS73" s="28">
        <v>176</v>
      </c>
      <c r="AT73" s="29">
        <v>167.37</v>
      </c>
      <c r="AU73" s="29">
        <v>166.75</v>
      </c>
      <c r="AV73" s="29">
        <v>177.73</v>
      </c>
      <c r="AW73" s="29">
        <v>179.08</v>
      </c>
      <c r="AX73" s="29">
        <v>178.37</v>
      </c>
      <c r="AY73" s="29">
        <v>177.58</v>
      </c>
      <c r="AZ73" s="29">
        <v>175.77</v>
      </c>
      <c r="BA73" s="28">
        <v>171.69</v>
      </c>
      <c r="BB73" s="28">
        <v>164.68</v>
      </c>
      <c r="BC73" s="28">
        <v>190.8</v>
      </c>
      <c r="BD73" s="28">
        <v>196.33</v>
      </c>
      <c r="BE73" s="28">
        <v>202.72</v>
      </c>
      <c r="BF73" s="28">
        <v>205.12</v>
      </c>
      <c r="BG73" s="28">
        <v>192.72</v>
      </c>
      <c r="BH73" s="29">
        <v>49.77</v>
      </c>
      <c r="BI73" s="29">
        <v>49.77</v>
      </c>
      <c r="BJ73" s="29">
        <v>49.77</v>
      </c>
      <c r="BK73" s="29">
        <v>49.77</v>
      </c>
      <c r="BL73" s="29">
        <v>49.77</v>
      </c>
      <c r="BM73" s="29">
        <v>49.77</v>
      </c>
      <c r="BN73" s="29">
        <v>134.21</v>
      </c>
      <c r="BO73" s="28">
        <v>49.77</v>
      </c>
      <c r="BP73" s="28">
        <v>49.77</v>
      </c>
      <c r="BQ73" s="28">
        <v>68.569999999999993</v>
      </c>
      <c r="BR73" s="28">
        <v>49.77</v>
      </c>
      <c r="BS73" s="28">
        <v>49.77</v>
      </c>
      <c r="BT73" s="28">
        <v>49.77</v>
      </c>
      <c r="BU73" s="28">
        <v>49.77</v>
      </c>
      <c r="BV73" s="29">
        <v>49.77</v>
      </c>
      <c r="BW73" s="29">
        <v>49.77</v>
      </c>
      <c r="BX73" s="29">
        <v>66.31</v>
      </c>
      <c r="BY73" s="29">
        <v>61.23</v>
      </c>
      <c r="BZ73" s="29">
        <v>49.77</v>
      </c>
      <c r="CA73" s="29">
        <v>49.77</v>
      </c>
      <c r="CB73" s="29">
        <v>49.77</v>
      </c>
      <c r="CC73" s="28">
        <v>49.77</v>
      </c>
      <c r="CD73" s="28">
        <v>49.77</v>
      </c>
      <c r="CE73" s="28">
        <v>49.77</v>
      </c>
      <c r="CF73" s="28">
        <v>49.77</v>
      </c>
      <c r="CG73" s="28">
        <v>49.77</v>
      </c>
      <c r="CH73" s="28">
        <v>49.77</v>
      </c>
      <c r="CI73" s="28">
        <v>49.77</v>
      </c>
      <c r="CJ73" s="29">
        <v>49.77</v>
      </c>
      <c r="CK73" s="29">
        <v>49.77</v>
      </c>
      <c r="CL73" s="29">
        <v>49.77</v>
      </c>
      <c r="CM73" s="29">
        <v>49.77</v>
      </c>
      <c r="CN73" s="29">
        <v>100.77</v>
      </c>
      <c r="CO73" s="29"/>
      <c r="CP73" s="29"/>
      <c r="CQ73" s="28"/>
      <c r="CR73" s="28"/>
      <c r="CS73" s="28"/>
      <c r="CT73" s="28"/>
      <c r="CU73" s="28"/>
      <c r="CV73" s="28"/>
      <c r="CW73" s="28"/>
      <c r="CX73" s="29"/>
      <c r="CY73" s="29"/>
      <c r="CZ73" s="29"/>
      <c r="DA73" s="29"/>
      <c r="DB73" s="29"/>
      <c r="DC73" s="29"/>
      <c r="DD73" s="29"/>
      <c r="DE73" s="28"/>
      <c r="DF73" s="28"/>
      <c r="DG73" s="28"/>
      <c r="DH73" s="28"/>
      <c r="DI73" s="28"/>
      <c r="DJ73" s="28"/>
      <c r="DK73" s="28"/>
      <c r="DL73" s="29"/>
      <c r="DM73" s="29"/>
      <c r="DN73" s="29"/>
      <c r="DO73" s="29"/>
      <c r="DP73" s="29"/>
      <c r="DQ73" s="29"/>
      <c r="DR73" s="29"/>
      <c r="DS73" s="28"/>
      <c r="DT73" s="28"/>
      <c r="DU73" s="28"/>
      <c r="DV73" s="28"/>
      <c r="DW73" s="28"/>
      <c r="DX73" s="28"/>
      <c r="DY73" s="28"/>
      <c r="DZ73" s="29"/>
      <c r="EA73" s="29"/>
      <c r="EB73" s="29"/>
      <c r="EC73" s="29"/>
      <c r="ED73" s="29"/>
      <c r="EE73" s="29"/>
      <c r="EF73" s="29"/>
      <c r="EG73" s="28"/>
      <c r="EH73" s="28"/>
      <c r="EI73" s="28"/>
      <c r="EJ73" s="28"/>
      <c r="EK73" s="28"/>
      <c r="EL73" s="28"/>
      <c r="EM73" s="28"/>
      <c r="EN73" s="29"/>
      <c r="EO73" s="29"/>
      <c r="EP73" s="29"/>
      <c r="EQ73" s="29"/>
      <c r="ER73" s="29"/>
      <c r="ES73" s="29"/>
      <c r="ET73" s="29"/>
      <c r="EU73" s="28"/>
      <c r="EV73" s="28"/>
      <c r="EW73" s="28"/>
      <c r="EX73" s="28"/>
      <c r="EY73" s="28"/>
      <c r="EZ73" s="28"/>
      <c r="FA73" s="28"/>
      <c r="FB73" s="29"/>
      <c r="FC73" s="29"/>
      <c r="FD73" s="29"/>
      <c r="FE73" s="29"/>
      <c r="FF73" s="29"/>
      <c r="FG73" s="29"/>
      <c r="FH73" s="29"/>
      <c r="FI73" s="28"/>
      <c r="FJ73" s="28"/>
      <c r="FK73" s="28"/>
      <c r="FL73" s="28"/>
      <c r="FM73" s="28"/>
      <c r="FN73" s="28"/>
      <c r="FO73" s="28"/>
      <c r="FP73" s="29"/>
      <c r="FQ73" s="29"/>
      <c r="FR73" s="29"/>
      <c r="FS73" s="29"/>
      <c r="FT73" s="29"/>
      <c r="FU73" s="29"/>
      <c r="FV73" s="29"/>
      <c r="FW73" s="28"/>
      <c r="FX73" s="28"/>
      <c r="FY73" s="28"/>
      <c r="FZ73" s="28"/>
      <c r="GA73" s="28"/>
      <c r="GB73" s="28"/>
      <c r="GC73" s="28"/>
      <c r="GD73" s="29"/>
      <c r="GE73" s="29"/>
      <c r="GF73" s="29"/>
      <c r="GG73" s="29"/>
      <c r="GH73" s="29"/>
      <c r="GI73" s="29"/>
      <c r="GJ73" s="29"/>
      <c r="GK73" s="28"/>
      <c r="GL73" s="28"/>
      <c r="GM73" s="28"/>
      <c r="GN73" s="28"/>
      <c r="GO73" s="28"/>
      <c r="GP73" s="28"/>
      <c r="GQ73" s="28"/>
      <c r="GR73" s="29"/>
      <c r="GS73" s="29"/>
      <c r="GT73" s="29"/>
      <c r="GU73" s="29"/>
      <c r="GV73" s="29"/>
      <c r="GW73" s="29"/>
      <c r="GX73" s="29"/>
      <c r="GY73" s="28"/>
      <c r="GZ73" s="28"/>
      <c r="HA73" s="28"/>
      <c r="HB73" s="28"/>
      <c r="HC73" s="28"/>
      <c r="HD73" s="28"/>
      <c r="HE73" s="28"/>
      <c r="HF73" s="29"/>
      <c r="HG73" s="29"/>
      <c r="HH73" s="29"/>
      <c r="HI73" s="29"/>
      <c r="HJ73" s="29"/>
      <c r="HK73" s="29"/>
      <c r="HL73" s="29"/>
      <c r="HM73" s="28"/>
      <c r="HN73" s="28"/>
      <c r="HO73" s="28"/>
      <c r="HP73" s="28"/>
      <c r="HQ73" s="28"/>
      <c r="HR73" s="28"/>
      <c r="HS73" s="28"/>
      <c r="HT73" s="29"/>
      <c r="HU73" s="29"/>
      <c r="HV73" s="29"/>
      <c r="HW73" s="29"/>
      <c r="HX73" s="29"/>
      <c r="HY73" s="29"/>
      <c r="HZ73" s="29"/>
      <c r="IA73" s="28"/>
      <c r="IB73" s="28"/>
      <c r="IC73" s="28"/>
      <c r="ID73" s="28"/>
      <c r="IE73" s="28"/>
      <c r="IF73" s="28"/>
      <c r="IG73" s="28"/>
      <c r="IH73" s="29"/>
      <c r="II73" s="29"/>
      <c r="IJ73" s="29"/>
      <c r="IK73" s="29"/>
      <c r="IL73" s="29"/>
      <c r="IM73" s="29"/>
      <c r="IN73" s="29"/>
      <c r="IO73" s="28"/>
      <c r="IP73" s="28"/>
      <c r="IQ73" s="28"/>
      <c r="IR73" s="28"/>
      <c r="IS73" s="28"/>
      <c r="IT73" s="28"/>
      <c r="IU73" s="28"/>
      <c r="IV73" s="29"/>
      <c r="IW73" s="29"/>
      <c r="IX73" s="29"/>
      <c r="IY73" s="29"/>
      <c r="IZ73" s="29"/>
      <c r="JA73" s="29"/>
      <c r="JB73" s="29"/>
      <c r="JC73" s="28"/>
      <c r="JD73" s="28"/>
      <c r="JE73" s="28"/>
      <c r="JF73" s="28"/>
      <c r="JG73" s="28"/>
      <c r="JH73" s="28"/>
      <c r="JI73" s="28"/>
      <c r="JJ73" s="29"/>
      <c r="JK73" s="29"/>
      <c r="JL73" s="29"/>
      <c r="JM73" s="29"/>
      <c r="JN73" s="29"/>
      <c r="JO73" s="29"/>
      <c r="JP73" s="29"/>
      <c r="JQ73" s="28"/>
      <c r="JR73" s="28"/>
      <c r="JS73" s="28"/>
      <c r="JT73" s="28"/>
      <c r="JU73" s="28"/>
      <c r="JV73" s="28"/>
      <c r="JW73" s="28"/>
      <c r="JX73" s="29"/>
      <c r="JY73" s="29"/>
      <c r="JZ73" s="29"/>
      <c r="KA73" s="29"/>
      <c r="KB73" s="29"/>
      <c r="KC73" s="29"/>
      <c r="KD73" s="29"/>
      <c r="KE73" s="28"/>
      <c r="KF73" s="28"/>
      <c r="KG73" s="28"/>
      <c r="KH73" s="28"/>
      <c r="KI73" s="28"/>
      <c r="KJ73" s="28"/>
      <c r="KK73" s="28"/>
      <c r="KL73" s="29"/>
      <c r="KM73" s="29"/>
      <c r="KN73" s="29"/>
      <c r="KO73" s="29"/>
      <c r="KP73" s="29"/>
      <c r="KQ73" s="29"/>
      <c r="KR73" s="29"/>
      <c r="KS73" s="28"/>
      <c r="KT73" s="28"/>
      <c r="KU73" s="28"/>
      <c r="KV73" s="28"/>
      <c r="KW73" s="28"/>
      <c r="KX73" s="28"/>
      <c r="KY73" s="28"/>
      <c r="KZ73" s="29"/>
      <c r="LA73" s="29"/>
      <c r="LB73" s="29"/>
    </row>
    <row r="74" spans="1:314" customFormat="1" x14ac:dyDescent="0.25">
      <c r="A74" s="17">
        <v>18</v>
      </c>
      <c r="B74" s="17" t="s">
        <v>2</v>
      </c>
      <c r="C74" s="28">
        <v>213.89</v>
      </c>
      <c r="D74" s="29">
        <v>295.58</v>
      </c>
      <c r="E74" s="29">
        <v>290.02999999999997</v>
      </c>
      <c r="F74" s="29">
        <v>304.56</v>
      </c>
      <c r="G74" s="29">
        <v>302.22000000000003</v>
      </c>
      <c r="H74" s="6">
        <v>303.32</v>
      </c>
      <c r="I74" s="6">
        <v>316.77999999999997</v>
      </c>
      <c r="J74" s="29">
        <v>310.87</v>
      </c>
      <c r="K74" s="28">
        <v>291.72000000000003</v>
      </c>
      <c r="L74" s="28">
        <v>290.29000000000002</v>
      </c>
      <c r="M74" s="28">
        <v>310.7</v>
      </c>
      <c r="N74" s="28">
        <v>324.88</v>
      </c>
      <c r="O74" s="28">
        <v>321.98</v>
      </c>
      <c r="P74" s="28">
        <v>306.72000000000003</v>
      </c>
      <c r="Q74" s="28">
        <v>294.39</v>
      </c>
      <c r="R74" s="29">
        <v>217.69</v>
      </c>
      <c r="S74" s="29">
        <v>217.74</v>
      </c>
      <c r="T74" s="29">
        <v>229.02</v>
      </c>
      <c r="U74" s="29">
        <v>225.53</v>
      </c>
      <c r="V74" s="29">
        <v>221.34</v>
      </c>
      <c r="W74" s="29">
        <v>208.38</v>
      </c>
      <c r="X74" s="29">
        <v>204.77</v>
      </c>
      <c r="Y74" s="28">
        <v>206.13</v>
      </c>
      <c r="Z74" s="28">
        <v>178.31</v>
      </c>
      <c r="AA74" s="28">
        <v>187.04</v>
      </c>
      <c r="AB74" s="28">
        <v>185.64</v>
      </c>
      <c r="AC74" s="28">
        <v>188.55</v>
      </c>
      <c r="AD74" s="28">
        <v>189.22</v>
      </c>
      <c r="AE74" s="28">
        <v>180.59</v>
      </c>
      <c r="AF74" s="29">
        <v>156.79</v>
      </c>
      <c r="AG74" s="29">
        <v>149.69</v>
      </c>
      <c r="AH74" s="29">
        <v>151.75</v>
      </c>
      <c r="AI74" s="29">
        <v>150.41</v>
      </c>
      <c r="AJ74" s="29">
        <v>153.86000000000001</v>
      </c>
      <c r="AK74" s="29">
        <v>153.29</v>
      </c>
      <c r="AL74" s="29">
        <v>159.78</v>
      </c>
      <c r="AM74" s="28">
        <v>169.56</v>
      </c>
      <c r="AN74" s="28">
        <v>168.58</v>
      </c>
      <c r="AO74" s="28">
        <v>172.97</v>
      </c>
      <c r="AP74" s="28">
        <v>173.39</v>
      </c>
      <c r="AQ74" s="28">
        <v>171.46</v>
      </c>
      <c r="AR74" s="28">
        <v>171.33</v>
      </c>
      <c r="AS74" s="28">
        <v>174.9</v>
      </c>
      <c r="AT74" s="29">
        <v>169.58</v>
      </c>
      <c r="AU74" s="29">
        <v>170.3</v>
      </c>
      <c r="AV74" s="29">
        <v>178.28</v>
      </c>
      <c r="AW74" s="29">
        <v>179.02</v>
      </c>
      <c r="AX74" s="29">
        <v>178.22</v>
      </c>
      <c r="AY74" s="29">
        <v>177.53</v>
      </c>
      <c r="AZ74" s="29">
        <v>175.68</v>
      </c>
      <c r="BA74" s="28">
        <v>173.35</v>
      </c>
      <c r="BB74" s="28">
        <v>173.72</v>
      </c>
      <c r="BC74" s="28">
        <v>188.97</v>
      </c>
      <c r="BD74" s="28">
        <v>194.8</v>
      </c>
      <c r="BE74" s="28">
        <v>200.18</v>
      </c>
      <c r="BF74" s="28">
        <v>203.75</v>
      </c>
      <c r="BG74" s="28">
        <v>194.77</v>
      </c>
      <c r="BH74" s="29">
        <v>135.55000000000001</v>
      </c>
      <c r="BI74" s="29">
        <v>133.86000000000001</v>
      </c>
      <c r="BJ74" s="29">
        <v>139.41</v>
      </c>
      <c r="BK74" s="29">
        <v>140.82</v>
      </c>
      <c r="BL74" s="29">
        <v>142.1</v>
      </c>
      <c r="BM74" s="29">
        <v>141.63</v>
      </c>
      <c r="BN74" s="29">
        <v>140.57</v>
      </c>
      <c r="BO74" s="28">
        <v>73.5</v>
      </c>
      <c r="BP74" s="28">
        <v>72.59</v>
      </c>
      <c r="BQ74" s="28">
        <v>75.22</v>
      </c>
      <c r="BR74" s="28">
        <v>74.58</v>
      </c>
      <c r="BS74" s="28">
        <v>75.569999999999993</v>
      </c>
      <c r="BT74" s="28">
        <v>74.83</v>
      </c>
      <c r="BU74" s="28">
        <v>74.16</v>
      </c>
      <c r="BV74" s="29">
        <v>121.71</v>
      </c>
      <c r="BW74" s="29">
        <v>121.89</v>
      </c>
      <c r="BX74" s="29">
        <v>126.81</v>
      </c>
      <c r="BY74" s="29">
        <v>127.35</v>
      </c>
      <c r="BZ74" s="29">
        <v>125.27</v>
      </c>
      <c r="CA74" s="29">
        <v>124.27</v>
      </c>
      <c r="CB74" s="29">
        <v>122.31</v>
      </c>
      <c r="CC74" s="28">
        <v>134.72</v>
      </c>
      <c r="CD74" s="28">
        <v>133.1</v>
      </c>
      <c r="CE74" s="28">
        <v>137.79</v>
      </c>
      <c r="CF74" s="28">
        <v>139.08000000000001</v>
      </c>
      <c r="CG74" s="28">
        <v>141.13999999999999</v>
      </c>
      <c r="CH74" s="28">
        <v>137.37</v>
      </c>
      <c r="CI74" s="28">
        <v>134.77000000000001</v>
      </c>
      <c r="CJ74" s="29">
        <v>106.47</v>
      </c>
      <c r="CK74" s="29">
        <v>106.14</v>
      </c>
      <c r="CL74" s="29">
        <v>109.24</v>
      </c>
      <c r="CM74" s="29">
        <v>106.72</v>
      </c>
      <c r="CN74" s="29">
        <v>106.57</v>
      </c>
      <c r="CO74" s="29"/>
      <c r="CP74" s="29"/>
      <c r="CQ74" s="28"/>
      <c r="CR74" s="28"/>
      <c r="CS74" s="28"/>
      <c r="CT74" s="28"/>
      <c r="CU74" s="28"/>
      <c r="CV74" s="28"/>
      <c r="CW74" s="28"/>
      <c r="CX74" s="29"/>
      <c r="CY74" s="29"/>
      <c r="CZ74" s="29"/>
      <c r="DA74" s="29"/>
      <c r="DB74" s="29"/>
      <c r="DC74" s="29"/>
      <c r="DD74" s="29"/>
      <c r="DE74" s="28"/>
      <c r="DF74" s="28"/>
      <c r="DG74" s="28"/>
      <c r="DH74" s="28"/>
      <c r="DI74" s="28"/>
      <c r="DJ74" s="28"/>
      <c r="DK74" s="28"/>
      <c r="DL74" s="29"/>
      <c r="DM74" s="29"/>
      <c r="DN74" s="29"/>
      <c r="DO74" s="29"/>
      <c r="DP74" s="29"/>
      <c r="DQ74" s="29"/>
      <c r="DR74" s="29"/>
      <c r="DS74" s="28"/>
      <c r="DT74" s="28"/>
      <c r="DU74" s="28"/>
      <c r="DV74" s="28"/>
      <c r="DW74" s="28"/>
      <c r="DX74" s="28"/>
      <c r="DY74" s="28"/>
      <c r="DZ74" s="29"/>
      <c r="EA74" s="29"/>
      <c r="EB74" s="29"/>
      <c r="EC74" s="29"/>
      <c r="ED74" s="29"/>
      <c r="EE74" s="29"/>
      <c r="EF74" s="29"/>
      <c r="EG74" s="28"/>
      <c r="EH74" s="28"/>
      <c r="EI74" s="28"/>
      <c r="EJ74" s="28"/>
      <c r="EK74" s="28"/>
      <c r="EL74" s="28"/>
      <c r="EM74" s="28"/>
      <c r="EN74" s="29"/>
      <c r="EO74" s="29"/>
      <c r="EP74" s="29"/>
      <c r="EQ74" s="29"/>
      <c r="ER74" s="29"/>
      <c r="ES74" s="29"/>
      <c r="ET74" s="29"/>
      <c r="EU74" s="28"/>
      <c r="EV74" s="28"/>
      <c r="EW74" s="28"/>
      <c r="EX74" s="28"/>
      <c r="EY74" s="28"/>
      <c r="EZ74" s="28"/>
      <c r="FA74" s="28"/>
      <c r="FB74" s="29"/>
      <c r="FC74" s="29"/>
      <c r="FD74" s="29"/>
      <c r="FE74" s="29"/>
      <c r="FF74" s="29"/>
      <c r="FG74" s="29"/>
      <c r="FH74" s="29"/>
      <c r="FI74" s="28"/>
      <c r="FJ74" s="28"/>
      <c r="FK74" s="28"/>
      <c r="FL74" s="28"/>
      <c r="FM74" s="28"/>
      <c r="FN74" s="28"/>
      <c r="FO74" s="28"/>
      <c r="FP74" s="29"/>
      <c r="FQ74" s="29"/>
      <c r="FR74" s="29"/>
      <c r="FS74" s="29"/>
      <c r="FT74" s="29"/>
      <c r="FU74" s="29"/>
      <c r="FV74" s="29"/>
      <c r="FW74" s="28"/>
      <c r="FX74" s="28"/>
      <c r="FY74" s="28"/>
      <c r="FZ74" s="28"/>
      <c r="GA74" s="28"/>
      <c r="GB74" s="28"/>
      <c r="GC74" s="28"/>
      <c r="GD74" s="29"/>
      <c r="GE74" s="29"/>
      <c r="GF74" s="29"/>
      <c r="GG74" s="29"/>
      <c r="GH74" s="29"/>
      <c r="GI74" s="29"/>
      <c r="GJ74" s="29"/>
      <c r="GK74" s="28"/>
      <c r="GL74" s="28"/>
      <c r="GM74" s="28"/>
      <c r="GN74" s="28"/>
      <c r="GO74" s="28"/>
      <c r="GP74" s="28"/>
      <c r="GQ74" s="28"/>
      <c r="GR74" s="29"/>
      <c r="GS74" s="29"/>
      <c r="GT74" s="29"/>
      <c r="GU74" s="29"/>
      <c r="GV74" s="29"/>
      <c r="GW74" s="29"/>
      <c r="GX74" s="29"/>
      <c r="GY74" s="28"/>
      <c r="GZ74" s="28"/>
      <c r="HA74" s="28"/>
      <c r="HB74" s="28"/>
      <c r="HC74" s="28"/>
      <c r="HD74" s="28"/>
      <c r="HE74" s="28"/>
      <c r="HF74" s="29"/>
      <c r="HG74" s="29"/>
      <c r="HH74" s="29"/>
      <c r="HI74" s="29"/>
      <c r="HJ74" s="29"/>
      <c r="HK74" s="29"/>
      <c r="HL74" s="29"/>
      <c r="HM74" s="28"/>
      <c r="HN74" s="28"/>
      <c r="HO74" s="28"/>
      <c r="HP74" s="28"/>
      <c r="HQ74" s="28"/>
      <c r="HR74" s="28"/>
      <c r="HS74" s="28"/>
      <c r="HT74" s="29"/>
      <c r="HU74" s="29"/>
      <c r="HV74" s="29"/>
      <c r="HW74" s="29"/>
      <c r="HX74" s="29"/>
      <c r="HY74" s="29"/>
      <c r="HZ74" s="29"/>
      <c r="IA74" s="28"/>
      <c r="IB74" s="28"/>
      <c r="IC74" s="28"/>
      <c r="ID74" s="28"/>
      <c r="IE74" s="28"/>
      <c r="IF74" s="28"/>
      <c r="IG74" s="28"/>
      <c r="IH74" s="29"/>
      <c r="II74" s="29"/>
      <c r="IJ74" s="29"/>
      <c r="IK74" s="29"/>
      <c r="IL74" s="29"/>
      <c r="IM74" s="29"/>
      <c r="IN74" s="29"/>
      <c r="IO74" s="28"/>
      <c r="IP74" s="28"/>
      <c r="IQ74" s="28"/>
      <c r="IR74" s="28"/>
      <c r="IS74" s="28"/>
      <c r="IT74" s="28"/>
      <c r="IU74" s="28"/>
      <c r="IV74" s="29"/>
      <c r="IW74" s="29"/>
      <c r="IX74" s="29"/>
      <c r="IY74" s="29"/>
      <c r="IZ74" s="29"/>
      <c r="JA74" s="29"/>
      <c r="JB74" s="29"/>
      <c r="JC74" s="28"/>
      <c r="JD74" s="28"/>
      <c r="JE74" s="28"/>
      <c r="JF74" s="28"/>
      <c r="JG74" s="28"/>
      <c r="JH74" s="28"/>
      <c r="JI74" s="28"/>
      <c r="JJ74" s="29"/>
      <c r="JK74" s="29"/>
      <c r="JL74" s="29"/>
      <c r="JM74" s="29"/>
      <c r="JN74" s="29"/>
      <c r="JO74" s="29"/>
      <c r="JP74" s="29"/>
      <c r="JQ74" s="28"/>
      <c r="JR74" s="28"/>
      <c r="JS74" s="28"/>
      <c r="JT74" s="28"/>
      <c r="JU74" s="28"/>
      <c r="JV74" s="28"/>
      <c r="JW74" s="28"/>
      <c r="JX74" s="29"/>
      <c r="JY74" s="29"/>
      <c r="JZ74" s="29"/>
      <c r="KA74" s="29"/>
      <c r="KB74" s="29"/>
      <c r="KC74" s="29"/>
      <c r="KD74" s="29"/>
      <c r="KE74" s="28"/>
      <c r="KF74" s="28"/>
      <c r="KG74" s="28"/>
      <c r="KH74" s="28"/>
      <c r="KI74" s="28"/>
      <c r="KJ74" s="28"/>
      <c r="KK74" s="28"/>
      <c r="KL74" s="29"/>
      <c r="KM74" s="29"/>
      <c r="KN74" s="29"/>
      <c r="KO74" s="29"/>
      <c r="KP74" s="29"/>
      <c r="KQ74" s="29"/>
      <c r="KR74" s="29"/>
      <c r="KS74" s="28"/>
      <c r="KT74" s="28"/>
      <c r="KU74" s="28"/>
      <c r="KV74" s="28"/>
      <c r="KW74" s="28"/>
      <c r="KX74" s="28"/>
      <c r="KY74" s="28"/>
      <c r="KZ74" s="29"/>
      <c r="LA74" s="29"/>
      <c r="LB74" s="29"/>
    </row>
    <row r="75" spans="1:314" customFormat="1" x14ac:dyDescent="0.25">
      <c r="A75" s="17">
        <v>18</v>
      </c>
      <c r="B75" s="17" t="s">
        <v>3</v>
      </c>
      <c r="C75" s="28">
        <v>213.89</v>
      </c>
      <c r="D75" s="29">
        <v>295.58</v>
      </c>
      <c r="E75" s="29">
        <v>290.02999999999997</v>
      </c>
      <c r="F75" s="29">
        <v>304.56</v>
      </c>
      <c r="G75" s="29">
        <v>302.22000000000003</v>
      </c>
      <c r="H75" s="6">
        <v>303.32</v>
      </c>
      <c r="I75" s="6">
        <v>316.77999999999997</v>
      </c>
      <c r="J75" s="29">
        <v>310.87</v>
      </c>
      <c r="K75" s="28">
        <v>291.72000000000003</v>
      </c>
      <c r="L75" s="28">
        <v>290.29000000000002</v>
      </c>
      <c r="M75" s="28">
        <v>310.7</v>
      </c>
      <c r="N75" s="28">
        <v>324.88</v>
      </c>
      <c r="O75" s="28">
        <v>321.98</v>
      </c>
      <c r="P75" s="28">
        <v>306.72000000000003</v>
      </c>
      <c r="Q75" s="28">
        <v>294.39</v>
      </c>
      <c r="R75" s="29">
        <v>210.88</v>
      </c>
      <c r="S75" s="29">
        <v>217.74</v>
      </c>
      <c r="T75" s="29">
        <v>228.63</v>
      </c>
      <c r="U75" s="29">
        <v>222.94</v>
      </c>
      <c r="V75" s="29">
        <v>220.83</v>
      </c>
      <c r="W75" s="29">
        <v>205.75</v>
      </c>
      <c r="X75" s="29">
        <v>204.74</v>
      </c>
      <c r="Y75" s="28">
        <v>174.74</v>
      </c>
      <c r="Z75" s="28">
        <v>173.03</v>
      </c>
      <c r="AA75" s="28">
        <v>185.38</v>
      </c>
      <c r="AB75" s="28">
        <v>179.38</v>
      </c>
      <c r="AC75" s="28">
        <v>180.41</v>
      </c>
      <c r="AD75" s="28">
        <v>178.83</v>
      </c>
      <c r="AE75" s="28">
        <v>176.37</v>
      </c>
      <c r="AF75" s="29">
        <v>136.44999999999999</v>
      </c>
      <c r="AG75" s="29">
        <v>134.1</v>
      </c>
      <c r="AH75" s="29">
        <v>151.75</v>
      </c>
      <c r="AI75" s="29">
        <v>145.97</v>
      </c>
      <c r="AJ75" s="29">
        <v>146.09</v>
      </c>
      <c r="AK75" s="29">
        <v>143.71</v>
      </c>
      <c r="AL75" s="29">
        <v>143.83000000000001</v>
      </c>
      <c r="AM75" s="28">
        <v>166.7</v>
      </c>
      <c r="AN75" s="28">
        <v>168.58</v>
      </c>
      <c r="AO75" s="28">
        <v>172.97</v>
      </c>
      <c r="AP75" s="28">
        <v>173.01</v>
      </c>
      <c r="AQ75" s="28">
        <v>171.46</v>
      </c>
      <c r="AR75" s="28">
        <v>170.85</v>
      </c>
      <c r="AS75" s="28">
        <v>174.9</v>
      </c>
      <c r="AT75" s="29">
        <v>169.58</v>
      </c>
      <c r="AU75" s="29">
        <v>170.3</v>
      </c>
      <c r="AV75" s="29">
        <v>178.28</v>
      </c>
      <c r="AW75" s="29">
        <v>179.02</v>
      </c>
      <c r="AX75" s="29">
        <v>178.22</v>
      </c>
      <c r="AY75" s="29">
        <v>177.53</v>
      </c>
      <c r="AZ75" s="29">
        <v>175.67</v>
      </c>
      <c r="BA75" s="28">
        <v>173.59</v>
      </c>
      <c r="BB75" s="28">
        <v>173.72</v>
      </c>
      <c r="BC75" s="28">
        <v>188.97</v>
      </c>
      <c r="BD75" s="28">
        <v>194.8</v>
      </c>
      <c r="BE75" s="28">
        <v>200.18</v>
      </c>
      <c r="BF75" s="28">
        <v>203.75</v>
      </c>
      <c r="BG75" s="28">
        <v>194.77</v>
      </c>
      <c r="BH75" s="29">
        <v>135.55000000000001</v>
      </c>
      <c r="BI75" s="29">
        <v>133.93</v>
      </c>
      <c r="BJ75" s="29">
        <v>139.41</v>
      </c>
      <c r="BK75" s="29">
        <v>140.82</v>
      </c>
      <c r="BL75" s="29">
        <v>142.1</v>
      </c>
      <c r="BM75" s="29">
        <v>141.63</v>
      </c>
      <c r="BN75" s="29">
        <v>140.57</v>
      </c>
      <c r="BO75" s="28">
        <v>73.5</v>
      </c>
      <c r="BP75" s="28">
        <v>72.59</v>
      </c>
      <c r="BQ75" s="28">
        <v>75.22</v>
      </c>
      <c r="BR75" s="28">
        <v>74.58</v>
      </c>
      <c r="BS75" s="28">
        <v>75.569999999999993</v>
      </c>
      <c r="BT75" s="28">
        <v>74.83</v>
      </c>
      <c r="BU75" s="28">
        <v>74.16</v>
      </c>
      <c r="BV75" s="29">
        <v>121.71</v>
      </c>
      <c r="BW75" s="29">
        <v>121.89</v>
      </c>
      <c r="BX75" s="29">
        <v>126.81</v>
      </c>
      <c r="BY75" s="29">
        <v>127.35</v>
      </c>
      <c r="BZ75" s="29">
        <v>125.27</v>
      </c>
      <c r="CA75" s="29">
        <v>124.27</v>
      </c>
      <c r="CB75" s="29">
        <v>122.31</v>
      </c>
      <c r="CC75" s="28">
        <v>134.72</v>
      </c>
      <c r="CD75" s="28">
        <v>133.1</v>
      </c>
      <c r="CE75" s="28">
        <v>137.79</v>
      </c>
      <c r="CF75" s="28">
        <v>139.08000000000001</v>
      </c>
      <c r="CG75" s="28">
        <v>141.13999999999999</v>
      </c>
      <c r="CH75" s="28">
        <v>137.37</v>
      </c>
      <c r="CI75" s="28">
        <v>134.77000000000001</v>
      </c>
      <c r="CJ75" s="29">
        <v>106.47</v>
      </c>
      <c r="CK75" s="29">
        <v>106.14</v>
      </c>
      <c r="CL75" s="29">
        <v>109.24</v>
      </c>
      <c r="CM75" s="29">
        <v>106.72</v>
      </c>
      <c r="CN75" s="29">
        <v>106.57</v>
      </c>
      <c r="CO75" s="29"/>
      <c r="CP75" s="29"/>
      <c r="CQ75" s="28"/>
      <c r="CR75" s="28"/>
      <c r="CS75" s="28"/>
      <c r="CT75" s="28"/>
      <c r="CU75" s="28"/>
      <c r="CV75" s="28"/>
      <c r="CW75" s="28"/>
      <c r="CX75" s="29"/>
      <c r="CY75" s="29"/>
      <c r="CZ75" s="29"/>
      <c r="DA75" s="29"/>
      <c r="DB75" s="29"/>
      <c r="DC75" s="29"/>
      <c r="DD75" s="29"/>
      <c r="DE75" s="28"/>
      <c r="DF75" s="28"/>
      <c r="DG75" s="28"/>
      <c r="DH75" s="28"/>
      <c r="DI75" s="28"/>
      <c r="DJ75" s="28"/>
      <c r="DK75" s="28"/>
      <c r="DL75" s="29"/>
      <c r="DM75" s="29"/>
      <c r="DN75" s="29"/>
      <c r="DO75" s="29"/>
      <c r="DP75" s="29"/>
      <c r="DQ75" s="29"/>
      <c r="DR75" s="29"/>
      <c r="DS75" s="28"/>
      <c r="DT75" s="28"/>
      <c r="DU75" s="28"/>
      <c r="DV75" s="28"/>
      <c r="DW75" s="28"/>
      <c r="DX75" s="28"/>
      <c r="DY75" s="28"/>
      <c r="DZ75" s="29"/>
      <c r="EA75" s="29"/>
      <c r="EB75" s="29"/>
      <c r="EC75" s="29"/>
      <c r="ED75" s="29"/>
      <c r="EE75" s="29"/>
      <c r="EF75" s="29"/>
      <c r="EG75" s="28"/>
      <c r="EH75" s="28"/>
      <c r="EI75" s="28"/>
      <c r="EJ75" s="28"/>
      <c r="EK75" s="28"/>
      <c r="EL75" s="28"/>
      <c r="EM75" s="28"/>
      <c r="EN75" s="29"/>
      <c r="EO75" s="29"/>
      <c r="EP75" s="29"/>
      <c r="EQ75" s="29"/>
      <c r="ER75" s="29"/>
      <c r="ES75" s="29"/>
      <c r="ET75" s="29"/>
      <c r="EU75" s="28"/>
      <c r="EV75" s="28"/>
      <c r="EW75" s="28"/>
      <c r="EX75" s="28"/>
      <c r="EY75" s="28"/>
      <c r="EZ75" s="28"/>
      <c r="FA75" s="28"/>
      <c r="FB75" s="29"/>
      <c r="FC75" s="29"/>
      <c r="FD75" s="29"/>
      <c r="FE75" s="29"/>
      <c r="FF75" s="29"/>
      <c r="FG75" s="29"/>
      <c r="FH75" s="29"/>
      <c r="FI75" s="28"/>
      <c r="FJ75" s="28"/>
      <c r="FK75" s="28"/>
      <c r="FL75" s="28"/>
      <c r="FM75" s="28"/>
      <c r="FN75" s="28"/>
      <c r="FO75" s="28"/>
      <c r="FP75" s="29"/>
      <c r="FQ75" s="29"/>
      <c r="FR75" s="29"/>
      <c r="FS75" s="29"/>
      <c r="FT75" s="29"/>
      <c r="FU75" s="29"/>
      <c r="FV75" s="29"/>
      <c r="FW75" s="28"/>
      <c r="FX75" s="28"/>
      <c r="FY75" s="28"/>
      <c r="FZ75" s="28"/>
      <c r="GA75" s="28"/>
      <c r="GB75" s="28"/>
      <c r="GC75" s="28"/>
      <c r="GD75" s="29"/>
      <c r="GE75" s="29"/>
      <c r="GF75" s="29"/>
      <c r="GG75" s="29"/>
      <c r="GH75" s="29"/>
      <c r="GI75" s="29"/>
      <c r="GJ75" s="29"/>
      <c r="GK75" s="28"/>
      <c r="GL75" s="28"/>
      <c r="GM75" s="28"/>
      <c r="GN75" s="28"/>
      <c r="GO75" s="28"/>
      <c r="GP75" s="28"/>
      <c r="GQ75" s="28"/>
      <c r="GR75" s="29"/>
      <c r="GS75" s="29"/>
      <c r="GT75" s="29"/>
      <c r="GU75" s="29"/>
      <c r="GV75" s="29"/>
      <c r="GW75" s="29"/>
      <c r="GX75" s="29"/>
      <c r="GY75" s="28"/>
      <c r="GZ75" s="28"/>
      <c r="HA75" s="28"/>
      <c r="HB75" s="28"/>
      <c r="HC75" s="28"/>
      <c r="HD75" s="28"/>
      <c r="HE75" s="28"/>
      <c r="HF75" s="29"/>
      <c r="HG75" s="29"/>
      <c r="HH75" s="29"/>
      <c r="HI75" s="29"/>
      <c r="HJ75" s="29"/>
      <c r="HK75" s="29"/>
      <c r="HL75" s="29"/>
      <c r="HM75" s="28"/>
      <c r="HN75" s="28"/>
      <c r="HO75" s="28"/>
      <c r="HP75" s="28"/>
      <c r="HQ75" s="28"/>
      <c r="HR75" s="28"/>
      <c r="HS75" s="28"/>
      <c r="HT75" s="29"/>
      <c r="HU75" s="29"/>
      <c r="HV75" s="29"/>
      <c r="HW75" s="29"/>
      <c r="HX75" s="29"/>
      <c r="HY75" s="29"/>
      <c r="HZ75" s="29"/>
      <c r="IA75" s="28"/>
      <c r="IB75" s="28"/>
      <c r="IC75" s="28"/>
      <c r="ID75" s="28"/>
      <c r="IE75" s="28"/>
      <c r="IF75" s="28"/>
      <c r="IG75" s="28"/>
      <c r="IH75" s="29"/>
      <c r="II75" s="29"/>
      <c r="IJ75" s="29"/>
      <c r="IK75" s="29"/>
      <c r="IL75" s="29"/>
      <c r="IM75" s="29"/>
      <c r="IN75" s="29"/>
      <c r="IO75" s="28"/>
      <c r="IP75" s="28"/>
      <c r="IQ75" s="28"/>
      <c r="IR75" s="28"/>
      <c r="IS75" s="28"/>
      <c r="IT75" s="28"/>
      <c r="IU75" s="28"/>
      <c r="IV75" s="29"/>
      <c r="IW75" s="29"/>
      <c r="IX75" s="29"/>
      <c r="IY75" s="29"/>
      <c r="IZ75" s="29"/>
      <c r="JA75" s="29"/>
      <c r="JB75" s="29"/>
      <c r="JC75" s="28"/>
      <c r="JD75" s="28"/>
      <c r="JE75" s="28"/>
      <c r="JF75" s="28"/>
      <c r="JG75" s="28"/>
      <c r="JH75" s="28"/>
      <c r="JI75" s="28"/>
      <c r="JJ75" s="29"/>
      <c r="JK75" s="29"/>
      <c r="JL75" s="29"/>
      <c r="JM75" s="29"/>
      <c r="JN75" s="29"/>
      <c r="JO75" s="29"/>
      <c r="JP75" s="29"/>
      <c r="JQ75" s="28"/>
      <c r="JR75" s="28"/>
      <c r="JS75" s="28"/>
      <c r="JT75" s="28"/>
      <c r="JU75" s="28"/>
      <c r="JV75" s="28"/>
      <c r="JW75" s="28"/>
      <c r="JX75" s="29"/>
      <c r="JY75" s="29"/>
      <c r="JZ75" s="29"/>
      <c r="KA75" s="29"/>
      <c r="KB75" s="29"/>
      <c r="KC75" s="29"/>
      <c r="KD75" s="29"/>
      <c r="KE75" s="28"/>
      <c r="KF75" s="28"/>
      <c r="KG75" s="28"/>
      <c r="KH75" s="28"/>
      <c r="KI75" s="28"/>
      <c r="KJ75" s="28"/>
      <c r="KK75" s="28"/>
      <c r="KL75" s="29"/>
      <c r="KM75" s="29"/>
      <c r="KN75" s="29"/>
      <c r="KO75" s="29"/>
      <c r="KP75" s="29"/>
      <c r="KQ75" s="29"/>
      <c r="KR75" s="29"/>
      <c r="KS75" s="28"/>
      <c r="KT75" s="28"/>
      <c r="KU75" s="28"/>
      <c r="KV75" s="28"/>
      <c r="KW75" s="28"/>
      <c r="KX75" s="28"/>
      <c r="KY75" s="28"/>
      <c r="KZ75" s="29"/>
      <c r="LA75" s="29"/>
      <c r="LB75" s="29"/>
    </row>
    <row r="76" spans="1:314" customFormat="1" x14ac:dyDescent="0.25">
      <c r="A76" s="17">
        <v>18</v>
      </c>
      <c r="B76" s="17" t="s">
        <v>4</v>
      </c>
      <c r="C76" s="28">
        <v>213.89</v>
      </c>
      <c r="D76" s="29">
        <v>295.58</v>
      </c>
      <c r="E76" s="29">
        <v>290.02999999999997</v>
      </c>
      <c r="F76" s="29">
        <v>304.56</v>
      </c>
      <c r="G76" s="29">
        <v>302.22000000000003</v>
      </c>
      <c r="H76" s="6">
        <v>259.98</v>
      </c>
      <c r="I76" s="6">
        <v>316.77999999999997</v>
      </c>
      <c r="J76" s="29">
        <v>310.87</v>
      </c>
      <c r="K76" s="28">
        <v>291.72000000000003</v>
      </c>
      <c r="L76" s="28">
        <v>290.29000000000002</v>
      </c>
      <c r="M76" s="28">
        <v>310.7</v>
      </c>
      <c r="N76" s="28">
        <v>324.88</v>
      </c>
      <c r="O76" s="28">
        <v>321.98</v>
      </c>
      <c r="P76" s="28">
        <v>306.72000000000003</v>
      </c>
      <c r="Q76" s="28">
        <v>294.39</v>
      </c>
      <c r="R76" s="29">
        <v>210.88</v>
      </c>
      <c r="S76" s="29">
        <v>217.74</v>
      </c>
      <c r="T76" s="29">
        <v>228.63</v>
      </c>
      <c r="U76" s="29">
        <v>222.94</v>
      </c>
      <c r="V76" s="29">
        <v>220.83</v>
      </c>
      <c r="W76" s="29">
        <v>205.72</v>
      </c>
      <c r="X76" s="29">
        <v>204.74</v>
      </c>
      <c r="Y76" s="28">
        <v>174.74</v>
      </c>
      <c r="Z76" s="28">
        <v>173.03</v>
      </c>
      <c r="AA76" s="28">
        <v>185.38</v>
      </c>
      <c r="AB76" s="28">
        <v>179.38</v>
      </c>
      <c r="AC76" s="28">
        <v>180.41</v>
      </c>
      <c r="AD76" s="28">
        <v>178.83</v>
      </c>
      <c r="AE76" s="28">
        <v>176.37</v>
      </c>
      <c r="AF76" s="29">
        <v>136.44999999999999</v>
      </c>
      <c r="AG76" s="29">
        <v>134.46</v>
      </c>
      <c r="AH76" s="29">
        <v>151.75</v>
      </c>
      <c r="AI76" s="29">
        <v>145.97</v>
      </c>
      <c r="AJ76" s="29">
        <v>148.59</v>
      </c>
      <c r="AK76" s="29">
        <v>150.03</v>
      </c>
      <c r="AL76" s="29">
        <v>159.78</v>
      </c>
      <c r="AM76" s="28">
        <v>167.58</v>
      </c>
      <c r="AN76" s="28">
        <v>168.58</v>
      </c>
      <c r="AO76" s="28">
        <v>172.97</v>
      </c>
      <c r="AP76" s="28">
        <v>173.04</v>
      </c>
      <c r="AQ76" s="28">
        <v>171.46</v>
      </c>
      <c r="AR76" s="28">
        <v>170.85</v>
      </c>
      <c r="AS76" s="28">
        <v>174.9</v>
      </c>
      <c r="AT76" s="29">
        <v>169.58</v>
      </c>
      <c r="AU76" s="29">
        <v>170.3</v>
      </c>
      <c r="AV76" s="29">
        <v>178.28</v>
      </c>
      <c r="AW76" s="29">
        <v>179.02</v>
      </c>
      <c r="AX76" s="29">
        <v>178.22</v>
      </c>
      <c r="AY76" s="29">
        <v>177.53</v>
      </c>
      <c r="AZ76" s="29">
        <v>175.68</v>
      </c>
      <c r="BA76" s="28">
        <v>172.9</v>
      </c>
      <c r="BB76" s="28">
        <v>173.72</v>
      </c>
      <c r="BC76" s="28">
        <v>188.97</v>
      </c>
      <c r="BD76" s="28">
        <v>194.8</v>
      </c>
      <c r="BE76" s="28">
        <v>200.18</v>
      </c>
      <c r="BF76" s="28">
        <v>203.75</v>
      </c>
      <c r="BG76" s="28">
        <v>194.77</v>
      </c>
      <c r="BH76" s="29">
        <v>49.77</v>
      </c>
      <c r="BI76" s="29">
        <v>49.77</v>
      </c>
      <c r="BJ76" s="29">
        <v>49.77</v>
      </c>
      <c r="BK76" s="29">
        <v>49.77</v>
      </c>
      <c r="BL76" s="29">
        <v>49.77</v>
      </c>
      <c r="BM76" s="29">
        <v>77.06</v>
      </c>
      <c r="BN76" s="29">
        <v>137.63</v>
      </c>
      <c r="BO76" s="28">
        <v>49.77</v>
      </c>
      <c r="BP76" s="28">
        <v>70.47</v>
      </c>
      <c r="BQ76" s="28">
        <v>70.290000000000006</v>
      </c>
      <c r="BR76" s="28">
        <v>72.31</v>
      </c>
      <c r="BS76" s="28">
        <v>69.89</v>
      </c>
      <c r="BT76" s="28">
        <v>49.77</v>
      </c>
      <c r="BU76" s="28">
        <v>49.77</v>
      </c>
      <c r="BV76" s="29">
        <v>73.819999999999993</v>
      </c>
      <c r="BW76" s="29">
        <v>75.010000000000005</v>
      </c>
      <c r="BX76" s="29">
        <v>82.88</v>
      </c>
      <c r="BY76" s="29">
        <v>87.82</v>
      </c>
      <c r="BZ76" s="29">
        <v>84.04</v>
      </c>
      <c r="CA76" s="29">
        <v>104.4</v>
      </c>
      <c r="CB76" s="29">
        <v>111.9</v>
      </c>
      <c r="CC76" s="28">
        <v>78.489999999999995</v>
      </c>
      <c r="CD76" s="28">
        <v>82.06</v>
      </c>
      <c r="CE76" s="28">
        <v>83.23</v>
      </c>
      <c r="CF76" s="28">
        <v>83.1</v>
      </c>
      <c r="CG76" s="28">
        <v>102.24</v>
      </c>
      <c r="CH76" s="28">
        <v>102.98</v>
      </c>
      <c r="CI76" s="28">
        <v>105.48</v>
      </c>
      <c r="CJ76" s="29">
        <v>73.37</v>
      </c>
      <c r="CK76" s="29">
        <v>92.91</v>
      </c>
      <c r="CL76" s="29">
        <v>104.78</v>
      </c>
      <c r="CM76" s="29">
        <v>103.98</v>
      </c>
      <c r="CN76" s="29">
        <v>103.78</v>
      </c>
      <c r="CO76" s="29"/>
      <c r="CP76" s="29"/>
      <c r="CQ76" s="28"/>
      <c r="CR76" s="28"/>
      <c r="CS76" s="28"/>
      <c r="CT76" s="28"/>
      <c r="CU76" s="28"/>
      <c r="CV76" s="28"/>
      <c r="CW76" s="28"/>
      <c r="CX76" s="29"/>
      <c r="CY76" s="29"/>
      <c r="CZ76" s="29"/>
      <c r="DA76" s="29"/>
      <c r="DB76" s="29"/>
      <c r="DC76" s="29"/>
      <c r="DD76" s="29"/>
      <c r="DE76" s="28"/>
      <c r="DF76" s="28"/>
      <c r="DG76" s="28"/>
      <c r="DH76" s="28"/>
      <c r="DI76" s="28"/>
      <c r="DJ76" s="28"/>
      <c r="DK76" s="28"/>
      <c r="DL76" s="29"/>
      <c r="DM76" s="29"/>
      <c r="DN76" s="29"/>
      <c r="DO76" s="29"/>
      <c r="DP76" s="29"/>
      <c r="DQ76" s="29"/>
      <c r="DR76" s="29"/>
      <c r="DS76" s="28"/>
      <c r="DT76" s="28"/>
      <c r="DU76" s="28"/>
      <c r="DV76" s="28"/>
      <c r="DW76" s="28"/>
      <c r="DX76" s="28"/>
      <c r="DY76" s="28"/>
      <c r="DZ76" s="29"/>
      <c r="EA76" s="29"/>
      <c r="EB76" s="29"/>
      <c r="EC76" s="29"/>
      <c r="ED76" s="29"/>
      <c r="EE76" s="29"/>
      <c r="EF76" s="29"/>
      <c r="EG76" s="28"/>
      <c r="EH76" s="28"/>
      <c r="EI76" s="28"/>
      <c r="EJ76" s="28"/>
      <c r="EK76" s="28"/>
      <c r="EL76" s="28"/>
      <c r="EM76" s="28"/>
      <c r="EN76" s="29"/>
      <c r="EO76" s="29"/>
      <c r="EP76" s="29"/>
      <c r="EQ76" s="29"/>
      <c r="ER76" s="29"/>
      <c r="ES76" s="29"/>
      <c r="ET76" s="29"/>
      <c r="EU76" s="28"/>
      <c r="EV76" s="28"/>
      <c r="EW76" s="28"/>
      <c r="EX76" s="28"/>
      <c r="EY76" s="28"/>
      <c r="EZ76" s="28"/>
      <c r="FA76" s="28"/>
      <c r="FB76" s="29"/>
      <c r="FC76" s="29"/>
      <c r="FD76" s="29"/>
      <c r="FE76" s="29"/>
      <c r="FF76" s="29"/>
      <c r="FG76" s="29"/>
      <c r="FH76" s="29"/>
      <c r="FI76" s="28"/>
      <c r="FJ76" s="28"/>
      <c r="FK76" s="28"/>
      <c r="FL76" s="28"/>
      <c r="FM76" s="28"/>
      <c r="FN76" s="28"/>
      <c r="FO76" s="28"/>
      <c r="FP76" s="29"/>
      <c r="FQ76" s="29"/>
      <c r="FR76" s="29"/>
      <c r="FS76" s="29"/>
      <c r="FT76" s="29"/>
      <c r="FU76" s="29"/>
      <c r="FV76" s="29"/>
      <c r="FW76" s="28"/>
      <c r="FX76" s="28"/>
      <c r="FY76" s="28"/>
      <c r="FZ76" s="28"/>
      <c r="GA76" s="28"/>
      <c r="GB76" s="28"/>
      <c r="GC76" s="28"/>
      <c r="GD76" s="29"/>
      <c r="GE76" s="29"/>
      <c r="GF76" s="29"/>
      <c r="GG76" s="29"/>
      <c r="GH76" s="29"/>
      <c r="GI76" s="29"/>
      <c r="GJ76" s="29"/>
      <c r="GK76" s="28"/>
      <c r="GL76" s="28"/>
      <c r="GM76" s="28"/>
      <c r="GN76" s="28"/>
      <c r="GO76" s="28"/>
      <c r="GP76" s="28"/>
      <c r="GQ76" s="28"/>
      <c r="GR76" s="29"/>
      <c r="GS76" s="29"/>
      <c r="GT76" s="29"/>
      <c r="GU76" s="29"/>
      <c r="GV76" s="29"/>
      <c r="GW76" s="29"/>
      <c r="GX76" s="29"/>
      <c r="GY76" s="28"/>
      <c r="GZ76" s="28"/>
      <c r="HA76" s="28"/>
      <c r="HB76" s="28"/>
      <c r="HC76" s="28"/>
      <c r="HD76" s="28"/>
      <c r="HE76" s="28"/>
      <c r="HF76" s="29"/>
      <c r="HG76" s="29"/>
      <c r="HH76" s="29"/>
      <c r="HI76" s="29"/>
      <c r="HJ76" s="29"/>
      <c r="HK76" s="29"/>
      <c r="HL76" s="29"/>
      <c r="HM76" s="28"/>
      <c r="HN76" s="28"/>
      <c r="HO76" s="28"/>
      <c r="HP76" s="28"/>
      <c r="HQ76" s="28"/>
      <c r="HR76" s="28"/>
      <c r="HS76" s="28"/>
      <c r="HT76" s="29"/>
      <c r="HU76" s="29"/>
      <c r="HV76" s="29"/>
      <c r="HW76" s="29"/>
      <c r="HX76" s="29"/>
      <c r="HY76" s="29"/>
      <c r="HZ76" s="29"/>
      <c r="IA76" s="28"/>
      <c r="IB76" s="28"/>
      <c r="IC76" s="28"/>
      <c r="ID76" s="28"/>
      <c r="IE76" s="28"/>
      <c r="IF76" s="28"/>
      <c r="IG76" s="28"/>
      <c r="IH76" s="29"/>
      <c r="II76" s="29"/>
      <c r="IJ76" s="29"/>
      <c r="IK76" s="29"/>
      <c r="IL76" s="29"/>
      <c r="IM76" s="29"/>
      <c r="IN76" s="29"/>
      <c r="IO76" s="28"/>
      <c r="IP76" s="28"/>
      <c r="IQ76" s="28"/>
      <c r="IR76" s="28"/>
      <c r="IS76" s="28"/>
      <c r="IT76" s="28"/>
      <c r="IU76" s="28"/>
      <c r="IV76" s="29"/>
      <c r="IW76" s="29"/>
      <c r="IX76" s="29"/>
      <c r="IY76" s="29"/>
      <c r="IZ76" s="29"/>
      <c r="JA76" s="29"/>
      <c r="JB76" s="29"/>
      <c r="JC76" s="28"/>
      <c r="JD76" s="28"/>
      <c r="JE76" s="28"/>
      <c r="JF76" s="28"/>
      <c r="JG76" s="28"/>
      <c r="JH76" s="28"/>
      <c r="JI76" s="28"/>
      <c r="JJ76" s="29"/>
      <c r="JK76" s="29"/>
      <c r="JL76" s="29"/>
      <c r="JM76" s="29"/>
      <c r="JN76" s="29"/>
      <c r="JO76" s="29"/>
      <c r="JP76" s="29"/>
      <c r="JQ76" s="28"/>
      <c r="JR76" s="28"/>
      <c r="JS76" s="28"/>
      <c r="JT76" s="28"/>
      <c r="JU76" s="28"/>
      <c r="JV76" s="28"/>
      <c r="JW76" s="28"/>
      <c r="JX76" s="29"/>
      <c r="JY76" s="29"/>
      <c r="JZ76" s="29"/>
      <c r="KA76" s="29"/>
      <c r="KB76" s="29"/>
      <c r="KC76" s="29"/>
      <c r="KD76" s="29"/>
      <c r="KE76" s="28"/>
      <c r="KF76" s="28"/>
      <c r="KG76" s="28"/>
      <c r="KH76" s="28"/>
      <c r="KI76" s="28"/>
      <c r="KJ76" s="28"/>
      <c r="KK76" s="28"/>
      <c r="KL76" s="29"/>
      <c r="KM76" s="29"/>
      <c r="KN76" s="29"/>
      <c r="KO76" s="29"/>
      <c r="KP76" s="29"/>
      <c r="KQ76" s="29"/>
      <c r="KR76" s="29"/>
      <c r="KS76" s="28"/>
      <c r="KT76" s="28"/>
      <c r="KU76" s="28"/>
      <c r="KV76" s="28"/>
      <c r="KW76" s="28"/>
      <c r="KX76" s="28"/>
      <c r="KY76" s="28"/>
      <c r="KZ76" s="29"/>
      <c r="LA76" s="29"/>
      <c r="LB76" s="29"/>
    </row>
    <row r="77" spans="1:314" customFormat="1" x14ac:dyDescent="0.25">
      <c r="A77" s="17">
        <v>18</v>
      </c>
      <c r="B77" s="17" t="s">
        <v>5</v>
      </c>
      <c r="C77" s="28">
        <v>213.89</v>
      </c>
      <c r="D77" s="29">
        <v>295.58</v>
      </c>
      <c r="E77" s="29">
        <v>290.02999999999997</v>
      </c>
      <c r="F77" s="29">
        <v>304.56</v>
      </c>
      <c r="G77" s="29">
        <v>302.22000000000003</v>
      </c>
      <c r="H77" s="6">
        <v>303.32</v>
      </c>
      <c r="I77" s="6">
        <v>316.77999999999997</v>
      </c>
      <c r="J77" s="29">
        <v>310.87</v>
      </c>
      <c r="K77" s="28">
        <v>291.72000000000003</v>
      </c>
      <c r="L77" s="28">
        <v>290.29000000000002</v>
      </c>
      <c r="M77" s="28">
        <v>310.7</v>
      </c>
      <c r="N77" s="28">
        <v>324.88</v>
      </c>
      <c r="O77" s="28">
        <v>321.98</v>
      </c>
      <c r="P77" s="28">
        <v>306.72000000000003</v>
      </c>
      <c r="Q77" s="28">
        <v>294.39</v>
      </c>
      <c r="R77" s="29">
        <v>210.88</v>
      </c>
      <c r="S77" s="29">
        <v>217.74</v>
      </c>
      <c r="T77" s="29">
        <v>228.63</v>
      </c>
      <c r="U77" s="29">
        <v>222.94</v>
      </c>
      <c r="V77" s="29">
        <v>220.83</v>
      </c>
      <c r="W77" s="29">
        <v>205.75</v>
      </c>
      <c r="X77" s="29">
        <v>204.74</v>
      </c>
      <c r="Y77" s="28">
        <v>174.74</v>
      </c>
      <c r="Z77" s="28">
        <v>173.03</v>
      </c>
      <c r="AA77" s="28">
        <v>185.38</v>
      </c>
      <c r="AB77" s="28">
        <v>179.38</v>
      </c>
      <c r="AC77" s="28">
        <v>180.41</v>
      </c>
      <c r="AD77" s="28">
        <v>178.83</v>
      </c>
      <c r="AE77" s="28">
        <v>176.37</v>
      </c>
      <c r="AF77" s="29">
        <v>136.44999999999999</v>
      </c>
      <c r="AG77" s="29">
        <v>134.46</v>
      </c>
      <c r="AH77" s="29">
        <v>151.75</v>
      </c>
      <c r="AI77" s="29">
        <v>145.97</v>
      </c>
      <c r="AJ77" s="29">
        <v>148.59</v>
      </c>
      <c r="AK77" s="29">
        <v>150.03</v>
      </c>
      <c r="AL77" s="29">
        <v>159.78</v>
      </c>
      <c r="AM77" s="28">
        <v>167.58</v>
      </c>
      <c r="AN77" s="28">
        <v>168.58</v>
      </c>
      <c r="AO77" s="28">
        <v>172.97</v>
      </c>
      <c r="AP77" s="28">
        <v>173.04</v>
      </c>
      <c r="AQ77" s="28">
        <v>171.46</v>
      </c>
      <c r="AR77" s="28">
        <v>170.85</v>
      </c>
      <c r="AS77" s="28">
        <v>174.9</v>
      </c>
      <c r="AT77" s="29">
        <v>169.58</v>
      </c>
      <c r="AU77" s="29">
        <v>170.3</v>
      </c>
      <c r="AV77" s="29">
        <v>178.28</v>
      </c>
      <c r="AW77" s="29">
        <v>179.02</v>
      </c>
      <c r="AX77" s="29">
        <v>178.22</v>
      </c>
      <c r="AY77" s="29">
        <v>177.53</v>
      </c>
      <c r="AZ77" s="29">
        <v>175.68</v>
      </c>
      <c r="BA77" s="28">
        <v>172.9</v>
      </c>
      <c r="BB77" s="28">
        <v>173.72</v>
      </c>
      <c r="BC77" s="28">
        <v>188.97</v>
      </c>
      <c r="BD77" s="28">
        <v>194.8</v>
      </c>
      <c r="BE77" s="28">
        <v>200.18</v>
      </c>
      <c r="BF77" s="28">
        <v>203.75</v>
      </c>
      <c r="BG77" s="28">
        <v>194.77</v>
      </c>
      <c r="BH77" s="29">
        <v>49.77</v>
      </c>
      <c r="BI77" s="29">
        <v>49.77</v>
      </c>
      <c r="BJ77" s="29">
        <v>49.77</v>
      </c>
      <c r="BK77" s="29">
        <v>49.77</v>
      </c>
      <c r="BL77" s="29">
        <v>49.77</v>
      </c>
      <c r="BM77" s="29">
        <v>49.77</v>
      </c>
      <c r="BN77" s="29">
        <v>134.19</v>
      </c>
      <c r="BO77" s="28">
        <v>49.77</v>
      </c>
      <c r="BP77" s="28">
        <v>49.77</v>
      </c>
      <c r="BQ77" s="28">
        <v>69.569999999999993</v>
      </c>
      <c r="BR77" s="28">
        <v>49.77</v>
      </c>
      <c r="BS77" s="28">
        <v>49.77</v>
      </c>
      <c r="BT77" s="28">
        <v>49.77</v>
      </c>
      <c r="BU77" s="28">
        <v>49.77</v>
      </c>
      <c r="BV77" s="29">
        <v>72.11</v>
      </c>
      <c r="BW77" s="29">
        <v>49.77</v>
      </c>
      <c r="BX77" s="29">
        <v>66.16</v>
      </c>
      <c r="BY77" s="29">
        <v>59.52</v>
      </c>
      <c r="BZ77" s="29">
        <v>49.77</v>
      </c>
      <c r="CA77" s="29">
        <v>49.77</v>
      </c>
      <c r="CB77" s="29">
        <v>49.77</v>
      </c>
      <c r="CC77" s="28">
        <v>49.77</v>
      </c>
      <c r="CD77" s="28">
        <v>49.77</v>
      </c>
      <c r="CE77" s="28">
        <v>49.77</v>
      </c>
      <c r="CF77" s="28">
        <v>49.77</v>
      </c>
      <c r="CG77" s="28">
        <v>49.77</v>
      </c>
      <c r="CH77" s="28">
        <v>49.77</v>
      </c>
      <c r="CI77" s="28">
        <v>49.77</v>
      </c>
      <c r="CJ77" s="29">
        <v>49.77</v>
      </c>
      <c r="CK77" s="29">
        <v>49.77</v>
      </c>
      <c r="CL77" s="29">
        <v>49.77</v>
      </c>
      <c r="CM77" s="29">
        <v>49.77</v>
      </c>
      <c r="CN77" s="29">
        <v>100.53</v>
      </c>
      <c r="CO77" s="29"/>
      <c r="CP77" s="29"/>
      <c r="CQ77" s="28"/>
      <c r="CR77" s="28"/>
      <c r="CS77" s="28"/>
      <c r="CT77" s="28"/>
      <c r="CU77" s="28"/>
      <c r="CV77" s="28"/>
      <c r="CW77" s="28"/>
      <c r="CX77" s="29"/>
      <c r="CY77" s="29"/>
      <c r="CZ77" s="29"/>
      <c r="DA77" s="29"/>
      <c r="DB77" s="29"/>
      <c r="DC77" s="29"/>
      <c r="DD77" s="29"/>
      <c r="DE77" s="28"/>
      <c r="DF77" s="28"/>
      <c r="DG77" s="28"/>
      <c r="DH77" s="28"/>
      <c r="DI77" s="28"/>
      <c r="DJ77" s="28"/>
      <c r="DK77" s="28"/>
      <c r="DL77" s="29"/>
      <c r="DM77" s="29"/>
      <c r="DN77" s="29"/>
      <c r="DO77" s="29"/>
      <c r="DP77" s="29"/>
      <c r="DQ77" s="29"/>
      <c r="DR77" s="29"/>
      <c r="DS77" s="28"/>
      <c r="DT77" s="28"/>
      <c r="DU77" s="28"/>
      <c r="DV77" s="28"/>
      <c r="DW77" s="28"/>
      <c r="DX77" s="28"/>
      <c r="DY77" s="28"/>
      <c r="DZ77" s="29"/>
      <c r="EA77" s="29"/>
      <c r="EB77" s="29"/>
      <c r="EC77" s="29"/>
      <c r="ED77" s="29"/>
      <c r="EE77" s="29"/>
      <c r="EF77" s="29"/>
      <c r="EG77" s="28"/>
      <c r="EH77" s="28"/>
      <c r="EI77" s="28"/>
      <c r="EJ77" s="28"/>
      <c r="EK77" s="28"/>
      <c r="EL77" s="28"/>
      <c r="EM77" s="28"/>
      <c r="EN77" s="29"/>
      <c r="EO77" s="29"/>
      <c r="EP77" s="29"/>
      <c r="EQ77" s="29"/>
      <c r="ER77" s="29"/>
      <c r="ES77" s="29"/>
      <c r="ET77" s="29"/>
      <c r="EU77" s="28"/>
      <c r="EV77" s="28"/>
      <c r="EW77" s="28"/>
      <c r="EX77" s="28"/>
      <c r="EY77" s="28"/>
      <c r="EZ77" s="28"/>
      <c r="FA77" s="28"/>
      <c r="FB77" s="29"/>
      <c r="FC77" s="29"/>
      <c r="FD77" s="29"/>
      <c r="FE77" s="29"/>
      <c r="FF77" s="29"/>
      <c r="FG77" s="29"/>
      <c r="FH77" s="29"/>
      <c r="FI77" s="28"/>
      <c r="FJ77" s="28"/>
      <c r="FK77" s="28"/>
      <c r="FL77" s="28"/>
      <c r="FM77" s="28"/>
      <c r="FN77" s="28"/>
      <c r="FO77" s="28"/>
      <c r="FP77" s="29"/>
      <c r="FQ77" s="29"/>
      <c r="FR77" s="29"/>
      <c r="FS77" s="29"/>
      <c r="FT77" s="29"/>
      <c r="FU77" s="29"/>
      <c r="FV77" s="29"/>
      <c r="FW77" s="28"/>
      <c r="FX77" s="28"/>
      <c r="FY77" s="28"/>
      <c r="FZ77" s="28"/>
      <c r="GA77" s="28"/>
      <c r="GB77" s="28"/>
      <c r="GC77" s="28"/>
      <c r="GD77" s="29"/>
      <c r="GE77" s="29"/>
      <c r="GF77" s="29"/>
      <c r="GG77" s="29"/>
      <c r="GH77" s="29"/>
      <c r="GI77" s="29"/>
      <c r="GJ77" s="29"/>
      <c r="GK77" s="28"/>
      <c r="GL77" s="28"/>
      <c r="GM77" s="28"/>
      <c r="GN77" s="28"/>
      <c r="GO77" s="28"/>
      <c r="GP77" s="28"/>
      <c r="GQ77" s="28"/>
      <c r="GR77" s="29"/>
      <c r="GS77" s="29"/>
      <c r="GT77" s="29"/>
      <c r="GU77" s="29"/>
      <c r="GV77" s="29"/>
      <c r="GW77" s="29"/>
      <c r="GX77" s="29"/>
      <c r="GY77" s="28"/>
      <c r="GZ77" s="28"/>
      <c r="HA77" s="28"/>
      <c r="HB77" s="28"/>
      <c r="HC77" s="28"/>
      <c r="HD77" s="28"/>
      <c r="HE77" s="28"/>
      <c r="HF77" s="29"/>
      <c r="HG77" s="29"/>
      <c r="HH77" s="29"/>
      <c r="HI77" s="29"/>
      <c r="HJ77" s="29"/>
      <c r="HK77" s="29"/>
      <c r="HL77" s="29"/>
      <c r="HM77" s="28"/>
      <c r="HN77" s="28"/>
      <c r="HO77" s="28"/>
      <c r="HP77" s="28"/>
      <c r="HQ77" s="28"/>
      <c r="HR77" s="28"/>
      <c r="HS77" s="28"/>
      <c r="HT77" s="29"/>
      <c r="HU77" s="29"/>
      <c r="HV77" s="29"/>
      <c r="HW77" s="29"/>
      <c r="HX77" s="29"/>
      <c r="HY77" s="29"/>
      <c r="HZ77" s="29"/>
      <c r="IA77" s="28"/>
      <c r="IB77" s="28"/>
      <c r="IC77" s="28"/>
      <c r="ID77" s="28"/>
      <c r="IE77" s="28"/>
      <c r="IF77" s="28"/>
      <c r="IG77" s="28"/>
      <c r="IH77" s="29"/>
      <c r="II77" s="29"/>
      <c r="IJ77" s="29"/>
      <c r="IK77" s="29"/>
      <c r="IL77" s="29"/>
      <c r="IM77" s="29"/>
      <c r="IN77" s="29"/>
      <c r="IO77" s="28"/>
      <c r="IP77" s="28"/>
      <c r="IQ77" s="28"/>
      <c r="IR77" s="28"/>
      <c r="IS77" s="28"/>
      <c r="IT77" s="28"/>
      <c r="IU77" s="28"/>
      <c r="IV77" s="29"/>
      <c r="IW77" s="29"/>
      <c r="IX77" s="29"/>
      <c r="IY77" s="29"/>
      <c r="IZ77" s="29"/>
      <c r="JA77" s="29"/>
      <c r="JB77" s="29"/>
      <c r="JC77" s="28"/>
      <c r="JD77" s="28"/>
      <c r="JE77" s="28"/>
      <c r="JF77" s="28"/>
      <c r="JG77" s="28"/>
      <c r="JH77" s="28"/>
      <c r="JI77" s="28"/>
      <c r="JJ77" s="29"/>
      <c r="JK77" s="29"/>
      <c r="JL77" s="29"/>
      <c r="JM77" s="29"/>
      <c r="JN77" s="29"/>
      <c r="JO77" s="29"/>
      <c r="JP77" s="29"/>
      <c r="JQ77" s="28"/>
      <c r="JR77" s="28"/>
      <c r="JS77" s="28"/>
      <c r="JT77" s="28"/>
      <c r="JU77" s="28"/>
      <c r="JV77" s="28"/>
      <c r="JW77" s="28"/>
      <c r="JX77" s="29"/>
      <c r="JY77" s="29"/>
      <c r="JZ77" s="29"/>
      <c r="KA77" s="29"/>
      <c r="KB77" s="29"/>
      <c r="KC77" s="29"/>
      <c r="KD77" s="29"/>
      <c r="KE77" s="28"/>
      <c r="KF77" s="28"/>
      <c r="KG77" s="28"/>
      <c r="KH77" s="28"/>
      <c r="KI77" s="28"/>
      <c r="KJ77" s="28"/>
      <c r="KK77" s="28"/>
      <c r="KL77" s="29"/>
      <c r="KM77" s="29"/>
      <c r="KN77" s="29"/>
      <c r="KO77" s="29"/>
      <c r="KP77" s="29"/>
      <c r="KQ77" s="29"/>
      <c r="KR77" s="29"/>
      <c r="KS77" s="28"/>
      <c r="KT77" s="28"/>
      <c r="KU77" s="28"/>
      <c r="KV77" s="28"/>
      <c r="KW77" s="28"/>
      <c r="KX77" s="28"/>
      <c r="KY77" s="28"/>
      <c r="KZ77" s="29"/>
      <c r="LA77" s="29"/>
      <c r="LB77" s="29"/>
    </row>
    <row r="78" spans="1:314" customFormat="1" x14ac:dyDescent="0.25">
      <c r="A78" s="17">
        <v>19</v>
      </c>
      <c r="B78" s="17" t="s">
        <v>2</v>
      </c>
      <c r="C78" s="28">
        <v>220.09</v>
      </c>
      <c r="D78" s="29">
        <v>299.35000000000002</v>
      </c>
      <c r="E78" s="29">
        <v>297.61</v>
      </c>
      <c r="F78" s="29">
        <v>305.97000000000003</v>
      </c>
      <c r="G78" s="29">
        <v>302.79000000000002</v>
      </c>
      <c r="H78" s="6">
        <v>310.66000000000003</v>
      </c>
      <c r="I78" s="6">
        <v>324.83999999999997</v>
      </c>
      <c r="J78" s="29">
        <v>320.11</v>
      </c>
      <c r="K78" s="28">
        <v>296.41000000000003</v>
      </c>
      <c r="L78" s="28">
        <v>297.37</v>
      </c>
      <c r="M78" s="28">
        <v>318.62</v>
      </c>
      <c r="N78" s="28">
        <v>331.96</v>
      </c>
      <c r="O78" s="28">
        <v>329.06</v>
      </c>
      <c r="P78" s="28">
        <v>311.93</v>
      </c>
      <c r="Q78" s="28">
        <v>303.77999999999997</v>
      </c>
      <c r="R78" s="29">
        <v>218.69</v>
      </c>
      <c r="S78" s="29">
        <v>225.2</v>
      </c>
      <c r="T78" s="29">
        <v>231.15</v>
      </c>
      <c r="U78" s="29">
        <v>229.48</v>
      </c>
      <c r="V78" s="29">
        <v>225.83</v>
      </c>
      <c r="W78" s="29">
        <v>214.21</v>
      </c>
      <c r="X78" s="29">
        <v>213.48</v>
      </c>
      <c r="Y78" s="28">
        <v>212.83</v>
      </c>
      <c r="Z78" s="28">
        <v>181.47</v>
      </c>
      <c r="AA78" s="28">
        <v>191.39</v>
      </c>
      <c r="AB78" s="28">
        <v>189.1</v>
      </c>
      <c r="AC78" s="28">
        <v>192.26</v>
      </c>
      <c r="AD78" s="28">
        <v>209.85</v>
      </c>
      <c r="AE78" s="28">
        <v>188.59</v>
      </c>
      <c r="AF78" s="29">
        <v>161.97</v>
      </c>
      <c r="AG78" s="29">
        <v>153.53</v>
      </c>
      <c r="AH78" s="29">
        <v>152.87</v>
      </c>
      <c r="AI78" s="29">
        <v>158.46</v>
      </c>
      <c r="AJ78" s="29">
        <v>160.99</v>
      </c>
      <c r="AK78" s="29">
        <v>160.22999999999999</v>
      </c>
      <c r="AL78" s="29">
        <v>162.1</v>
      </c>
      <c r="AM78" s="28">
        <v>172.95</v>
      </c>
      <c r="AN78" s="28">
        <v>172.14</v>
      </c>
      <c r="AO78" s="28">
        <v>175.56</v>
      </c>
      <c r="AP78" s="28">
        <v>175</v>
      </c>
      <c r="AQ78" s="28">
        <v>176.03</v>
      </c>
      <c r="AR78" s="28">
        <v>174.27</v>
      </c>
      <c r="AS78" s="28">
        <v>180.76</v>
      </c>
      <c r="AT78" s="29">
        <v>172.81</v>
      </c>
      <c r="AU78" s="29">
        <v>173.29</v>
      </c>
      <c r="AV78" s="29">
        <v>180.17</v>
      </c>
      <c r="AW78" s="29">
        <v>180.88</v>
      </c>
      <c r="AX78" s="29">
        <v>180.17</v>
      </c>
      <c r="AY78" s="29">
        <v>178.92</v>
      </c>
      <c r="AZ78" s="29">
        <v>176.81</v>
      </c>
      <c r="BA78" s="28">
        <v>174.46</v>
      </c>
      <c r="BB78" s="28">
        <v>175.78</v>
      </c>
      <c r="BC78" s="28">
        <v>192.02</v>
      </c>
      <c r="BD78" s="28">
        <v>197.98</v>
      </c>
      <c r="BE78" s="28">
        <v>206.95</v>
      </c>
      <c r="BF78" s="28">
        <v>209.59</v>
      </c>
      <c r="BG78" s="28">
        <v>199.67</v>
      </c>
      <c r="BH78" s="29">
        <v>136.44</v>
      </c>
      <c r="BI78" s="29">
        <v>136.08000000000001</v>
      </c>
      <c r="BJ78" s="29">
        <v>142.18</v>
      </c>
      <c r="BK78" s="29">
        <v>143.88</v>
      </c>
      <c r="BL78" s="29">
        <v>144.56</v>
      </c>
      <c r="BM78" s="29">
        <v>144.09</v>
      </c>
      <c r="BN78" s="29">
        <v>142.08000000000001</v>
      </c>
      <c r="BO78" s="28">
        <v>74.260000000000005</v>
      </c>
      <c r="BP78" s="28">
        <v>73.03</v>
      </c>
      <c r="BQ78" s="28">
        <v>79.16</v>
      </c>
      <c r="BR78" s="28">
        <v>76.48</v>
      </c>
      <c r="BS78" s="28">
        <v>76.569999999999993</v>
      </c>
      <c r="BT78" s="28">
        <v>75.430000000000007</v>
      </c>
      <c r="BU78" s="28">
        <v>75.72</v>
      </c>
      <c r="BV78" s="29">
        <v>122.07</v>
      </c>
      <c r="BW78" s="29">
        <v>122.55</v>
      </c>
      <c r="BX78" s="29">
        <v>129.05000000000001</v>
      </c>
      <c r="BY78" s="29">
        <v>128.71</v>
      </c>
      <c r="BZ78" s="29">
        <v>125.7</v>
      </c>
      <c r="CA78" s="29">
        <v>126.15</v>
      </c>
      <c r="CB78" s="29">
        <v>123.15</v>
      </c>
      <c r="CC78" s="28">
        <v>134.76</v>
      </c>
      <c r="CD78" s="28">
        <v>133.47</v>
      </c>
      <c r="CE78" s="28">
        <v>139.9</v>
      </c>
      <c r="CF78" s="28">
        <v>141.94999999999999</v>
      </c>
      <c r="CG78" s="28">
        <v>143.19</v>
      </c>
      <c r="CH78" s="28">
        <v>138.19999999999999</v>
      </c>
      <c r="CI78" s="28">
        <v>135.81</v>
      </c>
      <c r="CJ78" s="29">
        <v>106.75</v>
      </c>
      <c r="CK78" s="29">
        <v>106.96</v>
      </c>
      <c r="CL78" s="29">
        <v>110.89</v>
      </c>
      <c r="CM78" s="29">
        <v>107.43</v>
      </c>
      <c r="CN78" s="29">
        <v>107.08</v>
      </c>
      <c r="CO78" s="29"/>
      <c r="CP78" s="29"/>
      <c r="CQ78" s="28"/>
      <c r="CR78" s="28"/>
      <c r="CS78" s="28"/>
      <c r="CT78" s="28"/>
      <c r="CU78" s="28"/>
      <c r="CV78" s="28"/>
      <c r="CW78" s="28"/>
      <c r="CX78" s="29"/>
      <c r="CY78" s="29"/>
      <c r="CZ78" s="29"/>
      <c r="DA78" s="29"/>
      <c r="DB78" s="29"/>
      <c r="DC78" s="29"/>
      <c r="DD78" s="29"/>
      <c r="DE78" s="28"/>
      <c r="DF78" s="28"/>
      <c r="DG78" s="28"/>
      <c r="DH78" s="28"/>
      <c r="DI78" s="28"/>
      <c r="DJ78" s="28"/>
      <c r="DK78" s="28"/>
      <c r="DL78" s="29"/>
      <c r="DM78" s="29"/>
      <c r="DN78" s="29"/>
      <c r="DO78" s="29"/>
      <c r="DP78" s="29"/>
      <c r="DQ78" s="29"/>
      <c r="DR78" s="29"/>
      <c r="DS78" s="28"/>
      <c r="DT78" s="28"/>
      <c r="DU78" s="28"/>
      <c r="DV78" s="28"/>
      <c r="DW78" s="28"/>
      <c r="DX78" s="28"/>
      <c r="DY78" s="28"/>
      <c r="DZ78" s="29"/>
      <c r="EA78" s="29"/>
      <c r="EB78" s="29"/>
      <c r="EC78" s="29"/>
      <c r="ED78" s="29"/>
      <c r="EE78" s="29"/>
      <c r="EF78" s="29"/>
      <c r="EG78" s="28"/>
      <c r="EH78" s="28"/>
      <c r="EI78" s="28"/>
      <c r="EJ78" s="28"/>
      <c r="EK78" s="28"/>
      <c r="EL78" s="28"/>
      <c r="EM78" s="28"/>
      <c r="EN78" s="29"/>
      <c r="EO78" s="29"/>
      <c r="EP78" s="29"/>
      <c r="EQ78" s="29"/>
      <c r="ER78" s="29"/>
      <c r="ES78" s="29"/>
      <c r="ET78" s="29"/>
      <c r="EU78" s="28"/>
      <c r="EV78" s="28"/>
      <c r="EW78" s="28"/>
      <c r="EX78" s="28"/>
      <c r="EY78" s="28"/>
      <c r="EZ78" s="28"/>
      <c r="FA78" s="28"/>
      <c r="FB78" s="29"/>
      <c r="FC78" s="29"/>
      <c r="FD78" s="29"/>
      <c r="FE78" s="29"/>
      <c r="FF78" s="29"/>
      <c r="FG78" s="29"/>
      <c r="FH78" s="29"/>
      <c r="FI78" s="28"/>
      <c r="FJ78" s="28"/>
      <c r="FK78" s="28"/>
      <c r="FL78" s="28"/>
      <c r="FM78" s="28"/>
      <c r="FN78" s="28"/>
      <c r="FO78" s="28"/>
      <c r="FP78" s="29"/>
      <c r="FQ78" s="29"/>
      <c r="FR78" s="29"/>
      <c r="FS78" s="29"/>
      <c r="FT78" s="29"/>
      <c r="FU78" s="29"/>
      <c r="FV78" s="29"/>
      <c r="FW78" s="28"/>
      <c r="FX78" s="28"/>
      <c r="FY78" s="28"/>
      <c r="FZ78" s="28"/>
      <c r="GA78" s="28"/>
      <c r="GB78" s="28"/>
      <c r="GC78" s="28"/>
      <c r="GD78" s="29"/>
      <c r="GE78" s="29"/>
      <c r="GF78" s="29"/>
      <c r="GG78" s="29"/>
      <c r="GH78" s="29"/>
      <c r="GI78" s="29"/>
      <c r="GJ78" s="29"/>
      <c r="GK78" s="28"/>
      <c r="GL78" s="28"/>
      <c r="GM78" s="28"/>
      <c r="GN78" s="28"/>
      <c r="GO78" s="28"/>
      <c r="GP78" s="28"/>
      <c r="GQ78" s="28"/>
      <c r="GR78" s="29"/>
      <c r="GS78" s="29"/>
      <c r="GT78" s="29"/>
      <c r="GU78" s="29"/>
      <c r="GV78" s="29"/>
      <c r="GW78" s="29"/>
      <c r="GX78" s="29"/>
      <c r="GY78" s="28"/>
      <c r="GZ78" s="28"/>
      <c r="HA78" s="28"/>
      <c r="HB78" s="28"/>
      <c r="HC78" s="28"/>
      <c r="HD78" s="28"/>
      <c r="HE78" s="28"/>
      <c r="HF78" s="29"/>
      <c r="HG78" s="29"/>
      <c r="HH78" s="29"/>
      <c r="HI78" s="29"/>
      <c r="HJ78" s="29"/>
      <c r="HK78" s="29"/>
      <c r="HL78" s="29"/>
      <c r="HM78" s="28"/>
      <c r="HN78" s="28"/>
      <c r="HO78" s="28"/>
      <c r="HP78" s="28"/>
      <c r="HQ78" s="28"/>
      <c r="HR78" s="28"/>
      <c r="HS78" s="28"/>
      <c r="HT78" s="29"/>
      <c r="HU78" s="29"/>
      <c r="HV78" s="29"/>
      <c r="HW78" s="29"/>
      <c r="HX78" s="29"/>
      <c r="HY78" s="29"/>
      <c r="HZ78" s="29"/>
      <c r="IA78" s="28"/>
      <c r="IB78" s="28"/>
      <c r="IC78" s="28"/>
      <c r="ID78" s="28"/>
      <c r="IE78" s="28"/>
      <c r="IF78" s="28"/>
      <c r="IG78" s="28"/>
      <c r="IH78" s="29"/>
      <c r="II78" s="29"/>
      <c r="IJ78" s="29"/>
      <c r="IK78" s="29"/>
      <c r="IL78" s="29"/>
      <c r="IM78" s="29"/>
      <c r="IN78" s="29"/>
      <c r="IO78" s="28"/>
      <c r="IP78" s="28"/>
      <c r="IQ78" s="28"/>
      <c r="IR78" s="28"/>
      <c r="IS78" s="28"/>
      <c r="IT78" s="28"/>
      <c r="IU78" s="28"/>
      <c r="IV78" s="29"/>
      <c r="IW78" s="29"/>
      <c r="IX78" s="29"/>
      <c r="IY78" s="29"/>
      <c r="IZ78" s="29"/>
      <c r="JA78" s="29"/>
      <c r="JB78" s="29"/>
      <c r="JC78" s="28"/>
      <c r="JD78" s="28"/>
      <c r="JE78" s="28"/>
      <c r="JF78" s="28"/>
      <c r="JG78" s="28"/>
      <c r="JH78" s="28"/>
      <c r="JI78" s="28"/>
      <c r="JJ78" s="29"/>
      <c r="JK78" s="29"/>
      <c r="JL78" s="29"/>
      <c r="JM78" s="29"/>
      <c r="JN78" s="29"/>
      <c r="JO78" s="29"/>
      <c r="JP78" s="29"/>
      <c r="JQ78" s="28"/>
      <c r="JR78" s="28"/>
      <c r="JS78" s="28"/>
      <c r="JT78" s="28"/>
      <c r="JU78" s="28"/>
      <c r="JV78" s="28"/>
      <c r="JW78" s="28"/>
      <c r="JX78" s="29"/>
      <c r="JY78" s="29"/>
      <c r="JZ78" s="29"/>
      <c r="KA78" s="29"/>
      <c r="KB78" s="29"/>
      <c r="KC78" s="29"/>
      <c r="KD78" s="29"/>
      <c r="KE78" s="28"/>
      <c r="KF78" s="28"/>
      <c r="KG78" s="28"/>
      <c r="KH78" s="28"/>
      <c r="KI78" s="28"/>
      <c r="KJ78" s="28"/>
      <c r="KK78" s="28"/>
      <c r="KL78" s="29"/>
      <c r="KM78" s="29"/>
      <c r="KN78" s="29"/>
      <c r="KO78" s="29"/>
      <c r="KP78" s="29"/>
      <c r="KQ78" s="29"/>
      <c r="KR78" s="29"/>
      <c r="KS78" s="28"/>
      <c r="KT78" s="28"/>
      <c r="KU78" s="28"/>
      <c r="KV78" s="28"/>
      <c r="KW78" s="28"/>
      <c r="KX78" s="28"/>
      <c r="KY78" s="28"/>
      <c r="KZ78" s="29"/>
      <c r="LA78" s="29"/>
      <c r="LB78" s="29"/>
    </row>
    <row r="79" spans="1:314" customFormat="1" x14ac:dyDescent="0.25">
      <c r="A79" s="17">
        <v>19</v>
      </c>
      <c r="B79" s="17" t="s">
        <v>3</v>
      </c>
      <c r="C79" s="28">
        <v>220.09</v>
      </c>
      <c r="D79" s="29">
        <v>299.35000000000002</v>
      </c>
      <c r="E79" s="29">
        <v>297.61</v>
      </c>
      <c r="F79" s="29">
        <v>305.97000000000003</v>
      </c>
      <c r="G79" s="29">
        <v>302.79000000000002</v>
      </c>
      <c r="H79" s="6">
        <v>310.66000000000003</v>
      </c>
      <c r="I79" s="6">
        <v>324.83999999999997</v>
      </c>
      <c r="J79" s="29">
        <v>320.11</v>
      </c>
      <c r="K79" s="28">
        <v>296.41000000000003</v>
      </c>
      <c r="L79" s="28">
        <v>297.37</v>
      </c>
      <c r="M79" s="28">
        <v>318.62</v>
      </c>
      <c r="N79" s="28">
        <v>331.96</v>
      </c>
      <c r="O79" s="28">
        <v>329.06</v>
      </c>
      <c r="P79" s="28">
        <v>311.93</v>
      </c>
      <c r="Q79" s="28">
        <v>303.77999999999997</v>
      </c>
      <c r="R79" s="29">
        <v>213.34</v>
      </c>
      <c r="S79" s="29">
        <v>219.9</v>
      </c>
      <c r="T79" s="29">
        <v>231.15</v>
      </c>
      <c r="U79" s="29">
        <v>227.24</v>
      </c>
      <c r="V79" s="29">
        <v>224.57</v>
      </c>
      <c r="W79" s="29">
        <v>207.63</v>
      </c>
      <c r="X79" s="29">
        <v>207.75</v>
      </c>
      <c r="Y79" s="28">
        <v>178.45</v>
      </c>
      <c r="Z79" s="28">
        <v>177.08</v>
      </c>
      <c r="AA79" s="28">
        <v>187.59</v>
      </c>
      <c r="AB79" s="28">
        <v>182.08</v>
      </c>
      <c r="AC79" s="28">
        <v>182.45</v>
      </c>
      <c r="AD79" s="28">
        <v>182.32</v>
      </c>
      <c r="AE79" s="28">
        <v>185.19</v>
      </c>
      <c r="AF79" s="29">
        <v>139.5</v>
      </c>
      <c r="AG79" s="29">
        <v>135.11000000000001</v>
      </c>
      <c r="AH79" s="29">
        <v>152.30000000000001</v>
      </c>
      <c r="AI79" s="29">
        <v>146.9</v>
      </c>
      <c r="AJ79" s="29">
        <v>146.19</v>
      </c>
      <c r="AK79" s="29">
        <v>145.01</v>
      </c>
      <c r="AL79" s="29">
        <v>144.33000000000001</v>
      </c>
      <c r="AM79" s="28">
        <v>166.85</v>
      </c>
      <c r="AN79" s="28">
        <v>172.14</v>
      </c>
      <c r="AO79" s="28">
        <v>175.56</v>
      </c>
      <c r="AP79" s="28">
        <v>175</v>
      </c>
      <c r="AQ79" s="28">
        <v>176.03</v>
      </c>
      <c r="AR79" s="28">
        <v>172.37</v>
      </c>
      <c r="AS79" s="28">
        <v>180.76</v>
      </c>
      <c r="AT79" s="29">
        <v>172.8</v>
      </c>
      <c r="AU79" s="29">
        <v>173.29</v>
      </c>
      <c r="AV79" s="29">
        <v>180.16</v>
      </c>
      <c r="AW79" s="29">
        <v>180.88</v>
      </c>
      <c r="AX79" s="29">
        <v>180.16</v>
      </c>
      <c r="AY79" s="29">
        <v>178.92</v>
      </c>
      <c r="AZ79" s="29">
        <v>176.81</v>
      </c>
      <c r="BA79" s="28">
        <v>174.46</v>
      </c>
      <c r="BB79" s="28">
        <v>175.78</v>
      </c>
      <c r="BC79" s="28">
        <v>192.02</v>
      </c>
      <c r="BD79" s="28">
        <v>197.98</v>
      </c>
      <c r="BE79" s="28">
        <v>206.95</v>
      </c>
      <c r="BF79" s="28">
        <v>209.59</v>
      </c>
      <c r="BG79" s="28">
        <v>199.67</v>
      </c>
      <c r="BH79" s="29">
        <v>136.44</v>
      </c>
      <c r="BI79" s="29">
        <v>136.26</v>
      </c>
      <c r="BJ79" s="29">
        <v>142.18</v>
      </c>
      <c r="BK79" s="29">
        <v>143.88</v>
      </c>
      <c r="BL79" s="29">
        <v>144.56</v>
      </c>
      <c r="BM79" s="29">
        <v>144.09</v>
      </c>
      <c r="BN79" s="29">
        <v>142.08000000000001</v>
      </c>
      <c r="BO79" s="28">
        <v>74.260000000000005</v>
      </c>
      <c r="BP79" s="28">
        <v>73.03</v>
      </c>
      <c r="BQ79" s="28">
        <v>79.16</v>
      </c>
      <c r="BR79" s="28">
        <v>76.48</v>
      </c>
      <c r="BS79" s="28">
        <v>76.569999999999993</v>
      </c>
      <c r="BT79" s="28">
        <v>75.430000000000007</v>
      </c>
      <c r="BU79" s="28">
        <v>75.72</v>
      </c>
      <c r="BV79" s="29">
        <v>122.07</v>
      </c>
      <c r="BW79" s="29">
        <v>122.55</v>
      </c>
      <c r="BX79" s="29">
        <v>129.05000000000001</v>
      </c>
      <c r="BY79" s="29">
        <v>128.71</v>
      </c>
      <c r="BZ79" s="29">
        <v>125.76</v>
      </c>
      <c r="CA79" s="29">
        <v>126.15</v>
      </c>
      <c r="CB79" s="29">
        <v>123.15</v>
      </c>
      <c r="CC79" s="28">
        <v>134.76</v>
      </c>
      <c r="CD79" s="28">
        <v>133.47</v>
      </c>
      <c r="CE79" s="28">
        <v>139.9</v>
      </c>
      <c r="CF79" s="28">
        <v>141.94999999999999</v>
      </c>
      <c r="CG79" s="28">
        <v>143.19</v>
      </c>
      <c r="CH79" s="28">
        <v>138.19999999999999</v>
      </c>
      <c r="CI79" s="28">
        <v>135.81</v>
      </c>
      <c r="CJ79" s="29">
        <v>106.75</v>
      </c>
      <c r="CK79" s="29">
        <v>106.96</v>
      </c>
      <c r="CL79" s="29">
        <v>110.89</v>
      </c>
      <c r="CM79" s="29">
        <v>107.43</v>
      </c>
      <c r="CN79" s="29">
        <v>107.08</v>
      </c>
      <c r="CO79" s="29"/>
      <c r="CP79" s="29"/>
      <c r="CQ79" s="28"/>
      <c r="CR79" s="28"/>
      <c r="CS79" s="28"/>
      <c r="CT79" s="28"/>
      <c r="CU79" s="28"/>
      <c r="CV79" s="28"/>
      <c r="CW79" s="28"/>
      <c r="CX79" s="29"/>
      <c r="CY79" s="29"/>
      <c r="CZ79" s="29"/>
      <c r="DA79" s="29"/>
      <c r="DB79" s="29"/>
      <c r="DC79" s="29"/>
      <c r="DD79" s="29"/>
      <c r="DE79" s="28"/>
      <c r="DF79" s="28"/>
      <c r="DG79" s="28"/>
      <c r="DH79" s="28"/>
      <c r="DI79" s="28"/>
      <c r="DJ79" s="28"/>
      <c r="DK79" s="28"/>
      <c r="DL79" s="29"/>
      <c r="DM79" s="29"/>
      <c r="DN79" s="29"/>
      <c r="DO79" s="29"/>
      <c r="DP79" s="29"/>
      <c r="DQ79" s="29"/>
      <c r="DR79" s="29"/>
      <c r="DS79" s="28"/>
      <c r="DT79" s="28"/>
      <c r="DU79" s="28"/>
      <c r="DV79" s="28"/>
      <c r="DW79" s="28"/>
      <c r="DX79" s="28"/>
      <c r="DY79" s="28"/>
      <c r="DZ79" s="29"/>
      <c r="EA79" s="29"/>
      <c r="EB79" s="29"/>
      <c r="EC79" s="29"/>
      <c r="ED79" s="29"/>
      <c r="EE79" s="29"/>
      <c r="EF79" s="29"/>
      <c r="EG79" s="28"/>
      <c r="EH79" s="28"/>
      <c r="EI79" s="28"/>
      <c r="EJ79" s="28"/>
      <c r="EK79" s="28"/>
      <c r="EL79" s="28"/>
      <c r="EM79" s="28"/>
      <c r="EN79" s="29"/>
      <c r="EO79" s="29"/>
      <c r="EP79" s="29"/>
      <c r="EQ79" s="29"/>
      <c r="ER79" s="29"/>
      <c r="ES79" s="29"/>
      <c r="ET79" s="29"/>
      <c r="EU79" s="28"/>
      <c r="EV79" s="28"/>
      <c r="EW79" s="28"/>
      <c r="EX79" s="28"/>
      <c r="EY79" s="28"/>
      <c r="EZ79" s="28"/>
      <c r="FA79" s="28"/>
      <c r="FB79" s="29"/>
      <c r="FC79" s="29"/>
      <c r="FD79" s="29"/>
      <c r="FE79" s="29"/>
      <c r="FF79" s="29"/>
      <c r="FG79" s="29"/>
      <c r="FH79" s="29"/>
      <c r="FI79" s="28"/>
      <c r="FJ79" s="28"/>
      <c r="FK79" s="28"/>
      <c r="FL79" s="28"/>
      <c r="FM79" s="28"/>
      <c r="FN79" s="28"/>
      <c r="FO79" s="28"/>
      <c r="FP79" s="29"/>
      <c r="FQ79" s="29"/>
      <c r="FR79" s="29"/>
      <c r="FS79" s="29"/>
      <c r="FT79" s="29"/>
      <c r="FU79" s="29"/>
      <c r="FV79" s="29"/>
      <c r="FW79" s="28"/>
      <c r="FX79" s="28"/>
      <c r="FY79" s="28"/>
      <c r="FZ79" s="28"/>
      <c r="GA79" s="28"/>
      <c r="GB79" s="28"/>
      <c r="GC79" s="28"/>
      <c r="GD79" s="29"/>
      <c r="GE79" s="29"/>
      <c r="GF79" s="29"/>
      <c r="GG79" s="29"/>
      <c r="GH79" s="29"/>
      <c r="GI79" s="29"/>
      <c r="GJ79" s="29"/>
      <c r="GK79" s="28"/>
      <c r="GL79" s="28"/>
      <c r="GM79" s="28"/>
      <c r="GN79" s="28"/>
      <c r="GO79" s="28"/>
      <c r="GP79" s="28"/>
      <c r="GQ79" s="28"/>
      <c r="GR79" s="29"/>
      <c r="GS79" s="29"/>
      <c r="GT79" s="29"/>
      <c r="GU79" s="29"/>
      <c r="GV79" s="29"/>
      <c r="GW79" s="29"/>
      <c r="GX79" s="29"/>
      <c r="GY79" s="28"/>
      <c r="GZ79" s="28"/>
      <c r="HA79" s="28"/>
      <c r="HB79" s="28"/>
      <c r="HC79" s="28"/>
      <c r="HD79" s="28"/>
      <c r="HE79" s="28"/>
      <c r="HF79" s="29"/>
      <c r="HG79" s="29"/>
      <c r="HH79" s="29"/>
      <c r="HI79" s="29"/>
      <c r="HJ79" s="29"/>
      <c r="HK79" s="29"/>
      <c r="HL79" s="29"/>
      <c r="HM79" s="28"/>
      <c r="HN79" s="28"/>
      <c r="HO79" s="28"/>
      <c r="HP79" s="28"/>
      <c r="HQ79" s="28"/>
      <c r="HR79" s="28"/>
      <c r="HS79" s="28"/>
      <c r="HT79" s="29"/>
      <c r="HU79" s="29"/>
      <c r="HV79" s="29"/>
      <c r="HW79" s="29"/>
      <c r="HX79" s="29"/>
      <c r="HY79" s="29"/>
      <c r="HZ79" s="29"/>
      <c r="IA79" s="28"/>
      <c r="IB79" s="28"/>
      <c r="IC79" s="28"/>
      <c r="ID79" s="28"/>
      <c r="IE79" s="28"/>
      <c r="IF79" s="28"/>
      <c r="IG79" s="28"/>
      <c r="IH79" s="29"/>
      <c r="II79" s="29"/>
      <c r="IJ79" s="29"/>
      <c r="IK79" s="29"/>
      <c r="IL79" s="29"/>
      <c r="IM79" s="29"/>
      <c r="IN79" s="29"/>
      <c r="IO79" s="28"/>
      <c r="IP79" s="28"/>
      <c r="IQ79" s="28"/>
      <c r="IR79" s="28"/>
      <c r="IS79" s="28"/>
      <c r="IT79" s="28"/>
      <c r="IU79" s="28"/>
      <c r="IV79" s="29"/>
      <c r="IW79" s="29"/>
      <c r="IX79" s="29"/>
      <c r="IY79" s="29"/>
      <c r="IZ79" s="29"/>
      <c r="JA79" s="29"/>
      <c r="JB79" s="29"/>
      <c r="JC79" s="28"/>
      <c r="JD79" s="28"/>
      <c r="JE79" s="28"/>
      <c r="JF79" s="28"/>
      <c r="JG79" s="28"/>
      <c r="JH79" s="28"/>
      <c r="JI79" s="28"/>
      <c r="JJ79" s="29"/>
      <c r="JK79" s="29"/>
      <c r="JL79" s="29"/>
      <c r="JM79" s="29"/>
      <c r="JN79" s="29"/>
      <c r="JO79" s="29"/>
      <c r="JP79" s="29"/>
      <c r="JQ79" s="28"/>
      <c r="JR79" s="28"/>
      <c r="JS79" s="28"/>
      <c r="JT79" s="28"/>
      <c r="JU79" s="28"/>
      <c r="JV79" s="28"/>
      <c r="JW79" s="28"/>
      <c r="JX79" s="29"/>
      <c r="JY79" s="29"/>
      <c r="JZ79" s="29"/>
      <c r="KA79" s="29"/>
      <c r="KB79" s="29"/>
      <c r="KC79" s="29"/>
      <c r="KD79" s="29"/>
      <c r="KE79" s="28"/>
      <c r="KF79" s="28"/>
      <c r="KG79" s="28"/>
      <c r="KH79" s="28"/>
      <c r="KI79" s="28"/>
      <c r="KJ79" s="28"/>
      <c r="KK79" s="28"/>
      <c r="KL79" s="29"/>
      <c r="KM79" s="29"/>
      <c r="KN79" s="29"/>
      <c r="KO79" s="29"/>
      <c r="KP79" s="29"/>
      <c r="KQ79" s="29"/>
      <c r="KR79" s="29"/>
      <c r="KS79" s="28"/>
      <c r="KT79" s="28"/>
      <c r="KU79" s="28"/>
      <c r="KV79" s="28"/>
      <c r="KW79" s="28"/>
      <c r="KX79" s="28"/>
      <c r="KY79" s="28"/>
      <c r="KZ79" s="29"/>
      <c r="LA79" s="29"/>
      <c r="LB79" s="29"/>
    </row>
    <row r="80" spans="1:314" customFormat="1" x14ac:dyDescent="0.25">
      <c r="A80" s="17">
        <v>19</v>
      </c>
      <c r="B80" s="17" t="s">
        <v>4</v>
      </c>
      <c r="C80" s="28">
        <v>220.09</v>
      </c>
      <c r="D80" s="29">
        <v>299.35000000000002</v>
      </c>
      <c r="E80" s="29">
        <v>297.61</v>
      </c>
      <c r="F80" s="29">
        <v>305.97000000000003</v>
      </c>
      <c r="G80" s="29">
        <v>302.73</v>
      </c>
      <c r="H80" s="6">
        <v>259.89</v>
      </c>
      <c r="I80" s="6">
        <v>324.83999999999997</v>
      </c>
      <c r="J80" s="29">
        <v>320.11</v>
      </c>
      <c r="K80" s="28">
        <v>296.41000000000003</v>
      </c>
      <c r="L80" s="28">
        <v>297.37</v>
      </c>
      <c r="M80" s="28">
        <v>318.62</v>
      </c>
      <c r="N80" s="28">
        <v>331.96</v>
      </c>
      <c r="O80" s="28">
        <v>329.06</v>
      </c>
      <c r="P80" s="28">
        <v>311.93</v>
      </c>
      <c r="Q80" s="28">
        <v>303.77999999999997</v>
      </c>
      <c r="R80" s="29">
        <v>213.34</v>
      </c>
      <c r="S80" s="29">
        <v>219.9</v>
      </c>
      <c r="T80" s="29">
        <v>231.15</v>
      </c>
      <c r="U80" s="29">
        <v>227.24</v>
      </c>
      <c r="V80" s="29">
        <v>224.57</v>
      </c>
      <c r="W80" s="29">
        <v>207.63</v>
      </c>
      <c r="X80" s="29">
        <v>205.25</v>
      </c>
      <c r="Y80" s="28">
        <v>178.44</v>
      </c>
      <c r="Z80" s="28">
        <v>177.08</v>
      </c>
      <c r="AA80" s="28">
        <v>187.59</v>
      </c>
      <c r="AB80" s="28">
        <v>182.08</v>
      </c>
      <c r="AC80" s="28">
        <v>182.45</v>
      </c>
      <c r="AD80" s="28">
        <v>182.32</v>
      </c>
      <c r="AE80" s="28">
        <v>180.36</v>
      </c>
      <c r="AF80" s="29">
        <v>139.5</v>
      </c>
      <c r="AG80" s="29">
        <v>142.87</v>
      </c>
      <c r="AH80" s="29">
        <v>152.87</v>
      </c>
      <c r="AI80" s="29">
        <v>146.9</v>
      </c>
      <c r="AJ80" s="29">
        <v>149.30000000000001</v>
      </c>
      <c r="AK80" s="29">
        <v>151.65</v>
      </c>
      <c r="AL80" s="29">
        <v>162.1</v>
      </c>
      <c r="AM80" s="28">
        <v>172.95</v>
      </c>
      <c r="AN80" s="28">
        <v>172.14</v>
      </c>
      <c r="AO80" s="28">
        <v>175.56</v>
      </c>
      <c r="AP80" s="28">
        <v>175</v>
      </c>
      <c r="AQ80" s="28">
        <v>176.03</v>
      </c>
      <c r="AR80" s="28">
        <v>172.37</v>
      </c>
      <c r="AS80" s="28">
        <v>180.76</v>
      </c>
      <c r="AT80" s="29">
        <v>172.8</v>
      </c>
      <c r="AU80" s="29">
        <v>173.29</v>
      </c>
      <c r="AV80" s="29">
        <v>180.17</v>
      </c>
      <c r="AW80" s="29">
        <v>180.88</v>
      </c>
      <c r="AX80" s="29">
        <v>180.17</v>
      </c>
      <c r="AY80" s="29">
        <v>178.92</v>
      </c>
      <c r="AZ80" s="29">
        <v>176.81</v>
      </c>
      <c r="BA80" s="28">
        <v>174.46</v>
      </c>
      <c r="BB80" s="28">
        <v>175.78</v>
      </c>
      <c r="BC80" s="28">
        <v>192.02</v>
      </c>
      <c r="BD80" s="28">
        <v>197.98</v>
      </c>
      <c r="BE80" s="28">
        <v>206.95</v>
      </c>
      <c r="BF80" s="28">
        <v>209.59</v>
      </c>
      <c r="BG80" s="28">
        <v>199.67</v>
      </c>
      <c r="BH80" s="29">
        <v>49.77</v>
      </c>
      <c r="BI80" s="29">
        <v>49.77</v>
      </c>
      <c r="BJ80" s="29">
        <v>49.77</v>
      </c>
      <c r="BK80" s="29">
        <v>49.77</v>
      </c>
      <c r="BL80" s="29">
        <v>49.77</v>
      </c>
      <c r="BM80" s="29">
        <v>77.38</v>
      </c>
      <c r="BN80" s="29">
        <v>137.93</v>
      </c>
      <c r="BO80" s="28">
        <v>49.77</v>
      </c>
      <c r="BP80" s="28">
        <v>71.28</v>
      </c>
      <c r="BQ80" s="28">
        <v>70.489999999999995</v>
      </c>
      <c r="BR80" s="28">
        <v>72.33</v>
      </c>
      <c r="BS80" s="28">
        <v>69.900000000000006</v>
      </c>
      <c r="BT80" s="28">
        <v>49.77</v>
      </c>
      <c r="BU80" s="28">
        <v>49.77</v>
      </c>
      <c r="BV80" s="29">
        <v>73.62</v>
      </c>
      <c r="BW80" s="29">
        <v>73.64</v>
      </c>
      <c r="BX80" s="29">
        <v>82.89</v>
      </c>
      <c r="BY80" s="29">
        <v>88.45</v>
      </c>
      <c r="BZ80" s="29">
        <v>84.12</v>
      </c>
      <c r="CA80" s="29">
        <v>104.32</v>
      </c>
      <c r="CB80" s="29">
        <v>113</v>
      </c>
      <c r="CC80" s="28">
        <v>78.12</v>
      </c>
      <c r="CD80" s="28">
        <v>76.819999999999993</v>
      </c>
      <c r="CE80" s="28">
        <v>82.81</v>
      </c>
      <c r="CF80" s="28">
        <v>82.48</v>
      </c>
      <c r="CG80" s="28">
        <v>102.69</v>
      </c>
      <c r="CH80" s="28">
        <v>103.2</v>
      </c>
      <c r="CI80" s="28">
        <v>105.97</v>
      </c>
      <c r="CJ80" s="29">
        <v>73.400000000000006</v>
      </c>
      <c r="CK80" s="29">
        <v>92.91</v>
      </c>
      <c r="CL80" s="29">
        <v>104.81</v>
      </c>
      <c r="CM80" s="29">
        <v>104.01</v>
      </c>
      <c r="CN80" s="29">
        <v>103.89</v>
      </c>
      <c r="CO80" s="29"/>
      <c r="CP80" s="29"/>
      <c r="CQ80" s="28"/>
      <c r="CR80" s="28"/>
      <c r="CS80" s="28"/>
      <c r="CT80" s="28"/>
      <c r="CU80" s="28"/>
      <c r="CV80" s="28"/>
      <c r="CW80" s="28"/>
      <c r="CX80" s="29"/>
      <c r="CY80" s="29"/>
      <c r="CZ80" s="29"/>
      <c r="DA80" s="29"/>
      <c r="DB80" s="29"/>
      <c r="DC80" s="29"/>
      <c r="DD80" s="29"/>
      <c r="DE80" s="28"/>
      <c r="DF80" s="28"/>
      <c r="DG80" s="28"/>
      <c r="DH80" s="28"/>
      <c r="DI80" s="28"/>
      <c r="DJ80" s="28"/>
      <c r="DK80" s="28"/>
      <c r="DL80" s="29"/>
      <c r="DM80" s="29"/>
      <c r="DN80" s="29"/>
      <c r="DO80" s="29"/>
      <c r="DP80" s="29"/>
      <c r="DQ80" s="29"/>
      <c r="DR80" s="29"/>
      <c r="DS80" s="28"/>
      <c r="DT80" s="28"/>
      <c r="DU80" s="28"/>
      <c r="DV80" s="28"/>
      <c r="DW80" s="28"/>
      <c r="DX80" s="28"/>
      <c r="DY80" s="28"/>
      <c r="DZ80" s="29"/>
      <c r="EA80" s="29"/>
      <c r="EB80" s="29"/>
      <c r="EC80" s="29"/>
      <c r="ED80" s="29"/>
      <c r="EE80" s="29"/>
      <c r="EF80" s="29"/>
      <c r="EG80" s="28"/>
      <c r="EH80" s="28"/>
      <c r="EI80" s="28"/>
      <c r="EJ80" s="28"/>
      <c r="EK80" s="28"/>
      <c r="EL80" s="28"/>
      <c r="EM80" s="28"/>
      <c r="EN80" s="29"/>
      <c r="EO80" s="29"/>
      <c r="EP80" s="29"/>
      <c r="EQ80" s="29"/>
      <c r="ER80" s="29"/>
      <c r="ES80" s="29"/>
      <c r="ET80" s="29"/>
      <c r="EU80" s="28"/>
      <c r="EV80" s="28"/>
      <c r="EW80" s="28"/>
      <c r="EX80" s="28"/>
      <c r="EY80" s="28"/>
      <c r="EZ80" s="28"/>
      <c r="FA80" s="28"/>
      <c r="FB80" s="29"/>
      <c r="FC80" s="29"/>
      <c r="FD80" s="29"/>
      <c r="FE80" s="29"/>
      <c r="FF80" s="29"/>
      <c r="FG80" s="29"/>
      <c r="FH80" s="29"/>
      <c r="FI80" s="28"/>
      <c r="FJ80" s="28"/>
      <c r="FK80" s="28"/>
      <c r="FL80" s="28"/>
      <c r="FM80" s="28"/>
      <c r="FN80" s="28"/>
      <c r="FO80" s="28"/>
      <c r="FP80" s="29"/>
      <c r="FQ80" s="29"/>
      <c r="FR80" s="29"/>
      <c r="FS80" s="29"/>
      <c r="FT80" s="29"/>
      <c r="FU80" s="29"/>
      <c r="FV80" s="29"/>
      <c r="FW80" s="28"/>
      <c r="FX80" s="28"/>
      <c r="FY80" s="28"/>
      <c r="FZ80" s="28"/>
      <c r="GA80" s="28"/>
      <c r="GB80" s="28"/>
      <c r="GC80" s="28"/>
      <c r="GD80" s="29"/>
      <c r="GE80" s="29"/>
      <c r="GF80" s="29"/>
      <c r="GG80" s="29"/>
      <c r="GH80" s="29"/>
      <c r="GI80" s="29"/>
      <c r="GJ80" s="29"/>
      <c r="GK80" s="28"/>
      <c r="GL80" s="28"/>
      <c r="GM80" s="28"/>
      <c r="GN80" s="28"/>
      <c r="GO80" s="28"/>
      <c r="GP80" s="28"/>
      <c r="GQ80" s="28"/>
      <c r="GR80" s="29"/>
      <c r="GS80" s="29"/>
      <c r="GT80" s="29"/>
      <c r="GU80" s="29"/>
      <c r="GV80" s="29"/>
      <c r="GW80" s="29"/>
      <c r="GX80" s="29"/>
      <c r="GY80" s="28"/>
      <c r="GZ80" s="28"/>
      <c r="HA80" s="28"/>
      <c r="HB80" s="28"/>
      <c r="HC80" s="28"/>
      <c r="HD80" s="28"/>
      <c r="HE80" s="28"/>
      <c r="HF80" s="29"/>
      <c r="HG80" s="29"/>
      <c r="HH80" s="29"/>
      <c r="HI80" s="29"/>
      <c r="HJ80" s="29"/>
      <c r="HK80" s="29"/>
      <c r="HL80" s="29"/>
      <c r="HM80" s="28"/>
      <c r="HN80" s="28"/>
      <c r="HO80" s="28"/>
      <c r="HP80" s="28"/>
      <c r="HQ80" s="28"/>
      <c r="HR80" s="28"/>
      <c r="HS80" s="28"/>
      <c r="HT80" s="29"/>
      <c r="HU80" s="29"/>
      <c r="HV80" s="29"/>
      <c r="HW80" s="29"/>
      <c r="HX80" s="29"/>
      <c r="HY80" s="29"/>
      <c r="HZ80" s="29"/>
      <c r="IA80" s="28"/>
      <c r="IB80" s="28"/>
      <c r="IC80" s="28"/>
      <c r="ID80" s="28"/>
      <c r="IE80" s="28"/>
      <c r="IF80" s="28"/>
      <c r="IG80" s="28"/>
      <c r="IH80" s="29"/>
      <c r="II80" s="29"/>
      <c r="IJ80" s="29"/>
      <c r="IK80" s="29"/>
      <c r="IL80" s="29"/>
      <c r="IM80" s="29"/>
      <c r="IN80" s="29"/>
      <c r="IO80" s="28"/>
      <c r="IP80" s="28"/>
      <c r="IQ80" s="28"/>
      <c r="IR80" s="28"/>
      <c r="IS80" s="28"/>
      <c r="IT80" s="28"/>
      <c r="IU80" s="28"/>
      <c r="IV80" s="29"/>
      <c r="IW80" s="29"/>
      <c r="IX80" s="29"/>
      <c r="IY80" s="29"/>
      <c r="IZ80" s="29"/>
      <c r="JA80" s="29"/>
      <c r="JB80" s="29"/>
      <c r="JC80" s="28"/>
      <c r="JD80" s="28"/>
      <c r="JE80" s="28"/>
      <c r="JF80" s="28"/>
      <c r="JG80" s="28"/>
      <c r="JH80" s="28"/>
      <c r="JI80" s="28"/>
      <c r="JJ80" s="29"/>
      <c r="JK80" s="29"/>
      <c r="JL80" s="29"/>
      <c r="JM80" s="29"/>
      <c r="JN80" s="29"/>
      <c r="JO80" s="29"/>
      <c r="JP80" s="29"/>
      <c r="JQ80" s="28"/>
      <c r="JR80" s="28"/>
      <c r="JS80" s="28"/>
      <c r="JT80" s="28"/>
      <c r="JU80" s="28"/>
      <c r="JV80" s="28"/>
      <c r="JW80" s="28"/>
      <c r="JX80" s="29"/>
      <c r="JY80" s="29"/>
      <c r="JZ80" s="29"/>
      <c r="KA80" s="29"/>
      <c r="KB80" s="29"/>
      <c r="KC80" s="29"/>
      <c r="KD80" s="29"/>
      <c r="KE80" s="28"/>
      <c r="KF80" s="28"/>
      <c r="KG80" s="28"/>
      <c r="KH80" s="28"/>
      <c r="KI80" s="28"/>
      <c r="KJ80" s="28"/>
      <c r="KK80" s="28"/>
      <c r="KL80" s="29"/>
      <c r="KM80" s="29"/>
      <c r="KN80" s="29"/>
      <c r="KO80" s="29"/>
      <c r="KP80" s="29"/>
      <c r="KQ80" s="29"/>
      <c r="KR80" s="29"/>
      <c r="KS80" s="28"/>
      <c r="KT80" s="28"/>
      <c r="KU80" s="28"/>
      <c r="KV80" s="28"/>
      <c r="KW80" s="28"/>
      <c r="KX80" s="28"/>
      <c r="KY80" s="28"/>
      <c r="KZ80" s="29"/>
      <c r="LA80" s="29"/>
      <c r="LB80" s="29"/>
    </row>
    <row r="81" spans="1:314" customFormat="1" x14ac:dyDescent="0.25">
      <c r="A81" s="17">
        <v>19</v>
      </c>
      <c r="B81" s="17" t="s">
        <v>5</v>
      </c>
      <c r="C81" s="28">
        <v>220.09</v>
      </c>
      <c r="D81" s="29">
        <v>299.35000000000002</v>
      </c>
      <c r="E81" s="29">
        <v>297.61</v>
      </c>
      <c r="F81" s="29">
        <v>305.97000000000003</v>
      </c>
      <c r="G81" s="29">
        <v>302.79000000000002</v>
      </c>
      <c r="H81" s="6">
        <v>310.66000000000003</v>
      </c>
      <c r="I81" s="6">
        <v>324.83999999999997</v>
      </c>
      <c r="J81" s="29">
        <v>320.11</v>
      </c>
      <c r="K81" s="28">
        <v>296.41000000000003</v>
      </c>
      <c r="L81" s="28">
        <v>297.37</v>
      </c>
      <c r="M81" s="28">
        <v>318.62</v>
      </c>
      <c r="N81" s="28">
        <v>331.96</v>
      </c>
      <c r="O81" s="28">
        <v>329.06</v>
      </c>
      <c r="P81" s="28">
        <v>311.93</v>
      </c>
      <c r="Q81" s="28">
        <v>303.77999999999997</v>
      </c>
      <c r="R81" s="29">
        <v>213.34</v>
      </c>
      <c r="S81" s="29">
        <v>219.9</v>
      </c>
      <c r="T81" s="29">
        <v>231.15</v>
      </c>
      <c r="U81" s="29">
        <v>227.24</v>
      </c>
      <c r="V81" s="29">
        <v>224.57</v>
      </c>
      <c r="W81" s="29">
        <v>207.63</v>
      </c>
      <c r="X81" s="29">
        <v>207.75</v>
      </c>
      <c r="Y81" s="28">
        <v>178.44</v>
      </c>
      <c r="Z81" s="28">
        <v>177.08</v>
      </c>
      <c r="AA81" s="28">
        <v>187.59</v>
      </c>
      <c r="AB81" s="28">
        <v>182.08</v>
      </c>
      <c r="AC81" s="28">
        <v>182.45</v>
      </c>
      <c r="AD81" s="28">
        <v>182.32</v>
      </c>
      <c r="AE81" s="28">
        <v>185.19</v>
      </c>
      <c r="AF81" s="29">
        <v>139.5</v>
      </c>
      <c r="AG81" s="29">
        <v>142.87</v>
      </c>
      <c r="AH81" s="29">
        <v>152.87</v>
      </c>
      <c r="AI81" s="29">
        <v>146.9</v>
      </c>
      <c r="AJ81" s="29">
        <v>149.30000000000001</v>
      </c>
      <c r="AK81" s="29">
        <v>151.65</v>
      </c>
      <c r="AL81" s="29">
        <v>162.1</v>
      </c>
      <c r="AM81" s="28">
        <v>172.95</v>
      </c>
      <c r="AN81" s="28">
        <v>172.14</v>
      </c>
      <c r="AO81" s="28">
        <v>175.56</v>
      </c>
      <c r="AP81" s="28">
        <v>175</v>
      </c>
      <c r="AQ81" s="28">
        <v>176.03</v>
      </c>
      <c r="AR81" s="28">
        <v>172.37</v>
      </c>
      <c r="AS81" s="28">
        <v>180.76</v>
      </c>
      <c r="AT81" s="29">
        <v>172.81</v>
      </c>
      <c r="AU81" s="29">
        <v>173.29</v>
      </c>
      <c r="AV81" s="29">
        <v>180.17</v>
      </c>
      <c r="AW81" s="29">
        <v>180.88</v>
      </c>
      <c r="AX81" s="29">
        <v>180.17</v>
      </c>
      <c r="AY81" s="29">
        <v>178.92</v>
      </c>
      <c r="AZ81" s="29">
        <v>176.81</v>
      </c>
      <c r="BA81" s="28">
        <v>174.46</v>
      </c>
      <c r="BB81" s="28">
        <v>175.78</v>
      </c>
      <c r="BC81" s="28">
        <v>192.02</v>
      </c>
      <c r="BD81" s="28">
        <v>197.98</v>
      </c>
      <c r="BE81" s="28">
        <v>206.95</v>
      </c>
      <c r="BF81" s="28">
        <v>209.59</v>
      </c>
      <c r="BG81" s="28">
        <v>199.67</v>
      </c>
      <c r="BH81" s="29">
        <v>49.77</v>
      </c>
      <c r="BI81" s="29">
        <v>49.77</v>
      </c>
      <c r="BJ81" s="29">
        <v>49.77</v>
      </c>
      <c r="BK81" s="29">
        <v>49.77</v>
      </c>
      <c r="BL81" s="29">
        <v>49.77</v>
      </c>
      <c r="BM81" s="29">
        <v>49.77</v>
      </c>
      <c r="BN81" s="29">
        <v>133.94</v>
      </c>
      <c r="BO81" s="28">
        <v>49.77</v>
      </c>
      <c r="BP81" s="28">
        <v>49.77</v>
      </c>
      <c r="BQ81" s="28">
        <v>68.930000000000007</v>
      </c>
      <c r="BR81" s="28">
        <v>49.77</v>
      </c>
      <c r="BS81" s="28">
        <v>49.77</v>
      </c>
      <c r="BT81" s="28">
        <v>49.77</v>
      </c>
      <c r="BU81" s="28">
        <v>49.77</v>
      </c>
      <c r="BV81" s="29">
        <v>72.95</v>
      </c>
      <c r="BW81" s="29">
        <v>73.64</v>
      </c>
      <c r="BX81" s="29">
        <v>69.510000000000005</v>
      </c>
      <c r="BY81" s="29">
        <v>62.36</v>
      </c>
      <c r="BZ81" s="29">
        <v>49.77</v>
      </c>
      <c r="CA81" s="29">
        <v>49.77</v>
      </c>
      <c r="CB81" s="29">
        <v>49.77</v>
      </c>
      <c r="CC81" s="28">
        <v>49.77</v>
      </c>
      <c r="CD81" s="28">
        <v>49.77</v>
      </c>
      <c r="CE81" s="28">
        <v>49.77</v>
      </c>
      <c r="CF81" s="28">
        <v>49.77</v>
      </c>
      <c r="CG81" s="28">
        <v>49.77</v>
      </c>
      <c r="CH81" s="28">
        <v>49.77</v>
      </c>
      <c r="CI81" s="28">
        <v>49.77</v>
      </c>
      <c r="CJ81" s="29">
        <v>49.77</v>
      </c>
      <c r="CK81" s="29">
        <v>49.77</v>
      </c>
      <c r="CL81" s="29">
        <v>49.77</v>
      </c>
      <c r="CM81" s="29">
        <v>49.77</v>
      </c>
      <c r="CN81" s="29">
        <v>100.28</v>
      </c>
      <c r="CO81" s="29"/>
      <c r="CP81" s="29"/>
      <c r="CQ81" s="28"/>
      <c r="CR81" s="28"/>
      <c r="CS81" s="28"/>
      <c r="CT81" s="28"/>
      <c r="CU81" s="28"/>
      <c r="CV81" s="28"/>
      <c r="CW81" s="28"/>
      <c r="CX81" s="29"/>
      <c r="CY81" s="29"/>
      <c r="CZ81" s="29"/>
      <c r="DA81" s="29"/>
      <c r="DB81" s="29"/>
      <c r="DC81" s="29"/>
      <c r="DD81" s="29"/>
      <c r="DE81" s="28"/>
      <c r="DF81" s="28"/>
      <c r="DG81" s="28"/>
      <c r="DH81" s="28"/>
      <c r="DI81" s="28"/>
      <c r="DJ81" s="28"/>
      <c r="DK81" s="28"/>
      <c r="DL81" s="29"/>
      <c r="DM81" s="29"/>
      <c r="DN81" s="29"/>
      <c r="DO81" s="29"/>
      <c r="DP81" s="29"/>
      <c r="DQ81" s="29"/>
      <c r="DR81" s="29"/>
      <c r="DS81" s="28"/>
      <c r="DT81" s="28"/>
      <c r="DU81" s="28"/>
      <c r="DV81" s="28"/>
      <c r="DW81" s="28"/>
      <c r="DX81" s="28"/>
      <c r="DY81" s="28"/>
      <c r="DZ81" s="29"/>
      <c r="EA81" s="29"/>
      <c r="EB81" s="29"/>
      <c r="EC81" s="29"/>
      <c r="ED81" s="29"/>
      <c r="EE81" s="29"/>
      <c r="EF81" s="29"/>
      <c r="EG81" s="28"/>
      <c r="EH81" s="28"/>
      <c r="EI81" s="28"/>
      <c r="EJ81" s="28"/>
      <c r="EK81" s="28"/>
      <c r="EL81" s="28"/>
      <c r="EM81" s="28"/>
      <c r="EN81" s="29"/>
      <c r="EO81" s="29"/>
      <c r="EP81" s="29"/>
      <c r="EQ81" s="29"/>
      <c r="ER81" s="29"/>
      <c r="ES81" s="29"/>
      <c r="ET81" s="29"/>
      <c r="EU81" s="28"/>
      <c r="EV81" s="28"/>
      <c r="EW81" s="28"/>
      <c r="EX81" s="28"/>
      <c r="EY81" s="28"/>
      <c r="EZ81" s="28"/>
      <c r="FA81" s="28"/>
      <c r="FB81" s="29"/>
      <c r="FC81" s="29"/>
      <c r="FD81" s="29"/>
      <c r="FE81" s="29"/>
      <c r="FF81" s="29"/>
      <c r="FG81" s="29"/>
      <c r="FH81" s="29"/>
      <c r="FI81" s="28"/>
      <c r="FJ81" s="28"/>
      <c r="FK81" s="28"/>
      <c r="FL81" s="28"/>
      <c r="FM81" s="28"/>
      <c r="FN81" s="28"/>
      <c r="FO81" s="28"/>
      <c r="FP81" s="29"/>
      <c r="FQ81" s="29"/>
      <c r="FR81" s="29"/>
      <c r="FS81" s="29"/>
      <c r="FT81" s="29"/>
      <c r="FU81" s="29"/>
      <c r="FV81" s="29"/>
      <c r="FW81" s="28"/>
      <c r="FX81" s="28"/>
      <c r="FY81" s="28"/>
      <c r="FZ81" s="28"/>
      <c r="GA81" s="28"/>
      <c r="GB81" s="28"/>
      <c r="GC81" s="28"/>
      <c r="GD81" s="29"/>
      <c r="GE81" s="29"/>
      <c r="GF81" s="29"/>
      <c r="GG81" s="29"/>
      <c r="GH81" s="29"/>
      <c r="GI81" s="29"/>
      <c r="GJ81" s="29"/>
      <c r="GK81" s="28"/>
      <c r="GL81" s="28"/>
      <c r="GM81" s="28"/>
      <c r="GN81" s="28"/>
      <c r="GO81" s="28"/>
      <c r="GP81" s="28"/>
      <c r="GQ81" s="28"/>
      <c r="GR81" s="29"/>
      <c r="GS81" s="29"/>
      <c r="GT81" s="29"/>
      <c r="GU81" s="29"/>
      <c r="GV81" s="29"/>
      <c r="GW81" s="29"/>
      <c r="GX81" s="29"/>
      <c r="GY81" s="28"/>
      <c r="GZ81" s="28"/>
      <c r="HA81" s="28"/>
      <c r="HB81" s="28"/>
      <c r="HC81" s="28"/>
      <c r="HD81" s="28"/>
      <c r="HE81" s="28"/>
      <c r="HF81" s="29"/>
      <c r="HG81" s="29"/>
      <c r="HH81" s="29"/>
      <c r="HI81" s="29"/>
      <c r="HJ81" s="29"/>
      <c r="HK81" s="29"/>
      <c r="HL81" s="29"/>
      <c r="HM81" s="28"/>
      <c r="HN81" s="28"/>
      <c r="HO81" s="28"/>
      <c r="HP81" s="28"/>
      <c r="HQ81" s="28"/>
      <c r="HR81" s="28"/>
      <c r="HS81" s="28"/>
      <c r="HT81" s="29"/>
      <c r="HU81" s="29"/>
      <c r="HV81" s="29"/>
      <c r="HW81" s="29"/>
      <c r="HX81" s="29"/>
      <c r="HY81" s="29"/>
      <c r="HZ81" s="29"/>
      <c r="IA81" s="28"/>
      <c r="IB81" s="28"/>
      <c r="IC81" s="28"/>
      <c r="ID81" s="28"/>
      <c r="IE81" s="28"/>
      <c r="IF81" s="28"/>
      <c r="IG81" s="28"/>
      <c r="IH81" s="29"/>
      <c r="II81" s="29"/>
      <c r="IJ81" s="29"/>
      <c r="IK81" s="29"/>
      <c r="IL81" s="29"/>
      <c r="IM81" s="29"/>
      <c r="IN81" s="29"/>
      <c r="IO81" s="28"/>
      <c r="IP81" s="28"/>
      <c r="IQ81" s="28"/>
      <c r="IR81" s="28"/>
      <c r="IS81" s="28"/>
      <c r="IT81" s="28"/>
      <c r="IU81" s="28"/>
      <c r="IV81" s="29"/>
      <c r="IW81" s="29"/>
      <c r="IX81" s="29"/>
      <c r="IY81" s="29"/>
      <c r="IZ81" s="29"/>
      <c r="JA81" s="29"/>
      <c r="JB81" s="29"/>
      <c r="JC81" s="28"/>
      <c r="JD81" s="28"/>
      <c r="JE81" s="28"/>
      <c r="JF81" s="28"/>
      <c r="JG81" s="28"/>
      <c r="JH81" s="28"/>
      <c r="JI81" s="28"/>
      <c r="JJ81" s="29"/>
      <c r="JK81" s="29"/>
      <c r="JL81" s="29"/>
      <c r="JM81" s="29"/>
      <c r="JN81" s="29"/>
      <c r="JO81" s="29"/>
      <c r="JP81" s="29"/>
      <c r="JQ81" s="28"/>
      <c r="JR81" s="28"/>
      <c r="JS81" s="28"/>
      <c r="JT81" s="28"/>
      <c r="JU81" s="28"/>
      <c r="JV81" s="28"/>
      <c r="JW81" s="28"/>
      <c r="JX81" s="29"/>
      <c r="JY81" s="29"/>
      <c r="JZ81" s="29"/>
      <c r="KA81" s="29"/>
      <c r="KB81" s="29"/>
      <c r="KC81" s="29"/>
      <c r="KD81" s="29"/>
      <c r="KE81" s="28"/>
      <c r="KF81" s="28"/>
      <c r="KG81" s="28"/>
      <c r="KH81" s="28"/>
      <c r="KI81" s="28"/>
      <c r="KJ81" s="28"/>
      <c r="KK81" s="28"/>
      <c r="KL81" s="29"/>
      <c r="KM81" s="29"/>
      <c r="KN81" s="29"/>
      <c r="KO81" s="29"/>
      <c r="KP81" s="29"/>
      <c r="KQ81" s="29"/>
      <c r="KR81" s="29"/>
      <c r="KS81" s="28"/>
      <c r="KT81" s="28"/>
      <c r="KU81" s="28"/>
      <c r="KV81" s="28"/>
      <c r="KW81" s="28"/>
      <c r="KX81" s="28"/>
      <c r="KY81" s="28"/>
      <c r="KZ81" s="29"/>
      <c r="LA81" s="29"/>
      <c r="LB81" s="29"/>
    </row>
    <row r="82" spans="1:314" customFormat="1" x14ac:dyDescent="0.25">
      <c r="A82" s="17">
        <v>20</v>
      </c>
      <c r="B82" s="17" t="s">
        <v>2</v>
      </c>
      <c r="C82" s="28">
        <v>221.99</v>
      </c>
      <c r="D82" s="29">
        <v>298.42</v>
      </c>
      <c r="E82" s="29">
        <v>297.64</v>
      </c>
      <c r="F82" s="29">
        <v>305.86</v>
      </c>
      <c r="G82" s="29">
        <v>302.73</v>
      </c>
      <c r="H82" s="6">
        <v>308.51</v>
      </c>
      <c r="I82" s="6">
        <v>326.41000000000003</v>
      </c>
      <c r="J82" s="29">
        <v>318.89999999999998</v>
      </c>
      <c r="K82" s="28">
        <v>296.25</v>
      </c>
      <c r="L82" s="28">
        <v>298.74</v>
      </c>
      <c r="M82" s="28">
        <v>319.77</v>
      </c>
      <c r="N82" s="28">
        <v>339.57</v>
      </c>
      <c r="O82" s="28">
        <v>329.91</v>
      </c>
      <c r="P82" s="28">
        <v>314.86</v>
      </c>
      <c r="Q82" s="28">
        <v>307.8</v>
      </c>
      <c r="R82" s="29">
        <v>218.69</v>
      </c>
      <c r="S82" s="29">
        <v>225.46</v>
      </c>
      <c r="T82" s="29">
        <v>231.55</v>
      </c>
      <c r="U82" s="29">
        <v>229.82</v>
      </c>
      <c r="V82" s="29">
        <v>226.87</v>
      </c>
      <c r="W82" s="29">
        <v>214.27</v>
      </c>
      <c r="X82" s="29">
        <v>211.65</v>
      </c>
      <c r="Y82" s="28">
        <v>212.82</v>
      </c>
      <c r="Z82" s="28">
        <v>183.22</v>
      </c>
      <c r="AA82" s="28">
        <v>192.01</v>
      </c>
      <c r="AB82" s="28">
        <v>190.08</v>
      </c>
      <c r="AC82" s="28">
        <v>192.25</v>
      </c>
      <c r="AD82" s="28">
        <v>214.17</v>
      </c>
      <c r="AE82" s="28">
        <v>191.56</v>
      </c>
      <c r="AF82" s="29">
        <v>160.19999999999999</v>
      </c>
      <c r="AG82" s="29">
        <v>153.36000000000001</v>
      </c>
      <c r="AH82" s="29">
        <v>152.83000000000001</v>
      </c>
      <c r="AI82" s="29">
        <v>160.58000000000001</v>
      </c>
      <c r="AJ82" s="29">
        <v>163</v>
      </c>
      <c r="AK82" s="29">
        <v>162.19999999999999</v>
      </c>
      <c r="AL82" s="29">
        <v>161.93</v>
      </c>
      <c r="AM82" s="28">
        <v>172.37</v>
      </c>
      <c r="AN82" s="28">
        <v>172.54</v>
      </c>
      <c r="AO82" s="28">
        <v>176.41</v>
      </c>
      <c r="AP82" s="28">
        <v>174.94</v>
      </c>
      <c r="AQ82" s="28">
        <v>176</v>
      </c>
      <c r="AR82" s="28">
        <v>175.12</v>
      </c>
      <c r="AS82" s="28">
        <v>180.53</v>
      </c>
      <c r="AT82" s="29">
        <v>171.2</v>
      </c>
      <c r="AU82" s="29">
        <v>173.64</v>
      </c>
      <c r="AV82" s="29">
        <v>180.12</v>
      </c>
      <c r="AW82" s="29">
        <v>180.62</v>
      </c>
      <c r="AX82" s="29">
        <v>180.06</v>
      </c>
      <c r="AY82" s="29">
        <v>178.96</v>
      </c>
      <c r="AZ82" s="29">
        <v>176.93</v>
      </c>
      <c r="BA82" s="28">
        <v>174.36</v>
      </c>
      <c r="BB82" s="28">
        <v>176.09</v>
      </c>
      <c r="BC82" s="28">
        <v>192.59</v>
      </c>
      <c r="BD82" s="28">
        <v>198.37</v>
      </c>
      <c r="BE82" s="28">
        <v>207.71</v>
      </c>
      <c r="BF82" s="28">
        <v>208.67</v>
      </c>
      <c r="BG82" s="28">
        <v>199.38</v>
      </c>
      <c r="BH82" s="29">
        <v>136.30000000000001</v>
      </c>
      <c r="BI82" s="29">
        <v>136.66</v>
      </c>
      <c r="BJ82" s="29">
        <v>142.75</v>
      </c>
      <c r="BK82" s="29">
        <v>143.72</v>
      </c>
      <c r="BL82" s="29">
        <v>143.87</v>
      </c>
      <c r="BM82" s="29">
        <v>143.74</v>
      </c>
      <c r="BN82" s="29">
        <v>142.06</v>
      </c>
      <c r="BO82" s="28">
        <v>74.17</v>
      </c>
      <c r="BP82" s="28">
        <v>73.260000000000005</v>
      </c>
      <c r="BQ82" s="28">
        <v>77.33</v>
      </c>
      <c r="BR82" s="28">
        <v>76.42</v>
      </c>
      <c r="BS82" s="28">
        <v>76.3</v>
      </c>
      <c r="BT82" s="28">
        <v>75.16</v>
      </c>
      <c r="BU82" s="28">
        <v>74.739999999999995</v>
      </c>
      <c r="BV82" s="29">
        <v>121.69</v>
      </c>
      <c r="BW82" s="29">
        <v>122.28</v>
      </c>
      <c r="BX82" s="29">
        <v>128.01</v>
      </c>
      <c r="BY82" s="29">
        <v>128.22999999999999</v>
      </c>
      <c r="BZ82" s="29">
        <v>125.68</v>
      </c>
      <c r="CA82" s="29">
        <v>125.12</v>
      </c>
      <c r="CB82" s="29">
        <v>122.43</v>
      </c>
      <c r="CC82" s="28">
        <v>134.68</v>
      </c>
      <c r="CD82" s="28">
        <v>133.52000000000001</v>
      </c>
      <c r="CE82" s="28">
        <v>138.81</v>
      </c>
      <c r="CF82" s="28">
        <v>139.85</v>
      </c>
      <c r="CG82" s="28">
        <v>142.38</v>
      </c>
      <c r="CH82" s="28">
        <v>137.41999999999999</v>
      </c>
      <c r="CI82" s="28">
        <v>134.69</v>
      </c>
      <c r="CJ82" s="29">
        <v>106.76</v>
      </c>
      <c r="CK82" s="29">
        <v>106.88</v>
      </c>
      <c r="CL82" s="29">
        <v>108.68</v>
      </c>
      <c r="CM82" s="29">
        <v>106.84</v>
      </c>
      <c r="CN82" s="29">
        <v>106.46</v>
      </c>
      <c r="CO82" s="29"/>
      <c r="CP82" s="29"/>
      <c r="CQ82" s="28"/>
      <c r="CR82" s="28"/>
      <c r="CS82" s="28"/>
      <c r="CT82" s="28"/>
      <c r="CU82" s="28"/>
      <c r="CV82" s="28"/>
      <c r="CW82" s="28"/>
      <c r="CX82" s="29"/>
      <c r="CY82" s="29"/>
      <c r="CZ82" s="29"/>
      <c r="DA82" s="29"/>
      <c r="DB82" s="29"/>
      <c r="DC82" s="29"/>
      <c r="DD82" s="29"/>
      <c r="DE82" s="28"/>
      <c r="DF82" s="28"/>
      <c r="DG82" s="28"/>
      <c r="DH82" s="28"/>
      <c r="DI82" s="28"/>
      <c r="DJ82" s="28"/>
      <c r="DK82" s="28"/>
      <c r="DL82" s="29"/>
      <c r="DM82" s="29"/>
      <c r="DN82" s="29"/>
      <c r="DO82" s="29"/>
      <c r="DP82" s="29"/>
      <c r="DQ82" s="29"/>
      <c r="DR82" s="29"/>
      <c r="DS82" s="28"/>
      <c r="DT82" s="28"/>
      <c r="DU82" s="28"/>
      <c r="DV82" s="28"/>
      <c r="DW82" s="28"/>
      <c r="DX82" s="28"/>
      <c r="DY82" s="28"/>
      <c r="DZ82" s="29"/>
      <c r="EA82" s="29"/>
      <c r="EB82" s="29"/>
      <c r="EC82" s="29"/>
      <c r="ED82" s="29"/>
      <c r="EE82" s="29"/>
      <c r="EF82" s="29"/>
      <c r="EG82" s="28"/>
      <c r="EH82" s="28"/>
      <c r="EI82" s="28"/>
      <c r="EJ82" s="28"/>
      <c r="EK82" s="28"/>
      <c r="EL82" s="28"/>
      <c r="EM82" s="28"/>
      <c r="EN82" s="29"/>
      <c r="EO82" s="29"/>
      <c r="EP82" s="29"/>
      <c r="EQ82" s="29"/>
      <c r="ER82" s="29"/>
      <c r="ES82" s="29"/>
      <c r="ET82" s="29"/>
      <c r="EU82" s="28"/>
      <c r="EV82" s="28"/>
      <c r="EW82" s="28"/>
      <c r="EX82" s="28"/>
      <c r="EY82" s="28"/>
      <c r="EZ82" s="28"/>
      <c r="FA82" s="28"/>
      <c r="FB82" s="29"/>
      <c r="FC82" s="29"/>
      <c r="FD82" s="29"/>
      <c r="FE82" s="29"/>
      <c r="FF82" s="29"/>
      <c r="FG82" s="29"/>
      <c r="FH82" s="29"/>
      <c r="FI82" s="28"/>
      <c r="FJ82" s="28"/>
      <c r="FK82" s="28"/>
      <c r="FL82" s="28"/>
      <c r="FM82" s="28"/>
      <c r="FN82" s="28"/>
      <c r="FO82" s="28"/>
      <c r="FP82" s="29"/>
      <c r="FQ82" s="29"/>
      <c r="FR82" s="29"/>
      <c r="FS82" s="29"/>
      <c r="FT82" s="29"/>
      <c r="FU82" s="29"/>
      <c r="FV82" s="29"/>
      <c r="FW82" s="28"/>
      <c r="FX82" s="28"/>
      <c r="FY82" s="28"/>
      <c r="FZ82" s="28"/>
      <c r="GA82" s="28"/>
      <c r="GB82" s="28"/>
      <c r="GC82" s="28"/>
      <c r="GD82" s="29"/>
      <c r="GE82" s="29"/>
      <c r="GF82" s="29"/>
      <c r="GG82" s="29"/>
      <c r="GH82" s="29"/>
      <c r="GI82" s="29"/>
      <c r="GJ82" s="29"/>
      <c r="GK82" s="28"/>
      <c r="GL82" s="28"/>
      <c r="GM82" s="28"/>
      <c r="GN82" s="28"/>
      <c r="GO82" s="28"/>
      <c r="GP82" s="28"/>
      <c r="GQ82" s="28"/>
      <c r="GR82" s="29"/>
      <c r="GS82" s="29"/>
      <c r="GT82" s="29"/>
      <c r="GU82" s="29"/>
      <c r="GV82" s="29"/>
      <c r="GW82" s="29"/>
      <c r="GX82" s="29"/>
      <c r="GY82" s="28"/>
      <c r="GZ82" s="28"/>
      <c r="HA82" s="28"/>
      <c r="HB82" s="28"/>
      <c r="HC82" s="28"/>
      <c r="HD82" s="28"/>
      <c r="HE82" s="28"/>
      <c r="HF82" s="29"/>
      <c r="HG82" s="29"/>
      <c r="HH82" s="29"/>
      <c r="HI82" s="29"/>
      <c r="HJ82" s="29"/>
      <c r="HK82" s="29"/>
      <c r="HL82" s="29"/>
      <c r="HM82" s="28"/>
      <c r="HN82" s="28"/>
      <c r="HO82" s="28"/>
      <c r="HP82" s="28"/>
      <c r="HQ82" s="28"/>
      <c r="HR82" s="28"/>
      <c r="HS82" s="28"/>
      <c r="HT82" s="29"/>
      <c r="HU82" s="29"/>
      <c r="HV82" s="29"/>
      <c r="HW82" s="29"/>
      <c r="HX82" s="29"/>
      <c r="HY82" s="29"/>
      <c r="HZ82" s="29"/>
      <c r="IA82" s="28"/>
      <c r="IB82" s="28"/>
      <c r="IC82" s="28"/>
      <c r="ID82" s="28"/>
      <c r="IE82" s="28"/>
      <c r="IF82" s="28"/>
      <c r="IG82" s="28"/>
      <c r="IH82" s="29"/>
      <c r="II82" s="29"/>
      <c r="IJ82" s="29"/>
      <c r="IK82" s="29"/>
      <c r="IL82" s="29"/>
      <c r="IM82" s="29"/>
      <c r="IN82" s="29"/>
      <c r="IO82" s="28"/>
      <c r="IP82" s="28"/>
      <c r="IQ82" s="28"/>
      <c r="IR82" s="28"/>
      <c r="IS82" s="28"/>
      <c r="IT82" s="28"/>
      <c r="IU82" s="28"/>
      <c r="IV82" s="29"/>
      <c r="IW82" s="29"/>
      <c r="IX82" s="29"/>
      <c r="IY82" s="29"/>
      <c r="IZ82" s="29"/>
      <c r="JA82" s="29"/>
      <c r="JB82" s="29"/>
      <c r="JC82" s="28"/>
      <c r="JD82" s="28"/>
      <c r="JE82" s="28"/>
      <c r="JF82" s="28"/>
      <c r="JG82" s="28"/>
      <c r="JH82" s="28"/>
      <c r="JI82" s="28"/>
      <c r="JJ82" s="29"/>
      <c r="JK82" s="29"/>
      <c r="JL82" s="29"/>
      <c r="JM82" s="29"/>
      <c r="JN82" s="29"/>
      <c r="JO82" s="29"/>
      <c r="JP82" s="29"/>
      <c r="JQ82" s="28"/>
      <c r="JR82" s="28"/>
      <c r="JS82" s="28"/>
      <c r="JT82" s="28"/>
      <c r="JU82" s="28"/>
      <c r="JV82" s="28"/>
      <c r="JW82" s="28"/>
      <c r="JX82" s="29"/>
      <c r="JY82" s="29"/>
      <c r="JZ82" s="29"/>
      <c r="KA82" s="29"/>
      <c r="KB82" s="29"/>
      <c r="KC82" s="29"/>
      <c r="KD82" s="29"/>
      <c r="KE82" s="28"/>
      <c r="KF82" s="28"/>
      <c r="KG82" s="28"/>
      <c r="KH82" s="28"/>
      <c r="KI82" s="28"/>
      <c r="KJ82" s="28"/>
      <c r="KK82" s="28"/>
      <c r="KL82" s="29"/>
      <c r="KM82" s="29"/>
      <c r="KN82" s="29"/>
      <c r="KO82" s="29"/>
      <c r="KP82" s="29"/>
      <c r="KQ82" s="29"/>
      <c r="KR82" s="29"/>
      <c r="KS82" s="28"/>
      <c r="KT82" s="28"/>
      <c r="KU82" s="28"/>
      <c r="KV82" s="28"/>
      <c r="KW82" s="28"/>
      <c r="KX82" s="28"/>
      <c r="KY82" s="28"/>
      <c r="KZ82" s="29"/>
      <c r="LA82" s="29"/>
      <c r="LB82" s="29"/>
    </row>
    <row r="83" spans="1:314" customFormat="1" x14ac:dyDescent="0.25">
      <c r="A83" s="17">
        <v>20</v>
      </c>
      <c r="B83" s="17" t="s">
        <v>3</v>
      </c>
      <c r="C83" s="28">
        <v>221.99</v>
      </c>
      <c r="D83" s="29">
        <v>298.42</v>
      </c>
      <c r="E83" s="29">
        <v>297.64</v>
      </c>
      <c r="F83" s="29">
        <v>305.86</v>
      </c>
      <c r="G83" s="29">
        <v>302.73</v>
      </c>
      <c r="H83" s="6">
        <v>308.51</v>
      </c>
      <c r="I83" s="6">
        <v>326.41000000000003</v>
      </c>
      <c r="J83" s="29">
        <v>318.89999999999998</v>
      </c>
      <c r="K83" s="28">
        <v>296.25</v>
      </c>
      <c r="L83" s="28">
        <v>298.74</v>
      </c>
      <c r="M83" s="28">
        <v>319.77</v>
      </c>
      <c r="N83" s="28">
        <v>339.57</v>
      </c>
      <c r="O83" s="28">
        <v>329.91</v>
      </c>
      <c r="P83" s="28">
        <v>314.86</v>
      </c>
      <c r="Q83" s="28">
        <v>307.8</v>
      </c>
      <c r="R83" s="29">
        <v>213.44</v>
      </c>
      <c r="S83" s="29">
        <v>220.39</v>
      </c>
      <c r="T83" s="29">
        <v>231.55</v>
      </c>
      <c r="U83" s="29">
        <v>228.39</v>
      </c>
      <c r="V83" s="29">
        <v>224.74</v>
      </c>
      <c r="W83" s="29">
        <v>209.05</v>
      </c>
      <c r="X83" s="29">
        <v>206.99</v>
      </c>
      <c r="Y83" s="28">
        <v>179.34</v>
      </c>
      <c r="Z83" s="28">
        <v>179.2</v>
      </c>
      <c r="AA83" s="28">
        <v>187.69</v>
      </c>
      <c r="AB83" s="28">
        <v>183.2</v>
      </c>
      <c r="AC83" s="28">
        <v>183.73</v>
      </c>
      <c r="AD83" s="28">
        <v>182.13</v>
      </c>
      <c r="AE83" s="28">
        <v>186.92</v>
      </c>
      <c r="AF83" s="29">
        <v>139.47999999999999</v>
      </c>
      <c r="AG83" s="29">
        <v>135.97</v>
      </c>
      <c r="AH83" s="29">
        <v>152.83000000000001</v>
      </c>
      <c r="AI83" s="29">
        <v>147.65</v>
      </c>
      <c r="AJ83" s="29">
        <v>146.29</v>
      </c>
      <c r="AK83" s="29">
        <v>146.25</v>
      </c>
      <c r="AL83" s="29">
        <v>145.08000000000001</v>
      </c>
      <c r="AM83" s="28">
        <v>166.71</v>
      </c>
      <c r="AN83" s="28">
        <v>172.54</v>
      </c>
      <c r="AO83" s="28">
        <v>176.41</v>
      </c>
      <c r="AP83" s="28">
        <v>174.94</v>
      </c>
      <c r="AQ83" s="28">
        <v>176</v>
      </c>
      <c r="AR83" s="28">
        <v>173.43</v>
      </c>
      <c r="AS83" s="28">
        <v>180.53</v>
      </c>
      <c r="AT83" s="29">
        <v>171.2</v>
      </c>
      <c r="AU83" s="29">
        <v>173.64</v>
      </c>
      <c r="AV83" s="29">
        <v>180.12</v>
      </c>
      <c r="AW83" s="29">
        <v>180.62</v>
      </c>
      <c r="AX83" s="29">
        <v>180.06</v>
      </c>
      <c r="AY83" s="29">
        <v>178.96</v>
      </c>
      <c r="AZ83" s="29">
        <v>176.93</v>
      </c>
      <c r="BA83" s="28">
        <v>174.36</v>
      </c>
      <c r="BB83" s="28">
        <v>176.09</v>
      </c>
      <c r="BC83" s="28">
        <v>192.59</v>
      </c>
      <c r="BD83" s="28">
        <v>198.37</v>
      </c>
      <c r="BE83" s="28">
        <v>207.71</v>
      </c>
      <c r="BF83" s="28">
        <v>208.67</v>
      </c>
      <c r="BG83" s="28">
        <v>199.38</v>
      </c>
      <c r="BH83" s="29">
        <v>136.30000000000001</v>
      </c>
      <c r="BI83" s="29">
        <v>136.66</v>
      </c>
      <c r="BJ83" s="29">
        <v>142.75</v>
      </c>
      <c r="BK83" s="29">
        <v>143.72</v>
      </c>
      <c r="BL83" s="29">
        <v>143.87</v>
      </c>
      <c r="BM83" s="29">
        <v>143.74</v>
      </c>
      <c r="BN83" s="29">
        <v>142.06</v>
      </c>
      <c r="BO83" s="28">
        <v>74.17</v>
      </c>
      <c r="BP83" s="28">
        <v>73.260000000000005</v>
      </c>
      <c r="BQ83" s="28">
        <v>77.33</v>
      </c>
      <c r="BR83" s="28">
        <v>76.42</v>
      </c>
      <c r="BS83" s="28">
        <v>76.3</v>
      </c>
      <c r="BT83" s="28">
        <v>75.16</v>
      </c>
      <c r="BU83" s="28">
        <v>74.739999999999995</v>
      </c>
      <c r="BV83" s="29">
        <v>121.69</v>
      </c>
      <c r="BW83" s="29">
        <v>122.28</v>
      </c>
      <c r="BX83" s="29">
        <v>128.01</v>
      </c>
      <c r="BY83" s="29">
        <v>128.22999999999999</v>
      </c>
      <c r="BZ83" s="29">
        <v>125.68</v>
      </c>
      <c r="CA83" s="29">
        <v>125.12</v>
      </c>
      <c r="CB83" s="29">
        <v>122.43</v>
      </c>
      <c r="CC83" s="28">
        <v>134.68</v>
      </c>
      <c r="CD83" s="28">
        <v>133.52000000000001</v>
      </c>
      <c r="CE83" s="28">
        <v>138.81</v>
      </c>
      <c r="CF83" s="28">
        <v>139.85</v>
      </c>
      <c r="CG83" s="28">
        <v>142.38</v>
      </c>
      <c r="CH83" s="28">
        <v>137.41999999999999</v>
      </c>
      <c r="CI83" s="28">
        <v>134.69</v>
      </c>
      <c r="CJ83" s="29">
        <v>106.76</v>
      </c>
      <c r="CK83" s="29">
        <v>106.88</v>
      </c>
      <c r="CL83" s="29">
        <v>108.68</v>
      </c>
      <c r="CM83" s="29">
        <v>106.84</v>
      </c>
      <c r="CN83" s="29">
        <v>106.46</v>
      </c>
      <c r="CO83" s="29"/>
      <c r="CP83" s="29"/>
      <c r="CQ83" s="28"/>
      <c r="CR83" s="28"/>
      <c r="CS83" s="28"/>
      <c r="CT83" s="28"/>
      <c r="CU83" s="28"/>
      <c r="CV83" s="28"/>
      <c r="CW83" s="28"/>
      <c r="CX83" s="29"/>
      <c r="CY83" s="29"/>
      <c r="CZ83" s="29"/>
      <c r="DA83" s="29"/>
      <c r="DB83" s="29"/>
      <c r="DC83" s="29"/>
      <c r="DD83" s="29"/>
      <c r="DE83" s="28"/>
      <c r="DF83" s="28"/>
      <c r="DG83" s="28"/>
      <c r="DH83" s="28"/>
      <c r="DI83" s="28"/>
      <c r="DJ83" s="28"/>
      <c r="DK83" s="28"/>
      <c r="DL83" s="29"/>
      <c r="DM83" s="29"/>
      <c r="DN83" s="29"/>
      <c r="DO83" s="29"/>
      <c r="DP83" s="29"/>
      <c r="DQ83" s="29"/>
      <c r="DR83" s="29"/>
      <c r="DS83" s="28"/>
      <c r="DT83" s="28"/>
      <c r="DU83" s="28"/>
      <c r="DV83" s="28"/>
      <c r="DW83" s="28"/>
      <c r="DX83" s="28"/>
      <c r="DY83" s="28"/>
      <c r="DZ83" s="29"/>
      <c r="EA83" s="29"/>
      <c r="EB83" s="29"/>
      <c r="EC83" s="29"/>
      <c r="ED83" s="29"/>
      <c r="EE83" s="29"/>
      <c r="EF83" s="29"/>
      <c r="EG83" s="28"/>
      <c r="EH83" s="28"/>
      <c r="EI83" s="28"/>
      <c r="EJ83" s="28"/>
      <c r="EK83" s="28"/>
      <c r="EL83" s="28"/>
      <c r="EM83" s="28"/>
      <c r="EN83" s="29"/>
      <c r="EO83" s="29"/>
      <c r="EP83" s="29"/>
      <c r="EQ83" s="29"/>
      <c r="ER83" s="29"/>
      <c r="ES83" s="29"/>
      <c r="ET83" s="29"/>
      <c r="EU83" s="28"/>
      <c r="EV83" s="28"/>
      <c r="EW83" s="28"/>
      <c r="EX83" s="28"/>
      <c r="EY83" s="28"/>
      <c r="EZ83" s="28"/>
      <c r="FA83" s="28"/>
      <c r="FB83" s="29"/>
      <c r="FC83" s="29"/>
      <c r="FD83" s="29"/>
      <c r="FE83" s="29"/>
      <c r="FF83" s="29"/>
      <c r="FG83" s="29"/>
      <c r="FH83" s="29"/>
      <c r="FI83" s="28"/>
      <c r="FJ83" s="28"/>
      <c r="FK83" s="28"/>
      <c r="FL83" s="28"/>
      <c r="FM83" s="28"/>
      <c r="FN83" s="28"/>
      <c r="FO83" s="28"/>
      <c r="FP83" s="29"/>
      <c r="FQ83" s="29"/>
      <c r="FR83" s="29"/>
      <c r="FS83" s="29"/>
      <c r="FT83" s="29"/>
      <c r="FU83" s="29"/>
      <c r="FV83" s="29"/>
      <c r="FW83" s="28"/>
      <c r="FX83" s="28"/>
      <c r="FY83" s="28"/>
      <c r="FZ83" s="28"/>
      <c r="GA83" s="28"/>
      <c r="GB83" s="28"/>
      <c r="GC83" s="28"/>
      <c r="GD83" s="29"/>
      <c r="GE83" s="29"/>
      <c r="GF83" s="29"/>
      <c r="GG83" s="29"/>
      <c r="GH83" s="29"/>
      <c r="GI83" s="29"/>
      <c r="GJ83" s="29"/>
      <c r="GK83" s="28"/>
      <c r="GL83" s="28"/>
      <c r="GM83" s="28"/>
      <c r="GN83" s="28"/>
      <c r="GO83" s="28"/>
      <c r="GP83" s="28"/>
      <c r="GQ83" s="28"/>
      <c r="GR83" s="29"/>
      <c r="GS83" s="29"/>
      <c r="GT83" s="29"/>
      <c r="GU83" s="29"/>
      <c r="GV83" s="29"/>
      <c r="GW83" s="29"/>
      <c r="GX83" s="29"/>
      <c r="GY83" s="28"/>
      <c r="GZ83" s="28"/>
      <c r="HA83" s="28"/>
      <c r="HB83" s="28"/>
      <c r="HC83" s="28"/>
      <c r="HD83" s="28"/>
      <c r="HE83" s="28"/>
      <c r="HF83" s="29"/>
      <c r="HG83" s="29"/>
      <c r="HH83" s="29"/>
      <c r="HI83" s="29"/>
      <c r="HJ83" s="29"/>
      <c r="HK83" s="29"/>
      <c r="HL83" s="29"/>
      <c r="HM83" s="28"/>
      <c r="HN83" s="28"/>
      <c r="HO83" s="28"/>
      <c r="HP83" s="28"/>
      <c r="HQ83" s="28"/>
      <c r="HR83" s="28"/>
      <c r="HS83" s="28"/>
      <c r="HT83" s="29"/>
      <c r="HU83" s="29"/>
      <c r="HV83" s="29"/>
      <c r="HW83" s="29"/>
      <c r="HX83" s="29"/>
      <c r="HY83" s="29"/>
      <c r="HZ83" s="29"/>
      <c r="IA83" s="28"/>
      <c r="IB83" s="28"/>
      <c r="IC83" s="28"/>
      <c r="ID83" s="28"/>
      <c r="IE83" s="28"/>
      <c r="IF83" s="28"/>
      <c r="IG83" s="28"/>
      <c r="IH83" s="29"/>
      <c r="II83" s="29"/>
      <c r="IJ83" s="29"/>
      <c r="IK83" s="29"/>
      <c r="IL83" s="29"/>
      <c r="IM83" s="29"/>
      <c r="IN83" s="29"/>
      <c r="IO83" s="28"/>
      <c r="IP83" s="28"/>
      <c r="IQ83" s="28"/>
      <c r="IR83" s="28"/>
      <c r="IS83" s="28"/>
      <c r="IT83" s="28"/>
      <c r="IU83" s="28"/>
      <c r="IV83" s="29"/>
      <c r="IW83" s="29"/>
      <c r="IX83" s="29"/>
      <c r="IY83" s="29"/>
      <c r="IZ83" s="29"/>
      <c r="JA83" s="29"/>
      <c r="JB83" s="29"/>
      <c r="JC83" s="28"/>
      <c r="JD83" s="28"/>
      <c r="JE83" s="28"/>
      <c r="JF83" s="28"/>
      <c r="JG83" s="28"/>
      <c r="JH83" s="28"/>
      <c r="JI83" s="28"/>
      <c r="JJ83" s="29"/>
      <c r="JK83" s="29"/>
      <c r="JL83" s="29"/>
      <c r="JM83" s="29"/>
      <c r="JN83" s="29"/>
      <c r="JO83" s="29"/>
      <c r="JP83" s="29"/>
      <c r="JQ83" s="28"/>
      <c r="JR83" s="28"/>
      <c r="JS83" s="28"/>
      <c r="JT83" s="28"/>
      <c r="JU83" s="28"/>
      <c r="JV83" s="28"/>
      <c r="JW83" s="28"/>
      <c r="JX83" s="29"/>
      <c r="JY83" s="29"/>
      <c r="JZ83" s="29"/>
      <c r="KA83" s="29"/>
      <c r="KB83" s="29"/>
      <c r="KC83" s="29"/>
      <c r="KD83" s="29"/>
      <c r="KE83" s="28"/>
      <c r="KF83" s="28"/>
      <c r="KG83" s="28"/>
      <c r="KH83" s="28"/>
      <c r="KI83" s="28"/>
      <c r="KJ83" s="28"/>
      <c r="KK83" s="28"/>
      <c r="KL83" s="29"/>
      <c r="KM83" s="29"/>
      <c r="KN83" s="29"/>
      <c r="KO83" s="29"/>
      <c r="KP83" s="29"/>
      <c r="KQ83" s="29"/>
      <c r="KR83" s="29"/>
      <c r="KS83" s="28"/>
      <c r="KT83" s="28"/>
      <c r="KU83" s="28"/>
      <c r="KV83" s="28"/>
      <c r="KW83" s="28"/>
      <c r="KX83" s="28"/>
      <c r="KY83" s="28"/>
      <c r="KZ83" s="29"/>
      <c r="LA83" s="29"/>
      <c r="LB83" s="29"/>
    </row>
    <row r="84" spans="1:314" customFormat="1" x14ac:dyDescent="0.25">
      <c r="A84" s="17">
        <v>20</v>
      </c>
      <c r="B84" s="17" t="s">
        <v>4</v>
      </c>
      <c r="C84" s="28">
        <v>221.99</v>
      </c>
      <c r="D84" s="29">
        <v>298.42</v>
      </c>
      <c r="E84" s="29">
        <v>297.64</v>
      </c>
      <c r="F84" s="29">
        <v>305.86</v>
      </c>
      <c r="G84" s="29">
        <v>302.73</v>
      </c>
      <c r="H84" s="6">
        <v>259.8</v>
      </c>
      <c r="I84" s="6">
        <v>326.41000000000003</v>
      </c>
      <c r="J84" s="29">
        <v>318.89999999999998</v>
      </c>
      <c r="K84" s="28">
        <v>296.25</v>
      </c>
      <c r="L84" s="28">
        <v>298.74</v>
      </c>
      <c r="M84" s="28">
        <v>319.77</v>
      </c>
      <c r="N84" s="28">
        <v>339.57</v>
      </c>
      <c r="O84" s="28">
        <v>329.91</v>
      </c>
      <c r="P84" s="28">
        <v>314.86</v>
      </c>
      <c r="Q84" s="28">
        <v>307.8</v>
      </c>
      <c r="R84" s="29">
        <v>213.44</v>
      </c>
      <c r="S84" s="29">
        <v>220.39</v>
      </c>
      <c r="T84" s="29">
        <v>231.55</v>
      </c>
      <c r="U84" s="29">
        <v>228.39</v>
      </c>
      <c r="V84" s="29">
        <v>224.74</v>
      </c>
      <c r="W84" s="29">
        <v>209.05</v>
      </c>
      <c r="X84" s="29">
        <v>204.83</v>
      </c>
      <c r="Y84" s="28">
        <v>179.34</v>
      </c>
      <c r="Z84" s="28">
        <v>179.2</v>
      </c>
      <c r="AA84" s="28">
        <v>187.69</v>
      </c>
      <c r="AB84" s="28">
        <v>183.2</v>
      </c>
      <c r="AC84" s="28">
        <v>183.73</v>
      </c>
      <c r="AD84" s="28">
        <v>182.16</v>
      </c>
      <c r="AE84" s="28">
        <v>180.27</v>
      </c>
      <c r="AF84" s="29">
        <v>139.47999999999999</v>
      </c>
      <c r="AG84" s="29">
        <v>143.07</v>
      </c>
      <c r="AH84" s="29">
        <v>152.83000000000001</v>
      </c>
      <c r="AI84" s="29">
        <v>147.65</v>
      </c>
      <c r="AJ84" s="29">
        <v>150.72999999999999</v>
      </c>
      <c r="AK84" s="29">
        <v>152.43</v>
      </c>
      <c r="AL84" s="29">
        <v>161.93</v>
      </c>
      <c r="AM84" s="28">
        <v>172.37</v>
      </c>
      <c r="AN84" s="28">
        <v>172.54</v>
      </c>
      <c r="AO84" s="28">
        <v>176.41</v>
      </c>
      <c r="AP84" s="28">
        <v>174.94</v>
      </c>
      <c r="AQ84" s="28">
        <v>176</v>
      </c>
      <c r="AR84" s="28">
        <v>173.43</v>
      </c>
      <c r="AS84" s="28">
        <v>180.53</v>
      </c>
      <c r="AT84" s="29">
        <v>171.2</v>
      </c>
      <c r="AU84" s="29">
        <v>173.64</v>
      </c>
      <c r="AV84" s="29">
        <v>180.12</v>
      </c>
      <c r="AW84" s="29">
        <v>180.63</v>
      </c>
      <c r="AX84" s="29">
        <v>180.06</v>
      </c>
      <c r="AY84" s="29">
        <v>178.96</v>
      </c>
      <c r="AZ84" s="29">
        <v>176.93</v>
      </c>
      <c r="BA84" s="28">
        <v>174.36</v>
      </c>
      <c r="BB84" s="28">
        <v>171.8</v>
      </c>
      <c r="BC84" s="28">
        <v>192.59</v>
      </c>
      <c r="BD84" s="28">
        <v>198.37</v>
      </c>
      <c r="BE84" s="28">
        <v>207.71</v>
      </c>
      <c r="BF84" s="28">
        <v>208.67</v>
      </c>
      <c r="BG84" s="28">
        <v>199.38</v>
      </c>
      <c r="BH84" s="29">
        <v>49.77</v>
      </c>
      <c r="BI84" s="29">
        <v>49.77</v>
      </c>
      <c r="BJ84" s="29">
        <v>49.77</v>
      </c>
      <c r="BK84" s="29">
        <v>49.77</v>
      </c>
      <c r="BL84" s="29">
        <v>49.77</v>
      </c>
      <c r="BM84" s="29">
        <v>77.400000000000006</v>
      </c>
      <c r="BN84" s="29">
        <v>138.33000000000001</v>
      </c>
      <c r="BO84" s="28">
        <v>49.77</v>
      </c>
      <c r="BP84" s="28">
        <v>70.989999999999995</v>
      </c>
      <c r="BQ84" s="28">
        <v>70.63</v>
      </c>
      <c r="BR84" s="28">
        <v>72.34</v>
      </c>
      <c r="BS84" s="28">
        <v>69.94</v>
      </c>
      <c r="BT84" s="28">
        <v>49.77</v>
      </c>
      <c r="BU84" s="28">
        <v>49.77</v>
      </c>
      <c r="BV84" s="29">
        <v>73.13</v>
      </c>
      <c r="BW84" s="29">
        <v>73.48</v>
      </c>
      <c r="BX84" s="29">
        <v>82.93</v>
      </c>
      <c r="BY84" s="29">
        <v>88.32</v>
      </c>
      <c r="BZ84" s="29">
        <v>84.27</v>
      </c>
      <c r="CA84" s="29">
        <v>104.59</v>
      </c>
      <c r="CB84" s="29">
        <v>113.53</v>
      </c>
      <c r="CC84" s="28">
        <v>78.11</v>
      </c>
      <c r="CD84" s="28">
        <v>73.2</v>
      </c>
      <c r="CE84" s="28">
        <v>82.27</v>
      </c>
      <c r="CF84" s="28">
        <v>82.31</v>
      </c>
      <c r="CG84" s="28">
        <v>102.57</v>
      </c>
      <c r="CH84" s="28">
        <v>103.25</v>
      </c>
      <c r="CI84" s="28">
        <v>104.97</v>
      </c>
      <c r="CJ84" s="29">
        <v>73.31</v>
      </c>
      <c r="CK84" s="29">
        <v>92.23</v>
      </c>
      <c r="CL84" s="29">
        <v>104.84</v>
      </c>
      <c r="CM84" s="29">
        <v>104.02</v>
      </c>
      <c r="CN84" s="29">
        <v>103.94</v>
      </c>
      <c r="CO84" s="29"/>
      <c r="CP84" s="29"/>
      <c r="CQ84" s="28"/>
      <c r="CR84" s="28"/>
      <c r="CS84" s="28"/>
      <c r="CT84" s="28"/>
      <c r="CU84" s="28"/>
      <c r="CV84" s="28"/>
      <c r="CW84" s="28"/>
      <c r="CX84" s="29"/>
      <c r="CY84" s="29"/>
      <c r="CZ84" s="29"/>
      <c r="DA84" s="29"/>
      <c r="DB84" s="29"/>
      <c r="DC84" s="29"/>
      <c r="DD84" s="29"/>
      <c r="DE84" s="28"/>
      <c r="DF84" s="28"/>
      <c r="DG84" s="28"/>
      <c r="DH84" s="28"/>
      <c r="DI84" s="28"/>
      <c r="DJ84" s="28"/>
      <c r="DK84" s="28"/>
      <c r="DL84" s="29"/>
      <c r="DM84" s="29"/>
      <c r="DN84" s="29"/>
      <c r="DO84" s="29"/>
      <c r="DP84" s="29"/>
      <c r="DQ84" s="29"/>
      <c r="DR84" s="29"/>
      <c r="DS84" s="28"/>
      <c r="DT84" s="28"/>
      <c r="DU84" s="28"/>
      <c r="DV84" s="28"/>
      <c r="DW84" s="28"/>
      <c r="DX84" s="28"/>
      <c r="DY84" s="28"/>
      <c r="DZ84" s="29"/>
      <c r="EA84" s="29"/>
      <c r="EB84" s="29"/>
      <c r="EC84" s="29"/>
      <c r="ED84" s="29"/>
      <c r="EE84" s="29"/>
      <c r="EF84" s="29"/>
      <c r="EG84" s="28"/>
      <c r="EH84" s="28"/>
      <c r="EI84" s="28"/>
      <c r="EJ84" s="28"/>
      <c r="EK84" s="28"/>
      <c r="EL84" s="28"/>
      <c r="EM84" s="28"/>
      <c r="EN84" s="29"/>
      <c r="EO84" s="29"/>
      <c r="EP84" s="29"/>
      <c r="EQ84" s="29"/>
      <c r="ER84" s="29"/>
      <c r="ES84" s="29"/>
      <c r="ET84" s="29"/>
      <c r="EU84" s="28"/>
      <c r="EV84" s="28"/>
      <c r="EW84" s="28"/>
      <c r="EX84" s="28"/>
      <c r="EY84" s="28"/>
      <c r="EZ84" s="28"/>
      <c r="FA84" s="28"/>
      <c r="FB84" s="29"/>
      <c r="FC84" s="29"/>
      <c r="FD84" s="29"/>
      <c r="FE84" s="29"/>
      <c r="FF84" s="29"/>
      <c r="FG84" s="29"/>
      <c r="FH84" s="29"/>
      <c r="FI84" s="28"/>
      <c r="FJ84" s="28"/>
      <c r="FK84" s="28"/>
      <c r="FL84" s="28"/>
      <c r="FM84" s="28"/>
      <c r="FN84" s="28"/>
      <c r="FO84" s="28"/>
      <c r="FP84" s="29"/>
      <c r="FQ84" s="29"/>
      <c r="FR84" s="29"/>
      <c r="FS84" s="29"/>
      <c r="FT84" s="29"/>
      <c r="FU84" s="29"/>
      <c r="FV84" s="29"/>
      <c r="FW84" s="28"/>
      <c r="FX84" s="28"/>
      <c r="FY84" s="28"/>
      <c r="FZ84" s="28"/>
      <c r="GA84" s="28"/>
      <c r="GB84" s="28"/>
      <c r="GC84" s="28"/>
      <c r="GD84" s="29"/>
      <c r="GE84" s="29"/>
      <c r="GF84" s="29"/>
      <c r="GG84" s="29"/>
      <c r="GH84" s="29"/>
      <c r="GI84" s="29"/>
      <c r="GJ84" s="29"/>
      <c r="GK84" s="28"/>
      <c r="GL84" s="28"/>
      <c r="GM84" s="28"/>
      <c r="GN84" s="28"/>
      <c r="GO84" s="28"/>
      <c r="GP84" s="28"/>
      <c r="GQ84" s="28"/>
      <c r="GR84" s="29"/>
      <c r="GS84" s="29"/>
      <c r="GT84" s="29"/>
      <c r="GU84" s="29"/>
      <c r="GV84" s="29"/>
      <c r="GW84" s="29"/>
      <c r="GX84" s="29"/>
      <c r="GY84" s="28"/>
      <c r="GZ84" s="28"/>
      <c r="HA84" s="28"/>
      <c r="HB84" s="28"/>
      <c r="HC84" s="28"/>
      <c r="HD84" s="28"/>
      <c r="HE84" s="28"/>
      <c r="HF84" s="29"/>
      <c r="HG84" s="29"/>
      <c r="HH84" s="29"/>
      <c r="HI84" s="29"/>
      <c r="HJ84" s="29"/>
      <c r="HK84" s="29"/>
      <c r="HL84" s="29"/>
      <c r="HM84" s="28"/>
      <c r="HN84" s="28"/>
      <c r="HO84" s="28"/>
      <c r="HP84" s="28"/>
      <c r="HQ84" s="28"/>
      <c r="HR84" s="28"/>
      <c r="HS84" s="28"/>
      <c r="HT84" s="29"/>
      <c r="HU84" s="29"/>
      <c r="HV84" s="29"/>
      <c r="HW84" s="29"/>
      <c r="HX84" s="29"/>
      <c r="HY84" s="29"/>
      <c r="HZ84" s="29"/>
      <c r="IA84" s="28"/>
      <c r="IB84" s="28"/>
      <c r="IC84" s="28"/>
      <c r="ID84" s="28"/>
      <c r="IE84" s="28"/>
      <c r="IF84" s="28"/>
      <c r="IG84" s="28"/>
      <c r="IH84" s="29"/>
      <c r="II84" s="29"/>
      <c r="IJ84" s="29"/>
      <c r="IK84" s="29"/>
      <c r="IL84" s="29"/>
      <c r="IM84" s="29"/>
      <c r="IN84" s="29"/>
      <c r="IO84" s="28"/>
      <c r="IP84" s="28"/>
      <c r="IQ84" s="28"/>
      <c r="IR84" s="28"/>
      <c r="IS84" s="28"/>
      <c r="IT84" s="28"/>
      <c r="IU84" s="28"/>
      <c r="IV84" s="29"/>
      <c r="IW84" s="29"/>
      <c r="IX84" s="29"/>
      <c r="IY84" s="29"/>
      <c r="IZ84" s="29"/>
      <c r="JA84" s="29"/>
      <c r="JB84" s="29"/>
      <c r="JC84" s="28"/>
      <c r="JD84" s="28"/>
      <c r="JE84" s="28"/>
      <c r="JF84" s="28"/>
      <c r="JG84" s="28"/>
      <c r="JH84" s="28"/>
      <c r="JI84" s="28"/>
      <c r="JJ84" s="29"/>
      <c r="JK84" s="29"/>
      <c r="JL84" s="29"/>
      <c r="JM84" s="29"/>
      <c r="JN84" s="29"/>
      <c r="JO84" s="29"/>
      <c r="JP84" s="29"/>
      <c r="JQ84" s="28"/>
      <c r="JR84" s="28"/>
      <c r="JS84" s="28"/>
      <c r="JT84" s="28"/>
      <c r="JU84" s="28"/>
      <c r="JV84" s="28"/>
      <c r="JW84" s="28"/>
      <c r="JX84" s="29"/>
      <c r="JY84" s="29"/>
      <c r="JZ84" s="29"/>
      <c r="KA84" s="29"/>
      <c r="KB84" s="29"/>
      <c r="KC84" s="29"/>
      <c r="KD84" s="29"/>
      <c r="KE84" s="28"/>
      <c r="KF84" s="28"/>
      <c r="KG84" s="28"/>
      <c r="KH84" s="28"/>
      <c r="KI84" s="28"/>
      <c r="KJ84" s="28"/>
      <c r="KK84" s="28"/>
      <c r="KL84" s="29"/>
      <c r="KM84" s="29"/>
      <c r="KN84" s="29"/>
      <c r="KO84" s="29"/>
      <c r="KP84" s="29"/>
      <c r="KQ84" s="29"/>
      <c r="KR84" s="29"/>
      <c r="KS84" s="28"/>
      <c r="KT84" s="28"/>
      <c r="KU84" s="28"/>
      <c r="KV84" s="28"/>
      <c r="KW84" s="28"/>
      <c r="KX84" s="28"/>
      <c r="KY84" s="28"/>
      <c r="KZ84" s="29"/>
      <c r="LA84" s="29"/>
      <c r="LB84" s="29"/>
    </row>
    <row r="85" spans="1:314" customFormat="1" x14ac:dyDescent="0.25">
      <c r="A85" s="17">
        <v>20</v>
      </c>
      <c r="B85" s="17" t="s">
        <v>5</v>
      </c>
      <c r="C85" s="28">
        <v>221.99</v>
      </c>
      <c r="D85" s="29">
        <v>298.42</v>
      </c>
      <c r="E85" s="29">
        <v>297.64</v>
      </c>
      <c r="F85" s="29">
        <v>305.86</v>
      </c>
      <c r="G85" s="29">
        <v>302.73</v>
      </c>
      <c r="H85" s="6">
        <v>308.51</v>
      </c>
      <c r="I85" s="6">
        <v>326.41000000000003</v>
      </c>
      <c r="J85" s="29">
        <v>318.89999999999998</v>
      </c>
      <c r="K85" s="28">
        <v>296.25</v>
      </c>
      <c r="L85" s="28">
        <v>298.74</v>
      </c>
      <c r="M85" s="28">
        <v>319.77</v>
      </c>
      <c r="N85" s="28">
        <v>339.57</v>
      </c>
      <c r="O85" s="28">
        <v>329.91</v>
      </c>
      <c r="P85" s="28">
        <v>314.86</v>
      </c>
      <c r="Q85" s="28">
        <v>307.8</v>
      </c>
      <c r="R85" s="29">
        <v>213.44</v>
      </c>
      <c r="S85" s="29">
        <v>220.39</v>
      </c>
      <c r="T85" s="29">
        <v>231.55</v>
      </c>
      <c r="U85" s="29">
        <v>228.39</v>
      </c>
      <c r="V85" s="29">
        <v>224.74</v>
      </c>
      <c r="W85" s="29">
        <v>209.05</v>
      </c>
      <c r="X85" s="29">
        <v>206.99</v>
      </c>
      <c r="Y85" s="28">
        <v>179.34</v>
      </c>
      <c r="Z85" s="28">
        <v>179.2</v>
      </c>
      <c r="AA85" s="28">
        <v>187.69</v>
      </c>
      <c r="AB85" s="28">
        <v>183.2</v>
      </c>
      <c r="AC85" s="28">
        <v>183.73</v>
      </c>
      <c r="AD85" s="28">
        <v>182.16</v>
      </c>
      <c r="AE85" s="28">
        <v>186.92</v>
      </c>
      <c r="AF85" s="29">
        <v>139.47999999999999</v>
      </c>
      <c r="AG85" s="29">
        <v>143.07</v>
      </c>
      <c r="AH85" s="29">
        <v>152.83000000000001</v>
      </c>
      <c r="AI85" s="29">
        <v>147.65</v>
      </c>
      <c r="AJ85" s="29">
        <v>150.72999999999999</v>
      </c>
      <c r="AK85" s="29">
        <v>152.43</v>
      </c>
      <c r="AL85" s="29">
        <v>161.93</v>
      </c>
      <c r="AM85" s="28">
        <v>172.37</v>
      </c>
      <c r="AN85" s="28">
        <v>172.54</v>
      </c>
      <c r="AO85" s="28">
        <v>176.41</v>
      </c>
      <c r="AP85" s="28">
        <v>174.94</v>
      </c>
      <c r="AQ85" s="28">
        <v>176</v>
      </c>
      <c r="AR85" s="28">
        <v>173.43</v>
      </c>
      <c r="AS85" s="28">
        <v>180.53</v>
      </c>
      <c r="AT85" s="29">
        <v>171.2</v>
      </c>
      <c r="AU85" s="29">
        <v>173.64</v>
      </c>
      <c r="AV85" s="29">
        <v>180.12</v>
      </c>
      <c r="AW85" s="29">
        <v>180.62</v>
      </c>
      <c r="AX85" s="29">
        <v>180.06</v>
      </c>
      <c r="AY85" s="29">
        <v>178.96</v>
      </c>
      <c r="AZ85" s="29">
        <v>176.93</v>
      </c>
      <c r="BA85" s="28">
        <v>174.36</v>
      </c>
      <c r="BB85" s="28">
        <v>171.8</v>
      </c>
      <c r="BC85" s="28">
        <v>192.59</v>
      </c>
      <c r="BD85" s="28">
        <v>198.37</v>
      </c>
      <c r="BE85" s="28">
        <v>207.71</v>
      </c>
      <c r="BF85" s="28">
        <v>208.67</v>
      </c>
      <c r="BG85" s="28">
        <v>199.38</v>
      </c>
      <c r="BH85" s="29">
        <v>49.77</v>
      </c>
      <c r="BI85" s="29">
        <v>49.77</v>
      </c>
      <c r="BJ85" s="29">
        <v>49.77</v>
      </c>
      <c r="BK85" s="29">
        <v>49.77</v>
      </c>
      <c r="BL85" s="29">
        <v>49.77</v>
      </c>
      <c r="BM85" s="29">
        <v>49.77</v>
      </c>
      <c r="BN85" s="29">
        <v>133.69999999999999</v>
      </c>
      <c r="BO85" s="28">
        <v>49.77</v>
      </c>
      <c r="BP85" s="28">
        <v>49.77</v>
      </c>
      <c r="BQ85" s="28">
        <v>68.760000000000005</v>
      </c>
      <c r="BR85" s="28">
        <v>49.77</v>
      </c>
      <c r="BS85" s="28">
        <v>49.77</v>
      </c>
      <c r="BT85" s="28">
        <v>49.77</v>
      </c>
      <c r="BU85" s="28">
        <v>49.77</v>
      </c>
      <c r="BV85" s="29">
        <v>73.13</v>
      </c>
      <c r="BW85" s="29">
        <v>73.48</v>
      </c>
      <c r="BX85" s="29">
        <v>67.88</v>
      </c>
      <c r="BY85" s="29">
        <v>60.1</v>
      </c>
      <c r="BZ85" s="29">
        <v>49.77</v>
      </c>
      <c r="CA85" s="29">
        <v>49.77</v>
      </c>
      <c r="CB85" s="29">
        <v>49.77</v>
      </c>
      <c r="CC85" s="28">
        <v>49.77</v>
      </c>
      <c r="CD85" s="28">
        <v>49.77</v>
      </c>
      <c r="CE85" s="28">
        <v>49.77</v>
      </c>
      <c r="CF85" s="28">
        <v>49.77</v>
      </c>
      <c r="CG85" s="28">
        <v>49.77</v>
      </c>
      <c r="CH85" s="28">
        <v>49.77</v>
      </c>
      <c r="CI85" s="28">
        <v>49.77</v>
      </c>
      <c r="CJ85" s="29">
        <v>49.77</v>
      </c>
      <c r="CK85" s="29">
        <v>49.77</v>
      </c>
      <c r="CL85" s="29">
        <v>49.77</v>
      </c>
      <c r="CM85" s="29">
        <v>49.77</v>
      </c>
      <c r="CN85" s="29">
        <v>100.04</v>
      </c>
      <c r="CO85" s="29"/>
      <c r="CP85" s="29"/>
      <c r="CQ85" s="28"/>
      <c r="CR85" s="28"/>
      <c r="CS85" s="28"/>
      <c r="CT85" s="28"/>
      <c r="CU85" s="28"/>
      <c r="CV85" s="28"/>
      <c r="CW85" s="28"/>
      <c r="CX85" s="29"/>
      <c r="CY85" s="29"/>
      <c r="CZ85" s="29"/>
      <c r="DA85" s="29"/>
      <c r="DB85" s="29"/>
      <c r="DC85" s="29"/>
      <c r="DD85" s="29"/>
      <c r="DE85" s="28"/>
      <c r="DF85" s="28"/>
      <c r="DG85" s="28"/>
      <c r="DH85" s="28"/>
      <c r="DI85" s="28"/>
      <c r="DJ85" s="28"/>
      <c r="DK85" s="28"/>
      <c r="DL85" s="29"/>
      <c r="DM85" s="29"/>
      <c r="DN85" s="29"/>
      <c r="DO85" s="29"/>
      <c r="DP85" s="29"/>
      <c r="DQ85" s="29"/>
      <c r="DR85" s="29"/>
      <c r="DS85" s="28"/>
      <c r="DT85" s="28"/>
      <c r="DU85" s="28"/>
      <c r="DV85" s="28"/>
      <c r="DW85" s="28"/>
      <c r="DX85" s="28"/>
      <c r="DY85" s="28"/>
      <c r="DZ85" s="29"/>
      <c r="EA85" s="29"/>
      <c r="EB85" s="29"/>
      <c r="EC85" s="29"/>
      <c r="ED85" s="29"/>
      <c r="EE85" s="29"/>
      <c r="EF85" s="29"/>
      <c r="EG85" s="28"/>
      <c r="EH85" s="28"/>
      <c r="EI85" s="28"/>
      <c r="EJ85" s="28"/>
      <c r="EK85" s="28"/>
      <c r="EL85" s="28"/>
      <c r="EM85" s="28"/>
      <c r="EN85" s="29"/>
      <c r="EO85" s="29"/>
      <c r="EP85" s="29"/>
      <c r="EQ85" s="29"/>
      <c r="ER85" s="29"/>
      <c r="ES85" s="29"/>
      <c r="ET85" s="29"/>
      <c r="EU85" s="28"/>
      <c r="EV85" s="28"/>
      <c r="EW85" s="28"/>
      <c r="EX85" s="28"/>
      <c r="EY85" s="28"/>
      <c r="EZ85" s="28"/>
      <c r="FA85" s="28"/>
      <c r="FB85" s="29"/>
      <c r="FC85" s="29"/>
      <c r="FD85" s="29"/>
      <c r="FE85" s="29"/>
      <c r="FF85" s="29"/>
      <c r="FG85" s="29"/>
      <c r="FH85" s="29"/>
      <c r="FI85" s="28"/>
      <c r="FJ85" s="28"/>
      <c r="FK85" s="28"/>
      <c r="FL85" s="28"/>
      <c r="FM85" s="28"/>
      <c r="FN85" s="28"/>
      <c r="FO85" s="28"/>
      <c r="FP85" s="29"/>
      <c r="FQ85" s="29"/>
      <c r="FR85" s="29"/>
      <c r="FS85" s="29"/>
      <c r="FT85" s="29"/>
      <c r="FU85" s="29"/>
      <c r="FV85" s="29"/>
      <c r="FW85" s="28"/>
      <c r="FX85" s="28"/>
      <c r="FY85" s="28"/>
      <c r="FZ85" s="28"/>
      <c r="GA85" s="28"/>
      <c r="GB85" s="28"/>
      <c r="GC85" s="28"/>
      <c r="GD85" s="29"/>
      <c r="GE85" s="29"/>
      <c r="GF85" s="29"/>
      <c r="GG85" s="29"/>
      <c r="GH85" s="29"/>
      <c r="GI85" s="29"/>
      <c r="GJ85" s="29"/>
      <c r="GK85" s="28"/>
      <c r="GL85" s="28"/>
      <c r="GM85" s="28"/>
      <c r="GN85" s="28"/>
      <c r="GO85" s="28"/>
      <c r="GP85" s="28"/>
      <c r="GQ85" s="28"/>
      <c r="GR85" s="29"/>
      <c r="GS85" s="29"/>
      <c r="GT85" s="29"/>
      <c r="GU85" s="29"/>
      <c r="GV85" s="29"/>
      <c r="GW85" s="29"/>
      <c r="GX85" s="29"/>
      <c r="GY85" s="28"/>
      <c r="GZ85" s="28"/>
      <c r="HA85" s="28"/>
      <c r="HB85" s="28"/>
      <c r="HC85" s="28"/>
      <c r="HD85" s="28"/>
      <c r="HE85" s="28"/>
      <c r="HF85" s="29"/>
      <c r="HG85" s="29"/>
      <c r="HH85" s="29"/>
      <c r="HI85" s="29"/>
      <c r="HJ85" s="29"/>
      <c r="HK85" s="29"/>
      <c r="HL85" s="29"/>
      <c r="HM85" s="28"/>
      <c r="HN85" s="28"/>
      <c r="HO85" s="28"/>
      <c r="HP85" s="28"/>
      <c r="HQ85" s="28"/>
      <c r="HR85" s="28"/>
      <c r="HS85" s="28"/>
      <c r="HT85" s="29"/>
      <c r="HU85" s="29"/>
      <c r="HV85" s="29"/>
      <c r="HW85" s="29"/>
      <c r="HX85" s="29"/>
      <c r="HY85" s="29"/>
      <c r="HZ85" s="29"/>
      <c r="IA85" s="28"/>
      <c r="IB85" s="28"/>
      <c r="IC85" s="28"/>
      <c r="ID85" s="28"/>
      <c r="IE85" s="28"/>
      <c r="IF85" s="28"/>
      <c r="IG85" s="28"/>
      <c r="IH85" s="29"/>
      <c r="II85" s="29"/>
      <c r="IJ85" s="29"/>
      <c r="IK85" s="29"/>
      <c r="IL85" s="29"/>
      <c r="IM85" s="29"/>
      <c r="IN85" s="29"/>
      <c r="IO85" s="28"/>
      <c r="IP85" s="28"/>
      <c r="IQ85" s="28"/>
      <c r="IR85" s="28"/>
      <c r="IS85" s="28"/>
      <c r="IT85" s="28"/>
      <c r="IU85" s="28"/>
      <c r="IV85" s="29"/>
      <c r="IW85" s="29"/>
      <c r="IX85" s="29"/>
      <c r="IY85" s="29"/>
      <c r="IZ85" s="29"/>
      <c r="JA85" s="29"/>
      <c r="JB85" s="29"/>
      <c r="JC85" s="28"/>
      <c r="JD85" s="28"/>
      <c r="JE85" s="28"/>
      <c r="JF85" s="28"/>
      <c r="JG85" s="28"/>
      <c r="JH85" s="28"/>
      <c r="JI85" s="28"/>
      <c r="JJ85" s="29"/>
      <c r="JK85" s="29"/>
      <c r="JL85" s="29"/>
      <c r="JM85" s="29"/>
      <c r="JN85" s="29"/>
      <c r="JO85" s="29"/>
      <c r="JP85" s="29"/>
      <c r="JQ85" s="28"/>
      <c r="JR85" s="28"/>
      <c r="JS85" s="28"/>
      <c r="JT85" s="28"/>
      <c r="JU85" s="28"/>
      <c r="JV85" s="28"/>
      <c r="JW85" s="28"/>
      <c r="JX85" s="29"/>
      <c r="JY85" s="29"/>
      <c r="JZ85" s="29"/>
      <c r="KA85" s="29"/>
      <c r="KB85" s="29"/>
      <c r="KC85" s="29"/>
      <c r="KD85" s="29"/>
      <c r="KE85" s="28"/>
      <c r="KF85" s="28"/>
      <c r="KG85" s="28"/>
      <c r="KH85" s="28"/>
      <c r="KI85" s="28"/>
      <c r="KJ85" s="28"/>
      <c r="KK85" s="28"/>
      <c r="KL85" s="29"/>
      <c r="KM85" s="29"/>
      <c r="KN85" s="29"/>
      <c r="KO85" s="29"/>
      <c r="KP85" s="29"/>
      <c r="KQ85" s="29"/>
      <c r="KR85" s="29"/>
      <c r="KS85" s="28"/>
      <c r="KT85" s="28"/>
      <c r="KU85" s="28"/>
      <c r="KV85" s="28"/>
      <c r="KW85" s="28"/>
      <c r="KX85" s="28"/>
      <c r="KY85" s="28"/>
      <c r="KZ85" s="29"/>
      <c r="LA85" s="29"/>
      <c r="LB85" s="29"/>
    </row>
    <row r="86" spans="1:314" customFormat="1" x14ac:dyDescent="0.25">
      <c r="A86" s="17">
        <v>21</v>
      </c>
      <c r="B86" s="17" t="s">
        <v>2</v>
      </c>
      <c r="C86" s="28">
        <v>223.06</v>
      </c>
      <c r="D86" s="29">
        <v>297.51</v>
      </c>
      <c r="E86" s="29">
        <v>297.38</v>
      </c>
      <c r="F86" s="29">
        <v>308.82</v>
      </c>
      <c r="G86" s="29">
        <v>302.72000000000003</v>
      </c>
      <c r="H86" s="6">
        <v>309.77999999999997</v>
      </c>
      <c r="I86" s="6">
        <v>331.17</v>
      </c>
      <c r="J86" s="29">
        <v>319.37</v>
      </c>
      <c r="K86" s="28">
        <v>294.24</v>
      </c>
      <c r="L86" s="28">
        <v>300.38</v>
      </c>
      <c r="M86" s="28">
        <v>324.69</v>
      </c>
      <c r="N86" s="28">
        <v>344.33</v>
      </c>
      <c r="O86" s="28">
        <v>339.68</v>
      </c>
      <c r="P86" s="28">
        <v>321.97000000000003</v>
      </c>
      <c r="Q86" s="28">
        <v>311.52</v>
      </c>
      <c r="R86" s="29">
        <v>218.67</v>
      </c>
      <c r="S86" s="29">
        <v>224.93</v>
      </c>
      <c r="T86" s="29">
        <v>236.71</v>
      </c>
      <c r="U86" s="29">
        <v>233.87</v>
      </c>
      <c r="V86" s="29">
        <v>230</v>
      </c>
      <c r="W86" s="29">
        <v>214.66</v>
      </c>
      <c r="X86" s="29">
        <v>208.49</v>
      </c>
      <c r="Y86" s="28">
        <v>210.17</v>
      </c>
      <c r="Z86" s="28">
        <v>182.35</v>
      </c>
      <c r="AA86" s="28">
        <v>193.96</v>
      </c>
      <c r="AB86" s="28">
        <v>189.15</v>
      </c>
      <c r="AC86" s="28">
        <v>192.03</v>
      </c>
      <c r="AD86" s="28">
        <v>213.73</v>
      </c>
      <c r="AE86" s="28">
        <v>189.8</v>
      </c>
      <c r="AF86" s="29">
        <v>158.32</v>
      </c>
      <c r="AG86" s="29">
        <v>153.54</v>
      </c>
      <c r="AH86" s="29">
        <v>155.02000000000001</v>
      </c>
      <c r="AI86" s="29">
        <v>160.5</v>
      </c>
      <c r="AJ86" s="29">
        <v>163.29</v>
      </c>
      <c r="AK86" s="29">
        <v>161.85</v>
      </c>
      <c r="AL86" s="29">
        <v>162.54</v>
      </c>
      <c r="AM86" s="28">
        <v>170.81</v>
      </c>
      <c r="AN86" s="28">
        <v>172.57</v>
      </c>
      <c r="AO86" s="28">
        <v>176.9</v>
      </c>
      <c r="AP86" s="28">
        <v>175.12</v>
      </c>
      <c r="AQ86" s="28">
        <v>176.31</v>
      </c>
      <c r="AR86" s="28">
        <v>173.05</v>
      </c>
      <c r="AS86" s="28">
        <v>181.13</v>
      </c>
      <c r="AT86" s="29">
        <v>169.08</v>
      </c>
      <c r="AU86" s="29">
        <v>173.14</v>
      </c>
      <c r="AV86" s="29">
        <v>179.93</v>
      </c>
      <c r="AW86" s="29">
        <v>180.65</v>
      </c>
      <c r="AX86" s="29">
        <v>180.52</v>
      </c>
      <c r="AY86" s="29">
        <v>179.26</v>
      </c>
      <c r="AZ86" s="29">
        <v>176.82</v>
      </c>
      <c r="BA86" s="28">
        <v>173.98</v>
      </c>
      <c r="BB86" s="28">
        <v>175.79</v>
      </c>
      <c r="BC86" s="28">
        <v>193.81</v>
      </c>
      <c r="BD86" s="28">
        <v>200.96</v>
      </c>
      <c r="BE86" s="28">
        <v>213.97</v>
      </c>
      <c r="BF86" s="28">
        <v>210.1</v>
      </c>
      <c r="BG86" s="28">
        <v>199.79</v>
      </c>
      <c r="BH86" s="29">
        <v>135.38</v>
      </c>
      <c r="BI86" s="29">
        <v>136.37</v>
      </c>
      <c r="BJ86" s="29">
        <v>141.93</v>
      </c>
      <c r="BK86" s="29">
        <v>143.46</v>
      </c>
      <c r="BL86" s="29">
        <v>142.91</v>
      </c>
      <c r="BM86" s="29">
        <v>142.6</v>
      </c>
      <c r="BN86" s="29">
        <v>141.83000000000001</v>
      </c>
      <c r="BO86" s="28">
        <v>73.47</v>
      </c>
      <c r="BP86" s="28">
        <v>73.010000000000005</v>
      </c>
      <c r="BQ86" s="28">
        <v>76.510000000000005</v>
      </c>
      <c r="BR86" s="28">
        <v>75.97</v>
      </c>
      <c r="BS86" s="28">
        <v>75.56</v>
      </c>
      <c r="BT86" s="28">
        <v>74.87</v>
      </c>
      <c r="BU86" s="28">
        <v>74.27</v>
      </c>
      <c r="BV86" s="29">
        <v>121.55</v>
      </c>
      <c r="BW86" s="29">
        <v>122.06</v>
      </c>
      <c r="BX86" s="29">
        <v>127.46</v>
      </c>
      <c r="BY86" s="29">
        <v>127.83</v>
      </c>
      <c r="BZ86" s="29">
        <v>125.5</v>
      </c>
      <c r="CA86" s="29">
        <v>124.67</v>
      </c>
      <c r="CB86" s="29">
        <v>122</v>
      </c>
      <c r="CC86" s="28">
        <v>133.9</v>
      </c>
      <c r="CD86" s="28">
        <v>133.24</v>
      </c>
      <c r="CE86" s="28">
        <v>138.07</v>
      </c>
      <c r="CF86" s="28">
        <v>139.07</v>
      </c>
      <c r="CG86" s="28">
        <v>140.41</v>
      </c>
      <c r="CH86" s="28">
        <v>137.22999999999999</v>
      </c>
      <c r="CI86" s="28">
        <v>134.81</v>
      </c>
      <c r="CJ86" s="29">
        <v>106.16</v>
      </c>
      <c r="CK86" s="29">
        <v>106.63</v>
      </c>
      <c r="CL86" s="29">
        <v>108.26</v>
      </c>
      <c r="CM86" s="29">
        <v>106.62</v>
      </c>
      <c r="CN86" s="29">
        <v>106.48</v>
      </c>
      <c r="CO86" s="29"/>
      <c r="CP86" s="29"/>
      <c r="CQ86" s="28"/>
      <c r="CR86" s="28"/>
      <c r="CS86" s="28"/>
      <c r="CT86" s="28"/>
      <c r="CU86" s="28"/>
      <c r="CV86" s="28"/>
      <c r="CW86" s="28"/>
      <c r="CX86" s="29"/>
      <c r="CY86" s="29"/>
      <c r="CZ86" s="29"/>
      <c r="DA86" s="29"/>
      <c r="DB86" s="29"/>
      <c r="DC86" s="29"/>
      <c r="DD86" s="29"/>
      <c r="DE86" s="28"/>
      <c r="DF86" s="28"/>
      <c r="DG86" s="28"/>
      <c r="DH86" s="28"/>
      <c r="DI86" s="28"/>
      <c r="DJ86" s="28"/>
      <c r="DK86" s="28"/>
      <c r="DL86" s="29"/>
      <c r="DM86" s="29"/>
      <c r="DN86" s="29"/>
      <c r="DO86" s="29"/>
      <c r="DP86" s="29"/>
      <c r="DQ86" s="29"/>
      <c r="DR86" s="29"/>
      <c r="DS86" s="28"/>
      <c r="DT86" s="28"/>
      <c r="DU86" s="28"/>
      <c r="DV86" s="28"/>
      <c r="DW86" s="28"/>
      <c r="DX86" s="28"/>
      <c r="DY86" s="28"/>
      <c r="DZ86" s="29"/>
      <c r="EA86" s="29"/>
      <c r="EB86" s="29"/>
      <c r="EC86" s="29"/>
      <c r="ED86" s="29"/>
      <c r="EE86" s="29"/>
      <c r="EF86" s="29"/>
      <c r="EG86" s="28"/>
      <c r="EH86" s="28"/>
      <c r="EI86" s="28"/>
      <c r="EJ86" s="28"/>
      <c r="EK86" s="28"/>
      <c r="EL86" s="28"/>
      <c r="EM86" s="28"/>
      <c r="EN86" s="29"/>
      <c r="EO86" s="29"/>
      <c r="EP86" s="29"/>
      <c r="EQ86" s="29"/>
      <c r="ER86" s="29"/>
      <c r="ES86" s="29"/>
      <c r="ET86" s="29"/>
      <c r="EU86" s="28"/>
      <c r="EV86" s="28"/>
      <c r="EW86" s="28"/>
      <c r="EX86" s="28"/>
      <c r="EY86" s="28"/>
      <c r="EZ86" s="28"/>
      <c r="FA86" s="28"/>
      <c r="FB86" s="29"/>
      <c r="FC86" s="29"/>
      <c r="FD86" s="29"/>
      <c r="FE86" s="29"/>
      <c r="FF86" s="29"/>
      <c r="FG86" s="29"/>
      <c r="FH86" s="29"/>
      <c r="FI86" s="28"/>
      <c r="FJ86" s="28"/>
      <c r="FK86" s="28"/>
      <c r="FL86" s="28"/>
      <c r="FM86" s="28"/>
      <c r="FN86" s="28"/>
      <c r="FO86" s="28"/>
      <c r="FP86" s="29"/>
      <c r="FQ86" s="29"/>
      <c r="FR86" s="29"/>
      <c r="FS86" s="29"/>
      <c r="FT86" s="29"/>
      <c r="FU86" s="29"/>
      <c r="FV86" s="29"/>
      <c r="FW86" s="28"/>
      <c r="FX86" s="28"/>
      <c r="FY86" s="28"/>
      <c r="FZ86" s="28"/>
      <c r="GA86" s="28"/>
      <c r="GB86" s="28"/>
      <c r="GC86" s="28"/>
      <c r="GD86" s="29"/>
      <c r="GE86" s="29"/>
      <c r="GF86" s="29"/>
      <c r="GG86" s="29"/>
      <c r="GH86" s="29"/>
      <c r="GI86" s="29"/>
      <c r="GJ86" s="29"/>
      <c r="GK86" s="28"/>
      <c r="GL86" s="28"/>
      <c r="GM86" s="28"/>
      <c r="GN86" s="28"/>
      <c r="GO86" s="28"/>
      <c r="GP86" s="28"/>
      <c r="GQ86" s="28"/>
      <c r="GR86" s="29"/>
      <c r="GS86" s="29"/>
      <c r="GT86" s="29"/>
      <c r="GU86" s="29"/>
      <c r="GV86" s="29"/>
      <c r="GW86" s="29"/>
      <c r="GX86" s="29"/>
      <c r="GY86" s="28"/>
      <c r="GZ86" s="28"/>
      <c r="HA86" s="28"/>
      <c r="HB86" s="28"/>
      <c r="HC86" s="28"/>
      <c r="HD86" s="28"/>
      <c r="HE86" s="28"/>
      <c r="HF86" s="29"/>
      <c r="HG86" s="29"/>
      <c r="HH86" s="29"/>
      <c r="HI86" s="29"/>
      <c r="HJ86" s="29"/>
      <c r="HK86" s="29"/>
      <c r="HL86" s="29"/>
      <c r="HM86" s="28"/>
      <c r="HN86" s="28"/>
      <c r="HO86" s="28"/>
      <c r="HP86" s="28"/>
      <c r="HQ86" s="28"/>
      <c r="HR86" s="28"/>
      <c r="HS86" s="28"/>
      <c r="HT86" s="29"/>
      <c r="HU86" s="29"/>
      <c r="HV86" s="29"/>
      <c r="HW86" s="29"/>
      <c r="HX86" s="29"/>
      <c r="HY86" s="29"/>
      <c r="HZ86" s="29"/>
      <c r="IA86" s="28"/>
      <c r="IB86" s="28"/>
      <c r="IC86" s="28"/>
      <c r="ID86" s="28"/>
      <c r="IE86" s="28"/>
      <c r="IF86" s="28"/>
      <c r="IG86" s="28"/>
      <c r="IH86" s="29"/>
      <c r="II86" s="29"/>
      <c r="IJ86" s="29"/>
      <c r="IK86" s="29"/>
      <c r="IL86" s="29"/>
      <c r="IM86" s="29"/>
      <c r="IN86" s="29"/>
      <c r="IO86" s="28"/>
      <c r="IP86" s="28"/>
      <c r="IQ86" s="28"/>
      <c r="IR86" s="28"/>
      <c r="IS86" s="28"/>
      <c r="IT86" s="28"/>
      <c r="IU86" s="28"/>
      <c r="IV86" s="29"/>
      <c r="IW86" s="29"/>
      <c r="IX86" s="29"/>
      <c r="IY86" s="29"/>
      <c r="IZ86" s="29"/>
      <c r="JA86" s="29"/>
      <c r="JB86" s="29"/>
      <c r="JC86" s="28"/>
      <c r="JD86" s="28"/>
      <c r="JE86" s="28"/>
      <c r="JF86" s="28"/>
      <c r="JG86" s="28"/>
      <c r="JH86" s="28"/>
      <c r="JI86" s="28"/>
      <c r="JJ86" s="29"/>
      <c r="JK86" s="29"/>
      <c r="JL86" s="29"/>
      <c r="JM86" s="29"/>
      <c r="JN86" s="29"/>
      <c r="JO86" s="29"/>
      <c r="JP86" s="29"/>
      <c r="JQ86" s="28"/>
      <c r="JR86" s="28"/>
      <c r="JS86" s="28"/>
      <c r="JT86" s="28"/>
      <c r="JU86" s="28"/>
      <c r="JV86" s="28"/>
      <c r="JW86" s="28"/>
      <c r="JX86" s="29"/>
      <c r="JY86" s="29"/>
      <c r="JZ86" s="29"/>
      <c r="KA86" s="29"/>
      <c r="KB86" s="29"/>
      <c r="KC86" s="29"/>
      <c r="KD86" s="29"/>
      <c r="KE86" s="28"/>
      <c r="KF86" s="28"/>
      <c r="KG86" s="28"/>
      <c r="KH86" s="28"/>
      <c r="KI86" s="28"/>
      <c r="KJ86" s="28"/>
      <c r="KK86" s="28"/>
      <c r="KL86" s="29"/>
      <c r="KM86" s="29"/>
      <c r="KN86" s="29"/>
      <c r="KO86" s="29"/>
      <c r="KP86" s="29"/>
      <c r="KQ86" s="29"/>
      <c r="KR86" s="29"/>
      <c r="KS86" s="28"/>
      <c r="KT86" s="28"/>
      <c r="KU86" s="28"/>
      <c r="KV86" s="28"/>
      <c r="KW86" s="28"/>
      <c r="KX86" s="28"/>
      <c r="KY86" s="28"/>
      <c r="KZ86" s="29"/>
      <c r="LA86" s="29"/>
      <c r="LB86" s="29"/>
    </row>
    <row r="87" spans="1:314" customFormat="1" x14ac:dyDescent="0.25">
      <c r="A87" s="17">
        <v>21</v>
      </c>
      <c r="B87" s="17" t="s">
        <v>3</v>
      </c>
      <c r="C87" s="28">
        <v>223.06</v>
      </c>
      <c r="D87" s="29">
        <v>297.51</v>
      </c>
      <c r="E87" s="29">
        <v>297.38</v>
      </c>
      <c r="F87" s="29">
        <v>308.82</v>
      </c>
      <c r="G87" s="29">
        <v>302.72000000000003</v>
      </c>
      <c r="H87" s="6">
        <v>309.77999999999997</v>
      </c>
      <c r="I87" s="6">
        <v>331.17</v>
      </c>
      <c r="J87" s="29">
        <v>319.37</v>
      </c>
      <c r="K87" s="28">
        <v>294.24</v>
      </c>
      <c r="L87" s="28">
        <v>300.38</v>
      </c>
      <c r="M87" s="28">
        <v>324.69</v>
      </c>
      <c r="N87" s="28">
        <v>344.33</v>
      </c>
      <c r="O87" s="28">
        <v>339.68</v>
      </c>
      <c r="P87" s="28">
        <v>321.97000000000003</v>
      </c>
      <c r="Q87" s="28">
        <v>311.52</v>
      </c>
      <c r="R87" s="29">
        <v>211.46</v>
      </c>
      <c r="S87" s="29">
        <v>222.85</v>
      </c>
      <c r="T87" s="29">
        <v>236.71</v>
      </c>
      <c r="U87" s="29">
        <v>233.87</v>
      </c>
      <c r="V87" s="29">
        <v>230</v>
      </c>
      <c r="W87" s="29">
        <v>210.51</v>
      </c>
      <c r="X87" s="29">
        <v>206.58</v>
      </c>
      <c r="Y87" s="28">
        <v>176.78</v>
      </c>
      <c r="Z87" s="28">
        <v>180.03</v>
      </c>
      <c r="AA87" s="28">
        <v>193.96</v>
      </c>
      <c r="AB87" s="28">
        <v>183.23</v>
      </c>
      <c r="AC87" s="28">
        <v>184.14</v>
      </c>
      <c r="AD87" s="28">
        <v>182.56</v>
      </c>
      <c r="AE87" s="28">
        <v>188.87</v>
      </c>
      <c r="AF87" s="29">
        <v>137.27000000000001</v>
      </c>
      <c r="AG87" s="29">
        <v>135.21</v>
      </c>
      <c r="AH87" s="29">
        <v>152.06</v>
      </c>
      <c r="AI87" s="29">
        <v>148.16</v>
      </c>
      <c r="AJ87" s="29">
        <v>146.54</v>
      </c>
      <c r="AK87" s="29">
        <v>146.27000000000001</v>
      </c>
      <c r="AL87" s="29">
        <v>146.54</v>
      </c>
      <c r="AM87" s="28">
        <v>166.47</v>
      </c>
      <c r="AN87" s="28">
        <v>172.57</v>
      </c>
      <c r="AO87" s="28">
        <v>176.9</v>
      </c>
      <c r="AP87" s="28">
        <v>175.12</v>
      </c>
      <c r="AQ87" s="28">
        <v>176.31</v>
      </c>
      <c r="AR87" s="28">
        <v>173.05</v>
      </c>
      <c r="AS87" s="28">
        <v>181.13</v>
      </c>
      <c r="AT87" s="29">
        <v>169.08</v>
      </c>
      <c r="AU87" s="29">
        <v>173.14</v>
      </c>
      <c r="AV87" s="29">
        <v>179.93</v>
      </c>
      <c r="AW87" s="29">
        <v>180.65</v>
      </c>
      <c r="AX87" s="29">
        <v>180.52</v>
      </c>
      <c r="AY87" s="29">
        <v>179.26</v>
      </c>
      <c r="AZ87" s="29">
        <v>176.82</v>
      </c>
      <c r="BA87" s="28">
        <v>173.98</v>
      </c>
      <c r="BB87" s="28">
        <v>175.79</v>
      </c>
      <c r="BC87" s="28">
        <v>193.81</v>
      </c>
      <c r="BD87" s="28">
        <v>200.96</v>
      </c>
      <c r="BE87" s="28">
        <v>213.97</v>
      </c>
      <c r="BF87" s="28">
        <v>210.09</v>
      </c>
      <c r="BG87" s="28">
        <v>199.79</v>
      </c>
      <c r="BH87" s="29">
        <v>135.38</v>
      </c>
      <c r="BI87" s="29">
        <v>136.37</v>
      </c>
      <c r="BJ87" s="29">
        <v>141.93</v>
      </c>
      <c r="BK87" s="29">
        <v>143.46</v>
      </c>
      <c r="BL87" s="29">
        <v>142.91</v>
      </c>
      <c r="BM87" s="29">
        <v>142.6</v>
      </c>
      <c r="BN87" s="29">
        <v>141.83000000000001</v>
      </c>
      <c r="BO87" s="28">
        <v>73.47</v>
      </c>
      <c r="BP87" s="28">
        <v>73.010000000000005</v>
      </c>
      <c r="BQ87" s="28">
        <v>76.510000000000005</v>
      </c>
      <c r="BR87" s="28">
        <v>75.97</v>
      </c>
      <c r="BS87" s="28">
        <v>75.56</v>
      </c>
      <c r="BT87" s="28">
        <v>74.87</v>
      </c>
      <c r="BU87" s="28">
        <v>74.27</v>
      </c>
      <c r="BV87" s="29">
        <v>121.55</v>
      </c>
      <c r="BW87" s="29">
        <v>122.06</v>
      </c>
      <c r="BX87" s="29">
        <v>127.46</v>
      </c>
      <c r="BY87" s="29">
        <v>127.83</v>
      </c>
      <c r="BZ87" s="29">
        <v>125.5</v>
      </c>
      <c r="CA87" s="29">
        <v>124.67</v>
      </c>
      <c r="CB87" s="29">
        <v>122</v>
      </c>
      <c r="CC87" s="28">
        <v>133.9</v>
      </c>
      <c r="CD87" s="28">
        <v>133.24</v>
      </c>
      <c r="CE87" s="28">
        <v>138.07</v>
      </c>
      <c r="CF87" s="28">
        <v>139.07</v>
      </c>
      <c r="CG87" s="28">
        <v>140.41</v>
      </c>
      <c r="CH87" s="28">
        <v>137.22999999999999</v>
      </c>
      <c r="CI87" s="28">
        <v>134.81</v>
      </c>
      <c r="CJ87" s="29">
        <v>106.16</v>
      </c>
      <c r="CK87" s="29">
        <v>106.69</v>
      </c>
      <c r="CL87" s="29">
        <v>108.26</v>
      </c>
      <c r="CM87" s="29">
        <v>106.62</v>
      </c>
      <c r="CN87" s="29">
        <v>106.48</v>
      </c>
      <c r="CO87" s="29"/>
      <c r="CP87" s="29"/>
      <c r="CQ87" s="28"/>
      <c r="CR87" s="28"/>
      <c r="CS87" s="28"/>
      <c r="CT87" s="28"/>
      <c r="CU87" s="28"/>
      <c r="CV87" s="28"/>
      <c r="CW87" s="28"/>
      <c r="CX87" s="29"/>
      <c r="CY87" s="29"/>
      <c r="CZ87" s="29"/>
      <c r="DA87" s="29"/>
      <c r="DB87" s="29"/>
      <c r="DC87" s="29"/>
      <c r="DD87" s="29"/>
      <c r="DE87" s="28"/>
      <c r="DF87" s="28"/>
      <c r="DG87" s="28"/>
      <c r="DH87" s="28"/>
      <c r="DI87" s="28"/>
      <c r="DJ87" s="28"/>
      <c r="DK87" s="28"/>
      <c r="DL87" s="29"/>
      <c r="DM87" s="29"/>
      <c r="DN87" s="29"/>
      <c r="DO87" s="29"/>
      <c r="DP87" s="29"/>
      <c r="DQ87" s="29"/>
      <c r="DR87" s="29"/>
      <c r="DS87" s="28"/>
      <c r="DT87" s="28"/>
      <c r="DU87" s="28"/>
      <c r="DV87" s="28"/>
      <c r="DW87" s="28"/>
      <c r="DX87" s="28"/>
      <c r="DY87" s="28"/>
      <c r="DZ87" s="29"/>
      <c r="EA87" s="29"/>
      <c r="EB87" s="29"/>
      <c r="EC87" s="29"/>
      <c r="ED87" s="29"/>
      <c r="EE87" s="29"/>
      <c r="EF87" s="29"/>
      <c r="EG87" s="28"/>
      <c r="EH87" s="28"/>
      <c r="EI87" s="28"/>
      <c r="EJ87" s="28"/>
      <c r="EK87" s="28"/>
      <c r="EL87" s="28"/>
      <c r="EM87" s="28"/>
      <c r="EN87" s="29"/>
      <c r="EO87" s="29"/>
      <c r="EP87" s="29"/>
      <c r="EQ87" s="29"/>
      <c r="ER87" s="29"/>
      <c r="ES87" s="29"/>
      <c r="ET87" s="29"/>
      <c r="EU87" s="28"/>
      <c r="EV87" s="28"/>
      <c r="EW87" s="28"/>
      <c r="EX87" s="28"/>
      <c r="EY87" s="28"/>
      <c r="EZ87" s="28"/>
      <c r="FA87" s="28"/>
      <c r="FB87" s="29"/>
      <c r="FC87" s="29"/>
      <c r="FD87" s="29"/>
      <c r="FE87" s="29"/>
      <c r="FF87" s="29"/>
      <c r="FG87" s="29"/>
      <c r="FH87" s="29"/>
      <c r="FI87" s="28"/>
      <c r="FJ87" s="28"/>
      <c r="FK87" s="28"/>
      <c r="FL87" s="28"/>
      <c r="FM87" s="28"/>
      <c r="FN87" s="28"/>
      <c r="FO87" s="28"/>
      <c r="FP87" s="29"/>
      <c r="FQ87" s="29"/>
      <c r="FR87" s="29"/>
      <c r="FS87" s="29"/>
      <c r="FT87" s="29"/>
      <c r="FU87" s="29"/>
      <c r="FV87" s="29"/>
      <c r="FW87" s="28"/>
      <c r="FX87" s="28"/>
      <c r="FY87" s="28"/>
      <c r="FZ87" s="28"/>
      <c r="GA87" s="28"/>
      <c r="GB87" s="28"/>
      <c r="GC87" s="28"/>
      <c r="GD87" s="29"/>
      <c r="GE87" s="29"/>
      <c r="GF87" s="29"/>
      <c r="GG87" s="29"/>
      <c r="GH87" s="29"/>
      <c r="GI87" s="29"/>
      <c r="GJ87" s="29"/>
      <c r="GK87" s="28"/>
      <c r="GL87" s="28"/>
      <c r="GM87" s="28"/>
      <c r="GN87" s="28"/>
      <c r="GO87" s="28"/>
      <c r="GP87" s="28"/>
      <c r="GQ87" s="28"/>
      <c r="GR87" s="29"/>
      <c r="GS87" s="29"/>
      <c r="GT87" s="29"/>
      <c r="GU87" s="29"/>
      <c r="GV87" s="29"/>
      <c r="GW87" s="29"/>
      <c r="GX87" s="29"/>
      <c r="GY87" s="28"/>
      <c r="GZ87" s="28"/>
      <c r="HA87" s="28"/>
      <c r="HB87" s="28"/>
      <c r="HC87" s="28"/>
      <c r="HD87" s="28"/>
      <c r="HE87" s="28"/>
      <c r="HF87" s="29"/>
      <c r="HG87" s="29"/>
      <c r="HH87" s="29"/>
      <c r="HI87" s="29"/>
      <c r="HJ87" s="29"/>
      <c r="HK87" s="29"/>
      <c r="HL87" s="29"/>
      <c r="HM87" s="28"/>
      <c r="HN87" s="28"/>
      <c r="HO87" s="28"/>
      <c r="HP87" s="28"/>
      <c r="HQ87" s="28"/>
      <c r="HR87" s="28"/>
      <c r="HS87" s="28"/>
      <c r="HT87" s="29"/>
      <c r="HU87" s="29"/>
      <c r="HV87" s="29"/>
      <c r="HW87" s="29"/>
      <c r="HX87" s="29"/>
      <c r="HY87" s="29"/>
      <c r="HZ87" s="29"/>
      <c r="IA87" s="28"/>
      <c r="IB87" s="28"/>
      <c r="IC87" s="28"/>
      <c r="ID87" s="28"/>
      <c r="IE87" s="28"/>
      <c r="IF87" s="28"/>
      <c r="IG87" s="28"/>
      <c r="IH87" s="29"/>
      <c r="II87" s="29"/>
      <c r="IJ87" s="29"/>
      <c r="IK87" s="29"/>
      <c r="IL87" s="29"/>
      <c r="IM87" s="29"/>
      <c r="IN87" s="29"/>
      <c r="IO87" s="28"/>
      <c r="IP87" s="28"/>
      <c r="IQ87" s="28"/>
      <c r="IR87" s="28"/>
      <c r="IS87" s="28"/>
      <c r="IT87" s="28"/>
      <c r="IU87" s="28"/>
      <c r="IV87" s="29"/>
      <c r="IW87" s="29"/>
      <c r="IX87" s="29"/>
      <c r="IY87" s="29"/>
      <c r="IZ87" s="29"/>
      <c r="JA87" s="29"/>
      <c r="JB87" s="29"/>
      <c r="JC87" s="28"/>
      <c r="JD87" s="28"/>
      <c r="JE87" s="28"/>
      <c r="JF87" s="28"/>
      <c r="JG87" s="28"/>
      <c r="JH87" s="28"/>
      <c r="JI87" s="28"/>
      <c r="JJ87" s="29"/>
      <c r="JK87" s="29"/>
      <c r="JL87" s="29"/>
      <c r="JM87" s="29"/>
      <c r="JN87" s="29"/>
      <c r="JO87" s="29"/>
      <c r="JP87" s="29"/>
      <c r="JQ87" s="28"/>
      <c r="JR87" s="28"/>
      <c r="JS87" s="28"/>
      <c r="JT87" s="28"/>
      <c r="JU87" s="28"/>
      <c r="JV87" s="28"/>
      <c r="JW87" s="28"/>
      <c r="JX87" s="29"/>
      <c r="JY87" s="29"/>
      <c r="JZ87" s="29"/>
      <c r="KA87" s="29"/>
      <c r="KB87" s="29"/>
      <c r="KC87" s="29"/>
      <c r="KD87" s="29"/>
      <c r="KE87" s="28"/>
      <c r="KF87" s="28"/>
      <c r="KG87" s="28"/>
      <c r="KH87" s="28"/>
      <c r="KI87" s="28"/>
      <c r="KJ87" s="28"/>
      <c r="KK87" s="28"/>
      <c r="KL87" s="29"/>
      <c r="KM87" s="29"/>
      <c r="KN87" s="29"/>
      <c r="KO87" s="29"/>
      <c r="KP87" s="29"/>
      <c r="KQ87" s="29"/>
      <c r="KR87" s="29"/>
      <c r="KS87" s="28"/>
      <c r="KT87" s="28"/>
      <c r="KU87" s="28"/>
      <c r="KV87" s="28"/>
      <c r="KW87" s="28"/>
      <c r="KX87" s="28"/>
      <c r="KY87" s="28"/>
      <c r="KZ87" s="29"/>
      <c r="LA87" s="29"/>
      <c r="LB87" s="29"/>
    </row>
    <row r="88" spans="1:314" customFormat="1" x14ac:dyDescent="0.25">
      <c r="A88" s="17">
        <v>21</v>
      </c>
      <c r="B88" s="17" t="s">
        <v>4</v>
      </c>
      <c r="C88" s="28">
        <v>223.06</v>
      </c>
      <c r="D88" s="29">
        <v>297.51</v>
      </c>
      <c r="E88" s="29">
        <v>297.38</v>
      </c>
      <c r="F88" s="29">
        <v>308.82</v>
      </c>
      <c r="G88" s="29">
        <v>302.72000000000003</v>
      </c>
      <c r="H88" s="6">
        <v>274.33999999999997</v>
      </c>
      <c r="I88" s="6">
        <v>331.17</v>
      </c>
      <c r="J88" s="29">
        <v>319.37</v>
      </c>
      <c r="K88" s="28">
        <v>294.24</v>
      </c>
      <c r="L88" s="28">
        <v>300.38</v>
      </c>
      <c r="M88" s="28">
        <v>324.69</v>
      </c>
      <c r="N88" s="28">
        <v>344.33</v>
      </c>
      <c r="O88" s="28">
        <v>339.68</v>
      </c>
      <c r="P88" s="28">
        <v>321.97000000000003</v>
      </c>
      <c r="Q88" s="28">
        <v>311.52</v>
      </c>
      <c r="R88" s="29">
        <v>211.46</v>
      </c>
      <c r="S88" s="29">
        <v>222.85</v>
      </c>
      <c r="T88" s="29">
        <v>236.71</v>
      </c>
      <c r="U88" s="29">
        <v>233.87</v>
      </c>
      <c r="V88" s="29">
        <v>230</v>
      </c>
      <c r="W88" s="29">
        <v>210.51</v>
      </c>
      <c r="X88" s="29">
        <v>206.01</v>
      </c>
      <c r="Y88" s="28">
        <v>176.78</v>
      </c>
      <c r="Z88" s="28">
        <v>180.03</v>
      </c>
      <c r="AA88" s="28">
        <v>193.96</v>
      </c>
      <c r="AB88" s="28">
        <v>183.23</v>
      </c>
      <c r="AC88" s="28">
        <v>184.14</v>
      </c>
      <c r="AD88" s="28">
        <v>184.2</v>
      </c>
      <c r="AE88" s="28">
        <v>174.35</v>
      </c>
      <c r="AF88" s="29">
        <v>137.27000000000001</v>
      </c>
      <c r="AG88" s="29">
        <v>144.19</v>
      </c>
      <c r="AH88" s="29">
        <v>155.02000000000001</v>
      </c>
      <c r="AI88" s="29">
        <v>148.16</v>
      </c>
      <c r="AJ88" s="29">
        <v>150.97</v>
      </c>
      <c r="AK88" s="29">
        <v>153.11000000000001</v>
      </c>
      <c r="AL88" s="29">
        <v>162.55000000000001</v>
      </c>
      <c r="AM88" s="28">
        <v>169.21</v>
      </c>
      <c r="AN88" s="28">
        <v>172.57</v>
      </c>
      <c r="AO88" s="28">
        <v>176.9</v>
      </c>
      <c r="AP88" s="28">
        <v>175.12</v>
      </c>
      <c r="AQ88" s="28">
        <v>176.31</v>
      </c>
      <c r="AR88" s="28">
        <v>173.05</v>
      </c>
      <c r="AS88" s="28">
        <v>181.13</v>
      </c>
      <c r="AT88" s="29">
        <v>169.08</v>
      </c>
      <c r="AU88" s="29">
        <v>173.14</v>
      </c>
      <c r="AV88" s="29">
        <v>179.93</v>
      </c>
      <c r="AW88" s="29">
        <v>180.65</v>
      </c>
      <c r="AX88" s="29">
        <v>180.52</v>
      </c>
      <c r="AY88" s="29">
        <v>179.26</v>
      </c>
      <c r="AZ88" s="29">
        <v>176.82</v>
      </c>
      <c r="BA88" s="28">
        <v>173.72</v>
      </c>
      <c r="BB88" s="28">
        <v>173.12</v>
      </c>
      <c r="BC88" s="28">
        <v>193.81</v>
      </c>
      <c r="BD88" s="28">
        <v>200.96</v>
      </c>
      <c r="BE88" s="28">
        <v>213.97</v>
      </c>
      <c r="BF88" s="28">
        <v>210.1</v>
      </c>
      <c r="BG88" s="28">
        <v>199.79</v>
      </c>
      <c r="BH88" s="29">
        <v>49.77</v>
      </c>
      <c r="BI88" s="29">
        <v>49.77</v>
      </c>
      <c r="BJ88" s="29">
        <v>49.77</v>
      </c>
      <c r="BK88" s="29">
        <v>49.77</v>
      </c>
      <c r="BL88" s="29">
        <v>49.77</v>
      </c>
      <c r="BM88" s="29">
        <v>71.010000000000005</v>
      </c>
      <c r="BN88" s="29">
        <v>138.55000000000001</v>
      </c>
      <c r="BO88" s="28">
        <v>49.77</v>
      </c>
      <c r="BP88" s="28">
        <v>70.48</v>
      </c>
      <c r="BQ88" s="28">
        <v>70.5</v>
      </c>
      <c r="BR88" s="28">
        <v>73.73</v>
      </c>
      <c r="BS88" s="28">
        <v>70.42</v>
      </c>
      <c r="BT88" s="28">
        <v>49.77</v>
      </c>
      <c r="BU88" s="28">
        <v>55.38</v>
      </c>
      <c r="BV88" s="29">
        <v>73.040000000000006</v>
      </c>
      <c r="BW88" s="29">
        <v>73.95</v>
      </c>
      <c r="BX88" s="29">
        <v>83.12</v>
      </c>
      <c r="BY88" s="29">
        <v>88.16</v>
      </c>
      <c r="BZ88" s="29">
        <v>84.59</v>
      </c>
      <c r="CA88" s="29">
        <v>104.8</v>
      </c>
      <c r="CB88" s="29">
        <v>118</v>
      </c>
      <c r="CC88" s="28">
        <v>79.83</v>
      </c>
      <c r="CD88" s="28">
        <v>73.02</v>
      </c>
      <c r="CE88" s="28">
        <v>82.04</v>
      </c>
      <c r="CF88" s="28">
        <v>82.43</v>
      </c>
      <c r="CG88" s="28">
        <v>105.45</v>
      </c>
      <c r="CH88" s="28">
        <v>103.67</v>
      </c>
      <c r="CI88" s="28">
        <v>107.15</v>
      </c>
      <c r="CJ88" s="29">
        <v>73.03</v>
      </c>
      <c r="CK88" s="29">
        <v>93.01</v>
      </c>
      <c r="CL88" s="29">
        <v>105.26</v>
      </c>
      <c r="CM88" s="29">
        <v>105.06</v>
      </c>
      <c r="CN88" s="29">
        <v>105.69</v>
      </c>
      <c r="CO88" s="29"/>
      <c r="CP88" s="29"/>
      <c r="CQ88" s="28"/>
      <c r="CR88" s="28"/>
      <c r="CS88" s="28"/>
      <c r="CT88" s="28"/>
      <c r="CU88" s="28"/>
      <c r="CV88" s="28"/>
      <c r="CW88" s="28"/>
      <c r="CX88" s="29"/>
      <c r="CY88" s="29"/>
      <c r="CZ88" s="29"/>
      <c r="DA88" s="29"/>
      <c r="DB88" s="29"/>
      <c r="DC88" s="29"/>
      <c r="DD88" s="29"/>
      <c r="DE88" s="28"/>
      <c r="DF88" s="28"/>
      <c r="DG88" s="28"/>
      <c r="DH88" s="28"/>
      <c r="DI88" s="28"/>
      <c r="DJ88" s="28"/>
      <c r="DK88" s="28"/>
      <c r="DL88" s="29"/>
      <c r="DM88" s="29"/>
      <c r="DN88" s="29"/>
      <c r="DO88" s="29"/>
      <c r="DP88" s="29"/>
      <c r="DQ88" s="29"/>
      <c r="DR88" s="29"/>
      <c r="DS88" s="28"/>
      <c r="DT88" s="28"/>
      <c r="DU88" s="28"/>
      <c r="DV88" s="28"/>
      <c r="DW88" s="28"/>
      <c r="DX88" s="28"/>
      <c r="DY88" s="28"/>
      <c r="DZ88" s="29"/>
      <c r="EA88" s="29"/>
      <c r="EB88" s="29"/>
      <c r="EC88" s="29"/>
      <c r="ED88" s="29"/>
      <c r="EE88" s="29"/>
      <c r="EF88" s="29"/>
      <c r="EG88" s="28"/>
      <c r="EH88" s="28"/>
      <c r="EI88" s="28"/>
      <c r="EJ88" s="28"/>
      <c r="EK88" s="28"/>
      <c r="EL88" s="28"/>
      <c r="EM88" s="28"/>
      <c r="EN88" s="29"/>
      <c r="EO88" s="29"/>
      <c r="EP88" s="29"/>
      <c r="EQ88" s="29"/>
      <c r="ER88" s="29"/>
      <c r="ES88" s="29"/>
      <c r="ET88" s="29"/>
      <c r="EU88" s="28"/>
      <c r="EV88" s="28"/>
      <c r="EW88" s="28"/>
      <c r="EX88" s="28"/>
      <c r="EY88" s="28"/>
      <c r="EZ88" s="28"/>
      <c r="FA88" s="28"/>
      <c r="FB88" s="29"/>
      <c r="FC88" s="29"/>
      <c r="FD88" s="29"/>
      <c r="FE88" s="29"/>
      <c r="FF88" s="29"/>
      <c r="FG88" s="29"/>
      <c r="FH88" s="29"/>
      <c r="FI88" s="28"/>
      <c r="FJ88" s="28"/>
      <c r="FK88" s="28"/>
      <c r="FL88" s="28"/>
      <c r="FM88" s="28"/>
      <c r="FN88" s="28"/>
      <c r="FO88" s="28"/>
      <c r="FP88" s="29"/>
      <c r="FQ88" s="29"/>
      <c r="FR88" s="29"/>
      <c r="FS88" s="29"/>
      <c r="FT88" s="29"/>
      <c r="FU88" s="29"/>
      <c r="FV88" s="29"/>
      <c r="FW88" s="28"/>
      <c r="FX88" s="28"/>
      <c r="FY88" s="28"/>
      <c r="FZ88" s="28"/>
      <c r="GA88" s="28"/>
      <c r="GB88" s="28"/>
      <c r="GC88" s="28"/>
      <c r="GD88" s="29"/>
      <c r="GE88" s="29"/>
      <c r="GF88" s="29"/>
      <c r="GG88" s="29"/>
      <c r="GH88" s="29"/>
      <c r="GI88" s="29"/>
      <c r="GJ88" s="29"/>
      <c r="GK88" s="28"/>
      <c r="GL88" s="28"/>
      <c r="GM88" s="28"/>
      <c r="GN88" s="28"/>
      <c r="GO88" s="28"/>
      <c r="GP88" s="28"/>
      <c r="GQ88" s="28"/>
      <c r="GR88" s="29"/>
      <c r="GS88" s="29"/>
      <c r="GT88" s="29"/>
      <c r="GU88" s="29"/>
      <c r="GV88" s="29"/>
      <c r="GW88" s="29"/>
      <c r="GX88" s="29"/>
      <c r="GY88" s="28"/>
      <c r="GZ88" s="28"/>
      <c r="HA88" s="28"/>
      <c r="HB88" s="28"/>
      <c r="HC88" s="28"/>
      <c r="HD88" s="28"/>
      <c r="HE88" s="28"/>
      <c r="HF88" s="29"/>
      <c r="HG88" s="29"/>
      <c r="HH88" s="29"/>
      <c r="HI88" s="29"/>
      <c r="HJ88" s="29"/>
      <c r="HK88" s="29"/>
      <c r="HL88" s="29"/>
      <c r="HM88" s="28"/>
      <c r="HN88" s="28"/>
      <c r="HO88" s="28"/>
      <c r="HP88" s="28"/>
      <c r="HQ88" s="28"/>
      <c r="HR88" s="28"/>
      <c r="HS88" s="28"/>
      <c r="HT88" s="29"/>
      <c r="HU88" s="29"/>
      <c r="HV88" s="29"/>
      <c r="HW88" s="29"/>
      <c r="HX88" s="29"/>
      <c r="HY88" s="29"/>
      <c r="HZ88" s="29"/>
      <c r="IA88" s="28"/>
      <c r="IB88" s="28"/>
      <c r="IC88" s="28"/>
      <c r="ID88" s="28"/>
      <c r="IE88" s="28"/>
      <c r="IF88" s="28"/>
      <c r="IG88" s="28"/>
      <c r="IH88" s="29"/>
      <c r="II88" s="29"/>
      <c r="IJ88" s="29"/>
      <c r="IK88" s="29"/>
      <c r="IL88" s="29"/>
      <c r="IM88" s="29"/>
      <c r="IN88" s="29"/>
      <c r="IO88" s="28"/>
      <c r="IP88" s="28"/>
      <c r="IQ88" s="28"/>
      <c r="IR88" s="28"/>
      <c r="IS88" s="28"/>
      <c r="IT88" s="28"/>
      <c r="IU88" s="28"/>
      <c r="IV88" s="29"/>
      <c r="IW88" s="29"/>
      <c r="IX88" s="29"/>
      <c r="IY88" s="29"/>
      <c r="IZ88" s="29"/>
      <c r="JA88" s="29"/>
      <c r="JB88" s="29"/>
      <c r="JC88" s="28"/>
      <c r="JD88" s="28"/>
      <c r="JE88" s="28"/>
      <c r="JF88" s="28"/>
      <c r="JG88" s="28"/>
      <c r="JH88" s="28"/>
      <c r="JI88" s="28"/>
      <c r="JJ88" s="29"/>
      <c r="JK88" s="29"/>
      <c r="JL88" s="29"/>
      <c r="JM88" s="29"/>
      <c r="JN88" s="29"/>
      <c r="JO88" s="29"/>
      <c r="JP88" s="29"/>
      <c r="JQ88" s="28"/>
      <c r="JR88" s="28"/>
      <c r="JS88" s="28"/>
      <c r="JT88" s="28"/>
      <c r="JU88" s="28"/>
      <c r="JV88" s="28"/>
      <c r="JW88" s="28"/>
      <c r="JX88" s="29"/>
      <c r="JY88" s="29"/>
      <c r="JZ88" s="29"/>
      <c r="KA88" s="29"/>
      <c r="KB88" s="29"/>
      <c r="KC88" s="29"/>
      <c r="KD88" s="29"/>
      <c r="KE88" s="28"/>
      <c r="KF88" s="28"/>
      <c r="KG88" s="28"/>
      <c r="KH88" s="28"/>
      <c r="KI88" s="28"/>
      <c r="KJ88" s="28"/>
      <c r="KK88" s="28"/>
      <c r="KL88" s="29"/>
      <c r="KM88" s="29"/>
      <c r="KN88" s="29"/>
      <c r="KO88" s="29"/>
      <c r="KP88" s="29"/>
      <c r="KQ88" s="29"/>
      <c r="KR88" s="29"/>
      <c r="KS88" s="28"/>
      <c r="KT88" s="28"/>
      <c r="KU88" s="28"/>
      <c r="KV88" s="28"/>
      <c r="KW88" s="28"/>
      <c r="KX88" s="28"/>
      <c r="KY88" s="28"/>
      <c r="KZ88" s="29"/>
      <c r="LA88" s="29"/>
      <c r="LB88" s="29"/>
    </row>
    <row r="89" spans="1:314" customFormat="1" x14ac:dyDescent="0.25">
      <c r="A89" s="17">
        <v>21</v>
      </c>
      <c r="B89" s="17" t="s">
        <v>5</v>
      </c>
      <c r="C89" s="28">
        <v>223.06</v>
      </c>
      <c r="D89" s="29">
        <v>297.51</v>
      </c>
      <c r="E89" s="29">
        <v>297.38</v>
      </c>
      <c r="F89" s="29">
        <v>308.82</v>
      </c>
      <c r="G89" s="29">
        <v>302.72000000000003</v>
      </c>
      <c r="H89" s="6">
        <v>309.77999999999997</v>
      </c>
      <c r="I89" s="6">
        <v>331.17</v>
      </c>
      <c r="J89" s="29">
        <v>319.37</v>
      </c>
      <c r="K89" s="28">
        <v>294.24</v>
      </c>
      <c r="L89" s="28">
        <v>300.38</v>
      </c>
      <c r="M89" s="28">
        <v>324.69</v>
      </c>
      <c r="N89" s="28">
        <v>344.33</v>
      </c>
      <c r="O89" s="28">
        <v>339.68</v>
      </c>
      <c r="P89" s="28">
        <v>321.97000000000003</v>
      </c>
      <c r="Q89" s="28">
        <v>311.52</v>
      </c>
      <c r="R89" s="29">
        <v>211.46</v>
      </c>
      <c r="S89" s="29">
        <v>222.85</v>
      </c>
      <c r="T89" s="29">
        <v>236.71</v>
      </c>
      <c r="U89" s="29">
        <v>233.87</v>
      </c>
      <c r="V89" s="29">
        <v>230</v>
      </c>
      <c r="W89" s="29">
        <v>210.51</v>
      </c>
      <c r="X89" s="29">
        <v>206.58</v>
      </c>
      <c r="Y89" s="28">
        <v>176.78</v>
      </c>
      <c r="Z89" s="28">
        <v>180.03</v>
      </c>
      <c r="AA89" s="28">
        <v>193.96</v>
      </c>
      <c r="AB89" s="28">
        <v>183.23</v>
      </c>
      <c r="AC89" s="28">
        <v>184.14</v>
      </c>
      <c r="AD89" s="28">
        <v>184.2</v>
      </c>
      <c r="AE89" s="28">
        <v>188.87</v>
      </c>
      <c r="AF89" s="29">
        <v>137.27000000000001</v>
      </c>
      <c r="AG89" s="29">
        <v>144.19</v>
      </c>
      <c r="AH89" s="29">
        <v>155.02000000000001</v>
      </c>
      <c r="AI89" s="29">
        <v>148.16</v>
      </c>
      <c r="AJ89" s="29">
        <v>150.97</v>
      </c>
      <c r="AK89" s="29">
        <v>153.11000000000001</v>
      </c>
      <c r="AL89" s="29">
        <v>162.54</v>
      </c>
      <c r="AM89" s="28">
        <v>169.21</v>
      </c>
      <c r="AN89" s="28">
        <v>172.57</v>
      </c>
      <c r="AO89" s="28">
        <v>176.9</v>
      </c>
      <c r="AP89" s="28">
        <v>175.12</v>
      </c>
      <c r="AQ89" s="28">
        <v>176.31</v>
      </c>
      <c r="AR89" s="28">
        <v>173.05</v>
      </c>
      <c r="AS89" s="28">
        <v>181.13</v>
      </c>
      <c r="AT89" s="29">
        <v>169.08</v>
      </c>
      <c r="AU89" s="29">
        <v>173.14</v>
      </c>
      <c r="AV89" s="29">
        <v>179.93</v>
      </c>
      <c r="AW89" s="29">
        <v>180.65</v>
      </c>
      <c r="AX89" s="29">
        <v>180.52</v>
      </c>
      <c r="AY89" s="29">
        <v>179.26</v>
      </c>
      <c r="AZ89" s="29">
        <v>176.82</v>
      </c>
      <c r="BA89" s="28">
        <v>173.72</v>
      </c>
      <c r="BB89" s="28">
        <v>173.12</v>
      </c>
      <c r="BC89" s="28">
        <v>193.81</v>
      </c>
      <c r="BD89" s="28">
        <v>200.96</v>
      </c>
      <c r="BE89" s="28">
        <v>213.97</v>
      </c>
      <c r="BF89" s="28">
        <v>210.09</v>
      </c>
      <c r="BG89" s="28">
        <v>199.79</v>
      </c>
      <c r="BH89" s="29">
        <v>49.77</v>
      </c>
      <c r="BI89" s="29">
        <v>49.77</v>
      </c>
      <c r="BJ89" s="29">
        <v>49.77</v>
      </c>
      <c r="BK89" s="29">
        <v>49.77</v>
      </c>
      <c r="BL89" s="29">
        <v>49.77</v>
      </c>
      <c r="BM89" s="29">
        <v>49.77</v>
      </c>
      <c r="BN89" s="29">
        <v>133.33000000000001</v>
      </c>
      <c r="BO89" s="28">
        <v>49.77</v>
      </c>
      <c r="BP89" s="28">
        <v>49.77</v>
      </c>
      <c r="BQ89" s="28">
        <v>68.599999999999994</v>
      </c>
      <c r="BR89" s="28">
        <v>49.77</v>
      </c>
      <c r="BS89" s="28">
        <v>49.77</v>
      </c>
      <c r="BT89" s="28">
        <v>49.77</v>
      </c>
      <c r="BU89" s="28">
        <v>49.77</v>
      </c>
      <c r="BV89" s="29">
        <v>73.040000000000006</v>
      </c>
      <c r="BW89" s="29">
        <v>72.45</v>
      </c>
      <c r="BX89" s="29">
        <v>66.78</v>
      </c>
      <c r="BY89" s="29">
        <v>59.74</v>
      </c>
      <c r="BZ89" s="29">
        <v>49.77</v>
      </c>
      <c r="CA89" s="29">
        <v>49.77</v>
      </c>
      <c r="CB89" s="29">
        <v>49.77</v>
      </c>
      <c r="CC89" s="28">
        <v>49.77</v>
      </c>
      <c r="CD89" s="28">
        <v>49.77</v>
      </c>
      <c r="CE89" s="28">
        <v>49.77</v>
      </c>
      <c r="CF89" s="28">
        <v>49.77</v>
      </c>
      <c r="CG89" s="28">
        <v>49.77</v>
      </c>
      <c r="CH89" s="28">
        <v>49.77</v>
      </c>
      <c r="CI89" s="28">
        <v>49.77</v>
      </c>
      <c r="CJ89" s="29">
        <v>49.77</v>
      </c>
      <c r="CK89" s="29">
        <v>49.77</v>
      </c>
      <c r="CL89" s="29">
        <v>49.77</v>
      </c>
      <c r="CM89" s="29">
        <v>49.77</v>
      </c>
      <c r="CN89" s="29">
        <v>99.8</v>
      </c>
      <c r="CO89" s="29"/>
      <c r="CP89" s="29"/>
      <c r="CQ89" s="28"/>
      <c r="CR89" s="28"/>
      <c r="CS89" s="28"/>
      <c r="CT89" s="28"/>
      <c r="CU89" s="28"/>
      <c r="CV89" s="28"/>
      <c r="CW89" s="28"/>
      <c r="CX89" s="29"/>
      <c r="CY89" s="29"/>
      <c r="CZ89" s="29"/>
      <c r="DA89" s="29"/>
      <c r="DB89" s="29"/>
      <c r="DC89" s="29"/>
      <c r="DD89" s="29"/>
      <c r="DE89" s="28"/>
      <c r="DF89" s="28"/>
      <c r="DG89" s="28"/>
      <c r="DH89" s="28"/>
      <c r="DI89" s="28"/>
      <c r="DJ89" s="28"/>
      <c r="DK89" s="28"/>
      <c r="DL89" s="29"/>
      <c r="DM89" s="29"/>
      <c r="DN89" s="29"/>
      <c r="DO89" s="29"/>
      <c r="DP89" s="29"/>
      <c r="DQ89" s="29"/>
      <c r="DR89" s="29"/>
      <c r="DS89" s="28"/>
      <c r="DT89" s="28"/>
      <c r="DU89" s="28"/>
      <c r="DV89" s="28"/>
      <c r="DW89" s="28"/>
      <c r="DX89" s="28"/>
      <c r="DY89" s="28"/>
      <c r="DZ89" s="29"/>
      <c r="EA89" s="29"/>
      <c r="EB89" s="29"/>
      <c r="EC89" s="29"/>
      <c r="ED89" s="29"/>
      <c r="EE89" s="29"/>
      <c r="EF89" s="29"/>
      <c r="EG89" s="28"/>
      <c r="EH89" s="28"/>
      <c r="EI89" s="28"/>
      <c r="EJ89" s="28"/>
      <c r="EK89" s="28"/>
      <c r="EL89" s="28"/>
      <c r="EM89" s="28"/>
      <c r="EN89" s="29"/>
      <c r="EO89" s="29"/>
      <c r="EP89" s="29"/>
      <c r="EQ89" s="29"/>
      <c r="ER89" s="29"/>
      <c r="ES89" s="29"/>
      <c r="ET89" s="29"/>
      <c r="EU89" s="28"/>
      <c r="EV89" s="28"/>
      <c r="EW89" s="28"/>
      <c r="EX89" s="28"/>
      <c r="EY89" s="28"/>
      <c r="EZ89" s="28"/>
      <c r="FA89" s="28"/>
      <c r="FB89" s="29"/>
      <c r="FC89" s="29"/>
      <c r="FD89" s="29"/>
      <c r="FE89" s="29"/>
      <c r="FF89" s="29"/>
      <c r="FG89" s="29"/>
      <c r="FH89" s="29"/>
      <c r="FI89" s="28"/>
      <c r="FJ89" s="28"/>
      <c r="FK89" s="28"/>
      <c r="FL89" s="28"/>
      <c r="FM89" s="28"/>
      <c r="FN89" s="28"/>
      <c r="FO89" s="28"/>
      <c r="FP89" s="29"/>
      <c r="FQ89" s="29"/>
      <c r="FR89" s="29"/>
      <c r="FS89" s="29"/>
      <c r="FT89" s="29"/>
      <c r="FU89" s="29"/>
      <c r="FV89" s="29"/>
      <c r="FW89" s="28"/>
      <c r="FX89" s="28"/>
      <c r="FY89" s="28"/>
      <c r="FZ89" s="28"/>
      <c r="GA89" s="28"/>
      <c r="GB89" s="28"/>
      <c r="GC89" s="28"/>
      <c r="GD89" s="29"/>
      <c r="GE89" s="29"/>
      <c r="GF89" s="29"/>
      <c r="GG89" s="29"/>
      <c r="GH89" s="29"/>
      <c r="GI89" s="29"/>
      <c r="GJ89" s="29"/>
      <c r="GK89" s="28"/>
      <c r="GL89" s="28"/>
      <c r="GM89" s="28"/>
      <c r="GN89" s="28"/>
      <c r="GO89" s="28"/>
      <c r="GP89" s="28"/>
      <c r="GQ89" s="28"/>
      <c r="GR89" s="29"/>
      <c r="GS89" s="29"/>
      <c r="GT89" s="29"/>
      <c r="GU89" s="29"/>
      <c r="GV89" s="29"/>
      <c r="GW89" s="29"/>
      <c r="GX89" s="29"/>
      <c r="GY89" s="28"/>
      <c r="GZ89" s="28"/>
      <c r="HA89" s="28"/>
      <c r="HB89" s="28"/>
      <c r="HC89" s="28"/>
      <c r="HD89" s="28"/>
      <c r="HE89" s="28"/>
      <c r="HF89" s="29"/>
      <c r="HG89" s="29"/>
      <c r="HH89" s="29"/>
      <c r="HI89" s="29"/>
      <c r="HJ89" s="29"/>
      <c r="HK89" s="29"/>
      <c r="HL89" s="29"/>
      <c r="HM89" s="28"/>
      <c r="HN89" s="28"/>
      <c r="HO89" s="28"/>
      <c r="HP89" s="28"/>
      <c r="HQ89" s="28"/>
      <c r="HR89" s="28"/>
      <c r="HS89" s="28"/>
      <c r="HT89" s="29"/>
      <c r="HU89" s="29"/>
      <c r="HV89" s="29"/>
      <c r="HW89" s="29"/>
      <c r="HX89" s="29"/>
      <c r="HY89" s="29"/>
      <c r="HZ89" s="29"/>
      <c r="IA89" s="28"/>
      <c r="IB89" s="28"/>
      <c r="IC89" s="28"/>
      <c r="ID89" s="28"/>
      <c r="IE89" s="28"/>
      <c r="IF89" s="28"/>
      <c r="IG89" s="28"/>
      <c r="IH89" s="29"/>
      <c r="II89" s="29"/>
      <c r="IJ89" s="29"/>
      <c r="IK89" s="29"/>
      <c r="IL89" s="29"/>
      <c r="IM89" s="29"/>
      <c r="IN89" s="29"/>
      <c r="IO89" s="28"/>
      <c r="IP89" s="28"/>
      <c r="IQ89" s="28"/>
      <c r="IR89" s="28"/>
      <c r="IS89" s="28"/>
      <c r="IT89" s="28"/>
      <c r="IU89" s="28"/>
      <c r="IV89" s="29"/>
      <c r="IW89" s="29"/>
      <c r="IX89" s="29"/>
      <c r="IY89" s="29"/>
      <c r="IZ89" s="29"/>
      <c r="JA89" s="29"/>
      <c r="JB89" s="29"/>
      <c r="JC89" s="28"/>
      <c r="JD89" s="28"/>
      <c r="JE89" s="28"/>
      <c r="JF89" s="28"/>
      <c r="JG89" s="28"/>
      <c r="JH89" s="28"/>
      <c r="JI89" s="28"/>
      <c r="JJ89" s="29"/>
      <c r="JK89" s="29"/>
      <c r="JL89" s="29"/>
      <c r="JM89" s="29"/>
      <c r="JN89" s="29"/>
      <c r="JO89" s="29"/>
      <c r="JP89" s="29"/>
      <c r="JQ89" s="28"/>
      <c r="JR89" s="28"/>
      <c r="JS89" s="28"/>
      <c r="JT89" s="28"/>
      <c r="JU89" s="28"/>
      <c r="JV89" s="28"/>
      <c r="JW89" s="28"/>
      <c r="JX89" s="29"/>
      <c r="JY89" s="29"/>
      <c r="JZ89" s="29"/>
      <c r="KA89" s="29"/>
      <c r="KB89" s="29"/>
      <c r="KC89" s="29"/>
      <c r="KD89" s="29"/>
      <c r="KE89" s="28"/>
      <c r="KF89" s="28"/>
      <c r="KG89" s="28"/>
      <c r="KH89" s="28"/>
      <c r="KI89" s="28"/>
      <c r="KJ89" s="28"/>
      <c r="KK89" s="28"/>
      <c r="KL89" s="29"/>
      <c r="KM89" s="29"/>
      <c r="KN89" s="29"/>
      <c r="KO89" s="29"/>
      <c r="KP89" s="29"/>
      <c r="KQ89" s="29"/>
      <c r="KR89" s="29"/>
      <c r="KS89" s="28"/>
      <c r="KT89" s="28"/>
      <c r="KU89" s="28"/>
      <c r="KV89" s="28"/>
      <c r="KW89" s="28"/>
      <c r="KX89" s="28"/>
      <c r="KY89" s="28"/>
      <c r="KZ89" s="29"/>
      <c r="LA89" s="29"/>
      <c r="LB89" s="29"/>
    </row>
    <row r="90" spans="1:314" customFormat="1" x14ac:dyDescent="0.25">
      <c r="A90" s="17">
        <v>22</v>
      </c>
      <c r="B90" s="17" t="s">
        <v>2</v>
      </c>
      <c r="C90" s="28">
        <v>221</v>
      </c>
      <c r="D90" s="29">
        <v>295.64</v>
      </c>
      <c r="E90" s="29">
        <v>290.51</v>
      </c>
      <c r="F90" s="29">
        <v>303.82</v>
      </c>
      <c r="G90" s="29">
        <v>302.29000000000002</v>
      </c>
      <c r="H90" s="6">
        <v>304.49</v>
      </c>
      <c r="I90" s="6">
        <v>322.36</v>
      </c>
      <c r="J90" s="29">
        <v>316.36</v>
      </c>
      <c r="K90" s="28">
        <v>289.77</v>
      </c>
      <c r="L90" s="28">
        <v>294.94</v>
      </c>
      <c r="M90" s="28">
        <v>317.10000000000002</v>
      </c>
      <c r="N90" s="28">
        <v>338.32</v>
      </c>
      <c r="O90" s="28">
        <v>330.94</v>
      </c>
      <c r="P90" s="28">
        <v>314.31</v>
      </c>
      <c r="Q90" s="28">
        <v>303.33</v>
      </c>
      <c r="R90" s="29">
        <v>216.57</v>
      </c>
      <c r="S90" s="29">
        <v>223.39</v>
      </c>
      <c r="T90" s="29">
        <v>230.48</v>
      </c>
      <c r="U90" s="29">
        <v>229.13</v>
      </c>
      <c r="V90" s="29">
        <v>223.74</v>
      </c>
      <c r="W90" s="29">
        <v>212.41</v>
      </c>
      <c r="X90" s="29">
        <v>206.8</v>
      </c>
      <c r="Y90" s="28">
        <v>204.61</v>
      </c>
      <c r="Z90" s="28">
        <v>180.33</v>
      </c>
      <c r="AA90" s="28">
        <v>188.47</v>
      </c>
      <c r="AB90" s="28">
        <v>186.8</v>
      </c>
      <c r="AC90" s="28">
        <v>190.59</v>
      </c>
      <c r="AD90" s="28">
        <v>198.1</v>
      </c>
      <c r="AE90" s="28">
        <v>184.45</v>
      </c>
      <c r="AF90" s="29">
        <v>157.24</v>
      </c>
      <c r="AG90" s="29">
        <v>151.93</v>
      </c>
      <c r="AH90" s="29">
        <v>152.4</v>
      </c>
      <c r="AI90" s="29">
        <v>153.22</v>
      </c>
      <c r="AJ90" s="29">
        <v>156.09</v>
      </c>
      <c r="AK90" s="29">
        <v>155.9</v>
      </c>
      <c r="AL90" s="29">
        <v>162.28</v>
      </c>
      <c r="AM90" s="28">
        <v>168.87</v>
      </c>
      <c r="AN90" s="28">
        <v>172.02</v>
      </c>
      <c r="AO90" s="28">
        <v>174.81</v>
      </c>
      <c r="AP90" s="28">
        <v>173.29</v>
      </c>
      <c r="AQ90" s="28">
        <v>172.77</v>
      </c>
      <c r="AR90" s="28">
        <v>171.22</v>
      </c>
      <c r="AS90" s="28">
        <v>176.22</v>
      </c>
      <c r="AT90" s="29">
        <v>168.02</v>
      </c>
      <c r="AU90" s="29">
        <v>171.52</v>
      </c>
      <c r="AV90" s="29">
        <v>179.12</v>
      </c>
      <c r="AW90" s="29">
        <v>179.25</v>
      </c>
      <c r="AX90" s="29">
        <v>178.75</v>
      </c>
      <c r="AY90" s="29">
        <v>178.07</v>
      </c>
      <c r="AZ90" s="29">
        <v>176.24</v>
      </c>
      <c r="BA90" s="28">
        <v>171.25</v>
      </c>
      <c r="BB90" s="28">
        <v>173.74</v>
      </c>
      <c r="BC90" s="28">
        <v>192.13</v>
      </c>
      <c r="BD90" s="28">
        <v>197.67</v>
      </c>
      <c r="BE90" s="28">
        <v>205.47</v>
      </c>
      <c r="BF90" s="28">
        <v>204.36</v>
      </c>
      <c r="BG90" s="28">
        <v>191.15</v>
      </c>
      <c r="BH90" s="29">
        <v>135.30000000000001</v>
      </c>
      <c r="BI90" s="29">
        <v>135.81</v>
      </c>
      <c r="BJ90" s="29">
        <v>139.9</v>
      </c>
      <c r="BK90" s="29">
        <v>141.07</v>
      </c>
      <c r="BL90" s="29">
        <v>140.96</v>
      </c>
      <c r="BM90" s="29">
        <v>140.94999999999999</v>
      </c>
      <c r="BN90" s="29">
        <v>139.75</v>
      </c>
      <c r="BO90" s="28">
        <v>72.819999999999993</v>
      </c>
      <c r="BP90" s="28">
        <v>72.81</v>
      </c>
      <c r="BQ90" s="28">
        <v>75.2</v>
      </c>
      <c r="BR90" s="28">
        <v>74.72</v>
      </c>
      <c r="BS90" s="28">
        <v>74.52</v>
      </c>
      <c r="BT90" s="28">
        <v>73.819999999999993</v>
      </c>
      <c r="BU90" s="28">
        <v>73.69</v>
      </c>
      <c r="BV90" s="29">
        <v>120.87</v>
      </c>
      <c r="BW90" s="29">
        <v>121.87</v>
      </c>
      <c r="BX90" s="29">
        <v>125.98</v>
      </c>
      <c r="BY90" s="29">
        <v>126.38</v>
      </c>
      <c r="BZ90" s="29">
        <v>124.07</v>
      </c>
      <c r="CA90" s="29">
        <v>123.32</v>
      </c>
      <c r="CB90" s="29">
        <v>120.76</v>
      </c>
      <c r="CC90" s="28">
        <v>133.44999999999999</v>
      </c>
      <c r="CD90" s="28">
        <v>132.87</v>
      </c>
      <c r="CE90" s="28">
        <v>137.28</v>
      </c>
      <c r="CF90" s="28">
        <v>138.47999999999999</v>
      </c>
      <c r="CG90" s="28">
        <v>137.66999999999999</v>
      </c>
      <c r="CH90" s="28">
        <v>135.62</v>
      </c>
      <c r="CI90" s="28">
        <v>132.6</v>
      </c>
      <c r="CJ90" s="29">
        <v>105.8</v>
      </c>
      <c r="CK90" s="29">
        <v>106.71</v>
      </c>
      <c r="CL90" s="29">
        <v>107.9</v>
      </c>
      <c r="CM90" s="29">
        <v>106.47</v>
      </c>
      <c r="CN90" s="29">
        <v>106.3</v>
      </c>
      <c r="CO90" s="29"/>
      <c r="CP90" s="29"/>
      <c r="CQ90" s="28"/>
      <c r="CR90" s="28"/>
      <c r="CS90" s="28"/>
      <c r="CT90" s="28"/>
      <c r="CU90" s="28"/>
      <c r="CV90" s="28"/>
      <c r="CW90" s="28"/>
      <c r="CX90" s="29"/>
      <c r="CY90" s="29"/>
      <c r="CZ90" s="29"/>
      <c r="DA90" s="29"/>
      <c r="DB90" s="29"/>
      <c r="DC90" s="29"/>
      <c r="DD90" s="29"/>
      <c r="DE90" s="28"/>
      <c r="DF90" s="28"/>
      <c r="DG90" s="28"/>
      <c r="DH90" s="28"/>
      <c r="DI90" s="28"/>
      <c r="DJ90" s="28"/>
      <c r="DK90" s="28"/>
      <c r="DL90" s="29"/>
      <c r="DM90" s="29"/>
      <c r="DN90" s="29"/>
      <c r="DO90" s="29"/>
      <c r="DP90" s="29"/>
      <c r="DQ90" s="29"/>
      <c r="DR90" s="29"/>
      <c r="DS90" s="28"/>
      <c r="DT90" s="28"/>
      <c r="DU90" s="28"/>
      <c r="DV90" s="28"/>
      <c r="DW90" s="28"/>
      <c r="DX90" s="28"/>
      <c r="DY90" s="28"/>
      <c r="DZ90" s="29"/>
      <c r="EA90" s="29"/>
      <c r="EB90" s="29"/>
      <c r="EC90" s="29"/>
      <c r="ED90" s="29"/>
      <c r="EE90" s="29"/>
      <c r="EF90" s="29"/>
      <c r="EG90" s="28"/>
      <c r="EH90" s="28"/>
      <c r="EI90" s="28"/>
      <c r="EJ90" s="28"/>
      <c r="EK90" s="28"/>
      <c r="EL90" s="28"/>
      <c r="EM90" s="28"/>
      <c r="EN90" s="29"/>
      <c r="EO90" s="29"/>
      <c r="EP90" s="29"/>
      <c r="EQ90" s="29"/>
      <c r="ER90" s="29"/>
      <c r="ES90" s="29"/>
      <c r="ET90" s="29"/>
      <c r="EU90" s="28"/>
      <c r="EV90" s="28"/>
      <c r="EW90" s="28"/>
      <c r="EX90" s="28"/>
      <c r="EY90" s="28"/>
      <c r="EZ90" s="28"/>
      <c r="FA90" s="28"/>
      <c r="FB90" s="29"/>
      <c r="FC90" s="29"/>
      <c r="FD90" s="29"/>
      <c r="FE90" s="29"/>
      <c r="FF90" s="29"/>
      <c r="FG90" s="29"/>
      <c r="FH90" s="29"/>
      <c r="FI90" s="28"/>
      <c r="FJ90" s="28"/>
      <c r="FK90" s="28"/>
      <c r="FL90" s="28"/>
      <c r="FM90" s="28"/>
      <c r="FN90" s="28"/>
      <c r="FO90" s="28"/>
      <c r="FP90" s="29"/>
      <c r="FQ90" s="29"/>
      <c r="FR90" s="29"/>
      <c r="FS90" s="29"/>
      <c r="FT90" s="29"/>
      <c r="FU90" s="29"/>
      <c r="FV90" s="29"/>
      <c r="FW90" s="28"/>
      <c r="FX90" s="28"/>
      <c r="FY90" s="28"/>
      <c r="FZ90" s="28"/>
      <c r="GA90" s="28"/>
      <c r="GB90" s="28"/>
      <c r="GC90" s="28"/>
      <c r="GD90" s="29"/>
      <c r="GE90" s="29"/>
      <c r="GF90" s="29"/>
      <c r="GG90" s="29"/>
      <c r="GH90" s="29"/>
      <c r="GI90" s="29"/>
      <c r="GJ90" s="29"/>
      <c r="GK90" s="28"/>
      <c r="GL90" s="28"/>
      <c r="GM90" s="28"/>
      <c r="GN90" s="28"/>
      <c r="GO90" s="28"/>
      <c r="GP90" s="28"/>
      <c r="GQ90" s="28"/>
      <c r="GR90" s="29"/>
      <c r="GS90" s="29"/>
      <c r="GT90" s="29"/>
      <c r="GU90" s="29"/>
      <c r="GV90" s="29"/>
      <c r="GW90" s="29"/>
      <c r="GX90" s="29"/>
      <c r="GY90" s="28"/>
      <c r="GZ90" s="28"/>
      <c r="HA90" s="28"/>
      <c r="HB90" s="28"/>
      <c r="HC90" s="28"/>
      <c r="HD90" s="28"/>
      <c r="HE90" s="28"/>
      <c r="HF90" s="29"/>
      <c r="HG90" s="29"/>
      <c r="HH90" s="29"/>
      <c r="HI90" s="29"/>
      <c r="HJ90" s="29"/>
      <c r="HK90" s="29"/>
      <c r="HL90" s="29"/>
      <c r="HM90" s="28"/>
      <c r="HN90" s="28"/>
      <c r="HO90" s="28"/>
      <c r="HP90" s="28"/>
      <c r="HQ90" s="28"/>
      <c r="HR90" s="28"/>
      <c r="HS90" s="28"/>
      <c r="HT90" s="29"/>
      <c r="HU90" s="29"/>
      <c r="HV90" s="29"/>
      <c r="HW90" s="29"/>
      <c r="HX90" s="29"/>
      <c r="HY90" s="29"/>
      <c r="HZ90" s="29"/>
      <c r="IA90" s="28"/>
      <c r="IB90" s="28"/>
      <c r="IC90" s="28"/>
      <c r="ID90" s="28"/>
      <c r="IE90" s="28"/>
      <c r="IF90" s="28"/>
      <c r="IG90" s="28"/>
      <c r="IH90" s="29"/>
      <c r="II90" s="29"/>
      <c r="IJ90" s="29"/>
      <c r="IK90" s="29"/>
      <c r="IL90" s="29"/>
      <c r="IM90" s="29"/>
      <c r="IN90" s="29"/>
      <c r="IO90" s="28"/>
      <c r="IP90" s="28"/>
      <c r="IQ90" s="28"/>
      <c r="IR90" s="28"/>
      <c r="IS90" s="28"/>
      <c r="IT90" s="28"/>
      <c r="IU90" s="28"/>
      <c r="IV90" s="29"/>
      <c r="IW90" s="29"/>
      <c r="IX90" s="29"/>
      <c r="IY90" s="29"/>
      <c r="IZ90" s="29"/>
      <c r="JA90" s="29"/>
      <c r="JB90" s="29"/>
      <c r="JC90" s="28"/>
      <c r="JD90" s="28"/>
      <c r="JE90" s="28"/>
      <c r="JF90" s="28"/>
      <c r="JG90" s="28"/>
      <c r="JH90" s="28"/>
      <c r="JI90" s="28"/>
      <c r="JJ90" s="29"/>
      <c r="JK90" s="29"/>
      <c r="JL90" s="29"/>
      <c r="JM90" s="29"/>
      <c r="JN90" s="29"/>
      <c r="JO90" s="29"/>
      <c r="JP90" s="29"/>
      <c r="JQ90" s="28"/>
      <c r="JR90" s="28"/>
      <c r="JS90" s="28"/>
      <c r="JT90" s="28"/>
      <c r="JU90" s="28"/>
      <c r="JV90" s="28"/>
      <c r="JW90" s="28"/>
      <c r="JX90" s="29"/>
      <c r="JY90" s="29"/>
      <c r="JZ90" s="29"/>
      <c r="KA90" s="29"/>
      <c r="KB90" s="29"/>
      <c r="KC90" s="29"/>
      <c r="KD90" s="29"/>
      <c r="KE90" s="28"/>
      <c r="KF90" s="28"/>
      <c r="KG90" s="28"/>
      <c r="KH90" s="28"/>
      <c r="KI90" s="28"/>
      <c r="KJ90" s="28"/>
      <c r="KK90" s="28"/>
      <c r="KL90" s="29"/>
      <c r="KM90" s="29"/>
      <c r="KN90" s="29"/>
      <c r="KO90" s="29"/>
      <c r="KP90" s="29"/>
      <c r="KQ90" s="29"/>
      <c r="KR90" s="29"/>
      <c r="KS90" s="28"/>
      <c r="KT90" s="28"/>
      <c r="KU90" s="28"/>
      <c r="KV90" s="28"/>
      <c r="KW90" s="28"/>
      <c r="KX90" s="28"/>
      <c r="KY90" s="28"/>
      <c r="KZ90" s="29"/>
      <c r="LA90" s="29"/>
      <c r="LB90" s="29"/>
    </row>
    <row r="91" spans="1:314" customFormat="1" x14ac:dyDescent="0.25">
      <c r="A91" s="17">
        <v>22</v>
      </c>
      <c r="B91" s="17" t="s">
        <v>3</v>
      </c>
      <c r="C91" s="28">
        <v>221</v>
      </c>
      <c r="D91" s="29">
        <v>295.64</v>
      </c>
      <c r="E91" s="29">
        <v>290.51</v>
      </c>
      <c r="F91" s="29">
        <v>303.82</v>
      </c>
      <c r="G91" s="29">
        <v>302.29000000000002</v>
      </c>
      <c r="H91" s="6">
        <v>304.49</v>
      </c>
      <c r="I91" s="6">
        <v>322.36</v>
      </c>
      <c r="J91" s="29">
        <v>316.36</v>
      </c>
      <c r="K91" s="28">
        <v>289.77</v>
      </c>
      <c r="L91" s="28">
        <v>294.94</v>
      </c>
      <c r="M91" s="28">
        <v>317.10000000000002</v>
      </c>
      <c r="N91" s="28">
        <v>338.32</v>
      </c>
      <c r="O91" s="28">
        <v>330.94</v>
      </c>
      <c r="P91" s="28">
        <v>314.31</v>
      </c>
      <c r="Q91" s="28">
        <v>303.33</v>
      </c>
      <c r="R91" s="29">
        <v>210.95</v>
      </c>
      <c r="S91" s="29">
        <v>219.42</v>
      </c>
      <c r="T91" s="29">
        <v>230.46</v>
      </c>
      <c r="U91" s="29">
        <v>228.13</v>
      </c>
      <c r="V91" s="29">
        <v>223.73</v>
      </c>
      <c r="W91" s="29">
        <v>208.39</v>
      </c>
      <c r="X91" s="29">
        <v>206.08</v>
      </c>
      <c r="Y91" s="28">
        <v>175.66</v>
      </c>
      <c r="Z91" s="28">
        <v>178.06</v>
      </c>
      <c r="AA91" s="28">
        <v>187.95</v>
      </c>
      <c r="AB91" s="28">
        <v>181.75</v>
      </c>
      <c r="AC91" s="28">
        <v>183.08</v>
      </c>
      <c r="AD91" s="28">
        <v>182.5</v>
      </c>
      <c r="AE91" s="28">
        <v>184.16</v>
      </c>
      <c r="AF91" s="29">
        <v>136.9</v>
      </c>
      <c r="AG91" s="29">
        <v>134.77000000000001</v>
      </c>
      <c r="AH91" s="29">
        <v>151.63</v>
      </c>
      <c r="AI91" s="29">
        <v>146.94999999999999</v>
      </c>
      <c r="AJ91" s="29">
        <v>146.86000000000001</v>
      </c>
      <c r="AK91" s="29">
        <v>143.81</v>
      </c>
      <c r="AL91" s="29">
        <v>149.22</v>
      </c>
      <c r="AM91" s="28">
        <v>166.25</v>
      </c>
      <c r="AN91" s="28">
        <v>172.02</v>
      </c>
      <c r="AO91" s="28">
        <v>174.55</v>
      </c>
      <c r="AP91" s="28">
        <v>173.29</v>
      </c>
      <c r="AQ91" s="28">
        <v>172.77</v>
      </c>
      <c r="AR91" s="28">
        <v>171.22</v>
      </c>
      <c r="AS91" s="28">
        <v>176.22</v>
      </c>
      <c r="AT91" s="29">
        <v>168.02</v>
      </c>
      <c r="AU91" s="29">
        <v>171.52</v>
      </c>
      <c r="AV91" s="29">
        <v>179.12</v>
      </c>
      <c r="AW91" s="29">
        <v>179.25</v>
      </c>
      <c r="AX91" s="29">
        <v>178.75</v>
      </c>
      <c r="AY91" s="29">
        <v>178.07</v>
      </c>
      <c r="AZ91" s="29">
        <v>176.24</v>
      </c>
      <c r="BA91" s="28">
        <v>171.25</v>
      </c>
      <c r="BB91" s="28">
        <v>173.74</v>
      </c>
      <c r="BC91" s="28">
        <v>192.13</v>
      </c>
      <c r="BD91" s="28">
        <v>197.67</v>
      </c>
      <c r="BE91" s="28">
        <v>205.47</v>
      </c>
      <c r="BF91" s="28">
        <v>204.36</v>
      </c>
      <c r="BG91" s="28">
        <v>191.14</v>
      </c>
      <c r="BH91" s="29">
        <v>135.30000000000001</v>
      </c>
      <c r="BI91" s="29">
        <v>135.81</v>
      </c>
      <c r="BJ91" s="29">
        <v>139.9</v>
      </c>
      <c r="BK91" s="29">
        <v>141.07</v>
      </c>
      <c r="BL91" s="29">
        <v>140.96</v>
      </c>
      <c r="BM91" s="29">
        <v>140.94999999999999</v>
      </c>
      <c r="BN91" s="29">
        <v>139.75</v>
      </c>
      <c r="BO91" s="28">
        <v>72.819999999999993</v>
      </c>
      <c r="BP91" s="28">
        <v>72.81</v>
      </c>
      <c r="BQ91" s="28">
        <v>75.2</v>
      </c>
      <c r="BR91" s="28">
        <v>74.72</v>
      </c>
      <c r="BS91" s="28">
        <v>74.52</v>
      </c>
      <c r="BT91" s="28">
        <v>73.819999999999993</v>
      </c>
      <c r="BU91" s="28">
        <v>73.69</v>
      </c>
      <c r="BV91" s="29">
        <v>120.87</v>
      </c>
      <c r="BW91" s="29">
        <v>121.87</v>
      </c>
      <c r="BX91" s="29">
        <v>125.98</v>
      </c>
      <c r="BY91" s="29">
        <v>126.38</v>
      </c>
      <c r="BZ91" s="29">
        <v>124.08</v>
      </c>
      <c r="CA91" s="29">
        <v>123.32</v>
      </c>
      <c r="CB91" s="29">
        <v>120.76</v>
      </c>
      <c r="CC91" s="28">
        <v>133.46</v>
      </c>
      <c r="CD91" s="28">
        <v>132.87</v>
      </c>
      <c r="CE91" s="28">
        <v>137.28</v>
      </c>
      <c r="CF91" s="28">
        <v>138.47999999999999</v>
      </c>
      <c r="CG91" s="28">
        <v>137.66999999999999</v>
      </c>
      <c r="CH91" s="28">
        <v>135.62</v>
      </c>
      <c r="CI91" s="28">
        <v>132.6</v>
      </c>
      <c r="CJ91" s="29">
        <v>105.8</v>
      </c>
      <c r="CK91" s="29">
        <v>106.71</v>
      </c>
      <c r="CL91" s="29">
        <v>107.9</v>
      </c>
      <c r="CM91" s="29">
        <v>106.47</v>
      </c>
      <c r="CN91" s="29">
        <v>106.3</v>
      </c>
      <c r="CO91" s="29"/>
      <c r="CP91" s="29"/>
      <c r="CQ91" s="28"/>
      <c r="CR91" s="28"/>
      <c r="CS91" s="28"/>
      <c r="CT91" s="28"/>
      <c r="CU91" s="28"/>
      <c r="CV91" s="28"/>
      <c r="CW91" s="28"/>
      <c r="CX91" s="29"/>
      <c r="CY91" s="29"/>
      <c r="CZ91" s="29"/>
      <c r="DA91" s="29"/>
      <c r="DB91" s="29"/>
      <c r="DC91" s="29"/>
      <c r="DD91" s="29"/>
      <c r="DE91" s="28"/>
      <c r="DF91" s="28"/>
      <c r="DG91" s="28"/>
      <c r="DH91" s="28"/>
      <c r="DI91" s="28"/>
      <c r="DJ91" s="28"/>
      <c r="DK91" s="28"/>
      <c r="DL91" s="29"/>
      <c r="DM91" s="29"/>
      <c r="DN91" s="29"/>
      <c r="DO91" s="29"/>
      <c r="DP91" s="29"/>
      <c r="DQ91" s="29"/>
      <c r="DR91" s="29"/>
      <c r="DS91" s="28"/>
      <c r="DT91" s="28"/>
      <c r="DU91" s="28"/>
      <c r="DV91" s="28"/>
      <c r="DW91" s="28"/>
      <c r="DX91" s="28"/>
      <c r="DY91" s="28"/>
      <c r="DZ91" s="29"/>
      <c r="EA91" s="29"/>
      <c r="EB91" s="29"/>
      <c r="EC91" s="29"/>
      <c r="ED91" s="29"/>
      <c r="EE91" s="29"/>
      <c r="EF91" s="29"/>
      <c r="EG91" s="28"/>
      <c r="EH91" s="28"/>
      <c r="EI91" s="28"/>
      <c r="EJ91" s="28"/>
      <c r="EK91" s="28"/>
      <c r="EL91" s="28"/>
      <c r="EM91" s="28"/>
      <c r="EN91" s="29"/>
      <c r="EO91" s="29"/>
      <c r="EP91" s="29"/>
      <c r="EQ91" s="29"/>
      <c r="ER91" s="29"/>
      <c r="ES91" s="29"/>
      <c r="ET91" s="29"/>
      <c r="EU91" s="28"/>
      <c r="EV91" s="28"/>
      <c r="EW91" s="28"/>
      <c r="EX91" s="28"/>
      <c r="EY91" s="28"/>
      <c r="EZ91" s="28"/>
      <c r="FA91" s="28"/>
      <c r="FB91" s="29"/>
      <c r="FC91" s="29"/>
      <c r="FD91" s="29"/>
      <c r="FE91" s="29"/>
      <c r="FF91" s="29"/>
      <c r="FG91" s="29"/>
      <c r="FH91" s="29"/>
      <c r="FI91" s="28"/>
      <c r="FJ91" s="28"/>
      <c r="FK91" s="28"/>
      <c r="FL91" s="28"/>
      <c r="FM91" s="28"/>
      <c r="FN91" s="28"/>
      <c r="FO91" s="28"/>
      <c r="FP91" s="29"/>
      <c r="FQ91" s="29"/>
      <c r="FR91" s="29"/>
      <c r="FS91" s="29"/>
      <c r="FT91" s="29"/>
      <c r="FU91" s="29"/>
      <c r="FV91" s="29"/>
      <c r="FW91" s="28"/>
      <c r="FX91" s="28"/>
      <c r="FY91" s="28"/>
      <c r="FZ91" s="28"/>
      <c r="GA91" s="28"/>
      <c r="GB91" s="28"/>
      <c r="GC91" s="28"/>
      <c r="GD91" s="29"/>
      <c r="GE91" s="29"/>
      <c r="GF91" s="29"/>
      <c r="GG91" s="29"/>
      <c r="GH91" s="29"/>
      <c r="GI91" s="29"/>
      <c r="GJ91" s="29"/>
      <c r="GK91" s="28"/>
      <c r="GL91" s="28"/>
      <c r="GM91" s="28"/>
      <c r="GN91" s="28"/>
      <c r="GO91" s="28"/>
      <c r="GP91" s="28"/>
      <c r="GQ91" s="28"/>
      <c r="GR91" s="29"/>
      <c r="GS91" s="29"/>
      <c r="GT91" s="29"/>
      <c r="GU91" s="29"/>
      <c r="GV91" s="29"/>
      <c r="GW91" s="29"/>
      <c r="GX91" s="29"/>
      <c r="GY91" s="28"/>
      <c r="GZ91" s="28"/>
      <c r="HA91" s="28"/>
      <c r="HB91" s="28"/>
      <c r="HC91" s="28"/>
      <c r="HD91" s="28"/>
      <c r="HE91" s="28"/>
      <c r="HF91" s="29"/>
      <c r="HG91" s="29"/>
      <c r="HH91" s="29"/>
      <c r="HI91" s="29"/>
      <c r="HJ91" s="29"/>
      <c r="HK91" s="29"/>
      <c r="HL91" s="29"/>
      <c r="HM91" s="28"/>
      <c r="HN91" s="28"/>
      <c r="HO91" s="28"/>
      <c r="HP91" s="28"/>
      <c r="HQ91" s="28"/>
      <c r="HR91" s="28"/>
      <c r="HS91" s="28"/>
      <c r="HT91" s="29"/>
      <c r="HU91" s="29"/>
      <c r="HV91" s="29"/>
      <c r="HW91" s="29"/>
      <c r="HX91" s="29"/>
      <c r="HY91" s="29"/>
      <c r="HZ91" s="29"/>
      <c r="IA91" s="28"/>
      <c r="IB91" s="28"/>
      <c r="IC91" s="28"/>
      <c r="ID91" s="28"/>
      <c r="IE91" s="28"/>
      <c r="IF91" s="28"/>
      <c r="IG91" s="28"/>
      <c r="IH91" s="29"/>
      <c r="II91" s="29"/>
      <c r="IJ91" s="29"/>
      <c r="IK91" s="29"/>
      <c r="IL91" s="29"/>
      <c r="IM91" s="29"/>
      <c r="IN91" s="29"/>
      <c r="IO91" s="28"/>
      <c r="IP91" s="28"/>
      <c r="IQ91" s="28"/>
      <c r="IR91" s="28"/>
      <c r="IS91" s="28"/>
      <c r="IT91" s="28"/>
      <c r="IU91" s="28"/>
      <c r="IV91" s="29"/>
      <c r="IW91" s="29"/>
      <c r="IX91" s="29"/>
      <c r="IY91" s="29"/>
      <c r="IZ91" s="29"/>
      <c r="JA91" s="29"/>
      <c r="JB91" s="29"/>
      <c r="JC91" s="28"/>
      <c r="JD91" s="28"/>
      <c r="JE91" s="28"/>
      <c r="JF91" s="28"/>
      <c r="JG91" s="28"/>
      <c r="JH91" s="28"/>
      <c r="JI91" s="28"/>
      <c r="JJ91" s="29"/>
      <c r="JK91" s="29"/>
      <c r="JL91" s="29"/>
      <c r="JM91" s="29"/>
      <c r="JN91" s="29"/>
      <c r="JO91" s="29"/>
      <c r="JP91" s="29"/>
      <c r="JQ91" s="28"/>
      <c r="JR91" s="28"/>
      <c r="JS91" s="28"/>
      <c r="JT91" s="28"/>
      <c r="JU91" s="28"/>
      <c r="JV91" s="28"/>
      <c r="JW91" s="28"/>
      <c r="JX91" s="29"/>
      <c r="JY91" s="29"/>
      <c r="JZ91" s="29"/>
      <c r="KA91" s="29"/>
      <c r="KB91" s="29"/>
      <c r="KC91" s="29"/>
      <c r="KD91" s="29"/>
      <c r="KE91" s="28"/>
      <c r="KF91" s="28"/>
      <c r="KG91" s="28"/>
      <c r="KH91" s="28"/>
      <c r="KI91" s="28"/>
      <c r="KJ91" s="28"/>
      <c r="KK91" s="28"/>
      <c r="KL91" s="29"/>
      <c r="KM91" s="29"/>
      <c r="KN91" s="29"/>
      <c r="KO91" s="29"/>
      <c r="KP91" s="29"/>
      <c r="KQ91" s="29"/>
      <c r="KR91" s="29"/>
      <c r="KS91" s="28"/>
      <c r="KT91" s="28"/>
      <c r="KU91" s="28"/>
      <c r="KV91" s="28"/>
      <c r="KW91" s="28"/>
      <c r="KX91" s="28"/>
      <c r="KY91" s="28"/>
      <c r="KZ91" s="29"/>
      <c r="LA91" s="29"/>
      <c r="LB91" s="29"/>
    </row>
    <row r="92" spans="1:314" customFormat="1" x14ac:dyDescent="0.25">
      <c r="A92" s="17">
        <v>22</v>
      </c>
      <c r="B92" s="17" t="s">
        <v>4</v>
      </c>
      <c r="C92" s="28">
        <v>221</v>
      </c>
      <c r="D92" s="29">
        <v>295.64999999999998</v>
      </c>
      <c r="E92" s="29">
        <v>290.51</v>
      </c>
      <c r="F92" s="29">
        <v>303.81</v>
      </c>
      <c r="G92" s="29">
        <v>302.29000000000002</v>
      </c>
      <c r="H92" s="6">
        <v>266.31</v>
      </c>
      <c r="I92" s="6">
        <v>322.36</v>
      </c>
      <c r="J92" s="29">
        <v>316.36</v>
      </c>
      <c r="K92" s="28">
        <v>289.77</v>
      </c>
      <c r="L92" s="28">
        <v>294.94</v>
      </c>
      <c r="M92" s="28">
        <v>317.10000000000002</v>
      </c>
      <c r="N92" s="28">
        <v>338.32</v>
      </c>
      <c r="O92" s="28">
        <v>330.94</v>
      </c>
      <c r="P92" s="28">
        <v>314.31</v>
      </c>
      <c r="Q92" s="28">
        <v>303.33</v>
      </c>
      <c r="R92" s="29">
        <v>210.95</v>
      </c>
      <c r="S92" s="29">
        <v>219.42</v>
      </c>
      <c r="T92" s="29">
        <v>230.46</v>
      </c>
      <c r="U92" s="29">
        <v>228.13</v>
      </c>
      <c r="V92" s="29">
        <v>223.73</v>
      </c>
      <c r="W92" s="29">
        <v>208.39</v>
      </c>
      <c r="X92" s="29">
        <v>205.95</v>
      </c>
      <c r="Y92" s="28">
        <v>175.66</v>
      </c>
      <c r="Z92" s="28">
        <v>178.06</v>
      </c>
      <c r="AA92" s="28">
        <v>187.95</v>
      </c>
      <c r="AB92" s="28">
        <v>181.75</v>
      </c>
      <c r="AC92" s="28">
        <v>183.08</v>
      </c>
      <c r="AD92" s="28">
        <v>182.5</v>
      </c>
      <c r="AE92" s="28">
        <v>174.19</v>
      </c>
      <c r="AF92" s="29">
        <v>136.9</v>
      </c>
      <c r="AG92" s="29">
        <v>137.97999999999999</v>
      </c>
      <c r="AH92" s="29">
        <v>152.4</v>
      </c>
      <c r="AI92" s="29">
        <v>146.94999999999999</v>
      </c>
      <c r="AJ92" s="29">
        <v>150.63</v>
      </c>
      <c r="AK92" s="29">
        <v>152.38</v>
      </c>
      <c r="AL92" s="29">
        <v>162.28</v>
      </c>
      <c r="AM92" s="28">
        <v>168.87</v>
      </c>
      <c r="AN92" s="28">
        <v>172.02</v>
      </c>
      <c r="AO92" s="28">
        <v>174.81</v>
      </c>
      <c r="AP92" s="28">
        <v>173.29</v>
      </c>
      <c r="AQ92" s="28">
        <v>172.77</v>
      </c>
      <c r="AR92" s="28">
        <v>171.22</v>
      </c>
      <c r="AS92" s="28">
        <v>176.22</v>
      </c>
      <c r="AT92" s="29">
        <v>168.02</v>
      </c>
      <c r="AU92" s="29">
        <v>171.52</v>
      </c>
      <c r="AV92" s="29">
        <v>179.12</v>
      </c>
      <c r="AW92" s="29">
        <v>179.25</v>
      </c>
      <c r="AX92" s="29">
        <v>178.75</v>
      </c>
      <c r="AY92" s="29">
        <v>178.07</v>
      </c>
      <c r="AZ92" s="29">
        <v>176.24</v>
      </c>
      <c r="BA92" s="28">
        <v>171.25</v>
      </c>
      <c r="BB92" s="28">
        <v>169.54</v>
      </c>
      <c r="BC92" s="28">
        <v>192.13</v>
      </c>
      <c r="BD92" s="28">
        <v>197.67</v>
      </c>
      <c r="BE92" s="28">
        <v>205.47</v>
      </c>
      <c r="BF92" s="28">
        <v>204.36</v>
      </c>
      <c r="BG92" s="28">
        <v>191.15</v>
      </c>
      <c r="BH92" s="29">
        <v>49.77</v>
      </c>
      <c r="BI92" s="29">
        <v>49.77</v>
      </c>
      <c r="BJ92" s="29">
        <v>49.77</v>
      </c>
      <c r="BK92" s="29">
        <v>49.77</v>
      </c>
      <c r="BL92" s="29">
        <v>49.77</v>
      </c>
      <c r="BM92" s="29">
        <v>70.88</v>
      </c>
      <c r="BN92" s="29">
        <v>138.43</v>
      </c>
      <c r="BO92" s="28">
        <v>49.77</v>
      </c>
      <c r="BP92" s="28">
        <v>70.14</v>
      </c>
      <c r="BQ92" s="28">
        <v>70.45</v>
      </c>
      <c r="BR92" s="28">
        <v>74.709999999999994</v>
      </c>
      <c r="BS92" s="28">
        <v>70.400000000000006</v>
      </c>
      <c r="BT92" s="28">
        <v>49.77</v>
      </c>
      <c r="BU92" s="28">
        <v>64.05</v>
      </c>
      <c r="BV92" s="29">
        <v>73.88</v>
      </c>
      <c r="BW92" s="29">
        <v>74.33</v>
      </c>
      <c r="BX92" s="29">
        <v>83.11</v>
      </c>
      <c r="BY92" s="29">
        <v>87.88</v>
      </c>
      <c r="BZ92" s="29">
        <v>84.55</v>
      </c>
      <c r="CA92" s="29">
        <v>104.82</v>
      </c>
      <c r="CB92" s="29">
        <v>117.54</v>
      </c>
      <c r="CC92" s="28">
        <v>79.849999999999994</v>
      </c>
      <c r="CD92" s="28">
        <v>71.8</v>
      </c>
      <c r="CE92" s="28">
        <v>82.01</v>
      </c>
      <c r="CF92" s="28">
        <v>82.6</v>
      </c>
      <c r="CG92" s="28">
        <v>103.44</v>
      </c>
      <c r="CH92" s="28">
        <v>103.56</v>
      </c>
      <c r="CI92" s="28">
        <v>107.11</v>
      </c>
      <c r="CJ92" s="29">
        <v>73</v>
      </c>
      <c r="CK92" s="29">
        <v>92.91</v>
      </c>
      <c r="CL92" s="29">
        <v>105.23</v>
      </c>
      <c r="CM92" s="29">
        <v>106.47</v>
      </c>
      <c r="CN92" s="29">
        <v>106.3</v>
      </c>
      <c r="CO92" s="29"/>
      <c r="CP92" s="29"/>
      <c r="CQ92" s="28"/>
      <c r="CR92" s="28"/>
      <c r="CS92" s="28"/>
      <c r="CT92" s="28"/>
      <c r="CU92" s="28"/>
      <c r="CV92" s="28"/>
      <c r="CW92" s="28"/>
      <c r="CX92" s="29"/>
      <c r="CY92" s="29"/>
      <c r="CZ92" s="29"/>
      <c r="DA92" s="29"/>
      <c r="DB92" s="29"/>
      <c r="DC92" s="29"/>
      <c r="DD92" s="29"/>
      <c r="DE92" s="28"/>
      <c r="DF92" s="28"/>
      <c r="DG92" s="28"/>
      <c r="DH92" s="28"/>
      <c r="DI92" s="28"/>
      <c r="DJ92" s="28"/>
      <c r="DK92" s="28"/>
      <c r="DL92" s="29"/>
      <c r="DM92" s="29"/>
      <c r="DN92" s="29"/>
      <c r="DO92" s="29"/>
      <c r="DP92" s="29"/>
      <c r="DQ92" s="29"/>
      <c r="DR92" s="29"/>
      <c r="DS92" s="28"/>
      <c r="DT92" s="28"/>
      <c r="DU92" s="28"/>
      <c r="DV92" s="28"/>
      <c r="DW92" s="28"/>
      <c r="DX92" s="28"/>
      <c r="DY92" s="28"/>
      <c r="DZ92" s="29"/>
      <c r="EA92" s="29"/>
      <c r="EB92" s="29"/>
      <c r="EC92" s="29"/>
      <c r="ED92" s="29"/>
      <c r="EE92" s="29"/>
      <c r="EF92" s="29"/>
      <c r="EG92" s="28"/>
      <c r="EH92" s="28"/>
      <c r="EI92" s="28"/>
      <c r="EJ92" s="28"/>
      <c r="EK92" s="28"/>
      <c r="EL92" s="28"/>
      <c r="EM92" s="28"/>
      <c r="EN92" s="29"/>
      <c r="EO92" s="29"/>
      <c r="EP92" s="29"/>
      <c r="EQ92" s="29"/>
      <c r="ER92" s="29"/>
      <c r="ES92" s="29"/>
      <c r="ET92" s="29"/>
      <c r="EU92" s="28"/>
      <c r="EV92" s="28"/>
      <c r="EW92" s="28"/>
      <c r="EX92" s="28"/>
      <c r="EY92" s="28"/>
      <c r="EZ92" s="28"/>
      <c r="FA92" s="28"/>
      <c r="FB92" s="29"/>
      <c r="FC92" s="29"/>
      <c r="FD92" s="29"/>
      <c r="FE92" s="29"/>
      <c r="FF92" s="29"/>
      <c r="FG92" s="29"/>
      <c r="FH92" s="29"/>
      <c r="FI92" s="28"/>
      <c r="FJ92" s="28"/>
      <c r="FK92" s="28"/>
      <c r="FL92" s="28"/>
      <c r="FM92" s="28"/>
      <c r="FN92" s="28"/>
      <c r="FO92" s="28"/>
      <c r="FP92" s="29"/>
      <c r="FQ92" s="29"/>
      <c r="FR92" s="29"/>
      <c r="FS92" s="29"/>
      <c r="FT92" s="29"/>
      <c r="FU92" s="29"/>
      <c r="FV92" s="29"/>
      <c r="FW92" s="28"/>
      <c r="FX92" s="28"/>
      <c r="FY92" s="28"/>
      <c r="FZ92" s="28"/>
      <c r="GA92" s="28"/>
      <c r="GB92" s="28"/>
      <c r="GC92" s="28"/>
      <c r="GD92" s="29"/>
      <c r="GE92" s="29"/>
      <c r="GF92" s="29"/>
      <c r="GG92" s="29"/>
      <c r="GH92" s="29"/>
      <c r="GI92" s="29"/>
      <c r="GJ92" s="29"/>
      <c r="GK92" s="28"/>
      <c r="GL92" s="28"/>
      <c r="GM92" s="28"/>
      <c r="GN92" s="28"/>
      <c r="GO92" s="28"/>
      <c r="GP92" s="28"/>
      <c r="GQ92" s="28"/>
      <c r="GR92" s="29"/>
      <c r="GS92" s="29"/>
      <c r="GT92" s="29"/>
      <c r="GU92" s="29"/>
      <c r="GV92" s="29"/>
      <c r="GW92" s="29"/>
      <c r="GX92" s="29"/>
      <c r="GY92" s="28"/>
      <c r="GZ92" s="28"/>
      <c r="HA92" s="28"/>
      <c r="HB92" s="28"/>
      <c r="HC92" s="28"/>
      <c r="HD92" s="28"/>
      <c r="HE92" s="28"/>
      <c r="HF92" s="29"/>
      <c r="HG92" s="29"/>
      <c r="HH92" s="29"/>
      <c r="HI92" s="29"/>
      <c r="HJ92" s="29"/>
      <c r="HK92" s="29"/>
      <c r="HL92" s="29"/>
      <c r="HM92" s="28"/>
      <c r="HN92" s="28"/>
      <c r="HO92" s="28"/>
      <c r="HP92" s="28"/>
      <c r="HQ92" s="28"/>
      <c r="HR92" s="28"/>
      <c r="HS92" s="28"/>
      <c r="HT92" s="29"/>
      <c r="HU92" s="29"/>
      <c r="HV92" s="29"/>
      <c r="HW92" s="29"/>
      <c r="HX92" s="29"/>
      <c r="HY92" s="29"/>
      <c r="HZ92" s="29"/>
      <c r="IA92" s="28"/>
      <c r="IB92" s="28"/>
      <c r="IC92" s="28"/>
      <c r="ID92" s="28"/>
      <c r="IE92" s="28"/>
      <c r="IF92" s="28"/>
      <c r="IG92" s="28"/>
      <c r="IH92" s="29"/>
      <c r="II92" s="29"/>
      <c r="IJ92" s="29"/>
      <c r="IK92" s="29"/>
      <c r="IL92" s="29"/>
      <c r="IM92" s="29"/>
      <c r="IN92" s="29"/>
      <c r="IO92" s="28"/>
      <c r="IP92" s="28"/>
      <c r="IQ92" s="28"/>
      <c r="IR92" s="28"/>
      <c r="IS92" s="28"/>
      <c r="IT92" s="28"/>
      <c r="IU92" s="28"/>
      <c r="IV92" s="29"/>
      <c r="IW92" s="29"/>
      <c r="IX92" s="29"/>
      <c r="IY92" s="29"/>
      <c r="IZ92" s="29"/>
      <c r="JA92" s="29"/>
      <c r="JB92" s="29"/>
      <c r="JC92" s="28"/>
      <c r="JD92" s="28"/>
      <c r="JE92" s="28"/>
      <c r="JF92" s="28"/>
      <c r="JG92" s="28"/>
      <c r="JH92" s="28"/>
      <c r="JI92" s="28"/>
      <c r="JJ92" s="29"/>
      <c r="JK92" s="29"/>
      <c r="JL92" s="29"/>
      <c r="JM92" s="29"/>
      <c r="JN92" s="29"/>
      <c r="JO92" s="29"/>
      <c r="JP92" s="29"/>
      <c r="JQ92" s="28"/>
      <c r="JR92" s="28"/>
      <c r="JS92" s="28"/>
      <c r="JT92" s="28"/>
      <c r="JU92" s="28"/>
      <c r="JV92" s="28"/>
      <c r="JW92" s="28"/>
      <c r="JX92" s="29"/>
      <c r="JY92" s="29"/>
      <c r="JZ92" s="29"/>
      <c r="KA92" s="29"/>
      <c r="KB92" s="29"/>
      <c r="KC92" s="29"/>
      <c r="KD92" s="29"/>
      <c r="KE92" s="28"/>
      <c r="KF92" s="28"/>
      <c r="KG92" s="28"/>
      <c r="KH92" s="28"/>
      <c r="KI92" s="28"/>
      <c r="KJ92" s="28"/>
      <c r="KK92" s="28"/>
      <c r="KL92" s="29"/>
      <c r="KM92" s="29"/>
      <c r="KN92" s="29"/>
      <c r="KO92" s="29"/>
      <c r="KP92" s="29"/>
      <c r="KQ92" s="29"/>
      <c r="KR92" s="29"/>
      <c r="KS92" s="28"/>
      <c r="KT92" s="28"/>
      <c r="KU92" s="28"/>
      <c r="KV92" s="28"/>
      <c r="KW92" s="28"/>
      <c r="KX92" s="28"/>
      <c r="KY92" s="28"/>
      <c r="KZ92" s="29"/>
      <c r="LA92" s="29"/>
      <c r="LB92" s="29"/>
    </row>
    <row r="93" spans="1:314" customFormat="1" x14ac:dyDescent="0.25">
      <c r="A93" s="17">
        <v>22</v>
      </c>
      <c r="B93" s="17" t="s">
        <v>5</v>
      </c>
      <c r="C93" s="28">
        <v>221</v>
      </c>
      <c r="D93" s="29">
        <v>295.64</v>
      </c>
      <c r="E93" s="29">
        <v>290.51</v>
      </c>
      <c r="F93" s="29">
        <v>303.82</v>
      </c>
      <c r="G93" s="29">
        <v>302.29000000000002</v>
      </c>
      <c r="H93" s="6">
        <v>304.49</v>
      </c>
      <c r="I93" s="6">
        <v>322.36</v>
      </c>
      <c r="J93" s="29">
        <v>316.36</v>
      </c>
      <c r="K93" s="28">
        <v>289.77</v>
      </c>
      <c r="L93" s="28">
        <v>294.94</v>
      </c>
      <c r="M93" s="28">
        <v>317.10000000000002</v>
      </c>
      <c r="N93" s="28">
        <v>338.32</v>
      </c>
      <c r="O93" s="28">
        <v>330.94</v>
      </c>
      <c r="P93" s="28">
        <v>314.31</v>
      </c>
      <c r="Q93" s="28">
        <v>303.33</v>
      </c>
      <c r="R93" s="29">
        <v>210.95</v>
      </c>
      <c r="S93" s="29">
        <v>219.42</v>
      </c>
      <c r="T93" s="29">
        <v>230.46</v>
      </c>
      <c r="U93" s="29">
        <v>228.13</v>
      </c>
      <c r="V93" s="29">
        <v>223.73</v>
      </c>
      <c r="W93" s="29">
        <v>208.39</v>
      </c>
      <c r="X93" s="29">
        <v>206.08</v>
      </c>
      <c r="Y93" s="28">
        <v>175.66</v>
      </c>
      <c r="Z93" s="28">
        <v>178.06</v>
      </c>
      <c r="AA93" s="28">
        <v>187.95</v>
      </c>
      <c r="AB93" s="28">
        <v>181.75</v>
      </c>
      <c r="AC93" s="28">
        <v>183.08</v>
      </c>
      <c r="AD93" s="28">
        <v>182.5</v>
      </c>
      <c r="AE93" s="28">
        <v>184.16</v>
      </c>
      <c r="AF93" s="29">
        <v>136.9</v>
      </c>
      <c r="AG93" s="29">
        <v>137.97999999999999</v>
      </c>
      <c r="AH93" s="29">
        <v>152.4</v>
      </c>
      <c r="AI93" s="29">
        <v>146.94999999999999</v>
      </c>
      <c r="AJ93" s="29">
        <v>150.63</v>
      </c>
      <c r="AK93" s="29">
        <v>152.38</v>
      </c>
      <c r="AL93" s="29">
        <v>162.28</v>
      </c>
      <c r="AM93" s="28">
        <v>168.87</v>
      </c>
      <c r="AN93" s="28">
        <v>172.02</v>
      </c>
      <c r="AO93" s="28">
        <v>174.81</v>
      </c>
      <c r="AP93" s="28">
        <v>173.29</v>
      </c>
      <c r="AQ93" s="28">
        <v>172.77</v>
      </c>
      <c r="AR93" s="28">
        <v>171.22</v>
      </c>
      <c r="AS93" s="28">
        <v>176.22</v>
      </c>
      <c r="AT93" s="29">
        <v>168.02</v>
      </c>
      <c r="AU93" s="29">
        <v>171.52</v>
      </c>
      <c r="AV93" s="29">
        <v>179.12</v>
      </c>
      <c r="AW93" s="29">
        <v>179.25</v>
      </c>
      <c r="AX93" s="29">
        <v>178.75</v>
      </c>
      <c r="AY93" s="29">
        <v>178.07</v>
      </c>
      <c r="AZ93" s="29">
        <v>176.24</v>
      </c>
      <c r="BA93" s="28">
        <v>171.25</v>
      </c>
      <c r="BB93" s="28">
        <v>169.54</v>
      </c>
      <c r="BC93" s="28">
        <v>192.13</v>
      </c>
      <c r="BD93" s="28">
        <v>197.67</v>
      </c>
      <c r="BE93" s="28">
        <v>205.47</v>
      </c>
      <c r="BF93" s="28">
        <v>204.36</v>
      </c>
      <c r="BG93" s="28">
        <v>191.15</v>
      </c>
      <c r="BH93" s="29">
        <v>49.77</v>
      </c>
      <c r="BI93" s="29">
        <v>49.77</v>
      </c>
      <c r="BJ93" s="29">
        <v>49.77</v>
      </c>
      <c r="BK93" s="29">
        <v>49.77</v>
      </c>
      <c r="BL93" s="29">
        <v>49.77</v>
      </c>
      <c r="BM93" s="29">
        <v>49.77</v>
      </c>
      <c r="BN93" s="29">
        <v>133.01</v>
      </c>
      <c r="BO93" s="28">
        <v>49.77</v>
      </c>
      <c r="BP93" s="28">
        <v>49.77</v>
      </c>
      <c r="BQ93" s="28">
        <v>68.430000000000007</v>
      </c>
      <c r="BR93" s="28">
        <v>49.77</v>
      </c>
      <c r="BS93" s="28">
        <v>49.77</v>
      </c>
      <c r="BT93" s="28">
        <v>49.77</v>
      </c>
      <c r="BU93" s="28">
        <v>49.77</v>
      </c>
      <c r="BV93" s="29">
        <v>49.77</v>
      </c>
      <c r="BW93" s="29">
        <v>71.599999999999994</v>
      </c>
      <c r="BX93" s="29">
        <v>64.56</v>
      </c>
      <c r="BY93" s="29">
        <v>57.96</v>
      </c>
      <c r="BZ93" s="29">
        <v>49.77</v>
      </c>
      <c r="CA93" s="29">
        <v>49.77</v>
      </c>
      <c r="CB93" s="29">
        <v>49.77</v>
      </c>
      <c r="CC93" s="28">
        <v>49.77</v>
      </c>
      <c r="CD93" s="28">
        <v>49.77</v>
      </c>
      <c r="CE93" s="28">
        <v>49.77</v>
      </c>
      <c r="CF93" s="28">
        <v>49.77</v>
      </c>
      <c r="CG93" s="28">
        <v>49.77</v>
      </c>
      <c r="CH93" s="28">
        <v>49.77</v>
      </c>
      <c r="CI93" s="28">
        <v>49.77</v>
      </c>
      <c r="CJ93" s="29">
        <v>49.77</v>
      </c>
      <c r="CK93" s="29">
        <v>49.77</v>
      </c>
      <c r="CL93" s="29">
        <v>49.77</v>
      </c>
      <c r="CM93" s="29">
        <v>49.77</v>
      </c>
      <c r="CN93" s="29">
        <v>99.56</v>
      </c>
      <c r="CO93" s="29"/>
      <c r="CP93" s="29"/>
      <c r="CQ93" s="28"/>
      <c r="CR93" s="28"/>
      <c r="CS93" s="28"/>
      <c r="CT93" s="28"/>
      <c r="CU93" s="28"/>
      <c r="CV93" s="28"/>
      <c r="CW93" s="28"/>
      <c r="CX93" s="29"/>
      <c r="CY93" s="29"/>
      <c r="CZ93" s="29"/>
      <c r="DA93" s="29"/>
      <c r="DB93" s="29"/>
      <c r="DC93" s="29"/>
      <c r="DD93" s="29"/>
      <c r="DE93" s="28"/>
      <c r="DF93" s="28"/>
      <c r="DG93" s="28"/>
      <c r="DH93" s="28"/>
      <c r="DI93" s="28"/>
      <c r="DJ93" s="28"/>
      <c r="DK93" s="28"/>
      <c r="DL93" s="29"/>
      <c r="DM93" s="29"/>
      <c r="DN93" s="29"/>
      <c r="DO93" s="29"/>
      <c r="DP93" s="29"/>
      <c r="DQ93" s="29"/>
      <c r="DR93" s="29"/>
      <c r="DS93" s="28"/>
      <c r="DT93" s="28"/>
      <c r="DU93" s="28"/>
      <c r="DV93" s="28"/>
      <c r="DW93" s="28"/>
      <c r="DX93" s="28"/>
      <c r="DY93" s="28"/>
      <c r="DZ93" s="29"/>
      <c r="EA93" s="29"/>
      <c r="EB93" s="29"/>
      <c r="EC93" s="29"/>
      <c r="ED93" s="29"/>
      <c r="EE93" s="29"/>
      <c r="EF93" s="29"/>
      <c r="EG93" s="28"/>
      <c r="EH93" s="28"/>
      <c r="EI93" s="28"/>
      <c r="EJ93" s="28"/>
      <c r="EK93" s="28"/>
      <c r="EL93" s="28"/>
      <c r="EM93" s="28"/>
      <c r="EN93" s="29"/>
      <c r="EO93" s="29"/>
      <c r="EP93" s="29"/>
      <c r="EQ93" s="29"/>
      <c r="ER93" s="29"/>
      <c r="ES93" s="29"/>
      <c r="ET93" s="29"/>
      <c r="EU93" s="28"/>
      <c r="EV93" s="28"/>
      <c r="EW93" s="28"/>
      <c r="EX93" s="28"/>
      <c r="EY93" s="28"/>
      <c r="EZ93" s="28"/>
      <c r="FA93" s="28"/>
      <c r="FB93" s="29"/>
      <c r="FC93" s="29"/>
      <c r="FD93" s="29"/>
      <c r="FE93" s="29"/>
      <c r="FF93" s="29"/>
      <c r="FG93" s="29"/>
      <c r="FH93" s="29"/>
      <c r="FI93" s="28"/>
      <c r="FJ93" s="28"/>
      <c r="FK93" s="28"/>
      <c r="FL93" s="28"/>
      <c r="FM93" s="28"/>
      <c r="FN93" s="28"/>
      <c r="FO93" s="28"/>
      <c r="FP93" s="29"/>
      <c r="FQ93" s="29"/>
      <c r="FR93" s="29"/>
      <c r="FS93" s="29"/>
      <c r="FT93" s="29"/>
      <c r="FU93" s="29"/>
      <c r="FV93" s="29"/>
      <c r="FW93" s="28"/>
      <c r="FX93" s="28"/>
      <c r="FY93" s="28"/>
      <c r="FZ93" s="28"/>
      <c r="GA93" s="28"/>
      <c r="GB93" s="28"/>
      <c r="GC93" s="28"/>
      <c r="GD93" s="29"/>
      <c r="GE93" s="29"/>
      <c r="GF93" s="29"/>
      <c r="GG93" s="29"/>
      <c r="GH93" s="29"/>
      <c r="GI93" s="29"/>
      <c r="GJ93" s="29"/>
      <c r="GK93" s="28"/>
      <c r="GL93" s="28"/>
      <c r="GM93" s="28"/>
      <c r="GN93" s="28"/>
      <c r="GO93" s="28"/>
      <c r="GP93" s="28"/>
      <c r="GQ93" s="28"/>
      <c r="GR93" s="29"/>
      <c r="GS93" s="29"/>
      <c r="GT93" s="29"/>
      <c r="GU93" s="29"/>
      <c r="GV93" s="29"/>
      <c r="GW93" s="29"/>
      <c r="GX93" s="29"/>
      <c r="GY93" s="28"/>
      <c r="GZ93" s="28"/>
      <c r="HA93" s="28"/>
      <c r="HB93" s="28"/>
      <c r="HC93" s="28"/>
      <c r="HD93" s="28"/>
      <c r="HE93" s="28"/>
      <c r="HF93" s="29"/>
      <c r="HG93" s="29"/>
      <c r="HH93" s="29"/>
      <c r="HI93" s="29"/>
      <c r="HJ93" s="29"/>
      <c r="HK93" s="29"/>
      <c r="HL93" s="29"/>
      <c r="HM93" s="28"/>
      <c r="HN93" s="28"/>
      <c r="HO93" s="28"/>
      <c r="HP93" s="28"/>
      <c r="HQ93" s="28"/>
      <c r="HR93" s="28"/>
      <c r="HS93" s="28"/>
      <c r="HT93" s="29"/>
      <c r="HU93" s="29"/>
      <c r="HV93" s="29"/>
      <c r="HW93" s="29"/>
      <c r="HX93" s="29"/>
      <c r="HY93" s="29"/>
      <c r="HZ93" s="29"/>
      <c r="IA93" s="28"/>
      <c r="IB93" s="28"/>
      <c r="IC93" s="28"/>
      <c r="ID93" s="28"/>
      <c r="IE93" s="28"/>
      <c r="IF93" s="28"/>
      <c r="IG93" s="28"/>
      <c r="IH93" s="29"/>
      <c r="II93" s="29"/>
      <c r="IJ93" s="29"/>
      <c r="IK93" s="29"/>
      <c r="IL93" s="29"/>
      <c r="IM93" s="29"/>
      <c r="IN93" s="29"/>
      <c r="IO93" s="28"/>
      <c r="IP93" s="28"/>
      <c r="IQ93" s="28"/>
      <c r="IR93" s="28"/>
      <c r="IS93" s="28"/>
      <c r="IT93" s="28"/>
      <c r="IU93" s="28"/>
      <c r="IV93" s="29"/>
      <c r="IW93" s="29"/>
      <c r="IX93" s="29"/>
      <c r="IY93" s="29"/>
      <c r="IZ93" s="29"/>
      <c r="JA93" s="29"/>
      <c r="JB93" s="29"/>
      <c r="JC93" s="28"/>
      <c r="JD93" s="28"/>
      <c r="JE93" s="28"/>
      <c r="JF93" s="28"/>
      <c r="JG93" s="28"/>
      <c r="JH93" s="28"/>
      <c r="JI93" s="28"/>
      <c r="JJ93" s="29"/>
      <c r="JK93" s="29"/>
      <c r="JL93" s="29"/>
      <c r="JM93" s="29"/>
      <c r="JN93" s="29"/>
      <c r="JO93" s="29"/>
      <c r="JP93" s="29"/>
      <c r="JQ93" s="28"/>
      <c r="JR93" s="28"/>
      <c r="JS93" s="28"/>
      <c r="JT93" s="28"/>
      <c r="JU93" s="28"/>
      <c r="JV93" s="28"/>
      <c r="JW93" s="28"/>
      <c r="JX93" s="29"/>
      <c r="JY93" s="29"/>
      <c r="JZ93" s="29"/>
      <c r="KA93" s="29"/>
      <c r="KB93" s="29"/>
      <c r="KC93" s="29"/>
      <c r="KD93" s="29"/>
      <c r="KE93" s="28"/>
      <c r="KF93" s="28"/>
      <c r="KG93" s="28"/>
      <c r="KH93" s="28"/>
      <c r="KI93" s="28"/>
      <c r="KJ93" s="28"/>
      <c r="KK93" s="28"/>
      <c r="KL93" s="29"/>
      <c r="KM93" s="29"/>
      <c r="KN93" s="29"/>
      <c r="KO93" s="29"/>
      <c r="KP93" s="29"/>
      <c r="KQ93" s="29"/>
      <c r="KR93" s="29"/>
      <c r="KS93" s="28"/>
      <c r="KT93" s="28"/>
      <c r="KU93" s="28"/>
      <c r="KV93" s="28"/>
      <c r="KW93" s="28"/>
      <c r="KX93" s="28"/>
      <c r="KY93" s="28"/>
      <c r="KZ93" s="29"/>
      <c r="LA93" s="29"/>
      <c r="LB93" s="29"/>
    </row>
    <row r="94" spans="1:314" customFormat="1" x14ac:dyDescent="0.25">
      <c r="A94" s="17">
        <v>23</v>
      </c>
      <c r="B94" s="17" t="s">
        <v>2</v>
      </c>
      <c r="C94" s="28">
        <v>218.72</v>
      </c>
      <c r="D94" s="29">
        <v>293.32</v>
      </c>
      <c r="E94" s="29">
        <v>285.06</v>
      </c>
      <c r="F94" s="29">
        <v>299.77999999999997</v>
      </c>
      <c r="G94" s="29">
        <v>300.86</v>
      </c>
      <c r="H94" s="6">
        <v>301.08</v>
      </c>
      <c r="I94" s="6">
        <v>313.48</v>
      </c>
      <c r="J94" s="29">
        <v>308.12</v>
      </c>
      <c r="K94" s="28">
        <v>288.74</v>
      </c>
      <c r="L94" s="28">
        <v>290.58999999999997</v>
      </c>
      <c r="M94" s="28">
        <v>310.39999999999998</v>
      </c>
      <c r="N94" s="28">
        <v>322.69</v>
      </c>
      <c r="O94" s="28">
        <v>318.70999999999998</v>
      </c>
      <c r="P94" s="28">
        <v>307.63</v>
      </c>
      <c r="Q94" s="28">
        <v>292.55</v>
      </c>
      <c r="R94" s="29">
        <v>212.08</v>
      </c>
      <c r="S94" s="29">
        <v>214.7</v>
      </c>
      <c r="T94" s="29">
        <v>225.61</v>
      </c>
      <c r="U94" s="29">
        <v>222.76</v>
      </c>
      <c r="V94" s="29">
        <v>219.58</v>
      </c>
      <c r="W94" s="29">
        <v>208.19</v>
      </c>
      <c r="X94" s="29">
        <v>204.91</v>
      </c>
      <c r="Y94" s="28">
        <v>193.7</v>
      </c>
      <c r="Z94" s="28">
        <v>177.91</v>
      </c>
      <c r="AA94" s="28">
        <v>185.82</v>
      </c>
      <c r="AB94" s="28">
        <v>183.66</v>
      </c>
      <c r="AC94" s="28">
        <v>187.33</v>
      </c>
      <c r="AD94" s="28">
        <v>188.81</v>
      </c>
      <c r="AE94" s="28">
        <v>179.71</v>
      </c>
      <c r="AF94" s="29">
        <v>154.15</v>
      </c>
      <c r="AG94" s="29">
        <v>150.13</v>
      </c>
      <c r="AH94" s="29">
        <v>150.99</v>
      </c>
      <c r="AI94" s="29">
        <v>149.75</v>
      </c>
      <c r="AJ94" s="29">
        <v>152.71</v>
      </c>
      <c r="AK94" s="29">
        <v>153.09</v>
      </c>
      <c r="AL94" s="29">
        <v>158.49</v>
      </c>
      <c r="AM94" s="28">
        <v>167.02</v>
      </c>
      <c r="AN94" s="28">
        <v>169.11</v>
      </c>
      <c r="AO94" s="28">
        <v>173.22</v>
      </c>
      <c r="AP94" s="28">
        <v>170.93</v>
      </c>
      <c r="AQ94" s="28">
        <v>169.01</v>
      </c>
      <c r="AR94" s="28">
        <v>170.6</v>
      </c>
      <c r="AS94" s="28">
        <v>173.76</v>
      </c>
      <c r="AT94" s="29">
        <v>166.63</v>
      </c>
      <c r="AU94" s="29">
        <v>168.34</v>
      </c>
      <c r="AV94" s="29">
        <v>176.41</v>
      </c>
      <c r="AW94" s="29">
        <v>178.33</v>
      </c>
      <c r="AX94" s="29">
        <v>177.69</v>
      </c>
      <c r="AY94" s="29">
        <v>177.13</v>
      </c>
      <c r="AZ94" s="29">
        <v>173.96</v>
      </c>
      <c r="BA94" s="28">
        <v>170.15</v>
      </c>
      <c r="BB94" s="28">
        <v>169.94</v>
      </c>
      <c r="BC94" s="28">
        <v>187.49</v>
      </c>
      <c r="BD94" s="28">
        <v>191.47</v>
      </c>
      <c r="BE94" s="28">
        <v>197.55</v>
      </c>
      <c r="BF94" s="28">
        <v>197.31</v>
      </c>
      <c r="BG94" s="28">
        <v>185.22</v>
      </c>
      <c r="BH94" s="29">
        <v>132.77000000000001</v>
      </c>
      <c r="BI94" s="29">
        <v>106.2</v>
      </c>
      <c r="BJ94" s="29">
        <v>138.87</v>
      </c>
      <c r="BK94" s="29">
        <v>139.19</v>
      </c>
      <c r="BL94" s="29">
        <v>140.52000000000001</v>
      </c>
      <c r="BM94" s="29">
        <v>137.97999999999999</v>
      </c>
      <c r="BN94" s="29">
        <v>138.26</v>
      </c>
      <c r="BO94" s="28">
        <v>72.48</v>
      </c>
      <c r="BP94" s="28">
        <v>72.3</v>
      </c>
      <c r="BQ94" s="28">
        <v>74.12</v>
      </c>
      <c r="BR94" s="28">
        <v>73.67</v>
      </c>
      <c r="BS94" s="28">
        <v>73.42</v>
      </c>
      <c r="BT94" s="28">
        <v>72.63</v>
      </c>
      <c r="BU94" s="28">
        <v>73.36</v>
      </c>
      <c r="BV94" s="29">
        <v>120.1</v>
      </c>
      <c r="BW94" s="29">
        <v>119.99</v>
      </c>
      <c r="BX94" s="29">
        <v>124.12</v>
      </c>
      <c r="BY94" s="29">
        <v>123.57</v>
      </c>
      <c r="BZ94" s="29">
        <v>121.44</v>
      </c>
      <c r="CA94" s="29">
        <v>120.3</v>
      </c>
      <c r="CB94" s="29">
        <v>119.14</v>
      </c>
      <c r="CC94" s="28">
        <v>131.97</v>
      </c>
      <c r="CD94" s="28">
        <v>130.07</v>
      </c>
      <c r="CE94" s="28">
        <v>135.76</v>
      </c>
      <c r="CF94" s="28">
        <v>136.59</v>
      </c>
      <c r="CG94" s="28">
        <v>135.12</v>
      </c>
      <c r="CH94" s="28">
        <v>133.25</v>
      </c>
      <c r="CI94" s="28">
        <v>131.38</v>
      </c>
      <c r="CJ94" s="29">
        <v>105.35</v>
      </c>
      <c r="CK94" s="29">
        <v>105.46</v>
      </c>
      <c r="CL94" s="29">
        <v>106.96</v>
      </c>
      <c r="CM94" s="29">
        <v>105.07</v>
      </c>
      <c r="CN94" s="29">
        <v>105.3</v>
      </c>
      <c r="CO94" s="29"/>
      <c r="CP94" s="29"/>
      <c r="CQ94" s="28"/>
      <c r="CR94" s="28"/>
      <c r="CS94" s="28"/>
      <c r="CT94" s="28"/>
      <c r="CU94" s="28"/>
      <c r="CV94" s="28"/>
      <c r="CW94" s="28"/>
      <c r="CX94" s="29"/>
      <c r="CY94" s="29"/>
      <c r="CZ94" s="29"/>
      <c r="DA94" s="29"/>
      <c r="DB94" s="29"/>
      <c r="DC94" s="29"/>
      <c r="DD94" s="29"/>
      <c r="DE94" s="28"/>
      <c r="DF94" s="28"/>
      <c r="DG94" s="28"/>
      <c r="DH94" s="28"/>
      <c r="DI94" s="28"/>
      <c r="DJ94" s="28"/>
      <c r="DK94" s="28"/>
      <c r="DL94" s="29"/>
      <c r="DM94" s="29"/>
      <c r="DN94" s="29"/>
      <c r="DO94" s="29"/>
      <c r="DP94" s="29"/>
      <c r="DQ94" s="29"/>
      <c r="DR94" s="29"/>
      <c r="DS94" s="28"/>
      <c r="DT94" s="28"/>
      <c r="DU94" s="28"/>
      <c r="DV94" s="28"/>
      <c r="DW94" s="28"/>
      <c r="DX94" s="28"/>
      <c r="DY94" s="28"/>
      <c r="DZ94" s="29"/>
      <c r="EA94" s="29"/>
      <c r="EB94" s="29"/>
      <c r="EC94" s="29"/>
      <c r="ED94" s="29"/>
      <c r="EE94" s="29"/>
      <c r="EF94" s="29"/>
      <c r="EG94" s="28"/>
      <c r="EH94" s="28"/>
      <c r="EI94" s="28"/>
      <c r="EJ94" s="28"/>
      <c r="EK94" s="28"/>
      <c r="EL94" s="28"/>
      <c r="EM94" s="28"/>
      <c r="EN94" s="29"/>
      <c r="EO94" s="29"/>
      <c r="EP94" s="29"/>
      <c r="EQ94" s="29"/>
      <c r="ER94" s="29"/>
      <c r="ES94" s="29"/>
      <c r="ET94" s="29"/>
      <c r="EU94" s="28"/>
      <c r="EV94" s="28"/>
      <c r="EW94" s="28"/>
      <c r="EX94" s="28"/>
      <c r="EY94" s="28"/>
      <c r="EZ94" s="28"/>
      <c r="FA94" s="28"/>
      <c r="FB94" s="29"/>
      <c r="FC94" s="29"/>
      <c r="FD94" s="29"/>
      <c r="FE94" s="29"/>
      <c r="FF94" s="29"/>
      <c r="FG94" s="29"/>
      <c r="FH94" s="29"/>
      <c r="FI94" s="28"/>
      <c r="FJ94" s="28"/>
      <c r="FK94" s="28"/>
      <c r="FL94" s="28"/>
      <c r="FM94" s="28"/>
      <c r="FN94" s="28"/>
      <c r="FO94" s="28"/>
      <c r="FP94" s="29"/>
      <c r="FQ94" s="29"/>
      <c r="FR94" s="29"/>
      <c r="FS94" s="29"/>
      <c r="FT94" s="29"/>
      <c r="FU94" s="29"/>
      <c r="FV94" s="29"/>
      <c r="FW94" s="28"/>
      <c r="FX94" s="28"/>
      <c r="FY94" s="28"/>
      <c r="FZ94" s="28"/>
      <c r="GA94" s="28"/>
      <c r="GB94" s="28"/>
      <c r="GC94" s="28"/>
      <c r="GD94" s="29"/>
      <c r="GE94" s="29"/>
      <c r="GF94" s="29"/>
      <c r="GG94" s="29"/>
      <c r="GH94" s="29"/>
      <c r="GI94" s="29"/>
      <c r="GJ94" s="29"/>
      <c r="GK94" s="28"/>
      <c r="GL94" s="28"/>
      <c r="GM94" s="28"/>
      <c r="GN94" s="28"/>
      <c r="GO94" s="28"/>
      <c r="GP94" s="28"/>
      <c r="GQ94" s="28"/>
      <c r="GR94" s="29"/>
      <c r="GS94" s="29"/>
      <c r="GT94" s="29"/>
      <c r="GU94" s="29"/>
      <c r="GV94" s="29"/>
      <c r="GW94" s="29"/>
      <c r="GX94" s="29"/>
      <c r="GY94" s="28"/>
      <c r="GZ94" s="28"/>
      <c r="HA94" s="28"/>
      <c r="HB94" s="28"/>
      <c r="HC94" s="28"/>
      <c r="HD94" s="28"/>
      <c r="HE94" s="28"/>
      <c r="HF94" s="29"/>
      <c r="HG94" s="29"/>
      <c r="HH94" s="29"/>
      <c r="HI94" s="29"/>
      <c r="HJ94" s="29"/>
      <c r="HK94" s="29"/>
      <c r="HL94" s="29"/>
      <c r="HM94" s="28"/>
      <c r="HN94" s="28"/>
      <c r="HO94" s="28"/>
      <c r="HP94" s="28"/>
      <c r="HQ94" s="28"/>
      <c r="HR94" s="28"/>
      <c r="HS94" s="28"/>
      <c r="HT94" s="29"/>
      <c r="HU94" s="29"/>
      <c r="HV94" s="29"/>
      <c r="HW94" s="29"/>
      <c r="HX94" s="29"/>
      <c r="HY94" s="29"/>
      <c r="HZ94" s="29"/>
      <c r="IA94" s="28"/>
      <c r="IB94" s="28"/>
      <c r="IC94" s="28"/>
      <c r="ID94" s="28"/>
      <c r="IE94" s="28"/>
      <c r="IF94" s="28"/>
      <c r="IG94" s="28"/>
      <c r="IH94" s="29"/>
      <c r="II94" s="29"/>
      <c r="IJ94" s="29"/>
      <c r="IK94" s="29"/>
      <c r="IL94" s="29"/>
      <c r="IM94" s="29"/>
      <c r="IN94" s="29"/>
      <c r="IO94" s="28"/>
      <c r="IP94" s="28"/>
      <c r="IQ94" s="28"/>
      <c r="IR94" s="28"/>
      <c r="IS94" s="28"/>
      <c r="IT94" s="28"/>
      <c r="IU94" s="28"/>
      <c r="IV94" s="29"/>
      <c r="IW94" s="29"/>
      <c r="IX94" s="29"/>
      <c r="IY94" s="29"/>
      <c r="IZ94" s="29"/>
      <c r="JA94" s="29"/>
      <c r="JB94" s="29"/>
      <c r="JC94" s="28"/>
      <c r="JD94" s="28"/>
      <c r="JE94" s="28"/>
      <c r="JF94" s="28"/>
      <c r="JG94" s="28"/>
      <c r="JH94" s="28"/>
      <c r="JI94" s="28"/>
      <c r="JJ94" s="29"/>
      <c r="JK94" s="29"/>
      <c r="JL94" s="29"/>
      <c r="JM94" s="29"/>
      <c r="JN94" s="29"/>
      <c r="JO94" s="29"/>
      <c r="JP94" s="29"/>
      <c r="JQ94" s="28"/>
      <c r="JR94" s="28"/>
      <c r="JS94" s="28"/>
      <c r="JT94" s="28"/>
      <c r="JU94" s="28"/>
      <c r="JV94" s="28"/>
      <c r="JW94" s="28"/>
      <c r="JX94" s="29"/>
      <c r="JY94" s="29"/>
      <c r="JZ94" s="29"/>
      <c r="KA94" s="29"/>
      <c r="KB94" s="29"/>
      <c r="KC94" s="29"/>
      <c r="KD94" s="29"/>
      <c r="KE94" s="28"/>
      <c r="KF94" s="28"/>
      <c r="KG94" s="28"/>
      <c r="KH94" s="28"/>
      <c r="KI94" s="28"/>
      <c r="KJ94" s="28"/>
      <c r="KK94" s="28"/>
      <c r="KL94" s="29"/>
      <c r="KM94" s="29"/>
      <c r="KN94" s="29"/>
      <c r="KO94" s="29"/>
      <c r="KP94" s="29"/>
      <c r="KQ94" s="29"/>
      <c r="KR94" s="29"/>
      <c r="KS94" s="28"/>
      <c r="KT94" s="28"/>
      <c r="KU94" s="28"/>
      <c r="KV94" s="28"/>
      <c r="KW94" s="28"/>
      <c r="KX94" s="28"/>
      <c r="KY94" s="28"/>
      <c r="KZ94" s="29"/>
      <c r="LA94" s="29"/>
      <c r="LB94" s="29"/>
    </row>
    <row r="95" spans="1:314" customFormat="1" x14ac:dyDescent="0.25">
      <c r="A95" s="17">
        <v>23</v>
      </c>
      <c r="B95" s="17" t="s">
        <v>3</v>
      </c>
      <c r="C95" s="28">
        <v>218.72</v>
      </c>
      <c r="D95" s="29">
        <v>293.32</v>
      </c>
      <c r="E95" s="29">
        <v>285.06</v>
      </c>
      <c r="F95" s="29">
        <v>299.77999999999997</v>
      </c>
      <c r="G95" s="29">
        <v>300.86</v>
      </c>
      <c r="H95" s="6">
        <v>301.08</v>
      </c>
      <c r="I95" s="6">
        <v>313.48</v>
      </c>
      <c r="J95" s="29">
        <v>308.12</v>
      </c>
      <c r="K95" s="28">
        <v>288.74</v>
      </c>
      <c r="L95" s="28">
        <v>290.58999999999997</v>
      </c>
      <c r="M95" s="28">
        <v>310.39999999999998</v>
      </c>
      <c r="N95" s="28">
        <v>322.69</v>
      </c>
      <c r="O95" s="28">
        <v>318.70999999999998</v>
      </c>
      <c r="P95" s="28">
        <v>307.63</v>
      </c>
      <c r="Q95" s="28">
        <v>292.55</v>
      </c>
      <c r="R95" s="29">
        <v>210.47</v>
      </c>
      <c r="S95" s="29">
        <v>214.14</v>
      </c>
      <c r="T95" s="29">
        <v>225.14</v>
      </c>
      <c r="U95" s="29">
        <v>222.13</v>
      </c>
      <c r="V95" s="29">
        <v>218.15</v>
      </c>
      <c r="W95" s="29">
        <v>206.48</v>
      </c>
      <c r="X95" s="29">
        <v>204.91</v>
      </c>
      <c r="Y95" s="28">
        <v>174.36</v>
      </c>
      <c r="Z95" s="28">
        <v>171.92</v>
      </c>
      <c r="AA95" s="28">
        <v>182.37</v>
      </c>
      <c r="AB95" s="28">
        <v>180.42</v>
      </c>
      <c r="AC95" s="28">
        <v>182.05</v>
      </c>
      <c r="AD95" s="28">
        <v>180.82</v>
      </c>
      <c r="AE95" s="28">
        <v>174.74</v>
      </c>
      <c r="AF95" s="29">
        <v>135.83000000000001</v>
      </c>
      <c r="AG95" s="29">
        <v>133.94999999999999</v>
      </c>
      <c r="AH95" s="29">
        <v>150.99</v>
      </c>
      <c r="AI95" s="29">
        <v>145.69</v>
      </c>
      <c r="AJ95" s="29">
        <v>145.76</v>
      </c>
      <c r="AK95" s="29">
        <v>143.30000000000001</v>
      </c>
      <c r="AL95" s="29">
        <v>146.4</v>
      </c>
      <c r="AM95" s="28">
        <v>166.36</v>
      </c>
      <c r="AN95" s="28">
        <v>169.11</v>
      </c>
      <c r="AO95" s="28">
        <v>171.87</v>
      </c>
      <c r="AP95" s="28">
        <v>170.93</v>
      </c>
      <c r="AQ95" s="28">
        <v>169.01</v>
      </c>
      <c r="AR95" s="28">
        <v>170.6</v>
      </c>
      <c r="AS95" s="28">
        <v>173.75</v>
      </c>
      <c r="AT95" s="29">
        <v>166.63</v>
      </c>
      <c r="AU95" s="29">
        <v>168.34</v>
      </c>
      <c r="AV95" s="29">
        <v>176.41</v>
      </c>
      <c r="AW95" s="29">
        <v>178.33</v>
      </c>
      <c r="AX95" s="29">
        <v>177.69</v>
      </c>
      <c r="AY95" s="29">
        <v>177.13</v>
      </c>
      <c r="AZ95" s="29">
        <v>173.96</v>
      </c>
      <c r="BA95" s="28">
        <v>170.15</v>
      </c>
      <c r="BB95" s="28">
        <v>171.78</v>
      </c>
      <c r="BC95" s="28">
        <v>187.49</v>
      </c>
      <c r="BD95" s="28">
        <v>191.47</v>
      </c>
      <c r="BE95" s="28">
        <v>197.55</v>
      </c>
      <c r="BF95" s="28">
        <v>197.31</v>
      </c>
      <c r="BG95" s="28">
        <v>185.22</v>
      </c>
      <c r="BH95" s="29">
        <v>134.88999999999999</v>
      </c>
      <c r="BI95" s="29">
        <v>128.78</v>
      </c>
      <c r="BJ95" s="29">
        <v>138.87</v>
      </c>
      <c r="BK95" s="29">
        <v>139.19</v>
      </c>
      <c r="BL95" s="29">
        <v>140.52000000000001</v>
      </c>
      <c r="BM95" s="29">
        <v>137.97999999999999</v>
      </c>
      <c r="BN95" s="29">
        <v>138.26</v>
      </c>
      <c r="BO95" s="28">
        <v>72.48</v>
      </c>
      <c r="BP95" s="28">
        <v>72.3</v>
      </c>
      <c r="BQ95" s="28">
        <v>74.12</v>
      </c>
      <c r="BR95" s="28">
        <v>73.67</v>
      </c>
      <c r="BS95" s="28">
        <v>73.42</v>
      </c>
      <c r="BT95" s="28">
        <v>72.63</v>
      </c>
      <c r="BU95" s="28">
        <v>73.36</v>
      </c>
      <c r="BV95" s="29">
        <v>120.1</v>
      </c>
      <c r="BW95" s="29">
        <v>119.99</v>
      </c>
      <c r="BX95" s="29">
        <v>124.12</v>
      </c>
      <c r="BY95" s="29">
        <v>123.57</v>
      </c>
      <c r="BZ95" s="29">
        <v>121.44</v>
      </c>
      <c r="CA95" s="29">
        <v>120.3</v>
      </c>
      <c r="CB95" s="29">
        <v>119.14</v>
      </c>
      <c r="CC95" s="28">
        <v>131.97</v>
      </c>
      <c r="CD95" s="28">
        <v>130.07</v>
      </c>
      <c r="CE95" s="28">
        <v>135.76</v>
      </c>
      <c r="CF95" s="28">
        <v>136.59</v>
      </c>
      <c r="CG95" s="28">
        <v>135.12</v>
      </c>
      <c r="CH95" s="28">
        <v>133.25</v>
      </c>
      <c r="CI95" s="28">
        <v>131.38</v>
      </c>
      <c r="CJ95" s="29">
        <v>105.35</v>
      </c>
      <c r="CK95" s="29">
        <v>105.46</v>
      </c>
      <c r="CL95" s="29">
        <v>106.96</v>
      </c>
      <c r="CM95" s="29">
        <v>105.17</v>
      </c>
      <c r="CN95" s="29">
        <v>105.3</v>
      </c>
      <c r="CO95" s="29"/>
      <c r="CP95" s="29"/>
      <c r="CQ95" s="28"/>
      <c r="CR95" s="28"/>
      <c r="CS95" s="28"/>
      <c r="CT95" s="28"/>
      <c r="CU95" s="28"/>
      <c r="CV95" s="28"/>
      <c r="CW95" s="28"/>
      <c r="CX95" s="29"/>
      <c r="CY95" s="29"/>
      <c r="CZ95" s="29"/>
      <c r="DA95" s="29"/>
      <c r="DB95" s="29"/>
      <c r="DC95" s="29"/>
      <c r="DD95" s="29"/>
      <c r="DE95" s="28"/>
      <c r="DF95" s="28"/>
      <c r="DG95" s="28"/>
      <c r="DH95" s="28"/>
      <c r="DI95" s="28"/>
      <c r="DJ95" s="28"/>
      <c r="DK95" s="28"/>
      <c r="DL95" s="29"/>
      <c r="DM95" s="29"/>
      <c r="DN95" s="29"/>
      <c r="DO95" s="29"/>
      <c r="DP95" s="29"/>
      <c r="DQ95" s="29"/>
      <c r="DR95" s="29"/>
      <c r="DS95" s="28"/>
      <c r="DT95" s="28"/>
      <c r="DU95" s="28"/>
      <c r="DV95" s="28"/>
      <c r="DW95" s="28"/>
      <c r="DX95" s="28"/>
      <c r="DY95" s="28"/>
      <c r="DZ95" s="29"/>
      <c r="EA95" s="29"/>
      <c r="EB95" s="29"/>
      <c r="EC95" s="29"/>
      <c r="ED95" s="29"/>
      <c r="EE95" s="29"/>
      <c r="EF95" s="29"/>
      <c r="EG95" s="28"/>
      <c r="EH95" s="28"/>
      <c r="EI95" s="28"/>
      <c r="EJ95" s="28"/>
      <c r="EK95" s="28"/>
      <c r="EL95" s="28"/>
      <c r="EM95" s="28"/>
      <c r="EN95" s="29"/>
      <c r="EO95" s="29"/>
      <c r="EP95" s="29"/>
      <c r="EQ95" s="29"/>
      <c r="ER95" s="29"/>
      <c r="ES95" s="29"/>
      <c r="ET95" s="29"/>
      <c r="EU95" s="28"/>
      <c r="EV95" s="28"/>
      <c r="EW95" s="28"/>
      <c r="EX95" s="28"/>
      <c r="EY95" s="28"/>
      <c r="EZ95" s="28"/>
      <c r="FA95" s="28"/>
      <c r="FB95" s="29"/>
      <c r="FC95" s="29"/>
      <c r="FD95" s="29"/>
      <c r="FE95" s="29"/>
      <c r="FF95" s="29"/>
      <c r="FG95" s="29"/>
      <c r="FH95" s="29"/>
      <c r="FI95" s="28"/>
      <c r="FJ95" s="28"/>
      <c r="FK95" s="28"/>
      <c r="FL95" s="28"/>
      <c r="FM95" s="28"/>
      <c r="FN95" s="28"/>
      <c r="FO95" s="28"/>
      <c r="FP95" s="29"/>
      <c r="FQ95" s="29"/>
      <c r="FR95" s="29"/>
      <c r="FS95" s="29"/>
      <c r="FT95" s="29"/>
      <c r="FU95" s="29"/>
      <c r="FV95" s="29"/>
      <c r="FW95" s="28"/>
      <c r="FX95" s="28"/>
      <c r="FY95" s="28"/>
      <c r="FZ95" s="28"/>
      <c r="GA95" s="28"/>
      <c r="GB95" s="28"/>
      <c r="GC95" s="28"/>
      <c r="GD95" s="29"/>
      <c r="GE95" s="29"/>
      <c r="GF95" s="29"/>
      <c r="GG95" s="29"/>
      <c r="GH95" s="29"/>
      <c r="GI95" s="29"/>
      <c r="GJ95" s="29"/>
      <c r="GK95" s="28"/>
      <c r="GL95" s="28"/>
      <c r="GM95" s="28"/>
      <c r="GN95" s="28"/>
      <c r="GO95" s="28"/>
      <c r="GP95" s="28"/>
      <c r="GQ95" s="28"/>
      <c r="GR95" s="29"/>
      <c r="GS95" s="29"/>
      <c r="GT95" s="29"/>
      <c r="GU95" s="29"/>
      <c r="GV95" s="29"/>
      <c r="GW95" s="29"/>
      <c r="GX95" s="29"/>
      <c r="GY95" s="28"/>
      <c r="GZ95" s="28"/>
      <c r="HA95" s="28"/>
      <c r="HB95" s="28"/>
      <c r="HC95" s="28"/>
      <c r="HD95" s="28"/>
      <c r="HE95" s="28"/>
      <c r="HF95" s="29"/>
      <c r="HG95" s="29"/>
      <c r="HH95" s="29"/>
      <c r="HI95" s="29"/>
      <c r="HJ95" s="29"/>
      <c r="HK95" s="29"/>
      <c r="HL95" s="29"/>
      <c r="HM95" s="28"/>
      <c r="HN95" s="28"/>
      <c r="HO95" s="28"/>
      <c r="HP95" s="28"/>
      <c r="HQ95" s="28"/>
      <c r="HR95" s="28"/>
      <c r="HS95" s="28"/>
      <c r="HT95" s="29"/>
      <c r="HU95" s="29"/>
      <c r="HV95" s="29"/>
      <c r="HW95" s="29"/>
      <c r="HX95" s="29"/>
      <c r="HY95" s="29"/>
      <c r="HZ95" s="29"/>
      <c r="IA95" s="28"/>
      <c r="IB95" s="28"/>
      <c r="IC95" s="28"/>
      <c r="ID95" s="28"/>
      <c r="IE95" s="28"/>
      <c r="IF95" s="28"/>
      <c r="IG95" s="28"/>
      <c r="IH95" s="29"/>
      <c r="II95" s="29"/>
      <c r="IJ95" s="29"/>
      <c r="IK95" s="29"/>
      <c r="IL95" s="29"/>
      <c r="IM95" s="29"/>
      <c r="IN95" s="29"/>
      <c r="IO95" s="28"/>
      <c r="IP95" s="28"/>
      <c r="IQ95" s="28"/>
      <c r="IR95" s="28"/>
      <c r="IS95" s="28"/>
      <c r="IT95" s="28"/>
      <c r="IU95" s="28"/>
      <c r="IV95" s="29"/>
      <c r="IW95" s="29"/>
      <c r="IX95" s="29"/>
      <c r="IY95" s="29"/>
      <c r="IZ95" s="29"/>
      <c r="JA95" s="29"/>
      <c r="JB95" s="29"/>
      <c r="JC95" s="28"/>
      <c r="JD95" s="28"/>
      <c r="JE95" s="28"/>
      <c r="JF95" s="28"/>
      <c r="JG95" s="28"/>
      <c r="JH95" s="28"/>
      <c r="JI95" s="28"/>
      <c r="JJ95" s="29"/>
      <c r="JK95" s="29"/>
      <c r="JL95" s="29"/>
      <c r="JM95" s="29"/>
      <c r="JN95" s="29"/>
      <c r="JO95" s="29"/>
      <c r="JP95" s="29"/>
      <c r="JQ95" s="28"/>
      <c r="JR95" s="28"/>
      <c r="JS95" s="28"/>
      <c r="JT95" s="28"/>
      <c r="JU95" s="28"/>
      <c r="JV95" s="28"/>
      <c r="JW95" s="28"/>
      <c r="JX95" s="29"/>
      <c r="JY95" s="29"/>
      <c r="JZ95" s="29"/>
      <c r="KA95" s="29"/>
      <c r="KB95" s="29"/>
      <c r="KC95" s="29"/>
      <c r="KD95" s="29"/>
      <c r="KE95" s="28"/>
      <c r="KF95" s="28"/>
      <c r="KG95" s="28"/>
      <c r="KH95" s="28"/>
      <c r="KI95" s="28"/>
      <c r="KJ95" s="28"/>
      <c r="KK95" s="28"/>
      <c r="KL95" s="29"/>
      <c r="KM95" s="29"/>
      <c r="KN95" s="29"/>
      <c r="KO95" s="29"/>
      <c r="KP95" s="29"/>
      <c r="KQ95" s="29"/>
      <c r="KR95" s="29"/>
      <c r="KS95" s="28"/>
      <c r="KT95" s="28"/>
      <c r="KU95" s="28"/>
      <c r="KV95" s="28"/>
      <c r="KW95" s="28"/>
      <c r="KX95" s="28"/>
      <c r="KY95" s="28"/>
      <c r="KZ95" s="29"/>
      <c r="LA95" s="29"/>
      <c r="LB95" s="29"/>
    </row>
    <row r="96" spans="1:314" customFormat="1" x14ac:dyDescent="0.25">
      <c r="A96" s="17">
        <v>23</v>
      </c>
      <c r="B96" s="17" t="s">
        <v>4</v>
      </c>
      <c r="C96" s="28">
        <v>218.72</v>
      </c>
      <c r="D96" s="29">
        <v>293.32</v>
      </c>
      <c r="E96" s="29">
        <v>285.05</v>
      </c>
      <c r="F96" s="29">
        <v>299.77999999999997</v>
      </c>
      <c r="G96" s="29">
        <v>300.86</v>
      </c>
      <c r="H96" s="6">
        <v>259.25</v>
      </c>
      <c r="I96" s="6">
        <v>313.48</v>
      </c>
      <c r="J96" s="29">
        <v>308.12</v>
      </c>
      <c r="K96" s="28">
        <v>288.75</v>
      </c>
      <c r="L96" s="28">
        <v>290.58999999999997</v>
      </c>
      <c r="M96" s="28">
        <v>310.39999999999998</v>
      </c>
      <c r="N96" s="28">
        <v>322.69</v>
      </c>
      <c r="O96" s="28">
        <v>318.70999999999998</v>
      </c>
      <c r="P96" s="28">
        <v>307.63</v>
      </c>
      <c r="Q96" s="28">
        <v>292.55</v>
      </c>
      <c r="R96" s="29">
        <v>210.47</v>
      </c>
      <c r="S96" s="29">
        <v>214.14</v>
      </c>
      <c r="T96" s="29">
        <v>225.14</v>
      </c>
      <c r="U96" s="29">
        <v>222.13</v>
      </c>
      <c r="V96" s="29">
        <v>218.15</v>
      </c>
      <c r="W96" s="29">
        <v>206.48</v>
      </c>
      <c r="X96" s="29">
        <v>204.91</v>
      </c>
      <c r="Y96" s="28">
        <v>174.36</v>
      </c>
      <c r="Z96" s="28">
        <v>171.92</v>
      </c>
      <c r="AA96" s="28">
        <v>182.37</v>
      </c>
      <c r="AB96" s="28">
        <v>180.42</v>
      </c>
      <c r="AC96" s="28">
        <v>182.06</v>
      </c>
      <c r="AD96" s="28">
        <v>180.82</v>
      </c>
      <c r="AE96" s="28">
        <v>173.71</v>
      </c>
      <c r="AF96" s="29">
        <v>135.83000000000001</v>
      </c>
      <c r="AG96" s="29">
        <v>133.94999999999999</v>
      </c>
      <c r="AH96" s="29">
        <v>150.99</v>
      </c>
      <c r="AI96" s="29">
        <v>145.69999999999999</v>
      </c>
      <c r="AJ96" s="29">
        <v>149.25</v>
      </c>
      <c r="AK96" s="29">
        <v>152.02000000000001</v>
      </c>
      <c r="AL96" s="29">
        <v>158.49</v>
      </c>
      <c r="AM96" s="28">
        <v>167.02</v>
      </c>
      <c r="AN96" s="28">
        <v>169.11</v>
      </c>
      <c r="AO96" s="28">
        <v>173.22</v>
      </c>
      <c r="AP96" s="28">
        <v>170.93</v>
      </c>
      <c r="AQ96" s="28">
        <v>169.01</v>
      </c>
      <c r="AR96" s="28">
        <v>170.6</v>
      </c>
      <c r="AS96" s="28">
        <v>173.76</v>
      </c>
      <c r="AT96" s="29">
        <v>166.63</v>
      </c>
      <c r="AU96" s="29">
        <v>168.34</v>
      </c>
      <c r="AV96" s="29">
        <v>176.41</v>
      </c>
      <c r="AW96" s="29">
        <v>178.33</v>
      </c>
      <c r="AX96" s="29">
        <v>177.69</v>
      </c>
      <c r="AY96" s="29">
        <v>177.13</v>
      </c>
      <c r="AZ96" s="29">
        <v>173.96</v>
      </c>
      <c r="BA96" s="28">
        <v>170.15</v>
      </c>
      <c r="BB96" s="28">
        <v>166.43</v>
      </c>
      <c r="BC96" s="28">
        <v>187.49</v>
      </c>
      <c r="BD96" s="28">
        <v>191.47</v>
      </c>
      <c r="BE96" s="28">
        <v>197.55</v>
      </c>
      <c r="BF96" s="28">
        <v>197.31</v>
      </c>
      <c r="BG96" s="28">
        <v>185.22</v>
      </c>
      <c r="BH96" s="29">
        <v>49.77</v>
      </c>
      <c r="BI96" s="29">
        <v>49.77</v>
      </c>
      <c r="BJ96" s="29">
        <v>49.77</v>
      </c>
      <c r="BK96" s="29">
        <v>49.77</v>
      </c>
      <c r="BL96" s="29">
        <v>49.77</v>
      </c>
      <c r="BM96" s="29">
        <v>70.87</v>
      </c>
      <c r="BN96" s="29">
        <v>138.26</v>
      </c>
      <c r="BO96" s="28">
        <v>49.77</v>
      </c>
      <c r="BP96" s="28">
        <v>70.260000000000005</v>
      </c>
      <c r="BQ96" s="28">
        <v>70.39</v>
      </c>
      <c r="BR96" s="28">
        <v>73.150000000000006</v>
      </c>
      <c r="BS96" s="28">
        <v>70.38</v>
      </c>
      <c r="BT96" s="28">
        <v>49.77</v>
      </c>
      <c r="BU96" s="28">
        <v>63.87</v>
      </c>
      <c r="BV96" s="29">
        <v>74.87</v>
      </c>
      <c r="BW96" s="29">
        <v>74.77</v>
      </c>
      <c r="BX96" s="29">
        <v>83.09</v>
      </c>
      <c r="BY96" s="29">
        <v>87.93</v>
      </c>
      <c r="BZ96" s="29">
        <v>84.48</v>
      </c>
      <c r="CA96" s="29">
        <v>104.69</v>
      </c>
      <c r="CB96" s="29">
        <v>117.32</v>
      </c>
      <c r="CC96" s="28">
        <v>79.98</v>
      </c>
      <c r="CD96" s="28">
        <v>76.7</v>
      </c>
      <c r="CE96" s="28">
        <v>81.98</v>
      </c>
      <c r="CF96" s="28">
        <v>82.66</v>
      </c>
      <c r="CG96" s="28">
        <v>102.55</v>
      </c>
      <c r="CH96" s="28">
        <v>103.53</v>
      </c>
      <c r="CI96" s="28">
        <v>106.15</v>
      </c>
      <c r="CJ96" s="29">
        <v>71.25</v>
      </c>
      <c r="CK96" s="29">
        <v>92.15</v>
      </c>
      <c r="CL96" s="29">
        <v>105.19</v>
      </c>
      <c r="CM96" s="29">
        <v>105.02</v>
      </c>
      <c r="CN96" s="29">
        <v>105.3</v>
      </c>
      <c r="CO96" s="29"/>
      <c r="CP96" s="29"/>
      <c r="CQ96" s="28"/>
      <c r="CR96" s="28"/>
      <c r="CS96" s="28"/>
      <c r="CT96" s="28"/>
      <c r="CU96" s="28"/>
      <c r="CV96" s="28"/>
      <c r="CW96" s="28"/>
      <c r="CX96" s="29"/>
      <c r="CY96" s="29"/>
      <c r="CZ96" s="29"/>
      <c r="DA96" s="29"/>
      <c r="DB96" s="29"/>
      <c r="DC96" s="29"/>
      <c r="DD96" s="29"/>
      <c r="DE96" s="28"/>
      <c r="DF96" s="28"/>
      <c r="DG96" s="28"/>
      <c r="DH96" s="28"/>
      <c r="DI96" s="28"/>
      <c r="DJ96" s="28"/>
      <c r="DK96" s="28"/>
      <c r="DL96" s="29"/>
      <c r="DM96" s="29"/>
      <c r="DN96" s="29"/>
      <c r="DO96" s="29"/>
      <c r="DP96" s="29"/>
      <c r="DQ96" s="29"/>
      <c r="DR96" s="29"/>
      <c r="DS96" s="28"/>
      <c r="DT96" s="28"/>
      <c r="DU96" s="28"/>
      <c r="DV96" s="28"/>
      <c r="DW96" s="28"/>
      <c r="DX96" s="28"/>
      <c r="DY96" s="28"/>
      <c r="DZ96" s="29"/>
      <c r="EA96" s="29"/>
      <c r="EB96" s="29"/>
      <c r="EC96" s="29"/>
      <c r="ED96" s="29"/>
      <c r="EE96" s="29"/>
      <c r="EF96" s="29"/>
      <c r="EG96" s="28"/>
      <c r="EH96" s="28"/>
      <c r="EI96" s="28"/>
      <c r="EJ96" s="28"/>
      <c r="EK96" s="28"/>
      <c r="EL96" s="28"/>
      <c r="EM96" s="28"/>
      <c r="EN96" s="29"/>
      <c r="EO96" s="29"/>
      <c r="EP96" s="29"/>
      <c r="EQ96" s="29"/>
      <c r="ER96" s="29"/>
      <c r="ES96" s="29"/>
      <c r="ET96" s="29"/>
      <c r="EU96" s="28"/>
      <c r="EV96" s="28"/>
      <c r="EW96" s="28"/>
      <c r="EX96" s="28"/>
      <c r="EY96" s="28"/>
      <c r="EZ96" s="28"/>
      <c r="FA96" s="28"/>
      <c r="FB96" s="29"/>
      <c r="FC96" s="29"/>
      <c r="FD96" s="29"/>
      <c r="FE96" s="29"/>
      <c r="FF96" s="29"/>
      <c r="FG96" s="29"/>
      <c r="FH96" s="29"/>
      <c r="FI96" s="28"/>
      <c r="FJ96" s="28"/>
      <c r="FK96" s="28"/>
      <c r="FL96" s="28"/>
      <c r="FM96" s="28"/>
      <c r="FN96" s="28"/>
      <c r="FO96" s="28"/>
      <c r="FP96" s="29"/>
      <c r="FQ96" s="29"/>
      <c r="FR96" s="29"/>
      <c r="FS96" s="29"/>
      <c r="FT96" s="29"/>
      <c r="FU96" s="29"/>
      <c r="FV96" s="29"/>
      <c r="FW96" s="28"/>
      <c r="FX96" s="28"/>
      <c r="FY96" s="28"/>
      <c r="FZ96" s="28"/>
      <c r="GA96" s="28"/>
      <c r="GB96" s="28"/>
      <c r="GC96" s="28"/>
      <c r="GD96" s="29"/>
      <c r="GE96" s="29"/>
      <c r="GF96" s="29"/>
      <c r="GG96" s="29"/>
      <c r="GH96" s="29"/>
      <c r="GI96" s="29"/>
      <c r="GJ96" s="29"/>
      <c r="GK96" s="28"/>
      <c r="GL96" s="28"/>
      <c r="GM96" s="28"/>
      <c r="GN96" s="28"/>
      <c r="GO96" s="28"/>
      <c r="GP96" s="28"/>
      <c r="GQ96" s="28"/>
      <c r="GR96" s="29"/>
      <c r="GS96" s="29"/>
      <c r="GT96" s="29"/>
      <c r="GU96" s="29"/>
      <c r="GV96" s="29"/>
      <c r="GW96" s="29"/>
      <c r="GX96" s="29"/>
      <c r="GY96" s="28"/>
      <c r="GZ96" s="28"/>
      <c r="HA96" s="28"/>
      <c r="HB96" s="28"/>
      <c r="HC96" s="28"/>
      <c r="HD96" s="28"/>
      <c r="HE96" s="28"/>
      <c r="HF96" s="29"/>
      <c r="HG96" s="29"/>
      <c r="HH96" s="29"/>
      <c r="HI96" s="29"/>
      <c r="HJ96" s="29"/>
      <c r="HK96" s="29"/>
      <c r="HL96" s="29"/>
      <c r="HM96" s="28"/>
      <c r="HN96" s="28"/>
      <c r="HO96" s="28"/>
      <c r="HP96" s="28"/>
      <c r="HQ96" s="28"/>
      <c r="HR96" s="28"/>
      <c r="HS96" s="28"/>
      <c r="HT96" s="29"/>
      <c r="HU96" s="29"/>
      <c r="HV96" s="29"/>
      <c r="HW96" s="29"/>
      <c r="HX96" s="29"/>
      <c r="HY96" s="29"/>
      <c r="HZ96" s="29"/>
      <c r="IA96" s="28"/>
      <c r="IB96" s="28"/>
      <c r="IC96" s="28"/>
      <c r="ID96" s="28"/>
      <c r="IE96" s="28"/>
      <c r="IF96" s="28"/>
      <c r="IG96" s="28"/>
      <c r="IH96" s="29"/>
      <c r="II96" s="29"/>
      <c r="IJ96" s="29"/>
      <c r="IK96" s="29"/>
      <c r="IL96" s="29"/>
      <c r="IM96" s="29"/>
      <c r="IN96" s="29"/>
      <c r="IO96" s="28"/>
      <c r="IP96" s="28"/>
      <c r="IQ96" s="28"/>
      <c r="IR96" s="28"/>
      <c r="IS96" s="28"/>
      <c r="IT96" s="28"/>
      <c r="IU96" s="28"/>
      <c r="IV96" s="29"/>
      <c r="IW96" s="29"/>
      <c r="IX96" s="29"/>
      <c r="IY96" s="29"/>
      <c r="IZ96" s="29"/>
      <c r="JA96" s="29"/>
      <c r="JB96" s="29"/>
      <c r="JC96" s="28"/>
      <c r="JD96" s="28"/>
      <c r="JE96" s="28"/>
      <c r="JF96" s="28"/>
      <c r="JG96" s="28"/>
      <c r="JH96" s="28"/>
      <c r="JI96" s="28"/>
      <c r="JJ96" s="29"/>
      <c r="JK96" s="29"/>
      <c r="JL96" s="29"/>
      <c r="JM96" s="29"/>
      <c r="JN96" s="29"/>
      <c r="JO96" s="29"/>
      <c r="JP96" s="29"/>
      <c r="JQ96" s="28"/>
      <c r="JR96" s="28"/>
      <c r="JS96" s="28"/>
      <c r="JT96" s="28"/>
      <c r="JU96" s="28"/>
      <c r="JV96" s="28"/>
      <c r="JW96" s="28"/>
      <c r="JX96" s="29"/>
      <c r="JY96" s="29"/>
      <c r="JZ96" s="29"/>
      <c r="KA96" s="29"/>
      <c r="KB96" s="29"/>
      <c r="KC96" s="29"/>
      <c r="KD96" s="29"/>
      <c r="KE96" s="28"/>
      <c r="KF96" s="28"/>
      <c r="KG96" s="28"/>
      <c r="KH96" s="28"/>
      <c r="KI96" s="28"/>
      <c r="KJ96" s="28"/>
      <c r="KK96" s="28"/>
      <c r="KL96" s="29"/>
      <c r="KM96" s="29"/>
      <c r="KN96" s="29"/>
      <c r="KO96" s="29"/>
      <c r="KP96" s="29"/>
      <c r="KQ96" s="29"/>
      <c r="KR96" s="29"/>
      <c r="KS96" s="28"/>
      <c r="KT96" s="28"/>
      <c r="KU96" s="28"/>
      <c r="KV96" s="28"/>
      <c r="KW96" s="28"/>
      <c r="KX96" s="28"/>
      <c r="KY96" s="28"/>
      <c r="KZ96" s="29"/>
      <c r="LA96" s="29"/>
      <c r="LB96" s="29"/>
    </row>
    <row r="97" spans="1:314" customFormat="1" x14ac:dyDescent="0.25">
      <c r="A97" s="17">
        <v>23</v>
      </c>
      <c r="B97" s="17" t="s">
        <v>5</v>
      </c>
      <c r="C97" s="28">
        <v>218.72</v>
      </c>
      <c r="D97" s="29">
        <v>293.32</v>
      </c>
      <c r="E97" s="29">
        <v>285.06</v>
      </c>
      <c r="F97" s="29">
        <v>299.77999999999997</v>
      </c>
      <c r="G97" s="29">
        <v>300.86</v>
      </c>
      <c r="H97" s="6">
        <v>301.08</v>
      </c>
      <c r="I97" s="6">
        <v>313.48</v>
      </c>
      <c r="J97" s="29">
        <v>308.12</v>
      </c>
      <c r="K97" s="28">
        <v>288.74</v>
      </c>
      <c r="L97" s="28">
        <v>290.58999999999997</v>
      </c>
      <c r="M97" s="28">
        <v>310.39999999999998</v>
      </c>
      <c r="N97" s="28">
        <v>322.69</v>
      </c>
      <c r="O97" s="28">
        <v>318.70999999999998</v>
      </c>
      <c r="P97" s="28">
        <v>307.63</v>
      </c>
      <c r="Q97" s="28">
        <v>292.55</v>
      </c>
      <c r="R97" s="29">
        <v>210.47</v>
      </c>
      <c r="S97" s="29">
        <v>214.14</v>
      </c>
      <c r="T97" s="29">
        <v>225.14</v>
      </c>
      <c r="U97" s="29">
        <v>222.13</v>
      </c>
      <c r="V97" s="29">
        <v>218.15</v>
      </c>
      <c r="W97" s="29">
        <v>206.48</v>
      </c>
      <c r="X97" s="29">
        <v>204.91</v>
      </c>
      <c r="Y97" s="28">
        <v>174.36</v>
      </c>
      <c r="Z97" s="28">
        <v>171.92</v>
      </c>
      <c r="AA97" s="28">
        <v>182.37</v>
      </c>
      <c r="AB97" s="28">
        <v>180.42</v>
      </c>
      <c r="AC97" s="28">
        <v>182.06</v>
      </c>
      <c r="AD97" s="28">
        <v>180.82</v>
      </c>
      <c r="AE97" s="28">
        <v>174.74</v>
      </c>
      <c r="AF97" s="29">
        <v>135.83000000000001</v>
      </c>
      <c r="AG97" s="29">
        <v>133.94999999999999</v>
      </c>
      <c r="AH97" s="29">
        <v>150.99</v>
      </c>
      <c r="AI97" s="29">
        <v>145.69</v>
      </c>
      <c r="AJ97" s="29">
        <v>149.25</v>
      </c>
      <c r="AK97" s="29">
        <v>152.02000000000001</v>
      </c>
      <c r="AL97" s="29">
        <v>158.49</v>
      </c>
      <c r="AM97" s="28">
        <v>167.02</v>
      </c>
      <c r="AN97" s="28">
        <v>169.11</v>
      </c>
      <c r="AO97" s="28">
        <v>173.22</v>
      </c>
      <c r="AP97" s="28">
        <v>170.93</v>
      </c>
      <c r="AQ97" s="28">
        <v>169.01</v>
      </c>
      <c r="AR97" s="28">
        <v>170.6</v>
      </c>
      <c r="AS97" s="28">
        <v>173.76</v>
      </c>
      <c r="AT97" s="29">
        <v>166.63</v>
      </c>
      <c r="AU97" s="29">
        <v>168.34</v>
      </c>
      <c r="AV97" s="29">
        <v>176.41</v>
      </c>
      <c r="AW97" s="29">
        <v>178.33</v>
      </c>
      <c r="AX97" s="29">
        <v>177.69</v>
      </c>
      <c r="AY97" s="29">
        <v>177.13</v>
      </c>
      <c r="AZ97" s="29">
        <v>173.96</v>
      </c>
      <c r="BA97" s="28">
        <v>170.15</v>
      </c>
      <c r="BB97" s="28">
        <v>166.43</v>
      </c>
      <c r="BC97" s="28">
        <v>187.49</v>
      </c>
      <c r="BD97" s="28">
        <v>191.47</v>
      </c>
      <c r="BE97" s="28">
        <v>197.55</v>
      </c>
      <c r="BF97" s="28">
        <v>197.31</v>
      </c>
      <c r="BG97" s="28">
        <v>185.22</v>
      </c>
      <c r="BH97" s="29">
        <v>49.77</v>
      </c>
      <c r="BI97" s="29">
        <v>49.77</v>
      </c>
      <c r="BJ97" s="29">
        <v>49.77</v>
      </c>
      <c r="BK97" s="29">
        <v>49.77</v>
      </c>
      <c r="BL97" s="29">
        <v>49.77</v>
      </c>
      <c r="BM97" s="29">
        <v>49.77</v>
      </c>
      <c r="BN97" s="29">
        <v>132.69</v>
      </c>
      <c r="BO97" s="28">
        <v>49.77</v>
      </c>
      <c r="BP97" s="28">
        <v>49.77</v>
      </c>
      <c r="BQ97" s="28">
        <v>68.27</v>
      </c>
      <c r="BR97" s="28">
        <v>49.77</v>
      </c>
      <c r="BS97" s="28">
        <v>49.77</v>
      </c>
      <c r="BT97" s="28">
        <v>49.77</v>
      </c>
      <c r="BU97" s="28">
        <v>49.77</v>
      </c>
      <c r="BV97" s="29">
        <v>49.77</v>
      </c>
      <c r="BW97" s="29">
        <v>49.77</v>
      </c>
      <c r="BX97" s="29">
        <v>62.29</v>
      </c>
      <c r="BY97" s="29">
        <v>54.22</v>
      </c>
      <c r="BZ97" s="29">
        <v>49.77</v>
      </c>
      <c r="CA97" s="29">
        <v>49.77</v>
      </c>
      <c r="CB97" s="29">
        <v>49.77</v>
      </c>
      <c r="CC97" s="28">
        <v>49.77</v>
      </c>
      <c r="CD97" s="28">
        <v>49.77</v>
      </c>
      <c r="CE97" s="28">
        <v>49.77</v>
      </c>
      <c r="CF97" s="28">
        <v>49.77</v>
      </c>
      <c r="CG97" s="28">
        <v>49.77</v>
      </c>
      <c r="CH97" s="28">
        <v>49.77</v>
      </c>
      <c r="CI97" s="28">
        <v>49.77</v>
      </c>
      <c r="CJ97" s="29">
        <v>49.77</v>
      </c>
      <c r="CK97" s="29">
        <v>49.77</v>
      </c>
      <c r="CL97" s="29">
        <v>49.77</v>
      </c>
      <c r="CM97" s="29">
        <v>49.77</v>
      </c>
      <c r="CN97" s="29">
        <v>99.32</v>
      </c>
      <c r="CO97" s="29"/>
      <c r="CP97" s="29"/>
      <c r="CQ97" s="28"/>
      <c r="CR97" s="28"/>
      <c r="CS97" s="28"/>
      <c r="CT97" s="28"/>
      <c r="CU97" s="28"/>
      <c r="CV97" s="28"/>
      <c r="CW97" s="28"/>
      <c r="CX97" s="29"/>
      <c r="CY97" s="29"/>
      <c r="CZ97" s="29"/>
      <c r="DA97" s="29"/>
      <c r="DB97" s="29"/>
      <c r="DC97" s="29"/>
      <c r="DD97" s="29"/>
      <c r="DE97" s="28"/>
      <c r="DF97" s="28"/>
      <c r="DG97" s="28"/>
      <c r="DH97" s="28"/>
      <c r="DI97" s="28"/>
      <c r="DJ97" s="28"/>
      <c r="DK97" s="28"/>
      <c r="DL97" s="29"/>
      <c r="DM97" s="29"/>
      <c r="DN97" s="29"/>
      <c r="DO97" s="29"/>
      <c r="DP97" s="29"/>
      <c r="DQ97" s="29"/>
      <c r="DR97" s="29"/>
      <c r="DS97" s="28"/>
      <c r="DT97" s="28"/>
      <c r="DU97" s="28"/>
      <c r="DV97" s="28"/>
      <c r="DW97" s="28"/>
      <c r="DX97" s="28"/>
      <c r="DY97" s="28"/>
      <c r="DZ97" s="29"/>
      <c r="EA97" s="29"/>
      <c r="EB97" s="29"/>
      <c r="EC97" s="29"/>
      <c r="ED97" s="29"/>
      <c r="EE97" s="29"/>
      <c r="EF97" s="29"/>
      <c r="EG97" s="28"/>
      <c r="EH97" s="28"/>
      <c r="EI97" s="28"/>
      <c r="EJ97" s="28"/>
      <c r="EK97" s="28"/>
      <c r="EL97" s="28"/>
      <c r="EM97" s="28"/>
      <c r="EN97" s="29"/>
      <c r="EO97" s="29"/>
      <c r="EP97" s="29"/>
      <c r="EQ97" s="29"/>
      <c r="ER97" s="29"/>
      <c r="ES97" s="29"/>
      <c r="ET97" s="29"/>
      <c r="EU97" s="28"/>
      <c r="EV97" s="28"/>
      <c r="EW97" s="28"/>
      <c r="EX97" s="28"/>
      <c r="EY97" s="28"/>
      <c r="EZ97" s="28"/>
      <c r="FA97" s="28"/>
      <c r="FB97" s="29"/>
      <c r="FC97" s="29"/>
      <c r="FD97" s="29"/>
      <c r="FE97" s="29"/>
      <c r="FF97" s="29"/>
      <c r="FG97" s="29"/>
      <c r="FH97" s="29"/>
      <c r="FI97" s="28"/>
      <c r="FJ97" s="28"/>
      <c r="FK97" s="28"/>
      <c r="FL97" s="28"/>
      <c r="FM97" s="28"/>
      <c r="FN97" s="28"/>
      <c r="FO97" s="28"/>
      <c r="FP97" s="29"/>
      <c r="FQ97" s="29"/>
      <c r="FR97" s="29"/>
      <c r="FS97" s="29"/>
      <c r="FT97" s="29"/>
      <c r="FU97" s="29"/>
      <c r="FV97" s="29"/>
      <c r="FW97" s="28"/>
      <c r="FX97" s="28"/>
      <c r="FY97" s="28"/>
      <c r="FZ97" s="28"/>
      <c r="GA97" s="28"/>
      <c r="GB97" s="28"/>
      <c r="GC97" s="28"/>
      <c r="GD97" s="29"/>
      <c r="GE97" s="29"/>
      <c r="GF97" s="29"/>
      <c r="GG97" s="29"/>
      <c r="GH97" s="29"/>
      <c r="GI97" s="29"/>
      <c r="GJ97" s="29"/>
      <c r="GK97" s="28"/>
      <c r="GL97" s="28"/>
      <c r="GM97" s="28"/>
      <c r="GN97" s="28"/>
      <c r="GO97" s="28"/>
      <c r="GP97" s="28"/>
      <c r="GQ97" s="28"/>
      <c r="GR97" s="29"/>
      <c r="GS97" s="29"/>
      <c r="GT97" s="29"/>
      <c r="GU97" s="29"/>
      <c r="GV97" s="29"/>
      <c r="GW97" s="29"/>
      <c r="GX97" s="29"/>
      <c r="GY97" s="28"/>
      <c r="GZ97" s="28"/>
      <c r="HA97" s="28"/>
      <c r="HB97" s="28"/>
      <c r="HC97" s="28"/>
      <c r="HD97" s="28"/>
      <c r="HE97" s="28"/>
      <c r="HF97" s="29"/>
      <c r="HG97" s="29"/>
      <c r="HH97" s="29"/>
      <c r="HI97" s="29"/>
      <c r="HJ97" s="29"/>
      <c r="HK97" s="29"/>
      <c r="HL97" s="29"/>
      <c r="HM97" s="28"/>
      <c r="HN97" s="28"/>
      <c r="HO97" s="28"/>
      <c r="HP97" s="28"/>
      <c r="HQ97" s="28"/>
      <c r="HR97" s="28"/>
      <c r="HS97" s="28"/>
      <c r="HT97" s="29"/>
      <c r="HU97" s="29"/>
      <c r="HV97" s="29"/>
      <c r="HW97" s="29"/>
      <c r="HX97" s="29"/>
      <c r="HY97" s="29"/>
      <c r="HZ97" s="29"/>
      <c r="IA97" s="28"/>
      <c r="IB97" s="28"/>
      <c r="IC97" s="28"/>
      <c r="ID97" s="28"/>
      <c r="IE97" s="28"/>
      <c r="IF97" s="28"/>
      <c r="IG97" s="28"/>
      <c r="IH97" s="29"/>
      <c r="II97" s="29"/>
      <c r="IJ97" s="29"/>
      <c r="IK97" s="29"/>
      <c r="IL97" s="29"/>
      <c r="IM97" s="29"/>
      <c r="IN97" s="29"/>
      <c r="IO97" s="28"/>
      <c r="IP97" s="28"/>
      <c r="IQ97" s="28"/>
      <c r="IR97" s="28"/>
      <c r="IS97" s="28"/>
      <c r="IT97" s="28"/>
      <c r="IU97" s="28"/>
      <c r="IV97" s="29"/>
      <c r="IW97" s="29"/>
      <c r="IX97" s="29"/>
      <c r="IY97" s="29"/>
      <c r="IZ97" s="29"/>
      <c r="JA97" s="29"/>
      <c r="JB97" s="29"/>
      <c r="JC97" s="28"/>
      <c r="JD97" s="28"/>
      <c r="JE97" s="28"/>
      <c r="JF97" s="28"/>
      <c r="JG97" s="28"/>
      <c r="JH97" s="28"/>
      <c r="JI97" s="28"/>
      <c r="JJ97" s="29"/>
      <c r="JK97" s="29"/>
      <c r="JL97" s="29"/>
      <c r="JM97" s="29"/>
      <c r="JN97" s="29"/>
      <c r="JO97" s="29"/>
      <c r="JP97" s="29"/>
      <c r="JQ97" s="28"/>
      <c r="JR97" s="28"/>
      <c r="JS97" s="28"/>
      <c r="JT97" s="28"/>
      <c r="JU97" s="28"/>
      <c r="JV97" s="28"/>
      <c r="JW97" s="28"/>
      <c r="JX97" s="29"/>
      <c r="JY97" s="29"/>
      <c r="JZ97" s="29"/>
      <c r="KA97" s="29"/>
      <c r="KB97" s="29"/>
      <c r="KC97" s="29"/>
      <c r="KD97" s="29"/>
      <c r="KE97" s="28"/>
      <c r="KF97" s="28"/>
      <c r="KG97" s="28"/>
      <c r="KH97" s="28"/>
      <c r="KI97" s="28"/>
      <c r="KJ97" s="28"/>
      <c r="KK97" s="28"/>
      <c r="KL97" s="29"/>
      <c r="KM97" s="29"/>
      <c r="KN97" s="29"/>
      <c r="KO97" s="29"/>
      <c r="KP97" s="29"/>
      <c r="KQ97" s="29"/>
      <c r="KR97" s="29"/>
      <c r="KS97" s="28"/>
      <c r="KT97" s="28"/>
      <c r="KU97" s="28"/>
      <c r="KV97" s="28"/>
      <c r="KW97" s="28"/>
      <c r="KX97" s="28"/>
      <c r="KY97" s="28"/>
      <c r="KZ97" s="29"/>
      <c r="LA97" s="29"/>
      <c r="LB97" s="29"/>
    </row>
    <row r="98" spans="1:314" x14ac:dyDescent="0.25">
      <c r="A98" s="18"/>
      <c r="B98" s="18"/>
      <c r="C98" s="19"/>
      <c r="D98" s="19"/>
      <c r="E98" s="19"/>
      <c r="F98" s="19"/>
      <c r="G98" s="19"/>
      <c r="DE98" s="11"/>
      <c r="DF98" s="11"/>
      <c r="DG98" s="11"/>
      <c r="DH98" s="11"/>
      <c r="DI98" s="11"/>
      <c r="DJ98" s="11"/>
      <c r="DK98" s="11"/>
      <c r="DL98" s="5"/>
      <c r="DM98" s="5"/>
      <c r="DN98" s="5"/>
      <c r="DO98" s="5"/>
      <c r="DP98" s="5"/>
      <c r="DQ98" s="5"/>
      <c r="DR98" s="5"/>
      <c r="DS98" s="11"/>
      <c r="DT98" s="11"/>
      <c r="DU98" s="11"/>
      <c r="DV98" s="11"/>
      <c r="DW98" s="11"/>
      <c r="DX98" s="11"/>
      <c r="DY98" s="11"/>
      <c r="DZ98" s="5"/>
      <c r="EA98" s="5"/>
      <c r="EB98" s="5"/>
      <c r="EC98" s="5"/>
      <c r="ED98" s="5"/>
      <c r="EE98" s="5"/>
      <c r="EF98" s="5"/>
      <c r="EG98" s="11"/>
      <c r="EH98" s="11"/>
      <c r="EI98" s="11"/>
      <c r="EJ98" s="11"/>
      <c r="EK98" s="11"/>
      <c r="EL98" s="11"/>
      <c r="EM98" s="11"/>
      <c r="EN98" s="5"/>
      <c r="EO98" s="5"/>
      <c r="EP98" s="5"/>
      <c r="EQ98" s="5"/>
      <c r="ER98" s="5"/>
      <c r="ES98" s="5"/>
      <c r="ET98" s="5"/>
      <c r="EU98" s="11"/>
      <c r="EV98" s="11"/>
      <c r="EW98" s="11"/>
      <c r="EX98" s="11"/>
      <c r="EY98" s="11"/>
      <c r="EZ98" s="11"/>
      <c r="FA98" s="11"/>
      <c r="FB98" s="5"/>
      <c r="FC98" s="5"/>
      <c r="FD98" s="5"/>
      <c r="FE98" s="5"/>
      <c r="FF98" s="5"/>
      <c r="FG98" s="5"/>
      <c r="FH98" s="5"/>
      <c r="FI98" s="11"/>
      <c r="FJ98" s="11"/>
      <c r="FK98" s="11"/>
      <c r="FL98" s="11"/>
      <c r="FM98" s="11"/>
      <c r="FN98" s="11"/>
      <c r="FO98" s="11"/>
      <c r="FP98" s="5"/>
      <c r="FQ98" s="5"/>
      <c r="FR98" s="5"/>
      <c r="FS98" s="5"/>
      <c r="FT98" s="5"/>
      <c r="FU98" s="5"/>
      <c r="FV98" s="5"/>
      <c r="FW98" s="11"/>
      <c r="FX98" s="11"/>
      <c r="FY98" s="11"/>
      <c r="FZ98" s="11"/>
      <c r="GA98" s="11"/>
      <c r="GB98" s="11"/>
      <c r="GC98" s="11"/>
      <c r="GD98" s="5"/>
      <c r="GE98" s="5"/>
      <c r="GF98" s="5"/>
      <c r="GG98" s="5"/>
      <c r="GH98" s="5"/>
      <c r="GI98" s="5"/>
      <c r="GJ98" s="5"/>
      <c r="GK98" s="11"/>
      <c r="GL98" s="11"/>
      <c r="GM98" s="11"/>
      <c r="GN98" s="11"/>
      <c r="GO98" s="11"/>
      <c r="GP98" s="11"/>
      <c r="GQ98" s="11"/>
      <c r="GR98" s="5"/>
      <c r="GS98" s="5"/>
      <c r="GT98" s="5"/>
      <c r="GU98" s="5"/>
      <c r="GV98" s="5"/>
      <c r="GW98" s="5"/>
      <c r="GX98" s="5"/>
      <c r="GY98" s="11"/>
      <c r="GZ98" s="11"/>
      <c r="HA98" s="11"/>
      <c r="HB98" s="11"/>
      <c r="HC98" s="11"/>
      <c r="HD98" s="11"/>
      <c r="HE98" s="11"/>
      <c r="HF98" s="5"/>
      <c r="HG98" s="5"/>
      <c r="HH98" s="5"/>
      <c r="HI98" s="5"/>
      <c r="HJ98" s="5"/>
      <c r="HK98" s="5"/>
      <c r="HL98" s="5"/>
      <c r="HM98" s="11"/>
      <c r="HN98" s="11"/>
      <c r="HO98" s="11"/>
      <c r="HP98" s="11"/>
      <c r="HQ98" s="11"/>
      <c r="HR98" s="11"/>
      <c r="HS98" s="11"/>
      <c r="HT98" s="5"/>
      <c r="HU98" s="5"/>
      <c r="HV98" s="5"/>
      <c r="HW98" s="5"/>
      <c r="HX98" s="5"/>
      <c r="HY98" s="5"/>
      <c r="HZ98" s="5"/>
      <c r="IA98" s="11"/>
      <c r="IB98" s="11"/>
      <c r="IC98" s="11"/>
      <c r="ID98" s="11"/>
      <c r="IE98" s="11"/>
      <c r="IF98" s="11"/>
      <c r="IG98" s="11"/>
      <c r="IH98" s="5"/>
      <c r="II98" s="5"/>
      <c r="IJ98" s="5"/>
      <c r="IK98" s="5"/>
      <c r="IL98" s="5"/>
      <c r="IM98" s="5"/>
      <c r="IN98" s="5"/>
      <c r="IO98" s="11"/>
      <c r="IP98" s="11"/>
      <c r="IQ98" s="11"/>
      <c r="IR98" s="11"/>
      <c r="IS98" s="11"/>
      <c r="IT98" s="11"/>
      <c r="IU98" s="11"/>
      <c r="IV98" s="5"/>
      <c r="IW98" s="5"/>
      <c r="IX98" s="5"/>
      <c r="IY98" s="5"/>
      <c r="IZ98" s="5"/>
      <c r="JA98" s="5"/>
      <c r="JB98" s="5"/>
      <c r="JC98" s="11"/>
      <c r="JD98" s="11"/>
      <c r="JE98" s="11"/>
      <c r="JF98" s="11"/>
      <c r="JG98" s="11"/>
      <c r="JH98" s="11"/>
      <c r="JI98" s="11"/>
      <c r="JJ98" s="5"/>
      <c r="JK98" s="5"/>
      <c r="JL98" s="5"/>
      <c r="JM98" s="5"/>
      <c r="JN98" s="5"/>
      <c r="JO98" s="5"/>
      <c r="JP98" s="5"/>
      <c r="JQ98" s="11"/>
      <c r="JR98" s="11"/>
      <c r="JS98" s="11"/>
      <c r="JT98" s="11"/>
      <c r="JU98" s="11"/>
      <c r="JV98" s="11"/>
      <c r="JW98" s="11"/>
      <c r="JX98" s="5"/>
      <c r="JY98" s="5"/>
      <c r="JZ98" s="5"/>
      <c r="KA98" s="5"/>
      <c r="KB98" s="5"/>
      <c r="KC98" s="5"/>
      <c r="KD98" s="5"/>
      <c r="KE98" s="11"/>
      <c r="KF98" s="11"/>
      <c r="KG98" s="11"/>
      <c r="KH98" s="11"/>
      <c r="KI98" s="11"/>
      <c r="KJ98" s="11"/>
      <c r="KK98" s="11"/>
      <c r="KL98" s="5"/>
      <c r="KM98" s="5"/>
      <c r="KN98" s="5"/>
      <c r="KO98" s="5"/>
      <c r="KP98" s="5"/>
      <c r="KQ98" s="5"/>
      <c r="KR98" s="5"/>
      <c r="KS98" s="11"/>
      <c r="KT98" s="11"/>
      <c r="KU98" s="11"/>
      <c r="KV98" s="11"/>
      <c r="KW98" s="11"/>
      <c r="KX98" s="11"/>
      <c r="KY98" s="11"/>
      <c r="KZ98" s="5"/>
      <c r="LA98" s="5"/>
      <c r="LB98" s="5"/>
    </row>
    <row r="99" spans="1:314" x14ac:dyDescent="0.25">
      <c r="A99" s="18"/>
      <c r="B99" s="18"/>
      <c r="C99" s="19">
        <f>DAY(C100)</f>
        <v>1</v>
      </c>
      <c r="D99" s="19">
        <f t="shared" ref="D99:F99" si="0">DAY(D100)</f>
        <v>2</v>
      </c>
      <c r="E99" s="19">
        <f t="shared" si="0"/>
        <v>3</v>
      </c>
      <c r="F99" s="19">
        <f t="shared" si="0"/>
        <v>4</v>
      </c>
      <c r="G99" s="19">
        <f t="shared" ref="G99" si="1">DAY(G100)</f>
        <v>5</v>
      </c>
      <c r="H99" s="19">
        <f t="shared" ref="H99:I99" si="2">DAY(H100)</f>
        <v>6</v>
      </c>
      <c r="I99" s="19">
        <f t="shared" si="2"/>
        <v>7</v>
      </c>
      <c r="J99" s="19">
        <f t="shared" ref="J99" si="3">DAY(J100)</f>
        <v>8</v>
      </c>
      <c r="K99" s="19">
        <f t="shared" ref="K99:L99" si="4">DAY(K100)</f>
        <v>9</v>
      </c>
      <c r="L99" s="19">
        <f t="shared" si="4"/>
        <v>10</v>
      </c>
      <c r="M99" s="19">
        <f t="shared" ref="M99" si="5">DAY(M100)</f>
        <v>11</v>
      </c>
      <c r="N99" s="19">
        <f t="shared" ref="N99:O99" si="6">DAY(N100)</f>
        <v>12</v>
      </c>
      <c r="O99" s="19">
        <f t="shared" si="6"/>
        <v>13</v>
      </c>
      <c r="P99" s="19">
        <f t="shared" ref="P99" si="7">DAY(P100)</f>
        <v>14</v>
      </c>
      <c r="Q99" s="19">
        <f t="shared" ref="Q99:R99" si="8">DAY(Q100)</f>
        <v>15</v>
      </c>
      <c r="R99" s="19">
        <f t="shared" si="8"/>
        <v>16</v>
      </c>
      <c r="S99" s="19">
        <f t="shared" ref="S99" si="9">DAY(S100)</f>
        <v>17</v>
      </c>
      <c r="T99" s="19">
        <f t="shared" ref="T99:U99" si="10">DAY(T100)</f>
        <v>18</v>
      </c>
      <c r="U99" s="19">
        <f t="shared" si="10"/>
        <v>19</v>
      </c>
      <c r="V99" s="19">
        <f t="shared" ref="V99" si="11">DAY(V100)</f>
        <v>20</v>
      </c>
      <c r="W99" s="19">
        <f t="shared" ref="W99:X99" si="12">DAY(W100)</f>
        <v>21</v>
      </c>
      <c r="X99" s="19">
        <f t="shared" si="12"/>
        <v>22</v>
      </c>
      <c r="Y99" s="19">
        <f t="shared" ref="Y99" si="13">DAY(Y100)</f>
        <v>23</v>
      </c>
      <c r="Z99" s="19">
        <f t="shared" ref="Z99:AA99" si="14">DAY(Z100)</f>
        <v>24</v>
      </c>
      <c r="AA99" s="19">
        <f t="shared" si="14"/>
        <v>25</v>
      </c>
      <c r="AB99" s="19">
        <f t="shared" ref="AB99" si="15">DAY(AB100)</f>
        <v>26</v>
      </c>
      <c r="AC99" s="19">
        <f t="shared" ref="AC99:AD99" si="16">DAY(AC100)</f>
        <v>27</v>
      </c>
      <c r="AD99" s="19">
        <f t="shared" si="16"/>
        <v>28</v>
      </c>
      <c r="AE99" s="19">
        <f t="shared" ref="AE99" si="17">DAY(AE100)</f>
        <v>29</v>
      </c>
      <c r="AF99" s="19">
        <f t="shared" ref="AF99:CQ99" si="18">DAY(AF100)</f>
        <v>30</v>
      </c>
      <c r="AG99" s="19">
        <f t="shared" si="18"/>
        <v>31</v>
      </c>
      <c r="AH99" s="19">
        <f t="shared" si="18"/>
        <v>1</v>
      </c>
      <c r="AI99" s="19">
        <f t="shared" si="18"/>
        <v>2</v>
      </c>
      <c r="AJ99" s="19">
        <f t="shared" si="18"/>
        <v>3</v>
      </c>
      <c r="AK99" s="19">
        <f t="shared" si="18"/>
        <v>4</v>
      </c>
      <c r="AL99" s="19">
        <f t="shared" si="18"/>
        <v>5</v>
      </c>
      <c r="AM99" s="19">
        <f t="shared" si="18"/>
        <v>6</v>
      </c>
      <c r="AN99" s="19">
        <f t="shared" si="18"/>
        <v>7</v>
      </c>
      <c r="AO99" s="19">
        <f t="shared" si="18"/>
        <v>8</v>
      </c>
      <c r="AP99" s="19">
        <f t="shared" si="18"/>
        <v>9</v>
      </c>
      <c r="AQ99" s="19">
        <f t="shared" si="18"/>
        <v>10</v>
      </c>
      <c r="AR99" s="19">
        <f t="shared" si="18"/>
        <v>11</v>
      </c>
      <c r="AS99" s="19">
        <f t="shared" si="18"/>
        <v>12</v>
      </c>
      <c r="AT99" s="19">
        <f t="shared" si="18"/>
        <v>13</v>
      </c>
      <c r="AU99" s="19">
        <f t="shared" si="18"/>
        <v>14</v>
      </c>
      <c r="AV99" s="19">
        <f t="shared" si="18"/>
        <v>15</v>
      </c>
      <c r="AW99" s="19">
        <f t="shared" si="18"/>
        <v>16</v>
      </c>
      <c r="AX99" s="19">
        <f t="shared" si="18"/>
        <v>17</v>
      </c>
      <c r="AY99" s="19">
        <f t="shared" si="18"/>
        <v>18</v>
      </c>
      <c r="AZ99" s="19">
        <f t="shared" si="18"/>
        <v>19</v>
      </c>
      <c r="BA99" s="19">
        <f t="shared" si="18"/>
        <v>20</v>
      </c>
      <c r="BB99" s="19">
        <f t="shared" si="18"/>
        <v>21</v>
      </c>
      <c r="BC99" s="19">
        <f t="shared" si="18"/>
        <v>22</v>
      </c>
      <c r="BD99" s="19">
        <f t="shared" si="18"/>
        <v>23</v>
      </c>
      <c r="BE99" s="19">
        <f t="shared" si="18"/>
        <v>24</v>
      </c>
      <c r="BF99" s="19">
        <f t="shared" si="18"/>
        <v>25</v>
      </c>
      <c r="BG99" s="19">
        <f t="shared" si="18"/>
        <v>26</v>
      </c>
      <c r="BH99" s="19">
        <f t="shared" si="18"/>
        <v>27</v>
      </c>
      <c r="BI99" s="19">
        <f t="shared" si="18"/>
        <v>28</v>
      </c>
      <c r="BJ99" s="19">
        <f t="shared" si="18"/>
        <v>1</v>
      </c>
      <c r="BK99" s="19">
        <f t="shared" si="18"/>
        <v>2</v>
      </c>
      <c r="BL99" s="19">
        <f t="shared" si="18"/>
        <v>3</v>
      </c>
      <c r="BM99" s="19">
        <f t="shared" si="18"/>
        <v>4</v>
      </c>
      <c r="BN99" s="19">
        <f t="shared" si="18"/>
        <v>5</v>
      </c>
      <c r="BO99" s="19">
        <f t="shared" si="18"/>
        <v>6</v>
      </c>
      <c r="BP99" s="19">
        <f t="shared" si="18"/>
        <v>7</v>
      </c>
      <c r="BQ99" s="19">
        <f t="shared" si="18"/>
        <v>8</v>
      </c>
      <c r="BR99" s="19">
        <f t="shared" si="18"/>
        <v>9</v>
      </c>
      <c r="BS99" s="19">
        <f t="shared" si="18"/>
        <v>10</v>
      </c>
      <c r="BT99" s="19">
        <f t="shared" si="18"/>
        <v>11</v>
      </c>
      <c r="BU99" s="19">
        <f t="shared" si="18"/>
        <v>12</v>
      </c>
      <c r="BV99" s="19">
        <f t="shared" si="18"/>
        <v>13</v>
      </c>
      <c r="BW99" s="19">
        <f t="shared" si="18"/>
        <v>14</v>
      </c>
      <c r="BX99" s="19">
        <f t="shared" si="18"/>
        <v>15</v>
      </c>
      <c r="BY99" s="19">
        <f t="shared" si="18"/>
        <v>16</v>
      </c>
      <c r="BZ99" s="19">
        <f t="shared" si="18"/>
        <v>17</v>
      </c>
      <c r="CA99" s="19">
        <f t="shared" si="18"/>
        <v>18</v>
      </c>
      <c r="CB99" s="19">
        <f t="shared" si="18"/>
        <v>19</v>
      </c>
      <c r="CC99" s="19">
        <f t="shared" si="18"/>
        <v>20</v>
      </c>
      <c r="CD99" s="19">
        <f t="shared" si="18"/>
        <v>21</v>
      </c>
      <c r="CE99" s="19">
        <f t="shared" si="18"/>
        <v>22</v>
      </c>
      <c r="CF99" s="19">
        <f t="shared" si="18"/>
        <v>23</v>
      </c>
      <c r="CG99" s="19">
        <f t="shared" si="18"/>
        <v>24</v>
      </c>
      <c r="CH99" s="19">
        <f t="shared" si="18"/>
        <v>25</v>
      </c>
      <c r="CI99" s="19">
        <f t="shared" si="18"/>
        <v>26</v>
      </c>
      <c r="CJ99" s="19">
        <f t="shared" si="18"/>
        <v>27</v>
      </c>
      <c r="CK99" s="19">
        <f t="shared" si="18"/>
        <v>28</v>
      </c>
      <c r="CL99" s="19">
        <f t="shared" si="18"/>
        <v>29</v>
      </c>
      <c r="CM99" s="19">
        <f t="shared" si="18"/>
        <v>30</v>
      </c>
      <c r="CN99" s="19">
        <f t="shared" si="18"/>
        <v>31</v>
      </c>
      <c r="CO99" s="19">
        <f t="shared" si="18"/>
        <v>1</v>
      </c>
      <c r="CP99" s="19">
        <f t="shared" si="18"/>
        <v>2</v>
      </c>
      <c r="CQ99" s="19">
        <f t="shared" si="18"/>
        <v>3</v>
      </c>
      <c r="CR99" s="19">
        <f t="shared" ref="CR99:DD99" si="19">DAY(CR100)</f>
        <v>4</v>
      </c>
      <c r="CS99" s="19">
        <f t="shared" si="19"/>
        <v>5</v>
      </c>
      <c r="CT99" s="19">
        <f t="shared" si="19"/>
        <v>6</v>
      </c>
      <c r="CU99" s="19">
        <f t="shared" si="19"/>
        <v>7</v>
      </c>
      <c r="CV99" s="19">
        <f t="shared" si="19"/>
        <v>8</v>
      </c>
      <c r="CW99" s="19">
        <f t="shared" si="19"/>
        <v>9</v>
      </c>
      <c r="CX99" s="19">
        <f t="shared" si="19"/>
        <v>10</v>
      </c>
      <c r="CY99" s="19">
        <f t="shared" si="19"/>
        <v>11</v>
      </c>
      <c r="CZ99" s="19">
        <f t="shared" si="19"/>
        <v>12</v>
      </c>
      <c r="DA99" s="19">
        <f t="shared" si="19"/>
        <v>13</v>
      </c>
      <c r="DB99" s="19">
        <f t="shared" si="19"/>
        <v>14</v>
      </c>
      <c r="DC99" s="19">
        <f t="shared" si="19"/>
        <v>15</v>
      </c>
      <c r="DD99" s="19">
        <f t="shared" si="19"/>
        <v>16</v>
      </c>
      <c r="DE99" s="28"/>
      <c r="DF99" s="28"/>
      <c r="DG99" s="28"/>
      <c r="DH99" s="28"/>
      <c r="DI99" s="28"/>
      <c r="DJ99" s="28"/>
      <c r="DK99" s="28"/>
      <c r="DL99" s="29"/>
      <c r="DM99" s="29"/>
      <c r="DN99" s="29"/>
      <c r="DO99" s="29"/>
      <c r="DP99" s="29"/>
      <c r="DQ99" s="29"/>
      <c r="DR99" s="29"/>
      <c r="DS99" s="28"/>
      <c r="DT99" s="28"/>
      <c r="DU99" s="28"/>
      <c r="DV99" s="28"/>
      <c r="DW99" s="28"/>
      <c r="DX99" s="28"/>
      <c r="DY99" s="28"/>
      <c r="DZ99" s="29"/>
      <c r="EA99" s="29"/>
      <c r="EB99" s="29"/>
      <c r="EC99" s="29"/>
      <c r="ED99" s="29"/>
      <c r="EE99" s="29"/>
      <c r="EF99" s="29"/>
      <c r="EG99" s="28"/>
      <c r="EH99" s="28"/>
      <c r="EI99" s="28"/>
      <c r="EJ99" s="28"/>
      <c r="EK99" s="28"/>
      <c r="EL99" s="28"/>
      <c r="EM99" s="28"/>
      <c r="EN99" s="29"/>
      <c r="EO99" s="29"/>
      <c r="EP99" s="29"/>
      <c r="EQ99" s="29"/>
      <c r="ER99" s="29"/>
      <c r="ES99" s="29"/>
      <c r="ET99" s="29"/>
      <c r="EU99" s="28"/>
      <c r="EV99" s="28"/>
      <c r="EW99" s="28"/>
      <c r="EX99" s="28"/>
      <c r="EY99" s="28"/>
      <c r="EZ99" s="28"/>
      <c r="FA99" s="28"/>
      <c r="FB99" s="29"/>
      <c r="FC99" s="29"/>
      <c r="FD99" s="29"/>
      <c r="FE99" s="29"/>
      <c r="FF99" s="29"/>
      <c r="FG99" s="29"/>
      <c r="FH99" s="29"/>
      <c r="FI99" s="28"/>
      <c r="FJ99" s="28"/>
      <c r="FK99" s="28"/>
      <c r="FL99" s="28"/>
      <c r="FM99" s="28"/>
      <c r="FN99" s="28"/>
      <c r="FO99" s="28"/>
      <c r="FP99" s="29"/>
      <c r="FQ99" s="29"/>
      <c r="FR99" s="29"/>
      <c r="FS99" s="29"/>
      <c r="FT99" s="29"/>
      <c r="FU99" s="29"/>
      <c r="FV99" s="29"/>
      <c r="FW99" s="28"/>
      <c r="FX99" s="28"/>
      <c r="FY99" s="28"/>
      <c r="FZ99" s="28"/>
      <c r="GA99" s="28"/>
      <c r="GB99" s="28"/>
      <c r="GC99" s="28"/>
      <c r="GD99" s="29"/>
      <c r="GE99" s="29"/>
      <c r="GF99" s="29"/>
      <c r="GG99" s="29"/>
      <c r="GH99" s="29"/>
      <c r="GI99" s="29"/>
      <c r="GJ99" s="29"/>
      <c r="GK99" s="28"/>
      <c r="GL99" s="28"/>
      <c r="GM99" s="28"/>
      <c r="GN99" s="28"/>
      <c r="GO99" s="28"/>
      <c r="GP99" s="28"/>
      <c r="GQ99" s="28"/>
      <c r="GR99" s="29"/>
      <c r="GS99" s="29"/>
      <c r="GT99" s="29"/>
      <c r="GU99" s="29"/>
      <c r="GV99" s="29"/>
      <c r="GW99" s="29"/>
      <c r="GX99" s="29"/>
      <c r="GY99" s="28"/>
      <c r="GZ99" s="28"/>
      <c r="HA99" s="28"/>
      <c r="HB99" s="28"/>
      <c r="HC99" s="28"/>
      <c r="HD99" s="28"/>
      <c r="HE99" s="28"/>
      <c r="HF99" s="29"/>
      <c r="HG99" s="29"/>
      <c r="HH99" s="29"/>
      <c r="HI99" s="29"/>
      <c r="HJ99" s="29"/>
      <c r="HK99" s="29"/>
      <c r="HL99" s="29"/>
      <c r="HM99" s="28"/>
      <c r="HN99" s="28"/>
      <c r="HO99" s="28"/>
      <c r="HP99" s="28"/>
      <c r="HQ99" s="28"/>
      <c r="HR99" s="28"/>
      <c r="HS99" s="28"/>
      <c r="HT99" s="29"/>
      <c r="HU99" s="29"/>
      <c r="HV99" s="29"/>
      <c r="HW99" s="29"/>
      <c r="HX99" s="29"/>
      <c r="HY99" s="29"/>
      <c r="HZ99" s="29"/>
      <c r="IA99" s="28"/>
      <c r="IB99" s="28"/>
      <c r="IC99" s="28"/>
      <c r="ID99" s="28"/>
      <c r="IE99" s="28"/>
      <c r="IF99" s="28"/>
      <c r="IG99" s="28"/>
      <c r="IH99" s="29"/>
      <c r="II99" s="29"/>
      <c r="IJ99" s="29"/>
      <c r="IK99" s="29"/>
      <c r="IL99" s="29"/>
      <c r="IM99" s="29"/>
      <c r="IN99" s="29"/>
      <c r="IO99" s="28"/>
      <c r="IP99" s="28"/>
      <c r="IQ99" s="28"/>
      <c r="IR99" s="28"/>
      <c r="IS99" s="28"/>
      <c r="IT99" s="28"/>
      <c r="IU99" s="28"/>
      <c r="IV99" s="29"/>
      <c r="IW99" s="29"/>
      <c r="IX99" s="29"/>
      <c r="IY99" s="29"/>
      <c r="IZ99" s="29"/>
      <c r="JA99" s="29"/>
      <c r="JB99" s="29"/>
      <c r="JC99" s="28"/>
      <c r="JD99" s="28"/>
      <c r="JE99" s="28"/>
      <c r="JF99" s="28"/>
      <c r="JG99" s="28"/>
      <c r="JH99" s="28"/>
      <c r="JI99" s="28"/>
      <c r="JJ99" s="29"/>
      <c r="JK99" s="29"/>
      <c r="JL99" s="29"/>
      <c r="JM99" s="29"/>
      <c r="JN99" s="29"/>
      <c r="JO99" s="29"/>
      <c r="JP99" s="29"/>
      <c r="JQ99" s="28"/>
      <c r="JR99" s="28"/>
      <c r="JS99" s="28"/>
      <c r="JT99" s="28"/>
      <c r="JU99" s="28"/>
      <c r="JV99" s="28"/>
      <c r="JW99" s="28"/>
      <c r="JX99" s="29"/>
      <c r="JY99" s="29"/>
      <c r="JZ99" s="29"/>
      <c r="KA99" s="29"/>
      <c r="KB99" s="29"/>
      <c r="KC99" s="29"/>
      <c r="KD99" s="29"/>
      <c r="KE99" s="28"/>
      <c r="KF99" s="28"/>
      <c r="KG99" s="28"/>
      <c r="KH99" s="28"/>
      <c r="KI99" s="28"/>
      <c r="KJ99" s="28"/>
      <c r="KK99" s="28"/>
      <c r="KL99" s="29"/>
      <c r="KM99" s="29"/>
      <c r="KN99" s="29"/>
      <c r="KO99" s="29"/>
      <c r="KP99" s="29"/>
      <c r="KQ99" s="29"/>
      <c r="KR99" s="29"/>
      <c r="KS99" s="28"/>
      <c r="KT99" s="28"/>
      <c r="KU99" s="28"/>
      <c r="KV99" s="28"/>
      <c r="KW99" s="28"/>
      <c r="KX99" s="28"/>
      <c r="KY99" s="28"/>
      <c r="KZ99" s="29"/>
      <c r="LA99" s="29"/>
      <c r="LB99" s="29"/>
    </row>
    <row r="100" spans="1:314" customFormat="1" ht="15.75" thickBot="1" x14ac:dyDescent="0.3">
      <c r="A100" s="22"/>
      <c r="B100" s="22"/>
      <c r="C100" s="26">
        <f>C1</f>
        <v>44197</v>
      </c>
      <c r="D100" s="27">
        <f t="shared" ref="D100:L100" si="20">D1</f>
        <v>44198</v>
      </c>
      <c r="E100" s="27">
        <f t="shared" si="20"/>
        <v>44199</v>
      </c>
      <c r="F100" s="27">
        <f t="shared" si="20"/>
        <v>44200</v>
      </c>
      <c r="G100" s="27">
        <f t="shared" si="20"/>
        <v>44201</v>
      </c>
      <c r="H100" s="27">
        <f t="shared" si="20"/>
        <v>44202</v>
      </c>
      <c r="I100" s="27">
        <f t="shared" si="20"/>
        <v>44203</v>
      </c>
      <c r="J100" s="27">
        <f t="shared" si="20"/>
        <v>44204</v>
      </c>
      <c r="K100" s="26">
        <f t="shared" si="20"/>
        <v>44205</v>
      </c>
      <c r="L100" s="26">
        <f t="shared" si="20"/>
        <v>44206</v>
      </c>
      <c r="M100" s="26">
        <f t="shared" ref="M100:O100" si="21">M1</f>
        <v>44207</v>
      </c>
      <c r="N100" s="26">
        <f t="shared" si="21"/>
        <v>44208</v>
      </c>
      <c r="O100" s="26">
        <f t="shared" si="21"/>
        <v>44209</v>
      </c>
      <c r="P100" s="26">
        <f t="shared" ref="P100:Q100" si="22">P1</f>
        <v>44210</v>
      </c>
      <c r="Q100" s="26">
        <f t="shared" si="22"/>
        <v>44211</v>
      </c>
      <c r="R100" s="27">
        <f t="shared" ref="R100:S100" si="23">R1</f>
        <v>44212</v>
      </c>
      <c r="S100" s="27">
        <f t="shared" si="23"/>
        <v>44213</v>
      </c>
      <c r="T100" s="27">
        <f t="shared" ref="T100:U100" si="24">T1</f>
        <v>44214</v>
      </c>
      <c r="U100" s="27">
        <f t="shared" si="24"/>
        <v>44215</v>
      </c>
      <c r="V100" s="27">
        <f t="shared" ref="V100:W100" si="25">V1</f>
        <v>44216</v>
      </c>
      <c r="W100" s="27">
        <f t="shared" si="25"/>
        <v>44217</v>
      </c>
      <c r="X100" s="27">
        <f t="shared" ref="X100:AE100" si="26">X1</f>
        <v>44218</v>
      </c>
      <c r="Y100" s="26">
        <f t="shared" si="26"/>
        <v>44219</v>
      </c>
      <c r="Z100" s="26">
        <f t="shared" si="26"/>
        <v>44220</v>
      </c>
      <c r="AA100" s="26">
        <f t="shared" si="26"/>
        <v>44221</v>
      </c>
      <c r="AB100" s="26">
        <f t="shared" si="26"/>
        <v>44222</v>
      </c>
      <c r="AC100" s="26">
        <f t="shared" si="26"/>
        <v>44223</v>
      </c>
      <c r="AD100" s="26">
        <f t="shared" si="26"/>
        <v>44224</v>
      </c>
      <c r="AE100" s="26">
        <f t="shared" si="26"/>
        <v>44225</v>
      </c>
      <c r="AF100" s="27">
        <f t="shared" ref="AF100:AS100" si="27">AF1</f>
        <v>44226</v>
      </c>
      <c r="AG100" s="27">
        <f t="shared" si="27"/>
        <v>44227</v>
      </c>
      <c r="AH100" s="27">
        <f t="shared" si="27"/>
        <v>44228</v>
      </c>
      <c r="AI100" s="27">
        <f t="shared" si="27"/>
        <v>44229</v>
      </c>
      <c r="AJ100" s="27">
        <f t="shared" si="27"/>
        <v>44230</v>
      </c>
      <c r="AK100" s="27">
        <f t="shared" si="27"/>
        <v>44231</v>
      </c>
      <c r="AL100" s="27">
        <f t="shared" si="27"/>
        <v>44232</v>
      </c>
      <c r="AM100" s="26">
        <f t="shared" si="27"/>
        <v>44233</v>
      </c>
      <c r="AN100" s="26">
        <f t="shared" si="27"/>
        <v>44234</v>
      </c>
      <c r="AO100" s="26">
        <f t="shared" si="27"/>
        <v>44235</v>
      </c>
      <c r="AP100" s="26">
        <f t="shared" si="27"/>
        <v>44236</v>
      </c>
      <c r="AQ100" s="26">
        <f t="shared" si="27"/>
        <v>44237</v>
      </c>
      <c r="AR100" s="26">
        <f t="shared" si="27"/>
        <v>44238</v>
      </c>
      <c r="AS100" s="26">
        <f t="shared" si="27"/>
        <v>44239</v>
      </c>
      <c r="AT100" s="27">
        <f t="shared" ref="AT100:BG100" si="28">AT1</f>
        <v>44240</v>
      </c>
      <c r="AU100" s="27">
        <f t="shared" si="28"/>
        <v>44241</v>
      </c>
      <c r="AV100" s="27">
        <f t="shared" si="28"/>
        <v>44242</v>
      </c>
      <c r="AW100" s="27">
        <f t="shared" si="28"/>
        <v>44243</v>
      </c>
      <c r="AX100" s="27">
        <f t="shared" si="28"/>
        <v>44244</v>
      </c>
      <c r="AY100" s="27">
        <f t="shared" si="28"/>
        <v>44245</v>
      </c>
      <c r="AZ100" s="27">
        <f t="shared" si="28"/>
        <v>44246</v>
      </c>
      <c r="BA100" s="26">
        <f t="shared" si="28"/>
        <v>44247</v>
      </c>
      <c r="BB100" s="26">
        <f t="shared" si="28"/>
        <v>44248</v>
      </c>
      <c r="BC100" s="26">
        <f t="shared" si="28"/>
        <v>44249</v>
      </c>
      <c r="BD100" s="26">
        <f t="shared" si="28"/>
        <v>44250</v>
      </c>
      <c r="BE100" s="26">
        <f t="shared" si="28"/>
        <v>44251</v>
      </c>
      <c r="BF100" s="26">
        <f t="shared" si="28"/>
        <v>44252</v>
      </c>
      <c r="BG100" s="26">
        <f t="shared" si="28"/>
        <v>44253</v>
      </c>
      <c r="BH100" s="27">
        <f t="shared" ref="BH100:DD100" si="29">BH1</f>
        <v>44254</v>
      </c>
      <c r="BI100" s="27">
        <f t="shared" si="29"/>
        <v>44255</v>
      </c>
      <c r="BJ100" s="27">
        <f t="shared" si="29"/>
        <v>44256</v>
      </c>
      <c r="BK100" s="27">
        <f t="shared" si="29"/>
        <v>44257</v>
      </c>
      <c r="BL100" s="27">
        <f t="shared" si="29"/>
        <v>44258</v>
      </c>
      <c r="BM100" s="27">
        <f t="shared" si="29"/>
        <v>44259</v>
      </c>
      <c r="BN100" s="27">
        <f t="shared" si="29"/>
        <v>44260</v>
      </c>
      <c r="BO100" s="27">
        <f t="shared" si="29"/>
        <v>44261</v>
      </c>
      <c r="BP100" s="27">
        <f t="shared" si="29"/>
        <v>44262</v>
      </c>
      <c r="BQ100" s="27">
        <f t="shared" si="29"/>
        <v>44263</v>
      </c>
      <c r="BR100" s="27">
        <f t="shared" si="29"/>
        <v>44264</v>
      </c>
      <c r="BS100" s="27">
        <f t="shared" si="29"/>
        <v>44265</v>
      </c>
      <c r="BT100" s="27">
        <f t="shared" si="29"/>
        <v>44266</v>
      </c>
      <c r="BU100" s="27">
        <f t="shared" si="29"/>
        <v>44267</v>
      </c>
      <c r="BV100" s="27">
        <f t="shared" si="29"/>
        <v>44268</v>
      </c>
      <c r="BW100" s="27">
        <f t="shared" si="29"/>
        <v>44269</v>
      </c>
      <c r="BX100" s="27">
        <f t="shared" si="29"/>
        <v>44270</v>
      </c>
      <c r="BY100" s="27">
        <f t="shared" si="29"/>
        <v>44271</v>
      </c>
      <c r="BZ100" s="27">
        <f t="shared" si="29"/>
        <v>44272</v>
      </c>
      <c r="CA100" s="27">
        <f t="shared" si="29"/>
        <v>44273</v>
      </c>
      <c r="CB100" s="27">
        <f t="shared" si="29"/>
        <v>44274</v>
      </c>
      <c r="CC100" s="27">
        <f t="shared" si="29"/>
        <v>44275</v>
      </c>
      <c r="CD100" s="27">
        <f t="shared" si="29"/>
        <v>44276</v>
      </c>
      <c r="CE100" s="27">
        <f t="shared" si="29"/>
        <v>44277</v>
      </c>
      <c r="CF100" s="27">
        <f t="shared" si="29"/>
        <v>44278</v>
      </c>
      <c r="CG100" s="27">
        <f t="shared" si="29"/>
        <v>44279</v>
      </c>
      <c r="CH100" s="27">
        <f t="shared" si="29"/>
        <v>44280</v>
      </c>
      <c r="CI100" s="27">
        <f t="shared" si="29"/>
        <v>44281</v>
      </c>
      <c r="CJ100" s="27">
        <f t="shared" si="29"/>
        <v>44282</v>
      </c>
      <c r="CK100" s="27">
        <f t="shared" si="29"/>
        <v>44283</v>
      </c>
      <c r="CL100" s="27">
        <f t="shared" si="29"/>
        <v>44284</v>
      </c>
      <c r="CM100" s="27">
        <f t="shared" si="29"/>
        <v>44285</v>
      </c>
      <c r="CN100" s="27">
        <f t="shared" si="29"/>
        <v>44286</v>
      </c>
      <c r="CO100" s="27">
        <f t="shared" si="29"/>
        <v>44287</v>
      </c>
      <c r="CP100" s="27">
        <f t="shared" si="29"/>
        <v>44288</v>
      </c>
      <c r="CQ100" s="27">
        <f t="shared" si="29"/>
        <v>44289</v>
      </c>
      <c r="CR100" s="27">
        <f t="shared" si="29"/>
        <v>44290</v>
      </c>
      <c r="CS100" s="27">
        <f t="shared" si="29"/>
        <v>44291</v>
      </c>
      <c r="CT100" s="27">
        <f t="shared" si="29"/>
        <v>44292</v>
      </c>
      <c r="CU100" s="27">
        <f t="shared" si="29"/>
        <v>44293</v>
      </c>
      <c r="CV100" s="27">
        <f t="shared" si="29"/>
        <v>44294</v>
      </c>
      <c r="CW100" s="27">
        <f t="shared" si="29"/>
        <v>44295</v>
      </c>
      <c r="CX100" s="27">
        <f t="shared" si="29"/>
        <v>44296</v>
      </c>
      <c r="CY100" s="27">
        <f t="shared" si="29"/>
        <v>44297</v>
      </c>
      <c r="CZ100" s="27">
        <f t="shared" si="29"/>
        <v>44298</v>
      </c>
      <c r="DA100" s="27">
        <f t="shared" si="29"/>
        <v>44299</v>
      </c>
      <c r="DB100" s="27">
        <f t="shared" si="29"/>
        <v>44300</v>
      </c>
      <c r="DC100" s="27">
        <f t="shared" si="29"/>
        <v>44301</v>
      </c>
      <c r="DD100" s="27">
        <f t="shared" si="29"/>
        <v>44302</v>
      </c>
      <c r="DE100" s="28"/>
      <c r="DF100" s="28"/>
      <c r="DG100" s="28"/>
      <c r="DH100" s="28"/>
      <c r="DI100" s="28"/>
      <c r="DJ100" s="28"/>
      <c r="DK100" s="28"/>
      <c r="DL100" s="29"/>
      <c r="DM100" s="29"/>
      <c r="DN100" s="29"/>
      <c r="DO100" s="29"/>
      <c r="DP100" s="29"/>
      <c r="DQ100" s="29"/>
      <c r="DR100" s="29"/>
      <c r="DS100" s="28"/>
      <c r="DT100" s="28"/>
      <c r="DU100" s="28"/>
      <c r="DV100" s="28"/>
      <c r="DW100" s="28"/>
      <c r="DX100" s="28"/>
      <c r="DY100" s="28"/>
      <c r="DZ100" s="29"/>
      <c r="EA100" s="29"/>
      <c r="EB100" s="29"/>
      <c r="EC100" s="29"/>
      <c r="ED100" s="29"/>
      <c r="EE100" s="29"/>
      <c r="EF100" s="29"/>
      <c r="EG100" s="28"/>
      <c r="EH100" s="28"/>
      <c r="EI100" s="28"/>
      <c r="EJ100" s="28"/>
      <c r="EK100" s="28"/>
      <c r="EL100" s="28"/>
      <c r="EM100" s="28"/>
      <c r="EN100" s="29"/>
      <c r="EO100" s="29"/>
      <c r="EP100" s="29"/>
      <c r="EQ100" s="29"/>
      <c r="ER100" s="29"/>
      <c r="ES100" s="29"/>
      <c r="ET100" s="29"/>
      <c r="EU100" s="28"/>
      <c r="EV100" s="28"/>
      <c r="EW100" s="28"/>
      <c r="EX100" s="28"/>
      <c r="EY100" s="28"/>
      <c r="EZ100" s="28"/>
      <c r="FA100" s="28"/>
      <c r="FB100" s="29"/>
      <c r="FC100" s="29"/>
      <c r="FD100" s="29"/>
      <c r="FE100" s="29"/>
      <c r="FF100" s="29"/>
      <c r="FG100" s="29"/>
      <c r="FH100" s="29"/>
      <c r="FI100" s="28"/>
      <c r="FJ100" s="28"/>
      <c r="FK100" s="28"/>
      <c r="FL100" s="28"/>
      <c r="FM100" s="28"/>
      <c r="FN100" s="28"/>
      <c r="FO100" s="28"/>
      <c r="FP100" s="29"/>
      <c r="FQ100" s="29"/>
      <c r="FR100" s="29"/>
      <c r="FS100" s="29"/>
      <c r="FT100" s="29"/>
      <c r="FU100" s="29"/>
      <c r="FV100" s="29"/>
      <c r="FW100" s="28"/>
      <c r="FX100" s="28"/>
      <c r="FY100" s="28"/>
      <c r="FZ100" s="28"/>
      <c r="GA100" s="28"/>
      <c r="GB100" s="28"/>
      <c r="GC100" s="28"/>
      <c r="GD100" s="29"/>
      <c r="GE100" s="29"/>
      <c r="GF100" s="29"/>
      <c r="GG100" s="29"/>
      <c r="GH100" s="29"/>
      <c r="GI100" s="29"/>
      <c r="GJ100" s="29"/>
      <c r="GK100" s="28"/>
      <c r="GL100" s="28"/>
      <c r="GM100" s="28"/>
      <c r="GN100" s="28"/>
      <c r="GO100" s="28"/>
      <c r="GP100" s="28"/>
      <c r="GQ100" s="28"/>
      <c r="GR100" s="29"/>
      <c r="GS100" s="29"/>
      <c r="GT100" s="29"/>
      <c r="GU100" s="29"/>
      <c r="GV100" s="29"/>
      <c r="GW100" s="29"/>
      <c r="GX100" s="29"/>
      <c r="GY100" s="28"/>
      <c r="GZ100" s="28"/>
      <c r="HA100" s="28"/>
      <c r="HB100" s="28"/>
      <c r="HC100" s="28"/>
      <c r="HD100" s="28"/>
      <c r="HE100" s="28"/>
      <c r="HF100" s="29"/>
      <c r="HG100" s="29"/>
      <c r="HH100" s="29"/>
      <c r="HI100" s="29"/>
      <c r="HJ100" s="29"/>
      <c r="HK100" s="29"/>
      <c r="HL100" s="29"/>
      <c r="HM100" s="28"/>
      <c r="HN100" s="28"/>
      <c r="HO100" s="28"/>
      <c r="HP100" s="28"/>
      <c r="HQ100" s="28"/>
      <c r="HR100" s="28"/>
      <c r="HS100" s="28"/>
      <c r="HT100" s="29"/>
      <c r="HU100" s="29"/>
      <c r="HV100" s="29"/>
      <c r="HW100" s="29"/>
      <c r="HX100" s="29"/>
      <c r="HY100" s="29"/>
      <c r="HZ100" s="29"/>
      <c r="IA100" s="28"/>
      <c r="IB100" s="28"/>
      <c r="IC100" s="28"/>
      <c r="ID100" s="28"/>
      <c r="IE100" s="28"/>
      <c r="IF100" s="28"/>
      <c r="IG100" s="28"/>
      <c r="IH100" s="29"/>
      <c r="II100" s="29"/>
      <c r="IJ100" s="29"/>
      <c r="IK100" s="29"/>
      <c r="IL100" s="29"/>
      <c r="IM100" s="29"/>
      <c r="IN100" s="29"/>
      <c r="IO100" s="28"/>
      <c r="IP100" s="28"/>
      <c r="IQ100" s="28"/>
      <c r="IR100" s="28"/>
      <c r="IS100" s="28"/>
      <c r="IT100" s="28"/>
      <c r="IU100" s="28"/>
      <c r="IV100" s="29"/>
      <c r="IW100" s="29"/>
      <c r="IX100" s="29"/>
      <c r="IY100" s="29"/>
      <c r="IZ100" s="29"/>
      <c r="JA100" s="29"/>
      <c r="JB100" s="29"/>
      <c r="JC100" s="28"/>
      <c r="JD100" s="28"/>
      <c r="JE100" s="28"/>
      <c r="JF100" s="28"/>
      <c r="JG100" s="28"/>
      <c r="JH100" s="28"/>
      <c r="JI100" s="28"/>
      <c r="JJ100" s="29"/>
      <c r="JK100" s="29"/>
      <c r="JL100" s="29"/>
      <c r="JM100" s="29"/>
      <c r="JN100" s="29"/>
      <c r="JO100" s="29"/>
      <c r="JP100" s="29"/>
      <c r="JQ100" s="28"/>
      <c r="JR100" s="28"/>
      <c r="JS100" s="28"/>
      <c r="JT100" s="28"/>
      <c r="JU100" s="28"/>
      <c r="JV100" s="28"/>
      <c r="JW100" s="28"/>
      <c r="JX100" s="29"/>
      <c r="JY100" s="29"/>
      <c r="JZ100" s="29"/>
      <c r="KA100" s="29"/>
      <c r="KB100" s="29"/>
      <c r="KC100" s="29"/>
      <c r="KD100" s="29"/>
      <c r="KE100" s="28"/>
      <c r="KF100" s="28"/>
      <c r="KG100" s="28"/>
      <c r="KH100" s="28"/>
      <c r="KI100" s="28"/>
      <c r="KJ100" s="28"/>
      <c r="KK100" s="28"/>
      <c r="KL100" s="29"/>
      <c r="KM100" s="29"/>
      <c r="KN100" s="29"/>
      <c r="KO100" s="29"/>
      <c r="KP100" s="29"/>
      <c r="KQ100" s="29"/>
      <c r="KR100" s="29"/>
      <c r="KS100" s="28"/>
      <c r="KT100" s="28"/>
      <c r="KU100" s="28"/>
      <c r="KV100" s="28"/>
      <c r="KW100" s="28"/>
      <c r="KX100" s="28"/>
      <c r="KY100" s="28"/>
      <c r="KZ100" s="29"/>
      <c r="LA100" s="29"/>
      <c r="LB100" s="29"/>
    </row>
    <row r="101" spans="1:314" customFormat="1" x14ac:dyDescent="0.25">
      <c r="A101" s="51" t="s">
        <v>8</v>
      </c>
      <c r="B101" s="51"/>
      <c r="C101" s="12">
        <f t="shared" ref="C101:BO101" si="30">AVERAGEIF($B$2:$B$97,"sudeste",C$2:C$97)</f>
        <v>206.48500000000004</v>
      </c>
      <c r="D101" s="7">
        <f t="shared" si="30"/>
        <v>282.76125000000002</v>
      </c>
      <c r="E101" s="7">
        <f t="shared" si="30"/>
        <v>273.82125000000002</v>
      </c>
      <c r="F101" s="7">
        <f t="shared" si="30"/>
        <v>296.16625000000005</v>
      </c>
      <c r="G101" s="7">
        <f t="shared" si="30"/>
        <v>298.26416666666671</v>
      </c>
      <c r="H101" s="7">
        <f t="shared" si="30"/>
        <v>299.71541666666661</v>
      </c>
      <c r="I101" s="7">
        <f t="shared" si="30"/>
        <v>318.82041666666663</v>
      </c>
      <c r="J101" s="7">
        <f t="shared" si="30"/>
        <v>312.49291666666664</v>
      </c>
      <c r="K101" s="12">
        <f t="shared" si="30"/>
        <v>291.05625000000003</v>
      </c>
      <c r="L101" s="12">
        <f t="shared" si="30"/>
        <v>280.88833333333332</v>
      </c>
      <c r="M101" s="12">
        <f t="shared" si="30"/>
        <v>311.59291666666661</v>
      </c>
      <c r="N101" s="12">
        <f t="shared" si="30"/>
        <v>327.28208333333328</v>
      </c>
      <c r="O101" s="12">
        <f t="shared" si="30"/>
        <v>328.36708333333326</v>
      </c>
      <c r="P101" s="12">
        <f t="shared" si="30"/>
        <v>307.35375000000005</v>
      </c>
      <c r="Q101" s="12">
        <f t="shared" si="30"/>
        <v>296.27374999999995</v>
      </c>
      <c r="R101" s="7">
        <f t="shared" si="30"/>
        <v>211.70083333333332</v>
      </c>
      <c r="S101" s="7">
        <f t="shared" si="30"/>
        <v>208.33458333333331</v>
      </c>
      <c r="T101" s="7">
        <f t="shared" si="30"/>
        <v>224.65499999999997</v>
      </c>
      <c r="U101" s="7">
        <f t="shared" si="30"/>
        <v>225.92499999999998</v>
      </c>
      <c r="V101" s="7">
        <f t="shared" si="30"/>
        <v>222.1333333333333</v>
      </c>
      <c r="W101" s="7">
        <f t="shared" si="30"/>
        <v>209.11874999999998</v>
      </c>
      <c r="X101" s="7">
        <f t="shared" si="30"/>
        <v>207.06916666666663</v>
      </c>
      <c r="Y101" s="12">
        <f t="shared" si="30"/>
        <v>192.02083333333329</v>
      </c>
      <c r="Z101" s="12">
        <f t="shared" si="30"/>
        <v>170.13374999999999</v>
      </c>
      <c r="AA101" s="12">
        <f t="shared" si="30"/>
        <v>184.99291666666667</v>
      </c>
      <c r="AB101" s="12">
        <f t="shared" si="30"/>
        <v>183.27</v>
      </c>
      <c r="AC101" s="12">
        <f t="shared" si="30"/>
        <v>185.32291666666666</v>
      </c>
      <c r="AD101" s="12">
        <f t="shared" si="30"/>
        <v>192.02833333333334</v>
      </c>
      <c r="AE101" s="12">
        <f t="shared" si="30"/>
        <v>182.64958333333334</v>
      </c>
      <c r="AF101" s="7">
        <f t="shared" si="30"/>
        <v>152.01041666666666</v>
      </c>
      <c r="AG101" s="7">
        <f t="shared" si="30"/>
        <v>141.62916666666669</v>
      </c>
      <c r="AH101" s="7">
        <f t="shared" si="30"/>
        <v>150.80375000000004</v>
      </c>
      <c r="AI101" s="7">
        <f t="shared" si="30"/>
        <v>151.71833333333331</v>
      </c>
      <c r="AJ101" s="7">
        <f t="shared" si="30"/>
        <v>153.49250000000004</v>
      </c>
      <c r="AK101" s="7">
        <f t="shared" si="30"/>
        <v>154.65874999999997</v>
      </c>
      <c r="AL101" s="7">
        <f t="shared" si="30"/>
        <v>160.375</v>
      </c>
      <c r="AM101" s="12">
        <f t="shared" si="30"/>
        <v>168.29124999999993</v>
      </c>
      <c r="AN101" s="12">
        <f t="shared" si="30"/>
        <v>165.0275</v>
      </c>
      <c r="AO101" s="12">
        <f t="shared" si="30"/>
        <v>171.56083333333333</v>
      </c>
      <c r="AP101" s="12">
        <f t="shared" si="30"/>
        <v>172.25291666666666</v>
      </c>
      <c r="AQ101" s="12">
        <f t="shared" si="30"/>
        <v>172.13833333333335</v>
      </c>
      <c r="AR101" s="12">
        <f t="shared" si="30"/>
        <v>170.2775</v>
      </c>
      <c r="AS101" s="12">
        <f t="shared" si="30"/>
        <v>173.62791666666669</v>
      </c>
      <c r="AT101" s="7">
        <f t="shared" si="30"/>
        <v>167.33666666666664</v>
      </c>
      <c r="AU101" s="7">
        <f t="shared" si="30"/>
        <v>165.28083333333333</v>
      </c>
      <c r="AV101" s="7">
        <f t="shared" si="30"/>
        <v>174.66166666666666</v>
      </c>
      <c r="AW101" s="7">
        <f t="shared" si="30"/>
        <v>176.80999999999997</v>
      </c>
      <c r="AX101" s="7">
        <f t="shared" si="30"/>
        <v>177.51625000000001</v>
      </c>
      <c r="AY101" s="7">
        <f t="shared" si="30"/>
        <v>177.31833333333336</v>
      </c>
      <c r="AZ101" s="7">
        <f t="shared" si="30"/>
        <v>174.67750000000001</v>
      </c>
      <c r="BA101" s="12">
        <f t="shared" si="30"/>
        <v>172.01458333333332</v>
      </c>
      <c r="BB101" s="12">
        <f t="shared" si="30"/>
        <v>162.50250000000003</v>
      </c>
      <c r="BC101" s="12">
        <f t="shared" si="30"/>
        <v>184.29374999999996</v>
      </c>
      <c r="BD101" s="12">
        <f t="shared" si="30"/>
        <v>187.92625000000001</v>
      </c>
      <c r="BE101" s="12">
        <f t="shared" si="30"/>
        <v>195.94458333333333</v>
      </c>
      <c r="BF101" s="12">
        <f t="shared" si="30"/>
        <v>197.43208333333334</v>
      </c>
      <c r="BG101" s="12">
        <f t="shared" si="30"/>
        <v>188.90791666666667</v>
      </c>
      <c r="BH101" s="7">
        <f t="shared" si="30"/>
        <v>109.2329166666667</v>
      </c>
      <c r="BI101" s="7">
        <f t="shared" si="30"/>
        <v>71.474999999999994</v>
      </c>
      <c r="BJ101" s="7">
        <f t="shared" si="30"/>
        <v>113.08708333333333</v>
      </c>
      <c r="BK101" s="7">
        <f t="shared" si="30"/>
        <v>125.23208333333336</v>
      </c>
      <c r="BL101" s="7">
        <f t="shared" si="30"/>
        <v>140.00208333333333</v>
      </c>
      <c r="BM101" s="7">
        <f t="shared" si="30"/>
        <v>139.9675</v>
      </c>
      <c r="BN101" s="7">
        <f t="shared" si="30"/>
        <v>138.49958333333336</v>
      </c>
      <c r="BO101" s="12">
        <f>AVERAGEIF($B$2:$B$97,"sudeste",BO$2:BO$97)</f>
        <v>72.239583333333329</v>
      </c>
      <c r="BP101" s="12">
        <f t="shared" ref="BP101:DD101" si="31">AVERAGEIF($B$2:$B$97,"sudeste",BP$2:BP$97)</f>
        <v>57.094166666666666</v>
      </c>
      <c r="BQ101" s="12">
        <f t="shared" si="31"/>
        <v>74.508750000000006</v>
      </c>
      <c r="BR101" s="12">
        <f t="shared" si="31"/>
        <v>74.197083333333339</v>
      </c>
      <c r="BS101" s="12">
        <f t="shared" si="31"/>
        <v>73.714166666666657</v>
      </c>
      <c r="BT101" s="12">
        <f t="shared" si="31"/>
        <v>71.845416666666665</v>
      </c>
      <c r="BU101" s="12">
        <f t="shared" si="31"/>
        <v>71.394166666666663</v>
      </c>
      <c r="BV101" s="7">
        <f t="shared" si="31"/>
        <v>118.82083333333334</v>
      </c>
      <c r="BW101" s="7">
        <f t="shared" si="31"/>
        <v>94.226249999999979</v>
      </c>
      <c r="BX101" s="7">
        <f t="shared" si="31"/>
        <v>121.01875000000001</v>
      </c>
      <c r="BY101" s="7">
        <f t="shared" si="31"/>
        <v>123.86208333333336</v>
      </c>
      <c r="BZ101" s="7">
        <f t="shared" si="31"/>
        <v>122.17666666666666</v>
      </c>
      <c r="CA101" s="7">
        <f t="shared" si="31"/>
        <v>121.59625000000004</v>
      </c>
      <c r="CB101" s="7">
        <f t="shared" si="31"/>
        <v>120.11</v>
      </c>
      <c r="CC101" s="12">
        <f t="shared" si="31"/>
        <v>128.40083333333331</v>
      </c>
      <c r="CD101" s="12">
        <f t="shared" si="31"/>
        <v>87.930416666666659</v>
      </c>
      <c r="CE101" s="12">
        <f t="shared" si="31"/>
        <v>133.5975</v>
      </c>
      <c r="CF101" s="12">
        <f t="shared" si="31"/>
        <v>136.58000000000001</v>
      </c>
      <c r="CG101" s="12">
        <f t="shared" si="31"/>
        <v>133.98041666666666</v>
      </c>
      <c r="CH101" s="12">
        <f t="shared" si="31"/>
        <v>131.20124999999999</v>
      </c>
      <c r="CI101" s="12">
        <f t="shared" si="31"/>
        <v>131.93375</v>
      </c>
      <c r="CJ101" s="7">
        <f t="shared" si="31"/>
        <v>103.94416666666667</v>
      </c>
      <c r="CK101" s="7">
        <f t="shared" si="31"/>
        <v>100.35916666666668</v>
      </c>
      <c r="CL101" s="7">
        <f t="shared" si="31"/>
        <v>107.18666666666667</v>
      </c>
      <c r="CM101" s="7">
        <f t="shared" si="31"/>
        <v>105.69</v>
      </c>
      <c r="CN101" s="7">
        <f t="shared" si="31"/>
        <v>105.33499999999999</v>
      </c>
      <c r="CO101" s="7" t="e">
        <f t="shared" si="31"/>
        <v>#DIV/0!</v>
      </c>
      <c r="CP101" s="7" t="e">
        <f t="shared" si="31"/>
        <v>#DIV/0!</v>
      </c>
      <c r="CQ101" s="12" t="e">
        <f t="shared" si="31"/>
        <v>#DIV/0!</v>
      </c>
      <c r="CR101" s="12" t="e">
        <f t="shared" si="31"/>
        <v>#DIV/0!</v>
      </c>
      <c r="CS101" s="12" t="e">
        <f t="shared" si="31"/>
        <v>#DIV/0!</v>
      </c>
      <c r="CT101" s="12" t="e">
        <f t="shared" si="31"/>
        <v>#DIV/0!</v>
      </c>
      <c r="CU101" s="12" t="e">
        <f t="shared" si="31"/>
        <v>#DIV/0!</v>
      </c>
      <c r="CV101" s="12" t="e">
        <f t="shared" si="31"/>
        <v>#DIV/0!</v>
      </c>
      <c r="CW101" s="12" t="e">
        <f t="shared" si="31"/>
        <v>#DIV/0!</v>
      </c>
      <c r="CX101" s="7" t="e">
        <f t="shared" si="31"/>
        <v>#DIV/0!</v>
      </c>
      <c r="CY101" s="7" t="e">
        <f t="shared" si="31"/>
        <v>#DIV/0!</v>
      </c>
      <c r="CZ101" s="7" t="e">
        <f t="shared" si="31"/>
        <v>#DIV/0!</v>
      </c>
      <c r="DA101" s="7" t="e">
        <f t="shared" si="31"/>
        <v>#DIV/0!</v>
      </c>
      <c r="DB101" s="7" t="e">
        <f t="shared" si="31"/>
        <v>#DIV/0!</v>
      </c>
      <c r="DC101" s="7" t="e">
        <f t="shared" si="31"/>
        <v>#DIV/0!</v>
      </c>
      <c r="DD101" s="7" t="e">
        <f t="shared" si="31"/>
        <v>#DIV/0!</v>
      </c>
      <c r="DE101" s="28"/>
      <c r="DF101" s="28"/>
      <c r="DG101" s="28"/>
      <c r="DH101" s="28"/>
      <c r="DI101" s="28"/>
      <c r="DJ101" s="28"/>
      <c r="DK101" s="28"/>
      <c r="DL101" s="29"/>
      <c r="DM101" s="29"/>
      <c r="DN101" s="29"/>
      <c r="DO101" s="29"/>
      <c r="DP101" s="29"/>
      <c r="DQ101" s="29"/>
      <c r="DR101" s="29"/>
      <c r="DS101" s="28"/>
      <c r="DT101" s="28"/>
      <c r="DU101" s="28"/>
      <c r="DV101" s="28"/>
      <c r="DW101" s="28"/>
      <c r="DX101" s="28"/>
      <c r="DY101" s="28"/>
      <c r="DZ101" s="29"/>
      <c r="EA101" s="29"/>
      <c r="EB101" s="29"/>
      <c r="EC101" s="29"/>
      <c r="ED101" s="29"/>
      <c r="EE101" s="29"/>
      <c r="EF101" s="29"/>
      <c r="EG101" s="28"/>
      <c r="EH101" s="28"/>
      <c r="EI101" s="28"/>
      <c r="EJ101" s="28"/>
      <c r="EK101" s="28"/>
      <c r="EL101" s="28"/>
      <c r="EM101" s="28"/>
      <c r="EN101" s="29"/>
      <c r="EO101" s="29"/>
      <c r="EP101" s="29"/>
      <c r="EQ101" s="29"/>
      <c r="ER101" s="29"/>
      <c r="ES101" s="29"/>
      <c r="ET101" s="29"/>
      <c r="EU101" s="28"/>
      <c r="EV101" s="28"/>
      <c r="EW101" s="28"/>
      <c r="EX101" s="28"/>
      <c r="EY101" s="28"/>
      <c r="EZ101" s="28"/>
      <c r="FA101" s="28"/>
      <c r="FB101" s="29"/>
      <c r="FC101" s="29"/>
      <c r="FD101" s="29"/>
      <c r="FE101" s="29"/>
      <c r="FF101" s="29"/>
      <c r="FG101" s="29"/>
      <c r="FH101" s="29"/>
      <c r="FI101" s="28"/>
      <c r="FJ101" s="28"/>
      <c r="FK101" s="28"/>
      <c r="FL101" s="28"/>
      <c r="FM101" s="28"/>
      <c r="FN101" s="28"/>
      <c r="FO101" s="28"/>
      <c r="FP101" s="29"/>
      <c r="FQ101" s="29"/>
      <c r="FR101" s="29"/>
      <c r="FS101" s="29"/>
      <c r="FT101" s="29"/>
      <c r="FU101" s="29"/>
      <c r="FV101" s="29"/>
      <c r="FW101" s="28"/>
      <c r="FX101" s="28"/>
      <c r="FY101" s="28"/>
      <c r="FZ101" s="28"/>
      <c r="GA101" s="28"/>
      <c r="GB101" s="28"/>
      <c r="GC101" s="28"/>
      <c r="GD101" s="29"/>
      <c r="GE101" s="29"/>
      <c r="GF101" s="29"/>
      <c r="GG101" s="29"/>
      <c r="GH101" s="29"/>
      <c r="GI101" s="29"/>
      <c r="GJ101" s="29"/>
      <c r="GK101" s="28"/>
      <c r="GL101" s="28"/>
      <c r="GM101" s="28"/>
      <c r="GN101" s="28"/>
      <c r="GO101" s="28"/>
      <c r="GP101" s="28"/>
      <c r="GQ101" s="28"/>
      <c r="GR101" s="29"/>
      <c r="GS101" s="29"/>
      <c r="GT101" s="29"/>
      <c r="GU101" s="29"/>
      <c r="GV101" s="29"/>
      <c r="GW101" s="29"/>
      <c r="GX101" s="29"/>
      <c r="GY101" s="28"/>
      <c r="GZ101" s="28"/>
      <c r="HA101" s="28"/>
      <c r="HB101" s="28"/>
      <c r="HC101" s="28"/>
      <c r="HD101" s="28"/>
      <c r="HE101" s="28"/>
      <c r="HF101" s="29"/>
      <c r="HG101" s="29"/>
      <c r="HH101" s="29"/>
      <c r="HI101" s="29"/>
      <c r="HJ101" s="29"/>
      <c r="HK101" s="29"/>
      <c r="HL101" s="29"/>
      <c r="HM101" s="28"/>
      <c r="HN101" s="28"/>
      <c r="HO101" s="28"/>
      <c r="HP101" s="28"/>
      <c r="HQ101" s="28"/>
      <c r="HR101" s="28"/>
      <c r="HS101" s="28"/>
      <c r="HT101" s="29"/>
      <c r="HU101" s="29"/>
      <c r="HV101" s="29"/>
      <c r="HW101" s="29"/>
      <c r="HX101" s="29"/>
      <c r="HY101" s="29"/>
      <c r="HZ101" s="29"/>
      <c r="IA101" s="28"/>
      <c r="IB101" s="28"/>
      <c r="IC101" s="28"/>
      <c r="ID101" s="28"/>
      <c r="IE101" s="28"/>
      <c r="IF101" s="28"/>
      <c r="IG101" s="28"/>
      <c r="IH101" s="29"/>
      <c r="II101" s="29"/>
      <c r="IJ101" s="29"/>
      <c r="IK101" s="29"/>
      <c r="IL101" s="29"/>
      <c r="IM101" s="29"/>
      <c r="IN101" s="29"/>
      <c r="IO101" s="28"/>
      <c r="IP101" s="28"/>
      <c r="IQ101" s="28"/>
      <c r="IR101" s="28"/>
      <c r="IS101" s="28"/>
      <c r="IT101" s="28"/>
      <c r="IU101" s="28"/>
      <c r="IV101" s="29"/>
      <c r="IW101" s="29"/>
      <c r="IX101" s="29"/>
      <c r="IY101" s="29"/>
      <c r="IZ101" s="29"/>
      <c r="JA101" s="29"/>
      <c r="JB101" s="29"/>
      <c r="JC101" s="28"/>
      <c r="JD101" s="28"/>
      <c r="JE101" s="28"/>
      <c r="JF101" s="28"/>
      <c r="JG101" s="28"/>
      <c r="JH101" s="28"/>
      <c r="JI101" s="28"/>
      <c r="JJ101" s="29"/>
      <c r="JK101" s="29"/>
      <c r="JL101" s="29"/>
      <c r="JM101" s="29"/>
      <c r="JN101" s="29"/>
      <c r="JO101" s="29"/>
      <c r="JP101" s="29"/>
      <c r="JQ101" s="28"/>
      <c r="JR101" s="28"/>
      <c r="JS101" s="28"/>
      <c r="JT101" s="28"/>
      <c r="JU101" s="28"/>
      <c r="JV101" s="28"/>
      <c r="JW101" s="28"/>
      <c r="JX101" s="29"/>
      <c r="JY101" s="29"/>
      <c r="JZ101" s="29"/>
      <c r="KA101" s="29"/>
      <c r="KB101" s="29"/>
      <c r="KC101" s="29"/>
      <c r="KD101" s="29"/>
      <c r="KE101" s="28"/>
      <c r="KF101" s="28"/>
      <c r="KG101" s="28"/>
      <c r="KH101" s="28"/>
      <c r="KI101" s="28"/>
      <c r="KJ101" s="28"/>
      <c r="KK101" s="28"/>
      <c r="KL101" s="29"/>
      <c r="KM101" s="29"/>
      <c r="KN101" s="29"/>
      <c r="KO101" s="29"/>
      <c r="KP101" s="29"/>
      <c r="KQ101" s="29"/>
      <c r="KR101" s="29"/>
      <c r="KS101" s="28"/>
      <c r="KT101" s="28"/>
      <c r="KU101" s="28"/>
      <c r="KV101" s="28"/>
      <c r="KW101" s="28"/>
      <c r="KX101" s="28"/>
      <c r="KY101" s="28"/>
      <c r="KZ101" s="29"/>
      <c r="LA101" s="29"/>
      <c r="LB101" s="29"/>
    </row>
    <row r="102" spans="1:314" customFormat="1" x14ac:dyDescent="0.25">
      <c r="A102" s="51" t="s">
        <v>9</v>
      </c>
      <c r="B102" s="51"/>
      <c r="C102" s="12">
        <f t="shared" ref="C102:BO102" si="32">AVERAGEIF($B$2:$B$97,"sul",C$2:C$97)</f>
        <v>206.48500000000004</v>
      </c>
      <c r="D102" s="7">
        <f t="shared" si="32"/>
        <v>282.76125000000002</v>
      </c>
      <c r="E102" s="7">
        <f t="shared" si="32"/>
        <v>273.82291666666669</v>
      </c>
      <c r="F102" s="7">
        <f t="shared" si="32"/>
        <v>296.16625000000005</v>
      </c>
      <c r="G102" s="7">
        <f t="shared" si="32"/>
        <v>298.26416666666671</v>
      </c>
      <c r="H102" s="7">
        <f t="shared" si="32"/>
        <v>299.71541666666661</v>
      </c>
      <c r="I102" s="7">
        <f t="shared" si="32"/>
        <v>318.82041666666663</v>
      </c>
      <c r="J102" s="7">
        <f t="shared" si="32"/>
        <v>312.49291666666664</v>
      </c>
      <c r="K102" s="12">
        <f t="shared" si="32"/>
        <v>291.05625000000003</v>
      </c>
      <c r="L102" s="12">
        <f t="shared" si="32"/>
        <v>280.88833333333332</v>
      </c>
      <c r="M102" s="12">
        <f t="shared" si="32"/>
        <v>311.59291666666661</v>
      </c>
      <c r="N102" s="12">
        <f t="shared" si="32"/>
        <v>327.28208333333328</v>
      </c>
      <c r="O102" s="12">
        <f t="shared" si="32"/>
        <v>328.36708333333326</v>
      </c>
      <c r="P102" s="12">
        <f t="shared" si="32"/>
        <v>307.35375000000005</v>
      </c>
      <c r="Q102" s="12">
        <f t="shared" si="32"/>
        <v>296.27374999999995</v>
      </c>
      <c r="R102" s="7">
        <f t="shared" si="32"/>
        <v>209.85749999999999</v>
      </c>
      <c r="S102" s="7">
        <f t="shared" si="32"/>
        <v>207.62750000000003</v>
      </c>
      <c r="T102" s="7">
        <f t="shared" si="32"/>
        <v>224.61833333333334</v>
      </c>
      <c r="U102" s="7">
        <f t="shared" si="32"/>
        <v>225.50666666666669</v>
      </c>
      <c r="V102" s="7">
        <f t="shared" si="32"/>
        <v>221.77333333333328</v>
      </c>
      <c r="W102" s="7">
        <f t="shared" si="32"/>
        <v>207.26583333333329</v>
      </c>
      <c r="X102" s="7">
        <f t="shared" si="32"/>
        <v>203.41666666666663</v>
      </c>
      <c r="Y102" s="12">
        <f t="shared" si="32"/>
        <v>174.63291666666666</v>
      </c>
      <c r="Z102" s="12">
        <f t="shared" si="32"/>
        <v>168.98083333333335</v>
      </c>
      <c r="AA102" s="12">
        <f t="shared" si="32"/>
        <v>184.35749999999999</v>
      </c>
      <c r="AB102" s="12">
        <f t="shared" si="32"/>
        <v>180.71124999999998</v>
      </c>
      <c r="AC102" s="12">
        <f t="shared" si="32"/>
        <v>181.35291666666669</v>
      </c>
      <c r="AD102" s="12">
        <f t="shared" si="32"/>
        <v>181.38874999999999</v>
      </c>
      <c r="AE102" s="12">
        <f t="shared" si="32"/>
        <v>180.53750000000002</v>
      </c>
      <c r="AF102" s="7">
        <f t="shared" si="32"/>
        <v>136.31666666666663</v>
      </c>
      <c r="AG102" s="7">
        <f t="shared" si="32"/>
        <v>131.78791666666666</v>
      </c>
      <c r="AH102" s="7">
        <f t="shared" si="32"/>
        <v>148.20583333333332</v>
      </c>
      <c r="AI102" s="7">
        <f t="shared" si="32"/>
        <v>145.32499999999996</v>
      </c>
      <c r="AJ102" s="7">
        <f t="shared" si="32"/>
        <v>145.58708333333334</v>
      </c>
      <c r="AK102" s="7">
        <f t="shared" si="32"/>
        <v>143.29791666666668</v>
      </c>
      <c r="AL102" s="7">
        <f t="shared" si="32"/>
        <v>140.16541666666666</v>
      </c>
      <c r="AM102" s="12">
        <f t="shared" si="32"/>
        <v>166.55874999999997</v>
      </c>
      <c r="AN102" s="12">
        <f t="shared" si="32"/>
        <v>164.52708333333337</v>
      </c>
      <c r="AO102" s="12">
        <f t="shared" si="32"/>
        <v>170.97</v>
      </c>
      <c r="AP102" s="12">
        <f t="shared" si="32"/>
        <v>172.08624999999998</v>
      </c>
      <c r="AQ102" s="12">
        <f t="shared" si="32"/>
        <v>171.34333333333333</v>
      </c>
      <c r="AR102" s="12">
        <f t="shared" si="32"/>
        <v>169.60708333333332</v>
      </c>
      <c r="AS102" s="12">
        <f t="shared" si="32"/>
        <v>172.83833333333334</v>
      </c>
      <c r="AT102" s="7">
        <f t="shared" si="32"/>
        <v>167.33624999999998</v>
      </c>
      <c r="AU102" s="7">
        <f t="shared" si="32"/>
        <v>165.28083333333333</v>
      </c>
      <c r="AV102" s="7">
        <f t="shared" si="32"/>
        <v>174.66125</v>
      </c>
      <c r="AW102" s="7">
        <f t="shared" si="32"/>
        <v>176.80958333333331</v>
      </c>
      <c r="AX102" s="7">
        <f t="shared" si="32"/>
        <v>177.46250000000001</v>
      </c>
      <c r="AY102" s="7">
        <f t="shared" si="32"/>
        <v>177.3175</v>
      </c>
      <c r="AZ102" s="7">
        <f t="shared" si="32"/>
        <v>174.67708333333337</v>
      </c>
      <c r="BA102" s="12">
        <f t="shared" si="32"/>
        <v>172.10208333333335</v>
      </c>
      <c r="BB102" s="12">
        <f t="shared" si="32"/>
        <v>162.57958333333335</v>
      </c>
      <c r="BC102" s="12">
        <f t="shared" si="32"/>
        <v>184.29416666666665</v>
      </c>
      <c r="BD102" s="12">
        <f t="shared" si="32"/>
        <v>189.79124999999999</v>
      </c>
      <c r="BE102" s="12">
        <f t="shared" si="32"/>
        <v>195.94458333333333</v>
      </c>
      <c r="BF102" s="12">
        <f t="shared" si="32"/>
        <v>197.43166666666664</v>
      </c>
      <c r="BG102" s="12">
        <f t="shared" si="32"/>
        <v>188.90750000000003</v>
      </c>
      <c r="BH102" s="7">
        <f t="shared" si="32"/>
        <v>115.53333333333336</v>
      </c>
      <c r="BI102" s="7">
        <f t="shared" si="32"/>
        <v>72.426249999999996</v>
      </c>
      <c r="BJ102" s="7">
        <f t="shared" si="32"/>
        <v>114.82291666666664</v>
      </c>
      <c r="BK102" s="7">
        <f t="shared" si="32"/>
        <v>139.39000000000001</v>
      </c>
      <c r="BL102" s="7">
        <f t="shared" si="32"/>
        <v>140.0025</v>
      </c>
      <c r="BM102" s="7">
        <f t="shared" si="32"/>
        <v>140.19666666666669</v>
      </c>
      <c r="BN102" s="7">
        <f t="shared" si="32"/>
        <v>138.66708333333335</v>
      </c>
      <c r="BO102" s="12">
        <f t="shared" si="32"/>
        <v>72.318333333333328</v>
      </c>
      <c r="BP102" s="12">
        <f t="shared" ref="BP102:DD102" si="33">AVERAGEIF($B$2:$B$97,"sul",BP$2:BP$97)</f>
        <v>57.368333333333318</v>
      </c>
      <c r="BQ102" s="12">
        <f t="shared" si="33"/>
        <v>74.509166666666673</v>
      </c>
      <c r="BR102" s="12">
        <f t="shared" si="33"/>
        <v>74.263750000000002</v>
      </c>
      <c r="BS102" s="12">
        <f t="shared" si="33"/>
        <v>74.142916666666665</v>
      </c>
      <c r="BT102" s="12">
        <f t="shared" si="33"/>
        <v>73.440416666666678</v>
      </c>
      <c r="BU102" s="12">
        <f t="shared" si="33"/>
        <v>73.537916666666675</v>
      </c>
      <c r="BV102" s="7">
        <f t="shared" si="33"/>
        <v>120.00375000000001</v>
      </c>
      <c r="BW102" s="7">
        <f t="shared" si="33"/>
        <v>97.386666666666656</v>
      </c>
      <c r="BX102" s="7">
        <f t="shared" si="33"/>
        <v>122.1470833333333</v>
      </c>
      <c r="BY102" s="7">
        <f t="shared" si="33"/>
        <v>124.05125000000002</v>
      </c>
      <c r="BZ102" s="7">
        <f t="shared" si="33"/>
        <v>122.67666666666668</v>
      </c>
      <c r="CA102" s="7">
        <f t="shared" si="33"/>
        <v>122.0404166666667</v>
      </c>
      <c r="CB102" s="7">
        <f t="shared" si="33"/>
        <v>120.35083333333331</v>
      </c>
      <c r="CC102" s="12">
        <f t="shared" si="33"/>
        <v>130.43291666666667</v>
      </c>
      <c r="CD102" s="12">
        <f t="shared" si="33"/>
        <v>89.048749999999984</v>
      </c>
      <c r="CE102" s="12">
        <f t="shared" si="33"/>
        <v>133.91166666666666</v>
      </c>
      <c r="CF102" s="12">
        <f t="shared" si="33"/>
        <v>136.58000000000001</v>
      </c>
      <c r="CG102" s="12">
        <f t="shared" si="33"/>
        <v>136.98874999999998</v>
      </c>
      <c r="CH102" s="12">
        <f t="shared" si="33"/>
        <v>134.02499999999998</v>
      </c>
      <c r="CI102" s="12">
        <f t="shared" si="33"/>
        <v>131.93375</v>
      </c>
      <c r="CJ102" s="7">
        <f t="shared" si="33"/>
        <v>105.54166666666669</v>
      </c>
      <c r="CK102" s="7">
        <f t="shared" si="33"/>
        <v>100.55500000000001</v>
      </c>
      <c r="CL102" s="7">
        <f t="shared" si="33"/>
        <v>107.18874999999998</v>
      </c>
      <c r="CM102" s="7">
        <f t="shared" si="33"/>
        <v>105.70208333333333</v>
      </c>
      <c r="CN102" s="7">
        <f t="shared" si="33"/>
        <v>105.34375</v>
      </c>
      <c r="CO102" s="7" t="e">
        <f t="shared" si="33"/>
        <v>#DIV/0!</v>
      </c>
      <c r="CP102" s="7" t="e">
        <f t="shared" si="33"/>
        <v>#DIV/0!</v>
      </c>
      <c r="CQ102" s="12" t="e">
        <f t="shared" si="33"/>
        <v>#DIV/0!</v>
      </c>
      <c r="CR102" s="12" t="e">
        <f t="shared" si="33"/>
        <v>#DIV/0!</v>
      </c>
      <c r="CS102" s="12" t="e">
        <f t="shared" si="33"/>
        <v>#DIV/0!</v>
      </c>
      <c r="CT102" s="12" t="e">
        <f t="shared" si="33"/>
        <v>#DIV/0!</v>
      </c>
      <c r="CU102" s="12" t="e">
        <f t="shared" si="33"/>
        <v>#DIV/0!</v>
      </c>
      <c r="CV102" s="12" t="e">
        <f t="shared" si="33"/>
        <v>#DIV/0!</v>
      </c>
      <c r="CW102" s="12" t="e">
        <f t="shared" si="33"/>
        <v>#DIV/0!</v>
      </c>
      <c r="CX102" s="7" t="e">
        <f t="shared" si="33"/>
        <v>#DIV/0!</v>
      </c>
      <c r="CY102" s="7" t="e">
        <f t="shared" si="33"/>
        <v>#DIV/0!</v>
      </c>
      <c r="CZ102" s="7" t="e">
        <f t="shared" si="33"/>
        <v>#DIV/0!</v>
      </c>
      <c r="DA102" s="7" t="e">
        <f t="shared" si="33"/>
        <v>#DIV/0!</v>
      </c>
      <c r="DB102" s="7" t="e">
        <f t="shared" si="33"/>
        <v>#DIV/0!</v>
      </c>
      <c r="DC102" s="7" t="e">
        <f t="shared" si="33"/>
        <v>#DIV/0!</v>
      </c>
      <c r="DD102" s="7" t="e">
        <f t="shared" si="33"/>
        <v>#DIV/0!</v>
      </c>
      <c r="DE102" s="28"/>
      <c r="DF102" s="28"/>
      <c r="DG102" s="28"/>
      <c r="DH102" s="28"/>
      <c r="DI102" s="28"/>
      <c r="DJ102" s="28"/>
      <c r="DK102" s="28"/>
      <c r="DL102" s="29"/>
      <c r="DM102" s="29"/>
      <c r="DN102" s="29"/>
      <c r="DO102" s="29"/>
      <c r="DP102" s="29"/>
      <c r="DQ102" s="29"/>
      <c r="DR102" s="29"/>
      <c r="DS102" s="28"/>
      <c r="DT102" s="28"/>
      <c r="DU102" s="28"/>
      <c r="DV102" s="28"/>
      <c r="DW102" s="28"/>
      <c r="DX102" s="28"/>
      <c r="DY102" s="28"/>
      <c r="DZ102" s="29"/>
      <c r="EA102" s="29"/>
      <c r="EB102" s="29"/>
      <c r="EC102" s="29"/>
      <c r="ED102" s="29"/>
      <c r="EE102" s="29"/>
      <c r="EF102" s="29"/>
      <c r="EG102" s="28"/>
      <c r="EH102" s="28"/>
      <c r="EI102" s="28"/>
      <c r="EJ102" s="28"/>
      <c r="EK102" s="28"/>
      <c r="EL102" s="28"/>
      <c r="EM102" s="28"/>
      <c r="EN102" s="29"/>
      <c r="EO102" s="29"/>
      <c r="EP102" s="29"/>
      <c r="EQ102" s="29"/>
      <c r="ER102" s="29"/>
      <c r="ES102" s="29"/>
      <c r="ET102" s="29"/>
      <c r="EU102" s="28"/>
      <c r="EV102" s="28"/>
      <c r="EW102" s="28"/>
      <c r="EX102" s="28"/>
      <c r="EY102" s="28"/>
      <c r="EZ102" s="28"/>
      <c r="FA102" s="28"/>
      <c r="FB102" s="29"/>
      <c r="FC102" s="29"/>
      <c r="FD102" s="29"/>
      <c r="FE102" s="29"/>
      <c r="FF102" s="29"/>
      <c r="FG102" s="29"/>
      <c r="FH102" s="29"/>
      <c r="FI102" s="28"/>
      <c r="FJ102" s="28"/>
      <c r="FK102" s="28"/>
      <c r="FL102" s="28"/>
      <c r="FM102" s="28"/>
      <c r="FN102" s="28"/>
      <c r="FO102" s="28"/>
      <c r="FP102" s="29"/>
      <c r="FQ102" s="29"/>
      <c r="FR102" s="29"/>
      <c r="FS102" s="29"/>
      <c r="FT102" s="29"/>
      <c r="FU102" s="29"/>
      <c r="FV102" s="29"/>
      <c r="FW102" s="28"/>
      <c r="FX102" s="28"/>
      <c r="FY102" s="28"/>
      <c r="FZ102" s="28"/>
      <c r="GA102" s="28"/>
      <c r="GB102" s="28"/>
      <c r="GC102" s="28"/>
      <c r="GD102" s="29"/>
      <c r="GE102" s="29"/>
      <c r="GF102" s="29"/>
      <c r="GG102" s="29"/>
      <c r="GH102" s="29"/>
      <c r="GI102" s="29"/>
      <c r="GJ102" s="29"/>
      <c r="GK102" s="28"/>
      <c r="GL102" s="28"/>
      <c r="GM102" s="28"/>
      <c r="GN102" s="28"/>
      <c r="GO102" s="28"/>
      <c r="GP102" s="28"/>
      <c r="GQ102" s="28"/>
      <c r="GR102" s="29"/>
      <c r="GS102" s="29"/>
      <c r="GT102" s="29"/>
      <c r="GU102" s="29"/>
      <c r="GV102" s="29"/>
      <c r="GW102" s="29"/>
      <c r="GX102" s="29"/>
      <c r="GY102" s="28"/>
      <c r="GZ102" s="28"/>
      <c r="HA102" s="28"/>
      <c r="HB102" s="28"/>
      <c r="HC102" s="28"/>
      <c r="HD102" s="28"/>
      <c r="HE102" s="28"/>
      <c r="HF102" s="29"/>
      <c r="HG102" s="29"/>
      <c r="HH102" s="29"/>
      <c r="HI102" s="29"/>
      <c r="HJ102" s="29"/>
      <c r="HK102" s="29"/>
      <c r="HL102" s="29"/>
      <c r="HM102" s="28"/>
      <c r="HN102" s="28"/>
      <c r="HO102" s="28"/>
      <c r="HP102" s="28"/>
      <c r="HQ102" s="28"/>
      <c r="HR102" s="28"/>
      <c r="HS102" s="28"/>
      <c r="HT102" s="29"/>
      <c r="HU102" s="29"/>
      <c r="HV102" s="29"/>
      <c r="HW102" s="29"/>
      <c r="HX102" s="29"/>
      <c r="HY102" s="29"/>
      <c r="HZ102" s="29"/>
      <c r="IA102" s="28"/>
      <c r="IB102" s="28"/>
      <c r="IC102" s="28"/>
      <c r="ID102" s="28"/>
      <c r="IE102" s="28"/>
      <c r="IF102" s="28"/>
      <c r="IG102" s="28"/>
      <c r="IH102" s="29"/>
      <c r="II102" s="29"/>
      <c r="IJ102" s="29"/>
      <c r="IK102" s="29"/>
      <c r="IL102" s="29"/>
      <c r="IM102" s="29"/>
      <c r="IN102" s="29"/>
      <c r="IO102" s="28"/>
      <c r="IP102" s="28"/>
      <c r="IQ102" s="28"/>
      <c r="IR102" s="28"/>
      <c r="IS102" s="28"/>
      <c r="IT102" s="28"/>
      <c r="IU102" s="28"/>
      <c r="IV102" s="29"/>
      <c r="IW102" s="29"/>
      <c r="IX102" s="29"/>
      <c r="IY102" s="29"/>
      <c r="IZ102" s="29"/>
      <c r="JA102" s="29"/>
      <c r="JB102" s="29"/>
      <c r="JC102" s="28"/>
      <c r="JD102" s="28"/>
      <c r="JE102" s="28"/>
      <c r="JF102" s="28"/>
      <c r="JG102" s="28"/>
      <c r="JH102" s="28"/>
      <c r="JI102" s="28"/>
      <c r="JJ102" s="29"/>
      <c r="JK102" s="29"/>
      <c r="JL102" s="29"/>
      <c r="JM102" s="29"/>
      <c r="JN102" s="29"/>
      <c r="JO102" s="29"/>
      <c r="JP102" s="29"/>
      <c r="JQ102" s="28"/>
      <c r="JR102" s="28"/>
      <c r="JS102" s="28"/>
      <c r="JT102" s="28"/>
      <c r="JU102" s="28"/>
      <c r="JV102" s="28"/>
      <c r="JW102" s="28"/>
      <c r="JX102" s="29"/>
      <c r="JY102" s="29"/>
      <c r="JZ102" s="29"/>
      <c r="KA102" s="29"/>
      <c r="KB102" s="29"/>
      <c r="KC102" s="29"/>
      <c r="KD102" s="29"/>
      <c r="KE102" s="28"/>
      <c r="KF102" s="28"/>
      <c r="KG102" s="28"/>
      <c r="KH102" s="28"/>
      <c r="KI102" s="28"/>
      <c r="KJ102" s="28"/>
      <c r="KK102" s="28"/>
      <c r="KL102" s="29"/>
      <c r="KM102" s="29"/>
      <c r="KN102" s="29"/>
      <c r="KO102" s="29"/>
      <c r="KP102" s="29"/>
      <c r="KQ102" s="29"/>
      <c r="KR102" s="29"/>
      <c r="KS102" s="28"/>
      <c r="KT102" s="28"/>
      <c r="KU102" s="28"/>
      <c r="KV102" s="28"/>
      <c r="KW102" s="28"/>
      <c r="KX102" s="28"/>
      <c r="KY102" s="28"/>
      <c r="KZ102" s="29"/>
      <c r="LA102" s="29"/>
      <c r="LB102" s="29"/>
    </row>
    <row r="103" spans="1:314" customFormat="1" x14ac:dyDescent="0.25">
      <c r="A103" s="51" t="s">
        <v>10</v>
      </c>
      <c r="B103" s="51"/>
      <c r="C103" s="12">
        <f t="shared" ref="C103:BO103" si="34">AVERAGEIF($B$2:$B$97,"nordeste",C$2:C$97)</f>
        <v>206.48416666666671</v>
      </c>
      <c r="D103" s="7">
        <f t="shared" si="34"/>
        <v>282.76166666666666</v>
      </c>
      <c r="E103" s="7">
        <f t="shared" si="34"/>
        <v>273.82125000000002</v>
      </c>
      <c r="F103" s="7">
        <f t="shared" si="34"/>
        <v>296.16541666666672</v>
      </c>
      <c r="G103" s="7">
        <f t="shared" si="34"/>
        <v>298.1316666666666</v>
      </c>
      <c r="H103" s="7">
        <f t="shared" si="34"/>
        <v>260.60166666666674</v>
      </c>
      <c r="I103" s="7">
        <f t="shared" si="34"/>
        <v>318.82041666666663</v>
      </c>
      <c r="J103" s="7">
        <f t="shared" si="34"/>
        <v>312.49291666666664</v>
      </c>
      <c r="K103" s="12">
        <f t="shared" si="34"/>
        <v>291.05625000000003</v>
      </c>
      <c r="L103" s="12">
        <f t="shared" si="34"/>
        <v>280.88833333333332</v>
      </c>
      <c r="M103" s="12">
        <f t="shared" si="34"/>
        <v>311.59291666666661</v>
      </c>
      <c r="N103" s="12">
        <f t="shared" si="34"/>
        <v>327.28208333333328</v>
      </c>
      <c r="O103" s="12">
        <f t="shared" si="34"/>
        <v>328.33458333333334</v>
      </c>
      <c r="P103" s="12">
        <f t="shared" si="34"/>
        <v>307.35416666666669</v>
      </c>
      <c r="Q103" s="12">
        <f t="shared" si="34"/>
        <v>296.27374999999995</v>
      </c>
      <c r="R103" s="7">
        <f t="shared" si="34"/>
        <v>209.85749999999999</v>
      </c>
      <c r="S103" s="7">
        <f t="shared" si="34"/>
        <v>207.62708333333333</v>
      </c>
      <c r="T103" s="7">
        <f t="shared" si="34"/>
        <v>224.61833333333334</v>
      </c>
      <c r="U103" s="7">
        <f t="shared" si="34"/>
        <v>225.50666666666669</v>
      </c>
      <c r="V103" s="7">
        <f t="shared" si="34"/>
        <v>221.77333333333328</v>
      </c>
      <c r="W103" s="7">
        <f t="shared" si="34"/>
        <v>206.81500000000003</v>
      </c>
      <c r="X103" s="7">
        <f t="shared" si="34"/>
        <v>203.15333333333334</v>
      </c>
      <c r="Y103" s="12">
        <f t="shared" si="34"/>
        <v>174.63208333333333</v>
      </c>
      <c r="Z103" s="12">
        <f t="shared" si="34"/>
        <v>168.98083333333335</v>
      </c>
      <c r="AA103" s="12">
        <f t="shared" si="34"/>
        <v>184.35749999999999</v>
      </c>
      <c r="AB103" s="12">
        <f t="shared" si="34"/>
        <v>180.6933333333333</v>
      </c>
      <c r="AC103" s="12">
        <f t="shared" si="34"/>
        <v>181.35333333333335</v>
      </c>
      <c r="AD103" s="12">
        <f t="shared" si="34"/>
        <v>180.66125</v>
      </c>
      <c r="AE103" s="12">
        <f t="shared" si="34"/>
        <v>178.18000000000004</v>
      </c>
      <c r="AF103" s="7">
        <f t="shared" si="34"/>
        <v>136.31666666666663</v>
      </c>
      <c r="AG103" s="7">
        <f t="shared" si="34"/>
        <v>132.97874999999999</v>
      </c>
      <c r="AH103" s="7">
        <f t="shared" si="34"/>
        <v>150.80375000000004</v>
      </c>
      <c r="AI103" s="7">
        <f t="shared" si="34"/>
        <v>146.47749999999996</v>
      </c>
      <c r="AJ103" s="7">
        <f t="shared" si="34"/>
        <v>148.26708333333332</v>
      </c>
      <c r="AK103" s="7">
        <f t="shared" si="34"/>
        <v>149.76625000000001</v>
      </c>
      <c r="AL103" s="7">
        <f t="shared" si="34"/>
        <v>160.37541666666667</v>
      </c>
      <c r="AM103" s="12">
        <f t="shared" si="34"/>
        <v>168.14208333333326</v>
      </c>
      <c r="AN103" s="12">
        <f t="shared" si="34"/>
        <v>165.02875</v>
      </c>
      <c r="AO103" s="12">
        <f t="shared" si="34"/>
        <v>171.56083333333333</v>
      </c>
      <c r="AP103" s="12">
        <f t="shared" si="34"/>
        <v>172.34</v>
      </c>
      <c r="AQ103" s="12">
        <f t="shared" si="34"/>
        <v>172.155</v>
      </c>
      <c r="AR103" s="12">
        <f t="shared" si="34"/>
        <v>170.10666666666665</v>
      </c>
      <c r="AS103" s="12">
        <f t="shared" si="34"/>
        <v>173.62833333333333</v>
      </c>
      <c r="AT103" s="7">
        <f t="shared" si="34"/>
        <v>167.33624999999998</v>
      </c>
      <c r="AU103" s="7">
        <f t="shared" si="34"/>
        <v>165.28083333333333</v>
      </c>
      <c r="AV103" s="7">
        <f t="shared" si="34"/>
        <v>174.66208333333336</v>
      </c>
      <c r="AW103" s="7">
        <f t="shared" si="34"/>
        <v>176.81041666666667</v>
      </c>
      <c r="AX103" s="7">
        <f t="shared" si="34"/>
        <v>178.21125000000004</v>
      </c>
      <c r="AY103" s="7">
        <f t="shared" si="34"/>
        <v>177.56041666666667</v>
      </c>
      <c r="AZ103" s="7">
        <f t="shared" si="34"/>
        <v>174.67750000000001</v>
      </c>
      <c r="BA103" s="12">
        <f t="shared" si="34"/>
        <v>171.98499999999999</v>
      </c>
      <c r="BB103" s="12">
        <f t="shared" si="34"/>
        <v>161.89000000000001</v>
      </c>
      <c r="BC103" s="12">
        <f t="shared" si="34"/>
        <v>184.29416666666665</v>
      </c>
      <c r="BD103" s="12">
        <f t="shared" si="34"/>
        <v>187.92625000000001</v>
      </c>
      <c r="BE103" s="12">
        <f t="shared" si="34"/>
        <v>195.94458333333333</v>
      </c>
      <c r="BF103" s="12">
        <f t="shared" si="34"/>
        <v>197.43208333333334</v>
      </c>
      <c r="BG103" s="12">
        <f t="shared" si="34"/>
        <v>188.90791666666667</v>
      </c>
      <c r="BH103" s="7">
        <f t="shared" si="34"/>
        <v>53.829166666666652</v>
      </c>
      <c r="BI103" s="7">
        <f t="shared" si="34"/>
        <v>49.769999999999989</v>
      </c>
      <c r="BJ103" s="7">
        <f t="shared" si="34"/>
        <v>49.769999999999989</v>
      </c>
      <c r="BK103" s="7">
        <f t="shared" si="34"/>
        <v>49.769999999999989</v>
      </c>
      <c r="BL103" s="7">
        <f t="shared" si="34"/>
        <v>49.769999999999989</v>
      </c>
      <c r="BM103" s="7">
        <f t="shared" si="34"/>
        <v>55.852499999999985</v>
      </c>
      <c r="BN103" s="7">
        <f t="shared" si="34"/>
        <v>135.21291666666664</v>
      </c>
      <c r="BO103" s="12">
        <f t="shared" si="34"/>
        <v>49.769999999999989</v>
      </c>
      <c r="BP103" s="12">
        <f t="shared" ref="BP103:DD103" si="35">AVERAGEIF($B$2:$B$97,"nordeste",BP$2:BP$97)</f>
        <v>54.978333333333332</v>
      </c>
      <c r="BQ103" s="12">
        <f t="shared" si="35"/>
        <v>70.083333333333329</v>
      </c>
      <c r="BR103" s="12">
        <f t="shared" si="35"/>
        <v>72.387499999999989</v>
      </c>
      <c r="BS103" s="12">
        <f t="shared" si="35"/>
        <v>69.843750000000014</v>
      </c>
      <c r="BT103" s="12">
        <f t="shared" si="35"/>
        <v>51.643333333333324</v>
      </c>
      <c r="BU103" s="12">
        <f t="shared" si="35"/>
        <v>51.530833333333327</v>
      </c>
      <c r="BV103" s="7">
        <f t="shared" si="35"/>
        <v>73.095416666666665</v>
      </c>
      <c r="BW103" s="7">
        <f t="shared" si="35"/>
        <v>63.004583333333329</v>
      </c>
      <c r="BX103" s="7">
        <f t="shared" si="35"/>
        <v>80.429583333333326</v>
      </c>
      <c r="BY103" s="7">
        <f t="shared" si="35"/>
        <v>86.709583333333327</v>
      </c>
      <c r="BZ103" s="7">
        <f t="shared" si="35"/>
        <v>82.577500000000001</v>
      </c>
      <c r="CA103" s="7">
        <f t="shared" si="35"/>
        <v>104.49333333333335</v>
      </c>
      <c r="CB103" s="7">
        <f t="shared" si="35"/>
        <v>107.59333333333336</v>
      </c>
      <c r="CC103" s="12">
        <f t="shared" si="35"/>
        <v>79.247916666666654</v>
      </c>
      <c r="CD103" s="12">
        <f t="shared" si="35"/>
        <v>60.886249999999997</v>
      </c>
      <c r="CE103" s="12">
        <f t="shared" si="35"/>
        <v>79.552916666666661</v>
      </c>
      <c r="CF103" s="12">
        <f t="shared" si="35"/>
        <v>81.851666666666645</v>
      </c>
      <c r="CG103" s="12">
        <f t="shared" si="35"/>
        <v>89.5</v>
      </c>
      <c r="CH103" s="12">
        <f t="shared" si="35"/>
        <v>91.954166666666694</v>
      </c>
      <c r="CI103" s="12">
        <f t="shared" si="35"/>
        <v>104.88749999999999</v>
      </c>
      <c r="CJ103" s="7">
        <f t="shared" si="35"/>
        <v>71.228333333333339</v>
      </c>
      <c r="CK103" s="7">
        <f t="shared" si="35"/>
        <v>88.633333333333368</v>
      </c>
      <c r="CL103" s="7">
        <f t="shared" si="35"/>
        <v>104.01791666666668</v>
      </c>
      <c r="CM103" s="7">
        <f t="shared" si="35"/>
        <v>104.10541666666667</v>
      </c>
      <c r="CN103" s="7">
        <f t="shared" si="35"/>
        <v>104.08750000000002</v>
      </c>
      <c r="CO103" s="7" t="e">
        <f t="shared" si="35"/>
        <v>#DIV/0!</v>
      </c>
      <c r="CP103" s="7" t="e">
        <f t="shared" si="35"/>
        <v>#DIV/0!</v>
      </c>
      <c r="CQ103" s="12" t="e">
        <f t="shared" si="35"/>
        <v>#DIV/0!</v>
      </c>
      <c r="CR103" s="12" t="e">
        <f t="shared" si="35"/>
        <v>#DIV/0!</v>
      </c>
      <c r="CS103" s="12" t="e">
        <f t="shared" si="35"/>
        <v>#DIV/0!</v>
      </c>
      <c r="CT103" s="12" t="e">
        <f t="shared" si="35"/>
        <v>#DIV/0!</v>
      </c>
      <c r="CU103" s="12" t="e">
        <f t="shared" si="35"/>
        <v>#DIV/0!</v>
      </c>
      <c r="CV103" s="12" t="e">
        <f t="shared" si="35"/>
        <v>#DIV/0!</v>
      </c>
      <c r="CW103" s="12" t="e">
        <f t="shared" si="35"/>
        <v>#DIV/0!</v>
      </c>
      <c r="CX103" s="7" t="e">
        <f t="shared" si="35"/>
        <v>#DIV/0!</v>
      </c>
      <c r="CY103" s="7" t="e">
        <f t="shared" si="35"/>
        <v>#DIV/0!</v>
      </c>
      <c r="CZ103" s="7" t="e">
        <f t="shared" si="35"/>
        <v>#DIV/0!</v>
      </c>
      <c r="DA103" s="7" t="e">
        <f t="shared" si="35"/>
        <v>#DIV/0!</v>
      </c>
      <c r="DB103" s="7" t="e">
        <f t="shared" si="35"/>
        <v>#DIV/0!</v>
      </c>
      <c r="DC103" s="7" t="e">
        <f t="shared" si="35"/>
        <v>#DIV/0!</v>
      </c>
      <c r="DD103" s="7" t="e">
        <f t="shared" si="35"/>
        <v>#DIV/0!</v>
      </c>
      <c r="DE103" s="28"/>
      <c r="DF103" s="28"/>
      <c r="DG103" s="28"/>
      <c r="DH103" s="28"/>
      <c r="DI103" s="28"/>
      <c r="DJ103" s="28"/>
      <c r="DK103" s="28"/>
      <c r="DL103" s="29"/>
      <c r="DM103" s="29"/>
      <c r="DN103" s="29"/>
      <c r="DO103" s="29"/>
      <c r="DP103" s="29"/>
      <c r="DQ103" s="29"/>
      <c r="DR103" s="29"/>
      <c r="DS103" s="28"/>
      <c r="DT103" s="28"/>
      <c r="DU103" s="28"/>
      <c r="DV103" s="28"/>
      <c r="DW103" s="28"/>
      <c r="DX103" s="28"/>
      <c r="DY103" s="28"/>
      <c r="DZ103" s="29"/>
      <c r="EA103" s="29"/>
      <c r="EB103" s="29"/>
      <c r="EC103" s="29"/>
      <c r="ED103" s="29"/>
      <c r="EE103" s="29"/>
      <c r="EF103" s="29"/>
      <c r="EG103" s="28"/>
      <c r="EH103" s="28"/>
      <c r="EI103" s="28"/>
      <c r="EJ103" s="28"/>
      <c r="EK103" s="28"/>
      <c r="EL103" s="28"/>
      <c r="EM103" s="28"/>
      <c r="EN103" s="29"/>
      <c r="EO103" s="29"/>
      <c r="EP103" s="29"/>
      <c r="EQ103" s="29"/>
      <c r="ER103" s="29"/>
      <c r="ES103" s="29"/>
      <c r="ET103" s="29"/>
      <c r="EU103" s="28"/>
      <c r="EV103" s="28"/>
      <c r="EW103" s="28"/>
      <c r="EX103" s="28"/>
      <c r="EY103" s="28"/>
      <c r="EZ103" s="28"/>
      <c r="FA103" s="28"/>
      <c r="FB103" s="29"/>
      <c r="FC103" s="29"/>
      <c r="FD103" s="29"/>
      <c r="FE103" s="29"/>
      <c r="FF103" s="29"/>
      <c r="FG103" s="29"/>
      <c r="FH103" s="29"/>
      <c r="FI103" s="28"/>
      <c r="FJ103" s="28"/>
      <c r="FK103" s="28"/>
      <c r="FL103" s="28"/>
      <c r="FM103" s="28"/>
      <c r="FN103" s="28"/>
      <c r="FO103" s="28"/>
      <c r="FP103" s="29"/>
      <c r="FQ103" s="29"/>
      <c r="FR103" s="29"/>
      <c r="FS103" s="29"/>
      <c r="FT103" s="29"/>
      <c r="FU103" s="29"/>
      <c r="FV103" s="29"/>
      <c r="FW103" s="28"/>
      <c r="FX103" s="28"/>
      <c r="FY103" s="28"/>
      <c r="FZ103" s="28"/>
      <c r="GA103" s="28"/>
      <c r="GB103" s="28"/>
      <c r="GC103" s="28"/>
      <c r="GD103" s="29"/>
      <c r="GE103" s="29"/>
      <c r="GF103" s="29"/>
      <c r="GG103" s="29"/>
      <c r="GH103" s="29"/>
      <c r="GI103" s="29"/>
      <c r="GJ103" s="29"/>
      <c r="GK103" s="28"/>
      <c r="GL103" s="28"/>
      <c r="GM103" s="28"/>
      <c r="GN103" s="28"/>
      <c r="GO103" s="28"/>
      <c r="GP103" s="28"/>
      <c r="GQ103" s="28"/>
      <c r="GR103" s="29"/>
      <c r="GS103" s="29"/>
      <c r="GT103" s="29"/>
      <c r="GU103" s="29"/>
      <c r="GV103" s="29"/>
      <c r="GW103" s="29"/>
      <c r="GX103" s="29"/>
      <c r="GY103" s="28"/>
      <c r="GZ103" s="28"/>
      <c r="HA103" s="28"/>
      <c r="HB103" s="28"/>
      <c r="HC103" s="28"/>
      <c r="HD103" s="28"/>
      <c r="HE103" s="28"/>
      <c r="HF103" s="29"/>
      <c r="HG103" s="29"/>
      <c r="HH103" s="29"/>
      <c r="HI103" s="29"/>
      <c r="HJ103" s="29"/>
      <c r="HK103" s="29"/>
      <c r="HL103" s="29"/>
      <c r="HM103" s="28"/>
      <c r="HN103" s="28"/>
      <c r="HO103" s="28"/>
      <c r="HP103" s="28"/>
      <c r="HQ103" s="28"/>
      <c r="HR103" s="28"/>
      <c r="HS103" s="28"/>
      <c r="HT103" s="29"/>
      <c r="HU103" s="29"/>
      <c r="HV103" s="29"/>
      <c r="HW103" s="29"/>
      <c r="HX103" s="29"/>
      <c r="HY103" s="29"/>
      <c r="HZ103" s="29"/>
      <c r="IA103" s="28"/>
      <c r="IB103" s="28"/>
      <c r="IC103" s="28"/>
      <c r="ID103" s="28"/>
      <c r="IE103" s="28"/>
      <c r="IF103" s="28"/>
      <c r="IG103" s="28"/>
      <c r="IH103" s="29"/>
      <c r="II103" s="29"/>
      <c r="IJ103" s="29"/>
      <c r="IK103" s="29"/>
      <c r="IL103" s="29"/>
      <c r="IM103" s="29"/>
      <c r="IN103" s="29"/>
      <c r="IO103" s="28"/>
      <c r="IP103" s="28"/>
      <c r="IQ103" s="28"/>
      <c r="IR103" s="28"/>
      <c r="IS103" s="28"/>
      <c r="IT103" s="28"/>
      <c r="IU103" s="28"/>
      <c r="IV103" s="29"/>
      <c r="IW103" s="29"/>
      <c r="IX103" s="29"/>
      <c r="IY103" s="29"/>
      <c r="IZ103" s="29"/>
      <c r="JA103" s="29"/>
      <c r="JB103" s="29"/>
      <c r="JC103" s="28"/>
      <c r="JD103" s="28"/>
      <c r="JE103" s="28"/>
      <c r="JF103" s="28"/>
      <c r="JG103" s="28"/>
      <c r="JH103" s="28"/>
      <c r="JI103" s="28"/>
      <c r="JJ103" s="29"/>
      <c r="JK103" s="29"/>
      <c r="JL103" s="29"/>
      <c r="JM103" s="29"/>
      <c r="JN103" s="29"/>
      <c r="JO103" s="29"/>
      <c r="JP103" s="29"/>
      <c r="JQ103" s="28"/>
      <c r="JR103" s="28"/>
      <c r="JS103" s="28"/>
      <c r="JT103" s="28"/>
      <c r="JU103" s="28"/>
      <c r="JV103" s="28"/>
      <c r="JW103" s="28"/>
      <c r="JX103" s="29"/>
      <c r="JY103" s="29"/>
      <c r="JZ103" s="29"/>
      <c r="KA103" s="29"/>
      <c r="KB103" s="29"/>
      <c r="KC103" s="29"/>
      <c r="KD103" s="29"/>
      <c r="KE103" s="28"/>
      <c r="KF103" s="28"/>
      <c r="KG103" s="28"/>
      <c r="KH103" s="28"/>
      <c r="KI103" s="28"/>
      <c r="KJ103" s="28"/>
      <c r="KK103" s="28"/>
      <c r="KL103" s="29"/>
      <c r="KM103" s="29"/>
      <c r="KN103" s="29"/>
      <c r="KO103" s="29"/>
      <c r="KP103" s="29"/>
      <c r="KQ103" s="29"/>
      <c r="KR103" s="29"/>
      <c r="KS103" s="28"/>
      <c r="KT103" s="28"/>
      <c r="KU103" s="28"/>
      <c r="KV103" s="28"/>
      <c r="KW103" s="28"/>
      <c r="KX103" s="28"/>
      <c r="KY103" s="28"/>
      <c r="KZ103" s="29"/>
      <c r="LA103" s="29"/>
      <c r="LB103" s="29"/>
    </row>
    <row r="104" spans="1:314" customFormat="1" ht="15.75" thickBot="1" x14ac:dyDescent="0.3">
      <c r="A104" s="52" t="s">
        <v>11</v>
      </c>
      <c r="B104" s="52"/>
      <c r="C104" s="13">
        <f t="shared" ref="C104:BO104" si="36">AVERAGEIF($B$2:$B$97,"norte",C$2:C$97)</f>
        <v>206.48500000000004</v>
      </c>
      <c r="D104" s="9">
        <f t="shared" si="36"/>
        <v>282.76125000000002</v>
      </c>
      <c r="E104" s="9">
        <f t="shared" si="36"/>
        <v>273.82125000000002</v>
      </c>
      <c r="F104" s="9">
        <f t="shared" si="36"/>
        <v>296.16625000000005</v>
      </c>
      <c r="G104" s="9">
        <f t="shared" si="36"/>
        <v>298.26416666666671</v>
      </c>
      <c r="H104" s="9">
        <f t="shared" si="36"/>
        <v>299.71541666666661</v>
      </c>
      <c r="I104" s="9">
        <f t="shared" si="36"/>
        <v>318.82041666666663</v>
      </c>
      <c r="J104" s="9">
        <f t="shared" si="36"/>
        <v>312.49291666666664</v>
      </c>
      <c r="K104" s="13">
        <f t="shared" si="36"/>
        <v>291.05625000000003</v>
      </c>
      <c r="L104" s="13">
        <f t="shared" si="36"/>
        <v>280.88833333333332</v>
      </c>
      <c r="M104" s="13">
        <f t="shared" si="36"/>
        <v>311.59291666666661</v>
      </c>
      <c r="N104" s="13">
        <f t="shared" si="36"/>
        <v>327.28208333333328</v>
      </c>
      <c r="O104" s="13">
        <f t="shared" si="36"/>
        <v>328.33416666666665</v>
      </c>
      <c r="P104" s="13">
        <f t="shared" si="36"/>
        <v>307.35291666666666</v>
      </c>
      <c r="Q104" s="13">
        <f t="shared" si="36"/>
        <v>296.27374999999995</v>
      </c>
      <c r="R104" s="9">
        <f t="shared" si="36"/>
        <v>209.85708333333332</v>
      </c>
      <c r="S104" s="9">
        <f t="shared" si="36"/>
        <v>207.62708333333333</v>
      </c>
      <c r="T104" s="9">
        <f t="shared" si="36"/>
        <v>224.61791666666667</v>
      </c>
      <c r="U104" s="9">
        <f t="shared" si="36"/>
        <v>225.50666666666669</v>
      </c>
      <c r="V104" s="9">
        <f t="shared" si="36"/>
        <v>221.77291666666665</v>
      </c>
      <c r="W104" s="9">
        <f t="shared" si="36"/>
        <v>207.21583333333331</v>
      </c>
      <c r="X104" s="9">
        <f t="shared" si="36"/>
        <v>203.41666666666663</v>
      </c>
      <c r="Y104" s="13">
        <f t="shared" si="36"/>
        <v>174.63249999999996</v>
      </c>
      <c r="Z104" s="13">
        <f t="shared" si="36"/>
        <v>168.98083333333335</v>
      </c>
      <c r="AA104" s="13">
        <f t="shared" si="36"/>
        <v>184.35749999999999</v>
      </c>
      <c r="AB104" s="13">
        <f t="shared" si="36"/>
        <v>180.71083333333331</v>
      </c>
      <c r="AC104" s="13">
        <f t="shared" si="36"/>
        <v>181.35333333333335</v>
      </c>
      <c r="AD104" s="13">
        <f t="shared" si="36"/>
        <v>180.83375000000001</v>
      </c>
      <c r="AE104" s="13">
        <f t="shared" si="36"/>
        <v>180.83333333333334</v>
      </c>
      <c r="AF104" s="9">
        <f t="shared" si="36"/>
        <v>136.31666666666663</v>
      </c>
      <c r="AG104" s="9">
        <f t="shared" si="36"/>
        <v>132.97875000000002</v>
      </c>
      <c r="AH104" s="9">
        <f t="shared" si="36"/>
        <v>150.80375000000004</v>
      </c>
      <c r="AI104" s="9">
        <f t="shared" si="36"/>
        <v>146.4770833333333</v>
      </c>
      <c r="AJ104" s="9">
        <f t="shared" si="36"/>
        <v>148.26583333333332</v>
      </c>
      <c r="AK104" s="9">
        <f t="shared" si="36"/>
        <v>149.76625000000001</v>
      </c>
      <c r="AL104" s="9">
        <f t="shared" si="36"/>
        <v>160.375</v>
      </c>
      <c r="AM104" s="13">
        <f t="shared" si="36"/>
        <v>168.14208333333326</v>
      </c>
      <c r="AN104" s="13">
        <f t="shared" si="36"/>
        <v>165.0275</v>
      </c>
      <c r="AO104" s="13">
        <f t="shared" si="36"/>
        <v>171.56083333333333</v>
      </c>
      <c r="AP104" s="13">
        <f t="shared" si="36"/>
        <v>172.34</v>
      </c>
      <c r="AQ104" s="13">
        <f t="shared" si="36"/>
        <v>172.155</v>
      </c>
      <c r="AR104" s="13">
        <f t="shared" si="36"/>
        <v>170.10666666666665</v>
      </c>
      <c r="AS104" s="13">
        <f t="shared" si="36"/>
        <v>173.62791666666669</v>
      </c>
      <c r="AT104" s="9">
        <f t="shared" si="36"/>
        <v>167.33666666666664</v>
      </c>
      <c r="AU104" s="9">
        <f t="shared" si="36"/>
        <v>165.28083333333333</v>
      </c>
      <c r="AV104" s="9">
        <f t="shared" si="36"/>
        <v>174.66166666666666</v>
      </c>
      <c r="AW104" s="9">
        <f t="shared" si="36"/>
        <v>176.80999999999997</v>
      </c>
      <c r="AX104" s="9">
        <f t="shared" si="36"/>
        <v>177.51625000000001</v>
      </c>
      <c r="AY104" s="9">
        <f t="shared" si="36"/>
        <v>177.31833333333336</v>
      </c>
      <c r="AZ104" s="9">
        <f t="shared" si="36"/>
        <v>174.67750000000001</v>
      </c>
      <c r="BA104" s="13">
        <f t="shared" si="36"/>
        <v>171.98499999999999</v>
      </c>
      <c r="BB104" s="13">
        <f t="shared" si="36"/>
        <v>161.89125000000001</v>
      </c>
      <c r="BC104" s="13">
        <f t="shared" si="36"/>
        <v>184.29333333333329</v>
      </c>
      <c r="BD104" s="13">
        <f t="shared" si="36"/>
        <v>187.92583333333334</v>
      </c>
      <c r="BE104" s="13">
        <f t="shared" si="36"/>
        <v>195.76624999999999</v>
      </c>
      <c r="BF104" s="13">
        <f t="shared" si="36"/>
        <v>197.43166666666664</v>
      </c>
      <c r="BG104" s="13">
        <f t="shared" si="36"/>
        <v>188.90791666666667</v>
      </c>
      <c r="BH104" s="9">
        <f t="shared" si="36"/>
        <v>49.769999999999989</v>
      </c>
      <c r="BI104" s="9">
        <f t="shared" si="36"/>
        <v>49.769999999999989</v>
      </c>
      <c r="BJ104" s="9">
        <f t="shared" si="36"/>
        <v>49.769999999999989</v>
      </c>
      <c r="BK104" s="9">
        <f t="shared" si="36"/>
        <v>49.769999999999989</v>
      </c>
      <c r="BL104" s="9">
        <f t="shared" si="36"/>
        <v>49.769999999999989</v>
      </c>
      <c r="BM104" s="9">
        <f t="shared" si="36"/>
        <v>49.769999999999989</v>
      </c>
      <c r="BN104" s="9">
        <f t="shared" si="36"/>
        <v>131.65458333333331</v>
      </c>
      <c r="BO104" s="13">
        <f t="shared" si="36"/>
        <v>49.769999999999989</v>
      </c>
      <c r="BP104" s="13">
        <f t="shared" ref="BP104:DD104" si="37">AVERAGEIF($B$2:$B$97,"norte",BP$2:BP$97)</f>
        <v>49.769999999999989</v>
      </c>
      <c r="BQ104" s="13">
        <f t="shared" si="37"/>
        <v>68.792500000000004</v>
      </c>
      <c r="BR104" s="13">
        <f t="shared" si="37"/>
        <v>49.769999999999989</v>
      </c>
      <c r="BS104" s="13">
        <f t="shared" si="37"/>
        <v>49.769999999999989</v>
      </c>
      <c r="BT104" s="13">
        <f t="shared" si="37"/>
        <v>49.769999999999989</v>
      </c>
      <c r="BU104" s="13">
        <f t="shared" si="37"/>
        <v>49.769999999999989</v>
      </c>
      <c r="BV104" s="9">
        <f t="shared" si="37"/>
        <v>58.920416666666654</v>
      </c>
      <c r="BW104" s="9">
        <f t="shared" si="37"/>
        <v>53.607083333333321</v>
      </c>
      <c r="BX104" s="9">
        <f t="shared" si="37"/>
        <v>60.41041666666667</v>
      </c>
      <c r="BY104" s="9">
        <f t="shared" si="37"/>
        <v>55.302500000000002</v>
      </c>
      <c r="BZ104" s="9">
        <f t="shared" si="37"/>
        <v>49.769999999999989</v>
      </c>
      <c r="CA104" s="9">
        <f t="shared" si="37"/>
        <v>52.656666666666659</v>
      </c>
      <c r="CB104" s="9">
        <f t="shared" si="37"/>
        <v>50.175416666666656</v>
      </c>
      <c r="CC104" s="13">
        <f t="shared" si="37"/>
        <v>49.769999999999989</v>
      </c>
      <c r="CD104" s="13">
        <f t="shared" si="37"/>
        <v>49.769999999999989</v>
      </c>
      <c r="CE104" s="13">
        <f t="shared" si="37"/>
        <v>49.769999999999989</v>
      </c>
      <c r="CF104" s="13">
        <f t="shared" si="37"/>
        <v>49.769999999999989</v>
      </c>
      <c r="CG104" s="13">
        <f t="shared" si="37"/>
        <v>49.769999999999989</v>
      </c>
      <c r="CH104" s="13">
        <f t="shared" si="37"/>
        <v>49.769999999999989</v>
      </c>
      <c r="CI104" s="13">
        <f t="shared" si="37"/>
        <v>49.769999999999989</v>
      </c>
      <c r="CJ104" s="9">
        <f t="shared" si="37"/>
        <v>49.769999999999989</v>
      </c>
      <c r="CK104" s="9">
        <f t="shared" si="37"/>
        <v>49.769999999999989</v>
      </c>
      <c r="CL104" s="9">
        <f t="shared" si="37"/>
        <v>49.769999999999989</v>
      </c>
      <c r="CM104" s="9">
        <f t="shared" si="37"/>
        <v>49.769999999999989</v>
      </c>
      <c r="CN104" s="9">
        <f t="shared" si="37"/>
        <v>96.315833333333345</v>
      </c>
      <c r="CO104" s="9" t="e">
        <f t="shared" si="37"/>
        <v>#DIV/0!</v>
      </c>
      <c r="CP104" s="9" t="e">
        <f t="shared" si="37"/>
        <v>#DIV/0!</v>
      </c>
      <c r="CQ104" s="13" t="e">
        <f t="shared" si="37"/>
        <v>#DIV/0!</v>
      </c>
      <c r="CR104" s="13" t="e">
        <f t="shared" si="37"/>
        <v>#DIV/0!</v>
      </c>
      <c r="CS104" s="13" t="e">
        <f t="shared" si="37"/>
        <v>#DIV/0!</v>
      </c>
      <c r="CT104" s="13" t="e">
        <f t="shared" si="37"/>
        <v>#DIV/0!</v>
      </c>
      <c r="CU104" s="13" t="e">
        <f t="shared" si="37"/>
        <v>#DIV/0!</v>
      </c>
      <c r="CV104" s="13" t="e">
        <f t="shared" si="37"/>
        <v>#DIV/0!</v>
      </c>
      <c r="CW104" s="13" t="e">
        <f t="shared" si="37"/>
        <v>#DIV/0!</v>
      </c>
      <c r="CX104" s="9" t="e">
        <f t="shared" si="37"/>
        <v>#DIV/0!</v>
      </c>
      <c r="CY104" s="9" t="e">
        <f t="shared" si="37"/>
        <v>#DIV/0!</v>
      </c>
      <c r="CZ104" s="9" t="e">
        <f t="shared" si="37"/>
        <v>#DIV/0!</v>
      </c>
      <c r="DA104" s="9" t="e">
        <f t="shared" si="37"/>
        <v>#DIV/0!</v>
      </c>
      <c r="DB104" s="9" t="e">
        <f t="shared" si="37"/>
        <v>#DIV/0!</v>
      </c>
      <c r="DC104" s="9" t="e">
        <f t="shared" si="37"/>
        <v>#DIV/0!</v>
      </c>
      <c r="DD104" s="9" t="e">
        <f t="shared" si="37"/>
        <v>#DIV/0!</v>
      </c>
      <c r="DE104" s="28"/>
      <c r="DF104" s="28"/>
      <c r="DG104" s="28"/>
      <c r="DH104" s="28"/>
      <c r="DI104" s="28"/>
      <c r="DJ104" s="28"/>
      <c r="DK104" s="28"/>
      <c r="DL104" s="29"/>
      <c r="DM104" s="29"/>
      <c r="DN104" s="29"/>
      <c r="DO104" s="29"/>
      <c r="DP104" s="29"/>
      <c r="DQ104" s="29"/>
      <c r="DR104" s="29"/>
      <c r="DS104" s="28"/>
      <c r="DT104" s="28"/>
      <c r="DU104" s="28"/>
      <c r="DV104" s="28"/>
      <c r="DW104" s="28"/>
      <c r="DX104" s="28"/>
      <c r="DY104" s="28"/>
      <c r="DZ104" s="29"/>
      <c r="EA104" s="29"/>
      <c r="EB104" s="29"/>
      <c r="EC104" s="29"/>
      <c r="ED104" s="29"/>
      <c r="EE104" s="29"/>
      <c r="EF104" s="29"/>
      <c r="EG104" s="28"/>
      <c r="EH104" s="28"/>
      <c r="EI104" s="28"/>
      <c r="EJ104" s="28"/>
      <c r="EK104" s="28"/>
      <c r="EL104" s="28"/>
      <c r="EM104" s="28"/>
      <c r="EN104" s="29"/>
      <c r="EO104" s="29"/>
      <c r="EP104" s="29"/>
      <c r="EQ104" s="29"/>
      <c r="ER104" s="29"/>
      <c r="ES104" s="29"/>
      <c r="ET104" s="29"/>
      <c r="EU104" s="28"/>
      <c r="EV104" s="28"/>
      <c r="EW104" s="28"/>
      <c r="EX104" s="28"/>
      <c r="EY104" s="28"/>
      <c r="EZ104" s="28"/>
      <c r="FA104" s="28"/>
      <c r="FB104" s="29"/>
      <c r="FC104" s="29"/>
      <c r="FD104" s="29"/>
      <c r="FE104" s="29"/>
      <c r="FF104" s="29"/>
      <c r="FG104" s="29"/>
      <c r="FH104" s="29"/>
      <c r="FI104" s="28"/>
      <c r="FJ104" s="28"/>
      <c r="FK104" s="28"/>
      <c r="FL104" s="28"/>
      <c r="FM104" s="28"/>
      <c r="FN104" s="28"/>
      <c r="FO104" s="28"/>
      <c r="FP104" s="29"/>
      <c r="FQ104" s="29"/>
      <c r="FR104" s="29"/>
      <c r="FS104" s="29"/>
      <c r="FT104" s="29"/>
      <c r="FU104" s="29"/>
      <c r="FV104" s="29"/>
      <c r="FW104" s="28"/>
      <c r="FX104" s="28"/>
      <c r="FY104" s="28"/>
      <c r="FZ104" s="28"/>
      <c r="GA104" s="28"/>
      <c r="GB104" s="28"/>
      <c r="GC104" s="28"/>
      <c r="GD104" s="29"/>
      <c r="GE104" s="29"/>
      <c r="GF104" s="29"/>
      <c r="GG104" s="29"/>
      <c r="GH104" s="29"/>
      <c r="GI104" s="29"/>
      <c r="GJ104" s="29"/>
      <c r="GK104" s="28"/>
      <c r="GL104" s="28"/>
      <c r="GM104" s="28"/>
      <c r="GN104" s="28"/>
      <c r="GO104" s="28"/>
      <c r="GP104" s="28"/>
      <c r="GQ104" s="28"/>
      <c r="GR104" s="29"/>
      <c r="GS104" s="29"/>
      <c r="GT104" s="29"/>
      <c r="GU104" s="29"/>
      <c r="GV104" s="29"/>
      <c r="GW104" s="29"/>
      <c r="GX104" s="29"/>
      <c r="GY104" s="28"/>
      <c r="GZ104" s="28"/>
      <c r="HA104" s="28"/>
      <c r="HB104" s="28"/>
      <c r="HC104" s="28"/>
      <c r="HD104" s="28"/>
      <c r="HE104" s="28"/>
      <c r="HF104" s="29"/>
      <c r="HG104" s="29"/>
      <c r="HH104" s="29"/>
      <c r="HI104" s="29"/>
      <c r="HJ104" s="29"/>
      <c r="HK104" s="29"/>
      <c r="HL104" s="29"/>
      <c r="HM104" s="28"/>
      <c r="HN104" s="28"/>
      <c r="HO104" s="28"/>
      <c r="HP104" s="28"/>
      <c r="HQ104" s="28"/>
      <c r="HR104" s="28"/>
      <c r="HS104" s="28"/>
      <c r="HT104" s="29"/>
      <c r="HU104" s="29"/>
      <c r="HV104" s="29"/>
      <c r="HW104" s="29"/>
      <c r="HX104" s="29"/>
      <c r="HY104" s="29"/>
      <c r="HZ104" s="29"/>
      <c r="IA104" s="28"/>
      <c r="IB104" s="28"/>
      <c r="IC104" s="28"/>
      <c r="ID104" s="28"/>
      <c r="IE104" s="28"/>
      <c r="IF104" s="28"/>
      <c r="IG104" s="28"/>
      <c r="IH104" s="29"/>
      <c r="II104" s="29"/>
      <c r="IJ104" s="29"/>
      <c r="IK104" s="29"/>
      <c r="IL104" s="29"/>
      <c r="IM104" s="29"/>
      <c r="IN104" s="29"/>
      <c r="IO104" s="28"/>
      <c r="IP104" s="28"/>
      <c r="IQ104" s="28"/>
      <c r="IR104" s="28"/>
      <c r="IS104" s="28"/>
      <c r="IT104" s="28"/>
      <c r="IU104" s="28"/>
      <c r="IV104" s="29"/>
      <c r="IW104" s="29"/>
      <c r="IX104" s="29"/>
      <c r="IY104" s="29"/>
      <c r="IZ104" s="29"/>
      <c r="JA104" s="29"/>
      <c r="JB104" s="29"/>
      <c r="JC104" s="28"/>
      <c r="JD104" s="28"/>
      <c r="JE104" s="28"/>
      <c r="JF104" s="28"/>
      <c r="JG104" s="28"/>
      <c r="JH104" s="28"/>
      <c r="JI104" s="28"/>
      <c r="JJ104" s="29"/>
      <c r="JK104" s="29"/>
      <c r="JL104" s="29"/>
      <c r="JM104" s="29"/>
      <c r="JN104" s="29"/>
      <c r="JO104" s="29"/>
      <c r="JP104" s="29"/>
      <c r="JQ104" s="28"/>
      <c r="JR104" s="28"/>
      <c r="JS104" s="28"/>
      <c r="JT104" s="28"/>
      <c r="JU104" s="28"/>
      <c r="JV104" s="28"/>
      <c r="JW104" s="28"/>
      <c r="JX104" s="29"/>
      <c r="JY104" s="29"/>
      <c r="JZ104" s="29"/>
      <c r="KA104" s="29"/>
      <c r="KB104" s="29"/>
      <c r="KC104" s="29"/>
      <c r="KD104" s="29"/>
      <c r="KE104" s="28"/>
      <c r="KF104" s="28"/>
      <c r="KG104" s="28"/>
      <c r="KH104" s="28"/>
      <c r="KI104" s="28"/>
      <c r="KJ104" s="28"/>
      <c r="KK104" s="28"/>
      <c r="KL104" s="29"/>
      <c r="KM104" s="29"/>
      <c r="KN104" s="29"/>
      <c r="KO104" s="29"/>
      <c r="KP104" s="29"/>
      <c r="KQ104" s="29"/>
      <c r="KR104" s="29"/>
      <c r="KS104" s="28"/>
      <c r="KT104" s="28"/>
      <c r="KU104" s="28"/>
      <c r="KV104" s="28"/>
      <c r="KW104" s="28"/>
      <c r="KX104" s="28"/>
      <c r="KY104" s="28"/>
      <c r="KZ104" s="29"/>
      <c r="LA104" s="29"/>
      <c r="LB104" s="29"/>
    </row>
    <row r="105" spans="1:314" ht="15.75" thickBot="1" x14ac:dyDescent="0.3">
      <c r="A105" s="23"/>
      <c r="B105" s="23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8"/>
      <c r="DF105" s="28"/>
      <c r="DG105" s="28"/>
      <c r="DH105" s="28"/>
      <c r="DI105" s="28"/>
      <c r="DJ105" s="28"/>
      <c r="DK105" s="28"/>
      <c r="DL105" s="29"/>
      <c r="DM105" s="29"/>
      <c r="DN105" s="29"/>
      <c r="DO105" s="29"/>
      <c r="DP105" s="29"/>
      <c r="DQ105" s="29"/>
      <c r="DR105" s="29"/>
      <c r="DS105" s="28"/>
      <c r="DT105" s="28"/>
      <c r="DU105" s="28"/>
      <c r="DV105" s="28"/>
      <c r="DW105" s="28"/>
      <c r="DX105" s="28"/>
      <c r="DY105" s="28"/>
      <c r="DZ105" s="29"/>
      <c r="EA105" s="29"/>
      <c r="EB105" s="29"/>
      <c r="EC105" s="29"/>
      <c r="ED105" s="29"/>
      <c r="EE105" s="29"/>
      <c r="EF105" s="29"/>
      <c r="EG105" s="28"/>
      <c r="EH105" s="28"/>
      <c r="EI105" s="28"/>
      <c r="EJ105" s="28"/>
      <c r="EK105" s="28"/>
      <c r="EL105" s="28"/>
      <c r="EM105" s="28"/>
      <c r="EN105" s="29"/>
      <c r="EO105" s="29"/>
      <c r="EP105" s="29"/>
      <c r="EQ105" s="29"/>
      <c r="ER105" s="29"/>
      <c r="ES105" s="29"/>
      <c r="ET105" s="29"/>
      <c r="EU105" s="28"/>
      <c r="EV105" s="28"/>
      <c r="EW105" s="28"/>
      <c r="EX105" s="28"/>
      <c r="EY105" s="28"/>
      <c r="EZ105" s="28"/>
      <c r="FA105" s="28"/>
      <c r="FB105" s="29"/>
      <c r="FC105" s="29"/>
      <c r="FD105" s="29"/>
      <c r="FE105" s="29"/>
      <c r="FF105" s="29"/>
      <c r="FG105" s="29"/>
      <c r="FH105" s="29"/>
      <c r="FI105" s="28"/>
      <c r="FJ105" s="28"/>
      <c r="FK105" s="28"/>
      <c r="FL105" s="28"/>
      <c r="FM105" s="28"/>
      <c r="FN105" s="28"/>
      <c r="FO105" s="28"/>
      <c r="FP105" s="29"/>
      <c r="FQ105" s="29"/>
      <c r="FR105" s="29"/>
      <c r="FS105" s="29"/>
      <c r="FT105" s="29"/>
      <c r="FU105" s="29"/>
      <c r="FV105" s="29"/>
      <c r="FW105" s="28"/>
      <c r="FX105" s="28"/>
      <c r="FY105" s="28"/>
      <c r="FZ105" s="28"/>
      <c r="GA105" s="28"/>
      <c r="GB105" s="28"/>
      <c r="GC105" s="28"/>
      <c r="GD105" s="29"/>
      <c r="GE105" s="29"/>
      <c r="GF105" s="29"/>
      <c r="GG105" s="29"/>
      <c r="GH105" s="29"/>
      <c r="GI105" s="29"/>
      <c r="GJ105" s="29"/>
      <c r="GK105" s="28"/>
      <c r="GL105" s="28"/>
      <c r="GM105" s="28"/>
      <c r="GN105" s="28"/>
      <c r="GO105" s="28"/>
      <c r="GP105" s="28"/>
      <c r="GQ105" s="28"/>
      <c r="GR105" s="29"/>
      <c r="GS105" s="29"/>
      <c r="GT105" s="29"/>
      <c r="GU105" s="29"/>
      <c r="GV105" s="29"/>
      <c r="GW105" s="29"/>
      <c r="GX105" s="29"/>
      <c r="GY105" s="28"/>
      <c r="GZ105" s="28"/>
      <c r="HA105" s="28"/>
      <c r="HB105" s="28"/>
      <c r="HC105" s="28"/>
      <c r="HD105" s="28"/>
      <c r="HE105" s="28"/>
      <c r="HF105" s="29"/>
      <c r="HG105" s="29"/>
      <c r="HH105" s="29"/>
      <c r="HI105" s="29"/>
      <c r="HJ105" s="29"/>
      <c r="HK105" s="29"/>
      <c r="HL105" s="29"/>
      <c r="HM105" s="28"/>
      <c r="HN105" s="28"/>
      <c r="HO105" s="28"/>
      <c r="HP105" s="28"/>
      <c r="HQ105" s="28"/>
      <c r="HR105" s="28"/>
      <c r="HS105" s="28"/>
      <c r="HT105" s="29"/>
      <c r="HU105" s="29"/>
      <c r="HV105" s="29"/>
      <c r="HW105" s="29"/>
      <c r="HX105" s="29"/>
      <c r="HY105" s="29"/>
      <c r="HZ105" s="29"/>
      <c r="IA105" s="28"/>
      <c r="IB105" s="28"/>
      <c r="IC105" s="28"/>
      <c r="ID105" s="28"/>
      <c r="IE105" s="28"/>
      <c r="IF105" s="28"/>
      <c r="IG105" s="28"/>
      <c r="IH105" s="29"/>
      <c r="II105" s="29"/>
      <c r="IJ105" s="29"/>
      <c r="IK105" s="29"/>
      <c r="IL105" s="29"/>
      <c r="IM105" s="29"/>
      <c r="IN105" s="29"/>
      <c r="IO105" s="28"/>
      <c r="IP105" s="28"/>
      <c r="IQ105" s="28"/>
      <c r="IR105" s="28"/>
      <c r="IS105" s="28"/>
      <c r="IT105" s="28"/>
      <c r="IU105" s="28"/>
      <c r="IV105" s="29"/>
      <c r="IW105" s="29"/>
      <c r="IX105" s="29"/>
      <c r="IY105" s="29"/>
      <c r="IZ105" s="29"/>
      <c r="JA105" s="29"/>
      <c r="JB105" s="29"/>
      <c r="JC105" s="28"/>
      <c r="JD105" s="28"/>
      <c r="JE105" s="28"/>
      <c r="JF105" s="28"/>
      <c r="JG105" s="28"/>
      <c r="JH105" s="28"/>
      <c r="JI105" s="28"/>
      <c r="JJ105" s="29"/>
      <c r="JK105" s="29"/>
      <c r="JL105" s="29"/>
      <c r="JM105" s="29"/>
      <c r="JN105" s="29"/>
      <c r="JO105" s="29"/>
      <c r="JP105" s="29"/>
      <c r="JQ105" s="28"/>
      <c r="JR105" s="28"/>
      <c r="JS105" s="28"/>
      <c r="JT105" s="28"/>
      <c r="JU105" s="28"/>
      <c r="JV105" s="28"/>
      <c r="JW105" s="28"/>
      <c r="JX105" s="29"/>
      <c r="JY105" s="29"/>
      <c r="JZ105" s="29"/>
      <c r="KA105" s="29"/>
      <c r="KB105" s="29"/>
      <c r="KC105" s="29"/>
      <c r="KD105" s="29"/>
      <c r="KE105" s="28"/>
      <c r="KF105" s="28"/>
      <c r="KG105" s="28"/>
      <c r="KH105" s="28"/>
      <c r="KI105" s="28"/>
      <c r="KJ105" s="28"/>
      <c r="KK105" s="28"/>
      <c r="KL105" s="29"/>
      <c r="KM105" s="29"/>
      <c r="KN105" s="29"/>
      <c r="KO105" s="29"/>
      <c r="KP105" s="29"/>
      <c r="KQ105" s="29"/>
      <c r="KR105" s="29"/>
      <c r="KS105" s="28"/>
      <c r="KT105" s="28"/>
      <c r="KU105" s="28"/>
      <c r="KV105" s="28"/>
      <c r="KW105" s="28"/>
      <c r="KX105" s="28"/>
      <c r="KY105" s="28"/>
      <c r="KZ105" s="29"/>
      <c r="LA105" s="29"/>
      <c r="LB105" s="29"/>
    </row>
    <row r="106" spans="1:314" customFormat="1" x14ac:dyDescent="0.25">
      <c r="A106" s="51" t="s">
        <v>12</v>
      </c>
      <c r="B106" s="51"/>
      <c r="C106" s="12">
        <f>AVERAGE($C101:C101)</f>
        <v>206.48500000000004</v>
      </c>
      <c r="D106" s="7">
        <f>AVERAGE($D101:D101)</f>
        <v>282.76125000000002</v>
      </c>
      <c r="E106" s="7">
        <f>AVERAGE($D101:E101)</f>
        <v>278.29124999999999</v>
      </c>
      <c r="F106" s="7">
        <f>AVERAGE($D101:F101)</f>
        <v>284.24958333333331</v>
      </c>
      <c r="G106" s="7">
        <f>AVERAGE($D101:G101)</f>
        <v>287.75322916666664</v>
      </c>
      <c r="H106" s="7">
        <f>AVERAGE($D101:H101)</f>
        <v>290.14566666666667</v>
      </c>
      <c r="I106" s="7">
        <f>AVERAGE($D101:I101)</f>
        <v>294.92479166666664</v>
      </c>
      <c r="J106" s="7">
        <f>AVERAGE($D101:J101)</f>
        <v>297.4345238095238</v>
      </c>
      <c r="K106" s="12">
        <f>AVERAGE($K101:K101)</f>
        <v>291.05625000000003</v>
      </c>
      <c r="L106" s="12">
        <f>AVERAGE($K101:L101)</f>
        <v>285.97229166666671</v>
      </c>
      <c r="M106" s="12">
        <f>AVERAGE($K101:M101)</f>
        <v>294.51249999999999</v>
      </c>
      <c r="N106" s="12">
        <f>AVERAGE($K101:N101)</f>
        <v>302.70489583333335</v>
      </c>
      <c r="O106" s="12">
        <f>AVERAGE($K101:O101)</f>
        <v>307.83733333333333</v>
      </c>
      <c r="P106" s="12">
        <f>AVERAGE($K101:P101)</f>
        <v>307.75673611111114</v>
      </c>
      <c r="Q106" s="12">
        <f>AVERAGE($K101:Q101)</f>
        <v>306.11630952380949</v>
      </c>
      <c r="R106" s="7">
        <f>AVERAGE($R101:R101)</f>
        <v>211.70083333333332</v>
      </c>
      <c r="S106" s="7">
        <f>AVERAGE($R101:S101)</f>
        <v>210.0177083333333</v>
      </c>
      <c r="T106" s="7">
        <f>AVERAGE($R101:T101)</f>
        <v>214.89680555555552</v>
      </c>
      <c r="U106" s="7">
        <f>AVERAGE($R101:U101)</f>
        <v>217.65385416666663</v>
      </c>
      <c r="V106" s="7">
        <f>AVERAGE($R101:V101)</f>
        <v>218.54974999999996</v>
      </c>
      <c r="W106" s="7">
        <f>AVERAGE($R101:W101)</f>
        <v>216.97791666666663</v>
      </c>
      <c r="X106" s="7">
        <f>AVERAGE($R101:X101)</f>
        <v>215.56238095238092</v>
      </c>
      <c r="Y106" s="12">
        <f>AVERAGE($Y101:Y101)</f>
        <v>192.02083333333329</v>
      </c>
      <c r="Z106" s="12">
        <f>AVERAGE($Y101:Z101)</f>
        <v>181.07729166666664</v>
      </c>
      <c r="AA106" s="12">
        <f>AVERAGE($Y101:AA101)</f>
        <v>182.38249999999996</v>
      </c>
      <c r="AB106" s="12">
        <f>AVERAGE($Y101:AB101)</f>
        <v>182.60437499999998</v>
      </c>
      <c r="AC106" s="12">
        <f>AVERAGE($Y101:AC101)</f>
        <v>183.14808333333332</v>
      </c>
      <c r="AD106" s="12">
        <f>AVERAGE($Y101:AD101)</f>
        <v>184.62812499999998</v>
      </c>
      <c r="AE106" s="12">
        <f>AVERAGE($Y101:AE101)</f>
        <v>184.34547619047618</v>
      </c>
      <c r="AF106" s="7">
        <f>AVERAGE($AF101:AF101)</f>
        <v>152.01041666666666</v>
      </c>
      <c r="AG106" s="7">
        <f>AVERAGE($AF101:AG101)</f>
        <v>146.81979166666667</v>
      </c>
      <c r="AH106" s="7">
        <f>AVERAGE($AF101:AH101)</f>
        <v>148.1477777777778</v>
      </c>
      <c r="AI106" s="7">
        <f>AVERAGE($AF101:AI101)</f>
        <v>149.04041666666666</v>
      </c>
      <c r="AJ106" s="7">
        <f>AVERAGE($AF101:AJ101)</f>
        <v>149.93083333333334</v>
      </c>
      <c r="AK106" s="7">
        <f>AVERAGE($AF101:AK101)</f>
        <v>150.71881944444445</v>
      </c>
      <c r="AL106" s="7">
        <f>AVERAGE($AF101:AL101)</f>
        <v>152.09827380952382</v>
      </c>
      <c r="AM106" s="12">
        <f>AVERAGE($AM101:AM101)</f>
        <v>168.29124999999993</v>
      </c>
      <c r="AN106" s="12">
        <f>AVERAGE($AM101:AN101)</f>
        <v>166.65937499999995</v>
      </c>
      <c r="AO106" s="12">
        <f>AVERAGE($AM101:AO101)</f>
        <v>168.29319444444442</v>
      </c>
      <c r="AP106" s="12">
        <f>AVERAGE($AM101:AP101)</f>
        <v>169.28312499999998</v>
      </c>
      <c r="AQ106" s="12">
        <f>AVERAGE($AM101:AQ101)</f>
        <v>169.85416666666666</v>
      </c>
      <c r="AR106" s="12">
        <f>AVERAGE($AM101:AR101)</f>
        <v>169.92472222222221</v>
      </c>
      <c r="AS106" s="12">
        <f>AVERAGE($AM101:AS101)</f>
        <v>170.45374999999999</v>
      </c>
      <c r="AT106" s="7">
        <f>AVERAGE($AT101:AT101)</f>
        <v>167.33666666666664</v>
      </c>
      <c r="AU106" s="7">
        <f>AVERAGE($AT101:AU101)</f>
        <v>166.30874999999997</v>
      </c>
      <c r="AV106" s="7">
        <f>AVERAGE($AT101:AV101)</f>
        <v>169.09305555555554</v>
      </c>
      <c r="AW106" s="7">
        <f>AVERAGE($AT101:AW101)</f>
        <v>171.02229166666663</v>
      </c>
      <c r="AX106" s="7">
        <f>AVERAGE($AT101:AX101)</f>
        <v>172.32108333333332</v>
      </c>
      <c r="AY106" s="7">
        <f>AVERAGE($AT101:AY101)</f>
        <v>173.15395833333332</v>
      </c>
      <c r="AZ106" s="7">
        <f>AVERAGE($AT101:AZ101)</f>
        <v>173.37160714285713</v>
      </c>
      <c r="BA106" s="12">
        <f>AVERAGE($BA101:BA101)</f>
        <v>172.01458333333332</v>
      </c>
      <c r="BB106" s="12">
        <f>AVERAGE($BA101:BB101)</f>
        <v>167.25854166666667</v>
      </c>
      <c r="BC106" s="12">
        <f>AVERAGE($BA101:BC101)</f>
        <v>172.93694444444444</v>
      </c>
      <c r="BD106" s="12">
        <f>AVERAGE($BA101:BD101)</f>
        <v>176.68427083333333</v>
      </c>
      <c r="BE106" s="12">
        <f>AVERAGE($BA101:BE101)</f>
        <v>180.53633333333332</v>
      </c>
      <c r="BF106" s="12">
        <f>AVERAGE($BA101:BF101)</f>
        <v>183.35229166666667</v>
      </c>
      <c r="BG106" s="12">
        <f>AVERAGE($BA101:BG101)</f>
        <v>184.14595238095237</v>
      </c>
      <c r="BH106" s="7">
        <f>AVERAGE($BH101:BH101)</f>
        <v>109.2329166666667</v>
      </c>
      <c r="BI106" s="7">
        <f>AVERAGE($BH101:BI101)</f>
        <v>90.353958333333338</v>
      </c>
      <c r="BJ106" s="7">
        <f>AVERAGE($BH101:BJ101)</f>
        <v>97.931666666666672</v>
      </c>
      <c r="BK106" s="7">
        <f>AVERAGE($BH101:BK101)</f>
        <v>104.75677083333335</v>
      </c>
      <c r="BL106" s="7">
        <f>AVERAGE($BH101:BL101)</f>
        <v>111.80583333333334</v>
      </c>
      <c r="BM106" s="7">
        <f>AVERAGE($BH101:BM101)</f>
        <v>116.49944444444445</v>
      </c>
      <c r="BN106" s="7">
        <f>AVERAGE($BH101:BN101)</f>
        <v>119.64232142857144</v>
      </c>
      <c r="BO106" s="12">
        <f>AVERAGE($BO101:BO101)</f>
        <v>72.239583333333329</v>
      </c>
      <c r="BP106" s="12">
        <f>AVERAGE($BO101:BP101)</f>
        <v>64.666875000000005</v>
      </c>
      <c r="BQ106" s="12">
        <f>AVERAGE($BO101:BQ101)</f>
        <v>67.947500000000005</v>
      </c>
      <c r="BR106" s="12">
        <f>AVERAGE($BO101:BR101)</f>
        <v>69.509895833333346</v>
      </c>
      <c r="BS106" s="12">
        <f>AVERAGE($BO101:BS101)</f>
        <v>70.350750000000005</v>
      </c>
      <c r="BT106" s="12">
        <f>AVERAGE($BO101:BT101)</f>
        <v>70.59986111111111</v>
      </c>
      <c r="BU106" s="12">
        <f>AVERAGE($BO101:BU101)</f>
        <v>70.713333333333338</v>
      </c>
      <c r="BV106" s="7">
        <f>AVERAGE($BV101:BV101)</f>
        <v>118.82083333333334</v>
      </c>
      <c r="BW106" s="7">
        <f>AVERAGE($BV101:BW101)</f>
        <v>106.52354166666666</v>
      </c>
      <c r="BX106" s="7">
        <f>AVERAGE($BV101:BX101)</f>
        <v>111.35527777777777</v>
      </c>
      <c r="BY106" s="7">
        <f>AVERAGE($BV101:BY101)</f>
        <v>114.48197916666668</v>
      </c>
      <c r="BZ106" s="7">
        <f>AVERAGE($BV101:BZ101)</f>
        <v>116.02091666666668</v>
      </c>
      <c r="CA106" s="7">
        <f>AVERAGE($BV101:CA101)</f>
        <v>116.9501388888889</v>
      </c>
      <c r="CB106" s="7">
        <f>AVERAGE($BV101:CB101)</f>
        <v>117.40154761904763</v>
      </c>
      <c r="CC106" s="12">
        <f>AVERAGE($CC101:CC101)</f>
        <v>128.40083333333331</v>
      </c>
      <c r="CD106" s="12">
        <f>AVERAGE($CC101:CD101)</f>
        <v>108.16562499999998</v>
      </c>
      <c r="CE106" s="12">
        <f>AVERAGE($CC101:CE101)</f>
        <v>116.64291666666664</v>
      </c>
      <c r="CF106" s="12">
        <f>AVERAGE($CC101:CF101)</f>
        <v>121.62718749999999</v>
      </c>
      <c r="CG106" s="12">
        <f>AVERAGE($CC101:CG101)</f>
        <v>124.09783333333333</v>
      </c>
      <c r="CH106" s="12">
        <f>AVERAGE($CC101:CH101)</f>
        <v>125.2817361111111</v>
      </c>
      <c r="CI106" s="12">
        <f>AVERAGE($CC101:CI101)</f>
        <v>126.2320238095238</v>
      </c>
      <c r="CJ106" s="7">
        <f>AVERAGE($CJ101:CJ101)</f>
        <v>103.94416666666667</v>
      </c>
      <c r="CK106" s="7">
        <f>AVERAGE($CJ101:CK101)</f>
        <v>102.15166666666667</v>
      </c>
      <c r="CL106" s="7">
        <f>AVERAGE($CJ101:CL101)</f>
        <v>103.83</v>
      </c>
      <c r="CM106" s="7">
        <f>AVERAGE($CJ101:CM101)</f>
        <v>104.295</v>
      </c>
      <c r="CN106" s="7">
        <f>AVERAGE($CJ101:CN101)</f>
        <v>104.503</v>
      </c>
      <c r="CO106" s="7" t="e">
        <f>AVERAGE($CJ101:CO101)</f>
        <v>#DIV/0!</v>
      </c>
      <c r="CP106" s="7" t="e">
        <f>AVERAGE($CJ101:CP101)</f>
        <v>#DIV/0!</v>
      </c>
      <c r="CQ106" s="12" t="e">
        <f>AVERAGE($CQ101:CQ101)</f>
        <v>#DIV/0!</v>
      </c>
      <c r="CR106" s="12" t="e">
        <f>AVERAGE($CQ101:CR101)</f>
        <v>#DIV/0!</v>
      </c>
      <c r="CS106" s="12" t="e">
        <f>AVERAGE($CQ101:CS101)</f>
        <v>#DIV/0!</v>
      </c>
      <c r="CT106" s="12" t="e">
        <f>AVERAGE($CQ101:CT101)</f>
        <v>#DIV/0!</v>
      </c>
      <c r="CU106" s="12" t="e">
        <f>AVERAGE($CQ101:CU101)</f>
        <v>#DIV/0!</v>
      </c>
      <c r="CV106" s="12" t="e">
        <f>AVERAGE($CQ101:CV101)</f>
        <v>#DIV/0!</v>
      </c>
      <c r="CW106" s="12" t="e">
        <f>AVERAGE($CQ101:CW101)</f>
        <v>#DIV/0!</v>
      </c>
      <c r="CX106" s="7" t="e">
        <f>AVERAGE($BH101:CX101)</f>
        <v>#DIV/0!</v>
      </c>
      <c r="CY106" s="7" t="e">
        <f>AVERAGE($BH101:CY101)</f>
        <v>#DIV/0!</v>
      </c>
      <c r="CZ106" s="7" t="e">
        <f>AVERAGE($BH101:CZ101)</f>
        <v>#DIV/0!</v>
      </c>
      <c r="DA106" s="7" t="e">
        <f>AVERAGE($BH101:DA101)</f>
        <v>#DIV/0!</v>
      </c>
      <c r="DB106" s="7" t="e">
        <f>AVERAGE($BH101:DB101)</f>
        <v>#DIV/0!</v>
      </c>
      <c r="DC106" s="7" t="e">
        <f>AVERAGE($BH101:DC101)</f>
        <v>#DIV/0!</v>
      </c>
      <c r="DD106" s="7" t="e">
        <f>AVERAGE($BH101:DD101)</f>
        <v>#DIV/0!</v>
      </c>
      <c r="DE106" s="28"/>
      <c r="DF106" s="28"/>
      <c r="DG106" s="28"/>
      <c r="DH106" s="28"/>
      <c r="DI106" s="28"/>
      <c r="DJ106" s="28"/>
      <c r="DK106" s="28"/>
      <c r="DL106" s="29"/>
      <c r="DM106" s="29"/>
      <c r="DN106" s="29"/>
      <c r="DO106" s="29"/>
      <c r="DP106" s="29"/>
      <c r="DQ106" s="29"/>
      <c r="DR106" s="29"/>
      <c r="DS106" s="28"/>
      <c r="DT106" s="28"/>
      <c r="DU106" s="28"/>
      <c r="DV106" s="28"/>
      <c r="DW106" s="28"/>
      <c r="DX106" s="28"/>
      <c r="DY106" s="28"/>
      <c r="DZ106" s="29"/>
      <c r="EA106" s="29"/>
      <c r="EB106" s="29"/>
      <c r="EC106" s="29"/>
      <c r="ED106" s="29"/>
      <c r="EE106" s="29"/>
      <c r="EF106" s="29"/>
      <c r="EG106" s="28"/>
      <c r="EH106" s="28"/>
      <c r="EI106" s="28"/>
      <c r="EJ106" s="28"/>
      <c r="EK106" s="28"/>
      <c r="EL106" s="28"/>
      <c r="EM106" s="28"/>
      <c r="EN106" s="29"/>
      <c r="EO106" s="29"/>
      <c r="EP106" s="29"/>
      <c r="EQ106" s="29"/>
      <c r="ER106" s="29"/>
      <c r="ES106" s="29"/>
      <c r="ET106" s="29"/>
      <c r="EU106" s="28"/>
      <c r="EV106" s="28"/>
      <c r="EW106" s="28"/>
      <c r="EX106" s="28"/>
      <c r="EY106" s="28"/>
      <c r="EZ106" s="28"/>
      <c r="FA106" s="28"/>
      <c r="FB106" s="29"/>
      <c r="FC106" s="29"/>
      <c r="FD106" s="29"/>
      <c r="FE106" s="29"/>
      <c r="FF106" s="29"/>
      <c r="FG106" s="29"/>
      <c r="FH106" s="29"/>
      <c r="FI106" s="28"/>
      <c r="FJ106" s="28"/>
      <c r="FK106" s="28"/>
      <c r="FL106" s="28"/>
      <c r="FM106" s="28"/>
      <c r="FN106" s="28"/>
      <c r="FO106" s="28"/>
      <c r="FP106" s="29"/>
      <c r="FQ106" s="29"/>
      <c r="FR106" s="29"/>
      <c r="FS106" s="29"/>
      <c r="FT106" s="29"/>
      <c r="FU106" s="29"/>
      <c r="FV106" s="29"/>
      <c r="FW106" s="28"/>
      <c r="FX106" s="28"/>
      <c r="FY106" s="28"/>
      <c r="FZ106" s="28"/>
      <c r="GA106" s="28"/>
      <c r="GB106" s="28"/>
      <c r="GC106" s="28"/>
      <c r="GD106" s="29"/>
      <c r="GE106" s="29"/>
      <c r="GF106" s="29"/>
      <c r="GG106" s="29"/>
      <c r="GH106" s="29"/>
      <c r="GI106" s="29"/>
      <c r="GJ106" s="29"/>
      <c r="GK106" s="28"/>
      <c r="GL106" s="28"/>
      <c r="GM106" s="28"/>
      <c r="GN106" s="28"/>
      <c r="GO106" s="28"/>
      <c r="GP106" s="28"/>
      <c r="GQ106" s="28"/>
      <c r="GR106" s="29"/>
      <c r="GS106" s="29"/>
      <c r="GT106" s="29"/>
      <c r="GU106" s="29"/>
      <c r="GV106" s="29"/>
      <c r="GW106" s="29"/>
      <c r="GX106" s="29"/>
      <c r="GY106" s="28"/>
      <c r="GZ106" s="28"/>
      <c r="HA106" s="28"/>
      <c r="HB106" s="28"/>
      <c r="HC106" s="28"/>
      <c r="HD106" s="28"/>
      <c r="HE106" s="28"/>
      <c r="HF106" s="29"/>
      <c r="HG106" s="29"/>
      <c r="HH106" s="29"/>
      <c r="HI106" s="29"/>
      <c r="HJ106" s="29"/>
      <c r="HK106" s="29"/>
      <c r="HL106" s="29"/>
      <c r="HM106" s="28"/>
      <c r="HN106" s="28"/>
      <c r="HO106" s="28"/>
      <c r="HP106" s="28"/>
      <c r="HQ106" s="28"/>
      <c r="HR106" s="28"/>
      <c r="HS106" s="28"/>
      <c r="HT106" s="29"/>
      <c r="HU106" s="29"/>
      <c r="HV106" s="29"/>
      <c r="HW106" s="29"/>
      <c r="HX106" s="29"/>
      <c r="HY106" s="29"/>
      <c r="HZ106" s="29"/>
      <c r="IA106" s="28"/>
      <c r="IB106" s="28"/>
      <c r="IC106" s="28"/>
      <c r="ID106" s="28"/>
      <c r="IE106" s="28"/>
      <c r="IF106" s="28"/>
      <c r="IG106" s="28"/>
      <c r="IH106" s="29"/>
      <c r="II106" s="29"/>
      <c r="IJ106" s="29"/>
      <c r="IK106" s="29"/>
      <c r="IL106" s="29"/>
      <c r="IM106" s="29"/>
      <c r="IN106" s="29"/>
      <c r="IO106" s="28"/>
      <c r="IP106" s="28"/>
      <c r="IQ106" s="28"/>
      <c r="IR106" s="28"/>
      <c r="IS106" s="28"/>
      <c r="IT106" s="28"/>
      <c r="IU106" s="28"/>
      <c r="IV106" s="29"/>
      <c r="IW106" s="29"/>
      <c r="IX106" s="29"/>
      <c r="IY106" s="29"/>
      <c r="IZ106" s="29"/>
      <c r="JA106" s="29"/>
      <c r="JB106" s="29"/>
      <c r="JC106" s="28"/>
      <c r="JD106" s="28"/>
      <c r="JE106" s="28"/>
      <c r="JF106" s="28"/>
      <c r="JG106" s="28"/>
      <c r="JH106" s="28"/>
      <c r="JI106" s="28"/>
      <c r="JJ106" s="29"/>
      <c r="JK106" s="29"/>
      <c r="JL106" s="29"/>
      <c r="JM106" s="29"/>
      <c r="JN106" s="29"/>
      <c r="JO106" s="29"/>
      <c r="JP106" s="29"/>
      <c r="JQ106" s="28"/>
      <c r="JR106" s="28"/>
      <c r="JS106" s="28"/>
      <c r="JT106" s="28"/>
      <c r="JU106" s="28"/>
      <c r="JV106" s="28"/>
      <c r="JW106" s="28"/>
      <c r="JX106" s="29"/>
      <c r="JY106" s="29"/>
      <c r="JZ106" s="29"/>
      <c r="KA106" s="29"/>
      <c r="KB106" s="29"/>
      <c r="KC106" s="29"/>
      <c r="KD106" s="29"/>
      <c r="KE106" s="28"/>
      <c r="KF106" s="28"/>
      <c r="KG106" s="28"/>
      <c r="KH106" s="28"/>
      <c r="KI106" s="28"/>
      <c r="KJ106" s="28"/>
      <c r="KK106" s="28"/>
      <c r="KL106" s="29"/>
      <c r="KM106" s="29"/>
      <c r="KN106" s="29"/>
      <c r="KO106" s="29"/>
      <c r="KP106" s="29"/>
      <c r="KQ106" s="29"/>
      <c r="KR106" s="29"/>
      <c r="KS106" s="28"/>
      <c r="KT106" s="28"/>
      <c r="KU106" s="28"/>
      <c r="KV106" s="28"/>
      <c r="KW106" s="28"/>
      <c r="KX106" s="28"/>
      <c r="KY106" s="28"/>
      <c r="KZ106" s="29"/>
      <c r="LA106" s="29"/>
      <c r="LB106" s="29"/>
    </row>
    <row r="107" spans="1:314" customFormat="1" x14ac:dyDescent="0.25">
      <c r="A107" s="49" t="s">
        <v>13</v>
      </c>
      <c r="B107" s="49"/>
      <c r="C107" s="14">
        <f>AVERAGE($C102:C102)</f>
        <v>206.48500000000004</v>
      </c>
      <c r="D107" s="8">
        <f>AVERAGE($D102:D102)</f>
        <v>282.76125000000002</v>
      </c>
      <c r="E107" s="8">
        <f>AVERAGE($D102:E102)</f>
        <v>278.29208333333338</v>
      </c>
      <c r="F107" s="8">
        <f>AVERAGE($D102:F102)</f>
        <v>284.2501388888889</v>
      </c>
      <c r="G107" s="8">
        <f>AVERAGE($D102:G102)</f>
        <v>287.75364583333339</v>
      </c>
      <c r="H107" s="8">
        <f>AVERAGE($D102:H102)</f>
        <v>290.14600000000007</v>
      </c>
      <c r="I107" s="8">
        <f>AVERAGE($D102:I102)</f>
        <v>294.92506944444449</v>
      </c>
      <c r="J107" s="8">
        <f>AVERAGE($D102:J102)</f>
        <v>297.43476190476196</v>
      </c>
      <c r="K107" s="14">
        <f>AVERAGE($K102:K102)</f>
        <v>291.05625000000003</v>
      </c>
      <c r="L107" s="14">
        <f>AVERAGE($K102:L102)</f>
        <v>285.97229166666671</v>
      </c>
      <c r="M107" s="14">
        <f>AVERAGE($K102:M102)</f>
        <v>294.51249999999999</v>
      </c>
      <c r="N107" s="14">
        <f>AVERAGE($K102:N102)</f>
        <v>302.70489583333335</v>
      </c>
      <c r="O107" s="14">
        <f>AVERAGE($K102:O102)</f>
        <v>307.83733333333333</v>
      </c>
      <c r="P107" s="14">
        <f>AVERAGE($K102:P102)</f>
        <v>307.75673611111114</v>
      </c>
      <c r="Q107" s="14">
        <f>AVERAGE($K102:Q102)</f>
        <v>306.11630952380949</v>
      </c>
      <c r="R107" s="8">
        <f>AVERAGE($R102:R102)</f>
        <v>209.85749999999999</v>
      </c>
      <c r="S107" s="8">
        <f>AVERAGE($R102:S102)</f>
        <v>208.74250000000001</v>
      </c>
      <c r="T107" s="8">
        <f>AVERAGE($R102:T102)</f>
        <v>214.03444444444446</v>
      </c>
      <c r="U107" s="8">
        <f>AVERAGE($R102:U102)</f>
        <v>216.9025</v>
      </c>
      <c r="V107" s="8">
        <f>AVERAGE($R102:V102)</f>
        <v>217.87666666666664</v>
      </c>
      <c r="W107" s="8">
        <f>AVERAGE($R102:W102)</f>
        <v>216.10819444444442</v>
      </c>
      <c r="X107" s="8">
        <f>AVERAGE($R102:X102)</f>
        <v>214.29511904761901</v>
      </c>
      <c r="Y107" s="14">
        <f>AVERAGE($Y102:Y102)</f>
        <v>174.63291666666666</v>
      </c>
      <c r="Z107" s="14">
        <f>AVERAGE($Y102:Z102)</f>
        <v>171.80687499999999</v>
      </c>
      <c r="AA107" s="14">
        <f>AVERAGE($Y102:AA102)</f>
        <v>175.99041666666665</v>
      </c>
      <c r="AB107" s="14">
        <f>AVERAGE($Y102:AB102)</f>
        <v>177.17062499999997</v>
      </c>
      <c r="AC107" s="14">
        <f>AVERAGE($Y102:AC102)</f>
        <v>178.00708333333333</v>
      </c>
      <c r="AD107" s="14">
        <f>AVERAGE($Y102:AD102)</f>
        <v>178.57069444444446</v>
      </c>
      <c r="AE107" s="14">
        <f>AVERAGE($Y102:AE102)</f>
        <v>178.85166666666666</v>
      </c>
      <c r="AF107" s="8">
        <f>AVERAGE($AF102:AF102)</f>
        <v>136.31666666666663</v>
      </c>
      <c r="AG107" s="8">
        <f>AVERAGE($AF102:AG102)</f>
        <v>134.05229166666663</v>
      </c>
      <c r="AH107" s="8">
        <f>AVERAGE($AF102:AH102)</f>
        <v>138.77013888888885</v>
      </c>
      <c r="AI107" s="8">
        <f>AVERAGE($AF102:AI102)</f>
        <v>140.40885416666663</v>
      </c>
      <c r="AJ107" s="8">
        <f>AVERAGE($AF102:AJ102)</f>
        <v>141.44449999999998</v>
      </c>
      <c r="AK107" s="8">
        <f>AVERAGE($AF102:AK102)</f>
        <v>141.75340277777775</v>
      </c>
      <c r="AL107" s="8">
        <f>AVERAGE($AF102:AL102)</f>
        <v>141.52654761904759</v>
      </c>
      <c r="AM107" s="14">
        <f>AVERAGE($AM102:AM102)</f>
        <v>166.55874999999997</v>
      </c>
      <c r="AN107" s="14">
        <f>AVERAGE($AM102:AN102)</f>
        <v>165.54291666666666</v>
      </c>
      <c r="AO107" s="14">
        <f>AVERAGE($AM102:AO102)</f>
        <v>167.35194444444446</v>
      </c>
      <c r="AP107" s="14">
        <f>AVERAGE($AM102:AP102)</f>
        <v>168.53552083333332</v>
      </c>
      <c r="AQ107" s="14">
        <f>AVERAGE($AM102:AQ102)</f>
        <v>169.09708333333333</v>
      </c>
      <c r="AR107" s="14">
        <f>AVERAGE($AM102:AR102)</f>
        <v>169.18208333333334</v>
      </c>
      <c r="AS107" s="14">
        <f>AVERAGE($AM102:AS102)</f>
        <v>169.70440476190475</v>
      </c>
      <c r="AT107" s="8">
        <f>AVERAGE($AT102:AT102)</f>
        <v>167.33624999999998</v>
      </c>
      <c r="AU107" s="8">
        <f>AVERAGE($AT102:AU102)</f>
        <v>166.30854166666666</v>
      </c>
      <c r="AV107" s="8">
        <f>AVERAGE($AT102:AV102)</f>
        <v>169.09277777777777</v>
      </c>
      <c r="AW107" s="8">
        <f>AVERAGE($AT102:AW102)</f>
        <v>171.02197916666665</v>
      </c>
      <c r="AX107" s="8">
        <f>AVERAGE($AT102:AX102)</f>
        <v>172.31008333333332</v>
      </c>
      <c r="AY107" s="8">
        <f>AVERAGE($AT102:AY102)</f>
        <v>173.14465277777776</v>
      </c>
      <c r="AZ107" s="8">
        <f>AVERAGE($AT102:AZ102)</f>
        <v>173.36357142857145</v>
      </c>
      <c r="BA107" s="14">
        <f>AVERAGE($BA102:BA102)</f>
        <v>172.10208333333335</v>
      </c>
      <c r="BB107" s="14">
        <f>AVERAGE($BA102:BB102)</f>
        <v>167.34083333333336</v>
      </c>
      <c r="BC107" s="14">
        <f>AVERAGE($BA102:BC102)</f>
        <v>172.99194444444447</v>
      </c>
      <c r="BD107" s="14">
        <f>AVERAGE($BA102:BD102)</f>
        <v>177.19177083333335</v>
      </c>
      <c r="BE107" s="14">
        <f>AVERAGE($BA102:BE102)</f>
        <v>180.94233333333335</v>
      </c>
      <c r="BF107" s="14">
        <f>AVERAGE($BA102:BF102)</f>
        <v>183.69055555555556</v>
      </c>
      <c r="BG107" s="14">
        <f>AVERAGE($BA102:BG102)</f>
        <v>184.43583333333336</v>
      </c>
      <c r="BH107" s="8">
        <f>AVERAGE($BH102:BH102)</f>
        <v>115.53333333333336</v>
      </c>
      <c r="BI107" s="8">
        <f>AVERAGE($BH102:BI102)</f>
        <v>93.979791666666671</v>
      </c>
      <c r="BJ107" s="8">
        <f>AVERAGE($BH102:BJ102)</f>
        <v>100.92749999999999</v>
      </c>
      <c r="BK107" s="8">
        <f>AVERAGE($BH102:BK102)</f>
        <v>110.543125</v>
      </c>
      <c r="BL107" s="8">
        <f>AVERAGE($BH102:BL102)</f>
        <v>116.43499999999999</v>
      </c>
      <c r="BM107" s="8">
        <f>AVERAGE($BH102:BM102)</f>
        <v>120.39527777777778</v>
      </c>
      <c r="BN107" s="8">
        <f>AVERAGE($BH102:BN102)</f>
        <v>123.00553571428573</v>
      </c>
      <c r="BO107" s="14">
        <f>AVERAGE($BO102:BO102)</f>
        <v>72.318333333333328</v>
      </c>
      <c r="BP107" s="14">
        <f>AVERAGE($BO102:BP102)</f>
        <v>64.84333333333332</v>
      </c>
      <c r="BQ107" s="14">
        <f>AVERAGE($BO102:BQ102)</f>
        <v>68.06527777777778</v>
      </c>
      <c r="BR107" s="14">
        <f>AVERAGE($BO102:BR102)</f>
        <v>69.614895833333335</v>
      </c>
      <c r="BS107" s="14">
        <f>AVERAGE($BO102:BS102)</f>
        <v>70.520499999999998</v>
      </c>
      <c r="BT107" s="14">
        <f>AVERAGE($BO102:BT102)</f>
        <v>71.00715277777779</v>
      </c>
      <c r="BU107" s="14">
        <f>AVERAGE($BO102:BU102)</f>
        <v>71.36869047619048</v>
      </c>
      <c r="BV107" s="8">
        <f>AVERAGE($BV102:BV102)</f>
        <v>120.00375000000001</v>
      </c>
      <c r="BW107" s="8">
        <f>AVERAGE($BV102:BW102)</f>
        <v>108.69520833333334</v>
      </c>
      <c r="BX107" s="8">
        <f>AVERAGE($BV102:BX102)</f>
        <v>113.17916666666666</v>
      </c>
      <c r="BY107" s="8">
        <f>AVERAGE($BV102:BY102)</f>
        <v>115.8971875</v>
      </c>
      <c r="BZ107" s="8">
        <f>AVERAGE($BV102:BZ102)</f>
        <v>117.25308333333332</v>
      </c>
      <c r="CA107" s="8">
        <f>AVERAGE($BV102:CA102)</f>
        <v>118.05097222222223</v>
      </c>
      <c r="CB107" s="8">
        <f>AVERAGE($BV102:CB102)</f>
        <v>118.3795238095238</v>
      </c>
      <c r="CC107" s="14">
        <f>AVERAGE($CC102:CC102)</f>
        <v>130.43291666666667</v>
      </c>
      <c r="CD107" s="14">
        <f>AVERAGE($CC102:CD102)</f>
        <v>109.74083333333333</v>
      </c>
      <c r="CE107" s="14">
        <f>AVERAGE($CC102:CE102)</f>
        <v>117.79777777777777</v>
      </c>
      <c r="CF107" s="14">
        <f>AVERAGE($CC102:CF102)</f>
        <v>122.49333333333334</v>
      </c>
      <c r="CG107" s="14">
        <f>AVERAGE($CC102:CG102)</f>
        <v>125.39241666666666</v>
      </c>
      <c r="CH107" s="14">
        <f>AVERAGE($CC102:CH102)</f>
        <v>126.83118055555555</v>
      </c>
      <c r="CI107" s="14">
        <f>AVERAGE($CC102:CI102)</f>
        <v>127.56011904761905</v>
      </c>
      <c r="CJ107" s="8">
        <f>AVERAGE($CJ102:CJ102)</f>
        <v>105.54166666666669</v>
      </c>
      <c r="CK107" s="8">
        <f>AVERAGE($CJ102:CK102)</f>
        <v>103.04833333333335</v>
      </c>
      <c r="CL107" s="8">
        <f>AVERAGE($CJ102:CL102)</f>
        <v>104.42847222222223</v>
      </c>
      <c r="CM107" s="8">
        <f>AVERAGE($CJ102:CM102)</f>
        <v>104.746875</v>
      </c>
      <c r="CN107" s="8">
        <f>AVERAGE($CJ102:CN102)</f>
        <v>104.86624999999999</v>
      </c>
      <c r="CO107" s="8" t="e">
        <f>AVERAGE($CJ102:CO102)</f>
        <v>#DIV/0!</v>
      </c>
      <c r="CP107" s="8" t="e">
        <f>AVERAGE($CJ102:CP102)</f>
        <v>#DIV/0!</v>
      </c>
      <c r="CQ107" s="14" t="e">
        <f>AVERAGE($CQ102:CQ102)</f>
        <v>#DIV/0!</v>
      </c>
      <c r="CR107" s="14" t="e">
        <f>AVERAGE($CQ102:CR102)</f>
        <v>#DIV/0!</v>
      </c>
      <c r="CS107" s="14" t="e">
        <f>AVERAGE($CQ102:CS102)</f>
        <v>#DIV/0!</v>
      </c>
      <c r="CT107" s="14" t="e">
        <f>AVERAGE($CQ102:CT102)</f>
        <v>#DIV/0!</v>
      </c>
      <c r="CU107" s="14" t="e">
        <f>AVERAGE($CQ102:CU102)</f>
        <v>#DIV/0!</v>
      </c>
      <c r="CV107" s="14" t="e">
        <f>AVERAGE($CQ102:CV102)</f>
        <v>#DIV/0!</v>
      </c>
      <c r="CW107" s="14" t="e">
        <f>AVERAGE($CQ102:CW102)</f>
        <v>#DIV/0!</v>
      </c>
      <c r="CX107" s="8" t="e">
        <f>AVERAGE($BH102:CX102)</f>
        <v>#DIV/0!</v>
      </c>
      <c r="CY107" s="8" t="e">
        <f>AVERAGE($BH102:CY102)</f>
        <v>#DIV/0!</v>
      </c>
      <c r="CZ107" s="8" t="e">
        <f>AVERAGE($BH102:CZ102)</f>
        <v>#DIV/0!</v>
      </c>
      <c r="DA107" s="8" t="e">
        <f>AVERAGE($BH102:DA102)</f>
        <v>#DIV/0!</v>
      </c>
      <c r="DB107" s="8" t="e">
        <f>AVERAGE($BH102:DB102)</f>
        <v>#DIV/0!</v>
      </c>
      <c r="DC107" s="8" t="e">
        <f>AVERAGE($BH102:DC102)</f>
        <v>#DIV/0!</v>
      </c>
      <c r="DD107" s="8" t="e">
        <f>AVERAGE($BH102:DD102)</f>
        <v>#DIV/0!</v>
      </c>
      <c r="DE107" s="28"/>
      <c r="DF107" s="28"/>
      <c r="DG107" s="28"/>
      <c r="DH107" s="28"/>
      <c r="DI107" s="28"/>
      <c r="DJ107" s="28"/>
      <c r="DK107" s="28"/>
      <c r="DL107" s="29"/>
      <c r="DM107" s="29"/>
      <c r="DN107" s="29"/>
      <c r="DO107" s="29"/>
      <c r="DP107" s="29"/>
      <c r="DQ107" s="29"/>
      <c r="DR107" s="29"/>
      <c r="DS107" s="28"/>
      <c r="DT107" s="28"/>
      <c r="DU107" s="28"/>
      <c r="DV107" s="28"/>
      <c r="DW107" s="28"/>
      <c r="DX107" s="28"/>
      <c r="DY107" s="28"/>
      <c r="DZ107" s="29"/>
      <c r="EA107" s="29"/>
      <c r="EB107" s="29"/>
      <c r="EC107" s="29"/>
      <c r="ED107" s="29"/>
      <c r="EE107" s="29"/>
      <c r="EF107" s="29"/>
      <c r="EG107" s="28"/>
      <c r="EH107" s="28"/>
      <c r="EI107" s="28"/>
      <c r="EJ107" s="28"/>
      <c r="EK107" s="28"/>
      <c r="EL107" s="28"/>
      <c r="EM107" s="28"/>
      <c r="EN107" s="29"/>
      <c r="EO107" s="29"/>
      <c r="EP107" s="29"/>
      <c r="EQ107" s="29"/>
      <c r="ER107" s="29"/>
      <c r="ES107" s="29"/>
      <c r="ET107" s="29"/>
      <c r="EU107" s="28"/>
      <c r="EV107" s="28"/>
      <c r="EW107" s="28"/>
      <c r="EX107" s="28"/>
      <c r="EY107" s="28"/>
      <c r="EZ107" s="28"/>
      <c r="FA107" s="28"/>
      <c r="FB107" s="29"/>
      <c r="FC107" s="29"/>
      <c r="FD107" s="29"/>
      <c r="FE107" s="29"/>
      <c r="FF107" s="29"/>
      <c r="FG107" s="29"/>
      <c r="FH107" s="29"/>
      <c r="FI107" s="28"/>
      <c r="FJ107" s="28"/>
      <c r="FK107" s="28"/>
      <c r="FL107" s="28"/>
      <c r="FM107" s="28"/>
      <c r="FN107" s="28"/>
      <c r="FO107" s="28"/>
      <c r="FP107" s="29"/>
      <c r="FQ107" s="29"/>
      <c r="FR107" s="29"/>
      <c r="FS107" s="29"/>
      <c r="FT107" s="29"/>
      <c r="FU107" s="29"/>
      <c r="FV107" s="29"/>
      <c r="FW107" s="28"/>
      <c r="FX107" s="28"/>
      <c r="FY107" s="28"/>
      <c r="FZ107" s="28"/>
      <c r="GA107" s="28"/>
      <c r="GB107" s="28"/>
      <c r="GC107" s="28"/>
      <c r="GD107" s="29"/>
      <c r="GE107" s="29"/>
      <c r="GF107" s="29"/>
      <c r="GG107" s="29"/>
      <c r="GH107" s="29"/>
      <c r="GI107" s="29"/>
      <c r="GJ107" s="29"/>
      <c r="GK107" s="28"/>
      <c r="GL107" s="28"/>
      <c r="GM107" s="28"/>
      <c r="GN107" s="28"/>
      <c r="GO107" s="28"/>
      <c r="GP107" s="28"/>
      <c r="GQ107" s="28"/>
      <c r="GR107" s="29"/>
      <c r="GS107" s="29"/>
      <c r="GT107" s="29"/>
      <c r="GU107" s="29"/>
      <c r="GV107" s="29"/>
      <c r="GW107" s="29"/>
      <c r="GX107" s="29"/>
      <c r="GY107" s="28"/>
      <c r="GZ107" s="28"/>
      <c r="HA107" s="28"/>
      <c r="HB107" s="28"/>
      <c r="HC107" s="28"/>
      <c r="HD107" s="28"/>
      <c r="HE107" s="28"/>
      <c r="HF107" s="29"/>
      <c r="HG107" s="29"/>
      <c r="HH107" s="29"/>
      <c r="HI107" s="29"/>
      <c r="HJ107" s="29"/>
      <c r="HK107" s="29"/>
      <c r="HL107" s="29"/>
      <c r="HM107" s="28"/>
      <c r="HN107" s="28"/>
      <c r="HO107" s="28"/>
      <c r="HP107" s="28"/>
      <c r="HQ107" s="28"/>
      <c r="HR107" s="28"/>
      <c r="HS107" s="28"/>
      <c r="HT107" s="29"/>
      <c r="HU107" s="29"/>
      <c r="HV107" s="29"/>
      <c r="HW107" s="29"/>
      <c r="HX107" s="29"/>
      <c r="HY107" s="29"/>
      <c r="HZ107" s="29"/>
      <c r="IA107" s="28"/>
      <c r="IB107" s="28"/>
      <c r="IC107" s="28"/>
      <c r="ID107" s="28"/>
      <c r="IE107" s="28"/>
      <c r="IF107" s="28"/>
      <c r="IG107" s="28"/>
      <c r="IH107" s="29"/>
      <c r="II107" s="29"/>
      <c r="IJ107" s="29"/>
      <c r="IK107" s="29"/>
      <c r="IL107" s="29"/>
      <c r="IM107" s="29"/>
      <c r="IN107" s="29"/>
      <c r="IO107" s="28"/>
      <c r="IP107" s="28"/>
      <c r="IQ107" s="28"/>
      <c r="IR107" s="28"/>
      <c r="IS107" s="28"/>
      <c r="IT107" s="28"/>
      <c r="IU107" s="28"/>
      <c r="IV107" s="29"/>
      <c r="IW107" s="29"/>
      <c r="IX107" s="29"/>
      <c r="IY107" s="29"/>
      <c r="IZ107" s="29"/>
      <c r="JA107" s="29"/>
      <c r="JB107" s="29"/>
      <c r="JC107" s="28"/>
      <c r="JD107" s="28"/>
      <c r="JE107" s="28"/>
      <c r="JF107" s="28"/>
      <c r="JG107" s="28"/>
      <c r="JH107" s="28"/>
      <c r="JI107" s="28"/>
      <c r="JJ107" s="29"/>
      <c r="JK107" s="29"/>
      <c r="JL107" s="29"/>
      <c r="JM107" s="29"/>
      <c r="JN107" s="29"/>
      <c r="JO107" s="29"/>
      <c r="JP107" s="29"/>
      <c r="JQ107" s="28"/>
      <c r="JR107" s="28"/>
      <c r="JS107" s="28"/>
      <c r="JT107" s="28"/>
      <c r="JU107" s="28"/>
      <c r="JV107" s="28"/>
      <c r="JW107" s="28"/>
      <c r="JX107" s="29"/>
      <c r="JY107" s="29"/>
      <c r="JZ107" s="29"/>
      <c r="KA107" s="29"/>
      <c r="KB107" s="29"/>
      <c r="KC107" s="29"/>
      <c r="KD107" s="29"/>
      <c r="KE107" s="28"/>
      <c r="KF107" s="28"/>
      <c r="KG107" s="28"/>
      <c r="KH107" s="28"/>
      <c r="KI107" s="28"/>
      <c r="KJ107" s="28"/>
      <c r="KK107" s="28"/>
      <c r="KL107" s="29"/>
      <c r="KM107" s="29"/>
      <c r="KN107" s="29"/>
      <c r="KO107" s="29"/>
      <c r="KP107" s="29"/>
      <c r="KQ107" s="29"/>
      <c r="KR107" s="29"/>
      <c r="KS107" s="28"/>
      <c r="KT107" s="28"/>
      <c r="KU107" s="28"/>
      <c r="KV107" s="28"/>
      <c r="KW107" s="28"/>
      <c r="KX107" s="28"/>
      <c r="KY107" s="28"/>
      <c r="KZ107" s="29"/>
      <c r="LA107" s="29"/>
      <c r="LB107" s="29"/>
    </row>
    <row r="108" spans="1:314" customFormat="1" x14ac:dyDescent="0.25">
      <c r="A108" s="49" t="s">
        <v>14</v>
      </c>
      <c r="B108" s="49"/>
      <c r="C108" s="14">
        <f>AVERAGE($C103:C103)</f>
        <v>206.48416666666671</v>
      </c>
      <c r="D108" s="8">
        <f>AVERAGE($D103:D103)</f>
        <v>282.76166666666666</v>
      </c>
      <c r="E108" s="8">
        <f>AVERAGE($D103:E103)</f>
        <v>278.29145833333337</v>
      </c>
      <c r="F108" s="8">
        <f>AVERAGE($D103:F103)</f>
        <v>284.24944444444446</v>
      </c>
      <c r="G108" s="8">
        <f>AVERAGE($D103:G103)</f>
        <v>287.72000000000003</v>
      </c>
      <c r="H108" s="8">
        <f>AVERAGE($D103:H103)</f>
        <v>282.29633333333334</v>
      </c>
      <c r="I108" s="8">
        <f>AVERAGE($D103:I103)</f>
        <v>288.3836805555556</v>
      </c>
      <c r="J108" s="8">
        <f>AVERAGE($D103:J103)</f>
        <v>291.82785714285717</v>
      </c>
      <c r="K108" s="14">
        <f>AVERAGE($K103:K103)</f>
        <v>291.05625000000003</v>
      </c>
      <c r="L108" s="14">
        <f>AVERAGE($K103:L103)</f>
        <v>285.97229166666671</v>
      </c>
      <c r="M108" s="14">
        <f>AVERAGE($K103:M103)</f>
        <v>294.51249999999999</v>
      </c>
      <c r="N108" s="14">
        <f>AVERAGE($K103:N103)</f>
        <v>302.70489583333335</v>
      </c>
      <c r="O108" s="14">
        <f>AVERAGE($K103:O103)</f>
        <v>307.83083333333332</v>
      </c>
      <c r="P108" s="14">
        <f>AVERAGE($K103:P103)</f>
        <v>307.75138888888893</v>
      </c>
      <c r="Q108" s="14">
        <f>AVERAGE($K103:Q103)</f>
        <v>306.11172619047619</v>
      </c>
      <c r="R108" s="8">
        <f>AVERAGE($R103:R103)</f>
        <v>209.85749999999999</v>
      </c>
      <c r="S108" s="8">
        <f>AVERAGE($R103:S103)</f>
        <v>208.74229166666666</v>
      </c>
      <c r="T108" s="8">
        <f>AVERAGE($R103:T103)</f>
        <v>214.03430555555556</v>
      </c>
      <c r="U108" s="8">
        <f>AVERAGE($R103:U103)</f>
        <v>216.90239583333334</v>
      </c>
      <c r="V108" s="8">
        <f>AVERAGE($R103:V103)</f>
        <v>217.87658333333334</v>
      </c>
      <c r="W108" s="8">
        <f>AVERAGE($R103:W103)</f>
        <v>216.03298611111111</v>
      </c>
      <c r="X108" s="8">
        <f>AVERAGE($R103:X103)</f>
        <v>214.19303571428574</v>
      </c>
      <c r="Y108" s="14">
        <f>AVERAGE($Y103:Y103)</f>
        <v>174.63208333333333</v>
      </c>
      <c r="Z108" s="14">
        <f>AVERAGE($Y103:Z103)</f>
        <v>171.80645833333335</v>
      </c>
      <c r="AA108" s="14">
        <f>AVERAGE($Y103:AA103)</f>
        <v>175.99013888888888</v>
      </c>
      <c r="AB108" s="14">
        <f>AVERAGE($Y103:AB103)</f>
        <v>177.16593749999998</v>
      </c>
      <c r="AC108" s="14">
        <f>AVERAGE($Y103:AC103)</f>
        <v>178.00341666666665</v>
      </c>
      <c r="AD108" s="14">
        <f>AVERAGE($Y103:AD103)</f>
        <v>178.44638888888889</v>
      </c>
      <c r="AE108" s="14">
        <f>AVERAGE($Y103:AE103)</f>
        <v>178.40833333333333</v>
      </c>
      <c r="AF108" s="8">
        <f>AVERAGE($AF103:AF103)</f>
        <v>136.31666666666663</v>
      </c>
      <c r="AG108" s="8">
        <f>AVERAGE($AF103:AG103)</f>
        <v>134.6477083333333</v>
      </c>
      <c r="AH108" s="8">
        <f>AVERAGE($AF103:AH103)</f>
        <v>140.03305555555553</v>
      </c>
      <c r="AI108" s="8">
        <f>AVERAGE($AF103:AI103)</f>
        <v>141.64416666666665</v>
      </c>
      <c r="AJ108" s="8">
        <f>AVERAGE($AF103:AJ103)</f>
        <v>142.96874999999997</v>
      </c>
      <c r="AK108" s="8">
        <f>AVERAGE($AF103:AK103)</f>
        <v>144.10166666666666</v>
      </c>
      <c r="AL108" s="8">
        <f>AVERAGE($AF103:AL103)</f>
        <v>146.42648809523808</v>
      </c>
      <c r="AM108" s="14">
        <f>AVERAGE($AM103:AM103)</f>
        <v>168.14208333333326</v>
      </c>
      <c r="AN108" s="14">
        <f>AVERAGE($AM103:AN103)</f>
        <v>166.58541666666662</v>
      </c>
      <c r="AO108" s="14">
        <f>AVERAGE($AM103:AO103)</f>
        <v>168.24388888888885</v>
      </c>
      <c r="AP108" s="14">
        <f>AVERAGE($AM103:AP103)</f>
        <v>169.26791666666665</v>
      </c>
      <c r="AQ108" s="14">
        <f>AVERAGE($AM103:AQ103)</f>
        <v>169.84533333333331</v>
      </c>
      <c r="AR108" s="14">
        <f>AVERAGE($AM103:AR103)</f>
        <v>169.88888888888889</v>
      </c>
      <c r="AS108" s="14">
        <f>AVERAGE($AM103:AS103)</f>
        <v>170.42309523809521</v>
      </c>
      <c r="AT108" s="8">
        <f>AVERAGE($AT103:AT103)</f>
        <v>167.33624999999998</v>
      </c>
      <c r="AU108" s="8">
        <f>AVERAGE($AT103:AU103)</f>
        <v>166.30854166666666</v>
      </c>
      <c r="AV108" s="8">
        <f>AVERAGE($AT103:AV103)</f>
        <v>169.09305555555557</v>
      </c>
      <c r="AW108" s="8">
        <f>AVERAGE($AT103:AW103)</f>
        <v>171.02239583333335</v>
      </c>
      <c r="AX108" s="8">
        <f>AVERAGE($AT103:AX103)</f>
        <v>172.46016666666668</v>
      </c>
      <c r="AY108" s="8">
        <f>AVERAGE($AT103:AY103)</f>
        <v>173.31020833333335</v>
      </c>
      <c r="AZ108" s="8">
        <f>AVERAGE($AT103:AZ103)</f>
        <v>173.50553571428574</v>
      </c>
      <c r="BA108" s="14">
        <f>AVERAGE($BA103:BA103)</f>
        <v>171.98499999999999</v>
      </c>
      <c r="BB108" s="14">
        <f>AVERAGE($BA103:BB103)</f>
        <v>166.9375</v>
      </c>
      <c r="BC108" s="14">
        <f>AVERAGE($BA103:BC103)</f>
        <v>172.72305555555556</v>
      </c>
      <c r="BD108" s="14">
        <f>AVERAGE($BA103:BD103)</f>
        <v>176.52385416666667</v>
      </c>
      <c r="BE108" s="14">
        <f>AVERAGE($BA103:BE103)</f>
        <v>180.40799999999999</v>
      </c>
      <c r="BF108" s="14">
        <f>AVERAGE($BA103:BF103)</f>
        <v>183.24534722222222</v>
      </c>
      <c r="BG108" s="14">
        <f>AVERAGE($BA103:BG103)</f>
        <v>184.05428571428573</v>
      </c>
      <c r="BH108" s="8">
        <f>AVERAGE($BH103:BH103)</f>
        <v>53.829166666666652</v>
      </c>
      <c r="BI108" s="8">
        <f>AVERAGE($BH103:BI103)</f>
        <v>51.799583333333317</v>
      </c>
      <c r="BJ108" s="8">
        <f>AVERAGE($BH103:BJ103)</f>
        <v>51.123055555555538</v>
      </c>
      <c r="BK108" s="8">
        <f>AVERAGE($BH103:BK103)</f>
        <v>50.784791666666649</v>
      </c>
      <c r="BL108" s="8">
        <f>AVERAGE($BH103:BL103)</f>
        <v>50.581833333333314</v>
      </c>
      <c r="BM108" s="8">
        <f>AVERAGE($BH103:BM103)</f>
        <v>51.460277777777755</v>
      </c>
      <c r="BN108" s="8">
        <f>AVERAGE($BH103:BN103)</f>
        <v>63.42494047619045</v>
      </c>
      <c r="BO108" s="14">
        <f>AVERAGE($BO103:BO103)</f>
        <v>49.769999999999989</v>
      </c>
      <c r="BP108" s="14">
        <f>AVERAGE($BO103:BP103)</f>
        <v>52.37416666666666</v>
      </c>
      <c r="BQ108" s="14">
        <f>AVERAGE($BO103:BQ103)</f>
        <v>58.277222222222214</v>
      </c>
      <c r="BR108" s="14">
        <f>AVERAGE($BO103:BR103)</f>
        <v>61.804791666666659</v>
      </c>
      <c r="BS108" s="14">
        <f>AVERAGE($BO103:BS103)</f>
        <v>63.41258333333333</v>
      </c>
      <c r="BT108" s="14">
        <f>AVERAGE($BO103:BT103)</f>
        <v>61.451041666666661</v>
      </c>
      <c r="BU108" s="14">
        <f>AVERAGE($BO103:BU103)</f>
        <v>60.033869047619035</v>
      </c>
      <c r="BV108" s="8">
        <f>AVERAGE($BV103:BV103)</f>
        <v>73.095416666666665</v>
      </c>
      <c r="BW108" s="8">
        <f>AVERAGE($BV103:BW103)</f>
        <v>68.05</v>
      </c>
      <c r="BX108" s="8">
        <f>AVERAGE($BV103:BX103)</f>
        <v>72.176527777777778</v>
      </c>
      <c r="BY108" s="8">
        <f>AVERAGE($BV103:BY103)</f>
        <v>75.809791666666669</v>
      </c>
      <c r="BZ108" s="8">
        <f>AVERAGE($BV103:BZ103)</f>
        <v>77.163333333333327</v>
      </c>
      <c r="CA108" s="8">
        <f>AVERAGE($BV103:CA103)</f>
        <v>81.718333333333334</v>
      </c>
      <c r="CB108" s="8">
        <f>AVERAGE($BV103:CB103)</f>
        <v>85.414761904761917</v>
      </c>
      <c r="CC108" s="14">
        <f>AVERAGE($CC103:CC103)</f>
        <v>79.247916666666654</v>
      </c>
      <c r="CD108" s="14">
        <f>AVERAGE($CC103:CD103)</f>
        <v>70.067083333333329</v>
      </c>
      <c r="CE108" s="14">
        <f>AVERAGE($CC103:CE103)</f>
        <v>73.229027777777773</v>
      </c>
      <c r="CF108" s="14">
        <f>AVERAGE($CC103:CF103)</f>
        <v>75.384687499999984</v>
      </c>
      <c r="CG108" s="14">
        <f>AVERAGE($CC103:CG103)</f>
        <v>78.20774999999999</v>
      </c>
      <c r="CH108" s="14">
        <f>AVERAGE($CC103:CH103)</f>
        <v>80.498819444444436</v>
      </c>
      <c r="CI108" s="14">
        <f>AVERAGE($CC103:CI103)</f>
        <v>83.982916666666668</v>
      </c>
      <c r="CJ108" s="8">
        <f>AVERAGE($CJ103:CJ103)</f>
        <v>71.228333333333339</v>
      </c>
      <c r="CK108" s="8">
        <f>AVERAGE($CJ103:CK103)</f>
        <v>79.930833333333354</v>
      </c>
      <c r="CL108" s="8">
        <f>AVERAGE($CJ103:CL103)</f>
        <v>87.959861111111124</v>
      </c>
      <c r="CM108" s="8">
        <f>AVERAGE($CJ103:CM103)</f>
        <v>91.996250000000003</v>
      </c>
      <c r="CN108" s="8">
        <f>AVERAGE($CJ103:CN103)</f>
        <v>94.414500000000004</v>
      </c>
      <c r="CO108" s="8" t="e">
        <f>AVERAGE($CJ103:CO103)</f>
        <v>#DIV/0!</v>
      </c>
      <c r="CP108" s="8" t="e">
        <f>AVERAGE($CJ103:CP103)</f>
        <v>#DIV/0!</v>
      </c>
      <c r="CQ108" s="14" t="e">
        <f>AVERAGE($CQ103:CQ103)</f>
        <v>#DIV/0!</v>
      </c>
      <c r="CR108" s="14" t="e">
        <f>AVERAGE($CQ103:CR103)</f>
        <v>#DIV/0!</v>
      </c>
      <c r="CS108" s="14" t="e">
        <f>AVERAGE($CQ103:CS103)</f>
        <v>#DIV/0!</v>
      </c>
      <c r="CT108" s="14" t="e">
        <f>AVERAGE($CQ103:CT103)</f>
        <v>#DIV/0!</v>
      </c>
      <c r="CU108" s="14" t="e">
        <f>AVERAGE($CQ103:CU103)</f>
        <v>#DIV/0!</v>
      </c>
      <c r="CV108" s="14" t="e">
        <f>AVERAGE($CQ103:CV103)</f>
        <v>#DIV/0!</v>
      </c>
      <c r="CW108" s="14" t="e">
        <f>AVERAGE($CQ103:CW103)</f>
        <v>#DIV/0!</v>
      </c>
      <c r="CX108" s="8" t="e">
        <f>AVERAGE($BH103:CX103)</f>
        <v>#DIV/0!</v>
      </c>
      <c r="CY108" s="8" t="e">
        <f>AVERAGE($BH103:CY103)</f>
        <v>#DIV/0!</v>
      </c>
      <c r="CZ108" s="8" t="e">
        <f>AVERAGE($BH103:CZ103)</f>
        <v>#DIV/0!</v>
      </c>
      <c r="DA108" s="8" t="e">
        <f>AVERAGE($BH103:DA103)</f>
        <v>#DIV/0!</v>
      </c>
      <c r="DB108" s="8" t="e">
        <f>AVERAGE($BH103:DB103)</f>
        <v>#DIV/0!</v>
      </c>
      <c r="DC108" s="8" t="e">
        <f>AVERAGE($BH103:DC103)</f>
        <v>#DIV/0!</v>
      </c>
      <c r="DD108" s="8" t="e">
        <f>AVERAGE($BH103:DD103)</f>
        <v>#DIV/0!</v>
      </c>
      <c r="DE108" s="28"/>
      <c r="DF108" s="28"/>
      <c r="DG108" s="28"/>
      <c r="DH108" s="28"/>
      <c r="DI108" s="28"/>
      <c r="DJ108" s="28"/>
      <c r="DK108" s="28"/>
      <c r="DL108" s="29"/>
      <c r="DM108" s="29"/>
      <c r="DN108" s="29"/>
      <c r="DO108" s="29"/>
      <c r="DP108" s="29"/>
      <c r="DQ108" s="29"/>
      <c r="DR108" s="29"/>
      <c r="DS108" s="28"/>
      <c r="DT108" s="28"/>
      <c r="DU108" s="28"/>
      <c r="DV108" s="28"/>
      <c r="DW108" s="28"/>
      <c r="DX108" s="28"/>
      <c r="DY108" s="28"/>
      <c r="DZ108" s="29"/>
      <c r="EA108" s="29"/>
      <c r="EB108" s="29"/>
      <c r="EC108" s="29"/>
      <c r="ED108" s="29"/>
      <c r="EE108" s="29"/>
      <c r="EF108" s="29"/>
      <c r="EG108" s="28"/>
      <c r="EH108" s="28"/>
      <c r="EI108" s="28"/>
      <c r="EJ108" s="28"/>
      <c r="EK108" s="28"/>
      <c r="EL108" s="28"/>
      <c r="EM108" s="28"/>
      <c r="EN108" s="29"/>
      <c r="EO108" s="29"/>
      <c r="EP108" s="29"/>
      <c r="EQ108" s="29"/>
      <c r="ER108" s="29"/>
      <c r="ES108" s="29"/>
      <c r="ET108" s="29"/>
      <c r="EU108" s="28"/>
      <c r="EV108" s="28"/>
      <c r="EW108" s="28"/>
      <c r="EX108" s="28"/>
      <c r="EY108" s="28"/>
      <c r="EZ108" s="28"/>
      <c r="FA108" s="28"/>
      <c r="FB108" s="29"/>
      <c r="FC108" s="29"/>
      <c r="FD108" s="29"/>
      <c r="FE108" s="29"/>
      <c r="FF108" s="29"/>
      <c r="FG108" s="29"/>
      <c r="FH108" s="29"/>
      <c r="FI108" s="28"/>
      <c r="FJ108" s="28"/>
      <c r="FK108" s="28"/>
      <c r="FL108" s="28"/>
      <c r="FM108" s="28"/>
      <c r="FN108" s="28"/>
      <c r="FO108" s="28"/>
      <c r="FP108" s="29"/>
      <c r="FQ108" s="29"/>
      <c r="FR108" s="29"/>
      <c r="FS108" s="29"/>
      <c r="FT108" s="29"/>
      <c r="FU108" s="29"/>
      <c r="FV108" s="29"/>
      <c r="FW108" s="28"/>
      <c r="FX108" s="28"/>
      <c r="FY108" s="28"/>
      <c r="FZ108" s="28"/>
      <c r="GA108" s="28"/>
      <c r="GB108" s="28"/>
      <c r="GC108" s="28"/>
      <c r="GD108" s="29"/>
      <c r="GE108" s="29"/>
      <c r="GF108" s="29"/>
      <c r="GG108" s="29"/>
      <c r="GH108" s="29"/>
      <c r="GI108" s="29"/>
      <c r="GJ108" s="29"/>
      <c r="GK108" s="28"/>
      <c r="GL108" s="28"/>
      <c r="GM108" s="28"/>
      <c r="GN108" s="28"/>
      <c r="GO108" s="28"/>
      <c r="GP108" s="28"/>
      <c r="GQ108" s="28"/>
      <c r="GR108" s="29"/>
      <c r="GS108" s="29"/>
      <c r="GT108" s="29"/>
      <c r="GU108" s="29"/>
      <c r="GV108" s="29"/>
      <c r="GW108" s="29"/>
      <c r="GX108" s="29"/>
      <c r="GY108" s="28"/>
      <c r="GZ108" s="28"/>
      <c r="HA108" s="28"/>
      <c r="HB108" s="28"/>
      <c r="HC108" s="28"/>
      <c r="HD108" s="28"/>
      <c r="HE108" s="28"/>
      <c r="HF108" s="29"/>
      <c r="HG108" s="29"/>
      <c r="HH108" s="29"/>
      <c r="HI108" s="29"/>
      <c r="HJ108" s="29"/>
      <c r="HK108" s="29"/>
      <c r="HL108" s="29"/>
      <c r="HM108" s="28"/>
      <c r="HN108" s="28"/>
      <c r="HO108" s="28"/>
      <c r="HP108" s="28"/>
      <c r="HQ108" s="28"/>
      <c r="HR108" s="28"/>
      <c r="HS108" s="28"/>
      <c r="HT108" s="29"/>
      <c r="HU108" s="29"/>
      <c r="HV108" s="29"/>
      <c r="HW108" s="29"/>
      <c r="HX108" s="29"/>
      <c r="HY108" s="29"/>
      <c r="HZ108" s="29"/>
      <c r="IA108" s="28"/>
      <c r="IB108" s="28"/>
      <c r="IC108" s="28"/>
      <c r="ID108" s="28"/>
      <c r="IE108" s="28"/>
      <c r="IF108" s="28"/>
      <c r="IG108" s="28"/>
      <c r="IH108" s="29"/>
      <c r="II108" s="29"/>
      <c r="IJ108" s="29"/>
      <c r="IK108" s="29"/>
      <c r="IL108" s="29"/>
      <c r="IM108" s="29"/>
      <c r="IN108" s="29"/>
      <c r="IO108" s="28"/>
      <c r="IP108" s="28"/>
      <c r="IQ108" s="28"/>
      <c r="IR108" s="28"/>
      <c r="IS108" s="28"/>
      <c r="IT108" s="28"/>
      <c r="IU108" s="28"/>
      <c r="IV108" s="29"/>
      <c r="IW108" s="29"/>
      <c r="IX108" s="29"/>
      <c r="IY108" s="29"/>
      <c r="IZ108" s="29"/>
      <c r="JA108" s="29"/>
      <c r="JB108" s="29"/>
      <c r="JC108" s="28"/>
      <c r="JD108" s="28"/>
      <c r="JE108" s="28"/>
      <c r="JF108" s="28"/>
      <c r="JG108" s="28"/>
      <c r="JH108" s="28"/>
      <c r="JI108" s="28"/>
      <c r="JJ108" s="29"/>
      <c r="JK108" s="29"/>
      <c r="JL108" s="29"/>
      <c r="JM108" s="29"/>
      <c r="JN108" s="29"/>
      <c r="JO108" s="29"/>
      <c r="JP108" s="29"/>
      <c r="JQ108" s="28"/>
      <c r="JR108" s="28"/>
      <c r="JS108" s="28"/>
      <c r="JT108" s="28"/>
      <c r="JU108" s="28"/>
      <c r="JV108" s="28"/>
      <c r="JW108" s="28"/>
      <c r="JX108" s="29"/>
      <c r="JY108" s="29"/>
      <c r="JZ108" s="29"/>
      <c r="KA108" s="29"/>
      <c r="KB108" s="29"/>
      <c r="KC108" s="29"/>
      <c r="KD108" s="29"/>
      <c r="KE108" s="28"/>
      <c r="KF108" s="28"/>
      <c r="KG108" s="28"/>
      <c r="KH108" s="28"/>
      <c r="KI108" s="28"/>
      <c r="KJ108" s="28"/>
      <c r="KK108" s="28"/>
      <c r="KL108" s="29"/>
      <c r="KM108" s="29"/>
      <c r="KN108" s="29"/>
      <c r="KO108" s="29"/>
      <c r="KP108" s="29"/>
      <c r="KQ108" s="29"/>
      <c r="KR108" s="29"/>
      <c r="KS108" s="28"/>
      <c r="KT108" s="28"/>
      <c r="KU108" s="28"/>
      <c r="KV108" s="28"/>
      <c r="KW108" s="28"/>
      <c r="KX108" s="28"/>
      <c r="KY108" s="28"/>
      <c r="KZ108" s="29"/>
      <c r="LA108" s="29"/>
      <c r="LB108" s="29"/>
    </row>
    <row r="109" spans="1:314" customFormat="1" ht="15.75" thickBot="1" x14ac:dyDescent="0.3">
      <c r="A109" s="50" t="s">
        <v>19</v>
      </c>
      <c r="B109" s="50"/>
      <c r="C109" s="15">
        <f>AVERAGE($C104:C104)</f>
        <v>206.48500000000004</v>
      </c>
      <c r="D109" s="10">
        <f>AVERAGE($D104:D104)</f>
        <v>282.76125000000002</v>
      </c>
      <c r="E109" s="10">
        <f>AVERAGE($D104:E104)</f>
        <v>278.29124999999999</v>
      </c>
      <c r="F109" s="10">
        <f>AVERAGE($D104:F104)</f>
        <v>284.24958333333331</v>
      </c>
      <c r="G109" s="10">
        <f>AVERAGE($D104:G104)</f>
        <v>287.75322916666664</v>
      </c>
      <c r="H109" s="10">
        <f>AVERAGE($D104:H104)</f>
        <v>290.14566666666667</v>
      </c>
      <c r="I109" s="10">
        <f>AVERAGE($D104:I104)</f>
        <v>294.92479166666664</v>
      </c>
      <c r="J109" s="10">
        <f>AVERAGE($D104:J104)</f>
        <v>297.4345238095238</v>
      </c>
      <c r="K109" s="15">
        <f>AVERAGE($K104:K104)</f>
        <v>291.05625000000003</v>
      </c>
      <c r="L109" s="15">
        <f>AVERAGE($K104:L104)</f>
        <v>285.97229166666671</v>
      </c>
      <c r="M109" s="15">
        <f>AVERAGE($K104:M104)</f>
        <v>294.51249999999999</v>
      </c>
      <c r="N109" s="15">
        <f>AVERAGE($K104:N104)</f>
        <v>302.70489583333335</v>
      </c>
      <c r="O109" s="15">
        <f>AVERAGE($K104:O104)</f>
        <v>307.83074999999997</v>
      </c>
      <c r="P109" s="15">
        <f>AVERAGE($K104:P104)</f>
        <v>307.75111111111113</v>
      </c>
      <c r="Q109" s="15">
        <f>AVERAGE($K104:Q104)</f>
        <v>306.11148809523809</v>
      </c>
      <c r="R109" s="10">
        <f>AVERAGE($R104:R104)</f>
        <v>209.85708333333332</v>
      </c>
      <c r="S109" s="10">
        <f>AVERAGE($R104:S104)</f>
        <v>208.74208333333331</v>
      </c>
      <c r="T109" s="10">
        <f>AVERAGE($R104:T104)</f>
        <v>214.03402777777777</v>
      </c>
      <c r="U109" s="10">
        <f>AVERAGE($R104:U104)</f>
        <v>216.9021875</v>
      </c>
      <c r="V109" s="10">
        <f>AVERAGE($R104:V104)</f>
        <v>217.87633333333332</v>
      </c>
      <c r="W109" s="10">
        <f>AVERAGE($R104:W104)</f>
        <v>216.0995833333333</v>
      </c>
      <c r="X109" s="10">
        <f>AVERAGE($R104:X104)</f>
        <v>214.28773809523804</v>
      </c>
      <c r="Y109" s="15">
        <f>AVERAGE($Y104:Y104)</f>
        <v>174.63249999999996</v>
      </c>
      <c r="Z109" s="15">
        <f>AVERAGE($Y104:Z104)</f>
        <v>171.80666666666667</v>
      </c>
      <c r="AA109" s="15">
        <f>AVERAGE($Y104:AA104)</f>
        <v>175.99027777777778</v>
      </c>
      <c r="AB109" s="15">
        <f>AVERAGE($Y104:AB104)</f>
        <v>177.17041666666665</v>
      </c>
      <c r="AC109" s="15">
        <f>AVERAGE($Y104:AC104)</f>
        <v>178.00700000000001</v>
      </c>
      <c r="AD109" s="15">
        <f>AVERAGE($Y104:AD104)</f>
        <v>178.47812500000001</v>
      </c>
      <c r="AE109" s="15">
        <f>AVERAGE($Y104:AE104)</f>
        <v>178.81458333333333</v>
      </c>
      <c r="AF109" s="10">
        <f>AVERAGE($AF104:AF104)</f>
        <v>136.31666666666663</v>
      </c>
      <c r="AG109" s="10">
        <f>AVERAGE($AF104:AG104)</f>
        <v>134.64770833333333</v>
      </c>
      <c r="AH109" s="10">
        <f>AVERAGE($AF104:AH104)</f>
        <v>140.03305555555556</v>
      </c>
      <c r="AI109" s="10">
        <f>AVERAGE($AF104:AI104)</f>
        <v>141.64406249999999</v>
      </c>
      <c r="AJ109" s="10">
        <f>AVERAGE($AF104:AJ104)</f>
        <v>142.96841666666666</v>
      </c>
      <c r="AK109" s="10">
        <f>AVERAGE($AF104:AK104)</f>
        <v>144.10138888888886</v>
      </c>
      <c r="AL109" s="10">
        <f>AVERAGE($AF104:AL104)</f>
        <v>146.42619047619044</v>
      </c>
      <c r="AM109" s="15">
        <f>AVERAGE($AM104:AM104)</f>
        <v>168.14208333333326</v>
      </c>
      <c r="AN109" s="15">
        <f>AVERAGE($AM104:AN104)</f>
        <v>166.58479166666663</v>
      </c>
      <c r="AO109" s="15">
        <f>AVERAGE($AM104:AO104)</f>
        <v>168.24347222222221</v>
      </c>
      <c r="AP109" s="15">
        <f>AVERAGE($AM104:AP104)</f>
        <v>169.26760416666664</v>
      </c>
      <c r="AQ109" s="15">
        <f>AVERAGE($AM104:AQ104)</f>
        <v>169.84508333333332</v>
      </c>
      <c r="AR109" s="15">
        <f>AVERAGE($AM104:AR104)</f>
        <v>169.88868055555554</v>
      </c>
      <c r="AS109" s="15">
        <f>AVERAGE($AM104:AS104)</f>
        <v>170.42285714285714</v>
      </c>
      <c r="AT109" s="10">
        <f>AVERAGE($AT104:AT104)</f>
        <v>167.33666666666664</v>
      </c>
      <c r="AU109" s="10">
        <f>AVERAGE($AT104:AU104)</f>
        <v>166.30874999999997</v>
      </c>
      <c r="AV109" s="10">
        <f>AVERAGE($AT104:AV104)</f>
        <v>169.09305555555554</v>
      </c>
      <c r="AW109" s="10">
        <f>AVERAGE($AT104:AW104)</f>
        <v>171.02229166666663</v>
      </c>
      <c r="AX109" s="10">
        <f>AVERAGE($AT104:AX104)</f>
        <v>172.32108333333332</v>
      </c>
      <c r="AY109" s="10">
        <f>AVERAGE($AT104:AY104)</f>
        <v>173.15395833333332</v>
      </c>
      <c r="AZ109" s="10">
        <f>AVERAGE($AT104:AZ104)</f>
        <v>173.37160714285713</v>
      </c>
      <c r="BA109" s="15">
        <f>AVERAGE($BA104:BA104)</f>
        <v>171.98499999999999</v>
      </c>
      <c r="BB109" s="15">
        <f>AVERAGE($BA104:BB104)</f>
        <v>166.93812500000001</v>
      </c>
      <c r="BC109" s="15">
        <f>AVERAGE($BA104:BC104)</f>
        <v>172.72319444444443</v>
      </c>
      <c r="BD109" s="15">
        <f>AVERAGE($BA104:BD104)</f>
        <v>176.52385416666667</v>
      </c>
      <c r="BE109" s="15">
        <f>AVERAGE($BA104:BE104)</f>
        <v>180.37233333333333</v>
      </c>
      <c r="BF109" s="15">
        <f>AVERAGE($BA104:BF104)</f>
        <v>183.21555555555554</v>
      </c>
      <c r="BG109" s="15">
        <f>AVERAGE($BA104:BG104)</f>
        <v>184.02875</v>
      </c>
      <c r="BH109" s="10">
        <f>AVERAGE($BH104:BH104)</f>
        <v>49.769999999999989</v>
      </c>
      <c r="BI109" s="10">
        <f>AVERAGE($BH104:BI104)</f>
        <v>49.769999999999989</v>
      </c>
      <c r="BJ109" s="10">
        <f>AVERAGE($BH104:BJ104)</f>
        <v>49.769999999999989</v>
      </c>
      <c r="BK109" s="10">
        <f>AVERAGE($BH104:BK104)</f>
        <v>49.769999999999989</v>
      </c>
      <c r="BL109" s="10">
        <f>AVERAGE($BH104:BL104)</f>
        <v>49.769999999999989</v>
      </c>
      <c r="BM109" s="10">
        <f>AVERAGE($BH104:BM104)</f>
        <v>49.769999999999989</v>
      </c>
      <c r="BN109" s="10">
        <f>AVERAGE($BH104:BN104)</f>
        <v>61.467797619047602</v>
      </c>
      <c r="BO109" s="15">
        <f>AVERAGE($BO104:BO104)</f>
        <v>49.769999999999989</v>
      </c>
      <c r="BP109" s="15">
        <f>AVERAGE($BO104:BP104)</f>
        <v>49.769999999999989</v>
      </c>
      <c r="BQ109" s="15">
        <f>AVERAGE($BO104:BQ104)</f>
        <v>56.110833333333325</v>
      </c>
      <c r="BR109" s="15">
        <f>AVERAGE($BO104:BR104)</f>
        <v>54.525624999999991</v>
      </c>
      <c r="BS109" s="15">
        <f>AVERAGE($BO104:BS104)</f>
        <v>53.574499999999986</v>
      </c>
      <c r="BT109" s="15">
        <f>AVERAGE($BO104:BT104)</f>
        <v>52.940416666666657</v>
      </c>
      <c r="BU109" s="15">
        <f>AVERAGE($BO104:BU104)</f>
        <v>52.48749999999999</v>
      </c>
      <c r="BV109" s="10">
        <f>AVERAGE($BV104:BV104)</f>
        <v>58.920416666666654</v>
      </c>
      <c r="BW109" s="10">
        <f>AVERAGE($BV104:BW104)</f>
        <v>56.263749999999987</v>
      </c>
      <c r="BX109" s="10">
        <f>AVERAGE($BV104:BX104)</f>
        <v>57.645972222222213</v>
      </c>
      <c r="BY109" s="10">
        <f>AVERAGE($BV104:BY104)</f>
        <v>57.060104166666662</v>
      </c>
      <c r="BZ109" s="10">
        <f>AVERAGE($BV104:BZ104)</f>
        <v>55.602083333333326</v>
      </c>
      <c r="CA109" s="10">
        <f>AVERAGE($BV104:CA104)</f>
        <v>55.111180555555542</v>
      </c>
      <c r="CB109" s="10">
        <f>AVERAGE($BV104:CB104)</f>
        <v>54.406071428571416</v>
      </c>
      <c r="CC109" s="15">
        <f>AVERAGE($CC104:CC104)</f>
        <v>49.769999999999989</v>
      </c>
      <c r="CD109" s="15">
        <f>AVERAGE($CC104:CD104)</f>
        <v>49.769999999999989</v>
      </c>
      <c r="CE109" s="15">
        <f>AVERAGE($CC104:CE104)</f>
        <v>49.769999999999989</v>
      </c>
      <c r="CF109" s="15">
        <f>AVERAGE($CC104:CF104)</f>
        <v>49.769999999999989</v>
      </c>
      <c r="CG109" s="15">
        <f>AVERAGE($CC104:CG104)</f>
        <v>49.769999999999989</v>
      </c>
      <c r="CH109" s="15">
        <f>AVERAGE($CC104:CH104)</f>
        <v>49.769999999999989</v>
      </c>
      <c r="CI109" s="15">
        <f>AVERAGE($CC104:CI104)</f>
        <v>49.769999999999989</v>
      </c>
      <c r="CJ109" s="10">
        <f>AVERAGE($CJ104:CJ104)</f>
        <v>49.769999999999989</v>
      </c>
      <c r="CK109" s="10">
        <f>AVERAGE($CJ104:CK104)</f>
        <v>49.769999999999989</v>
      </c>
      <c r="CL109" s="10">
        <f>AVERAGE($CJ104:CL104)</f>
        <v>49.769999999999989</v>
      </c>
      <c r="CM109" s="10">
        <f>AVERAGE($CJ104:CM104)</f>
        <v>49.769999999999989</v>
      </c>
      <c r="CN109" s="10">
        <f>AVERAGE($CJ104:CN104)</f>
        <v>59.079166666666666</v>
      </c>
      <c r="CO109" s="10" t="e">
        <f>AVERAGE($CJ104:CO104)</f>
        <v>#DIV/0!</v>
      </c>
      <c r="CP109" s="10" t="e">
        <f>AVERAGE($CJ104:CP104)</f>
        <v>#DIV/0!</v>
      </c>
      <c r="CQ109" s="15" t="e">
        <f>AVERAGE($CQ104:CQ104)</f>
        <v>#DIV/0!</v>
      </c>
      <c r="CR109" s="15" t="e">
        <f>AVERAGE($CQ104:CR104)</f>
        <v>#DIV/0!</v>
      </c>
      <c r="CS109" s="15" t="e">
        <f>AVERAGE($CQ104:CS104)</f>
        <v>#DIV/0!</v>
      </c>
      <c r="CT109" s="15" t="e">
        <f>AVERAGE($CQ104:CT104)</f>
        <v>#DIV/0!</v>
      </c>
      <c r="CU109" s="15" t="e">
        <f>AVERAGE($CQ104:CU104)</f>
        <v>#DIV/0!</v>
      </c>
      <c r="CV109" s="15" t="e">
        <f>AVERAGE($CQ104:CV104)</f>
        <v>#DIV/0!</v>
      </c>
      <c r="CW109" s="15" t="e">
        <f>AVERAGE($CQ104:CW104)</f>
        <v>#DIV/0!</v>
      </c>
      <c r="CX109" s="10" t="e">
        <f>AVERAGE($BH104:CX104)</f>
        <v>#DIV/0!</v>
      </c>
      <c r="CY109" s="10" t="e">
        <f>AVERAGE($BH104:CY104)</f>
        <v>#DIV/0!</v>
      </c>
      <c r="CZ109" s="10" t="e">
        <f>AVERAGE($BH104:CZ104)</f>
        <v>#DIV/0!</v>
      </c>
      <c r="DA109" s="10" t="e">
        <f>AVERAGE($BH104:DA104)</f>
        <v>#DIV/0!</v>
      </c>
      <c r="DB109" s="10" t="e">
        <f>AVERAGE($BH104:DB104)</f>
        <v>#DIV/0!</v>
      </c>
      <c r="DC109" s="10" t="e">
        <f>AVERAGE($BH104:DC104)</f>
        <v>#DIV/0!</v>
      </c>
      <c r="DD109" s="10" t="e">
        <f>AVERAGE($BH104:DD104)</f>
        <v>#DIV/0!</v>
      </c>
      <c r="DE109" s="28"/>
      <c r="DF109" s="28"/>
      <c r="DG109" s="28"/>
      <c r="DH109" s="28"/>
      <c r="DI109" s="28"/>
      <c r="DJ109" s="28"/>
      <c r="DK109" s="28"/>
      <c r="DL109" s="29"/>
      <c r="DM109" s="29"/>
      <c r="DN109" s="29"/>
      <c r="DO109" s="29"/>
      <c r="DP109" s="29"/>
      <c r="DQ109" s="29"/>
      <c r="DR109" s="29"/>
      <c r="DS109" s="28"/>
      <c r="DT109" s="28"/>
      <c r="DU109" s="28"/>
      <c r="DV109" s="28"/>
      <c r="DW109" s="28"/>
      <c r="DX109" s="28"/>
      <c r="DY109" s="28"/>
      <c r="DZ109" s="29"/>
      <c r="EA109" s="29"/>
      <c r="EB109" s="29"/>
      <c r="EC109" s="29"/>
      <c r="ED109" s="29"/>
      <c r="EE109" s="29"/>
      <c r="EF109" s="29"/>
      <c r="EG109" s="28"/>
      <c r="EH109" s="28"/>
      <c r="EI109" s="28"/>
      <c r="EJ109" s="28"/>
      <c r="EK109" s="28"/>
      <c r="EL109" s="28"/>
      <c r="EM109" s="28"/>
      <c r="EN109" s="29"/>
      <c r="EO109" s="29"/>
      <c r="EP109" s="29"/>
      <c r="EQ109" s="29"/>
      <c r="ER109" s="29"/>
      <c r="ES109" s="29"/>
      <c r="ET109" s="29"/>
      <c r="EU109" s="28"/>
      <c r="EV109" s="28"/>
      <c r="EW109" s="28"/>
      <c r="EX109" s="28"/>
      <c r="EY109" s="28"/>
      <c r="EZ109" s="28"/>
      <c r="FA109" s="28"/>
      <c r="FB109" s="29"/>
      <c r="FC109" s="29"/>
      <c r="FD109" s="29"/>
      <c r="FE109" s="29"/>
      <c r="FF109" s="29"/>
      <c r="FG109" s="29"/>
      <c r="FH109" s="29"/>
      <c r="FI109" s="28"/>
      <c r="FJ109" s="28"/>
      <c r="FK109" s="28"/>
      <c r="FL109" s="28"/>
      <c r="FM109" s="28"/>
      <c r="FN109" s="28"/>
      <c r="FO109" s="28"/>
      <c r="FP109" s="29"/>
      <c r="FQ109" s="29"/>
      <c r="FR109" s="29"/>
      <c r="FS109" s="29"/>
      <c r="FT109" s="29"/>
      <c r="FU109" s="29"/>
      <c r="FV109" s="29"/>
      <c r="FW109" s="28"/>
      <c r="FX109" s="28"/>
      <c r="FY109" s="28"/>
      <c r="FZ109" s="28"/>
      <c r="GA109" s="28"/>
      <c r="GB109" s="28"/>
      <c r="GC109" s="28"/>
      <c r="GD109" s="29"/>
      <c r="GE109" s="29"/>
      <c r="GF109" s="29"/>
      <c r="GG109" s="29"/>
      <c r="GH109" s="29"/>
      <c r="GI109" s="29"/>
      <c r="GJ109" s="29"/>
      <c r="GK109" s="28"/>
      <c r="GL109" s="28"/>
      <c r="GM109" s="28"/>
      <c r="GN109" s="28"/>
      <c r="GO109" s="28"/>
      <c r="GP109" s="28"/>
      <c r="GQ109" s="28"/>
      <c r="GR109" s="29"/>
      <c r="GS109" s="29"/>
      <c r="GT109" s="29"/>
      <c r="GU109" s="29"/>
      <c r="GV109" s="29"/>
      <c r="GW109" s="29"/>
      <c r="GX109" s="29"/>
      <c r="GY109" s="28"/>
      <c r="GZ109" s="28"/>
      <c r="HA109" s="28"/>
      <c r="HB109" s="28"/>
      <c r="HC109" s="28"/>
      <c r="HD109" s="28"/>
      <c r="HE109" s="28"/>
      <c r="HF109" s="29"/>
      <c r="HG109" s="29"/>
      <c r="HH109" s="29"/>
      <c r="HI109" s="29"/>
      <c r="HJ109" s="29"/>
      <c r="HK109" s="29"/>
      <c r="HL109" s="29"/>
      <c r="HM109" s="28"/>
      <c r="HN109" s="28"/>
      <c r="HO109" s="28"/>
      <c r="HP109" s="28"/>
      <c r="HQ109" s="28"/>
      <c r="HR109" s="28"/>
      <c r="HS109" s="28"/>
      <c r="HT109" s="29"/>
      <c r="HU109" s="29"/>
      <c r="HV109" s="29"/>
      <c r="HW109" s="29"/>
      <c r="HX109" s="29"/>
      <c r="HY109" s="29"/>
      <c r="HZ109" s="29"/>
      <c r="IA109" s="28"/>
      <c r="IB109" s="28"/>
      <c r="IC109" s="28"/>
      <c r="ID109" s="28"/>
      <c r="IE109" s="28"/>
      <c r="IF109" s="28"/>
      <c r="IG109" s="28"/>
      <c r="IH109" s="29"/>
      <c r="II109" s="29"/>
      <c r="IJ109" s="29"/>
      <c r="IK109" s="29"/>
      <c r="IL109" s="29"/>
      <c r="IM109" s="29"/>
      <c r="IN109" s="29"/>
      <c r="IO109" s="28"/>
      <c r="IP109" s="28"/>
      <c r="IQ109" s="28"/>
      <c r="IR109" s="28"/>
      <c r="IS109" s="28"/>
      <c r="IT109" s="28"/>
      <c r="IU109" s="28"/>
      <c r="IV109" s="29"/>
      <c r="IW109" s="29"/>
      <c r="IX109" s="29"/>
      <c r="IY109" s="29"/>
      <c r="IZ109" s="29"/>
      <c r="JA109" s="29"/>
      <c r="JB109" s="29"/>
      <c r="JC109" s="28"/>
      <c r="JD109" s="28"/>
      <c r="JE109" s="28"/>
      <c r="JF109" s="28"/>
      <c r="JG109" s="28"/>
      <c r="JH109" s="28"/>
      <c r="JI109" s="28"/>
      <c r="JJ109" s="29"/>
      <c r="JK109" s="29"/>
      <c r="JL109" s="29"/>
      <c r="JM109" s="29"/>
      <c r="JN109" s="29"/>
      <c r="JO109" s="29"/>
      <c r="JP109" s="29"/>
      <c r="JQ109" s="28"/>
      <c r="JR109" s="28"/>
      <c r="JS109" s="28"/>
      <c r="JT109" s="28"/>
      <c r="JU109" s="28"/>
      <c r="JV109" s="28"/>
      <c r="JW109" s="28"/>
      <c r="JX109" s="29"/>
      <c r="JY109" s="29"/>
      <c r="JZ109" s="29"/>
      <c r="KA109" s="29"/>
      <c r="KB109" s="29"/>
      <c r="KC109" s="29"/>
      <c r="KD109" s="29"/>
      <c r="KE109" s="28"/>
      <c r="KF109" s="28"/>
      <c r="KG109" s="28"/>
      <c r="KH109" s="28"/>
      <c r="KI109" s="28"/>
      <c r="KJ109" s="28"/>
      <c r="KK109" s="28"/>
      <c r="KL109" s="29"/>
      <c r="KM109" s="29"/>
      <c r="KN109" s="29"/>
      <c r="KO109" s="29"/>
      <c r="KP109" s="29"/>
      <c r="KQ109" s="29"/>
      <c r="KR109" s="29"/>
      <c r="KS109" s="28"/>
      <c r="KT109" s="28"/>
      <c r="KU109" s="28"/>
      <c r="KV109" s="28"/>
      <c r="KW109" s="28"/>
      <c r="KX109" s="28"/>
      <c r="KY109" s="28"/>
      <c r="KZ109" s="29"/>
      <c r="LA109" s="29"/>
      <c r="LB109" s="29"/>
    </row>
    <row r="110" spans="1:314" ht="15.75" thickBot="1" x14ac:dyDescent="0.3">
      <c r="A110" s="23"/>
      <c r="B110" s="23"/>
      <c r="C110" s="24"/>
      <c r="D110" s="24"/>
      <c r="E110" s="24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8"/>
      <c r="DF110" s="28"/>
      <c r="DG110" s="28"/>
      <c r="DH110" s="28"/>
      <c r="DI110" s="28"/>
      <c r="DJ110" s="28"/>
      <c r="DK110" s="28"/>
      <c r="DL110" s="29"/>
      <c r="DM110" s="29"/>
      <c r="DN110" s="29"/>
      <c r="DO110" s="29"/>
      <c r="DP110" s="29"/>
      <c r="DQ110" s="29"/>
      <c r="DR110" s="29"/>
      <c r="DS110" s="28"/>
      <c r="DT110" s="28"/>
      <c r="DU110" s="28"/>
      <c r="DV110" s="28"/>
      <c r="DW110" s="28"/>
      <c r="DX110" s="28"/>
      <c r="DY110" s="28"/>
      <c r="DZ110" s="29"/>
      <c r="EA110" s="29"/>
      <c r="EB110" s="29"/>
      <c r="EC110" s="29"/>
      <c r="ED110" s="29"/>
      <c r="EE110" s="29"/>
      <c r="EF110" s="29"/>
      <c r="EG110" s="28"/>
      <c r="EH110" s="28"/>
      <c r="EI110" s="28"/>
      <c r="EJ110" s="28"/>
      <c r="EK110" s="28"/>
      <c r="EL110" s="28"/>
      <c r="EM110" s="28"/>
      <c r="EN110" s="29"/>
      <c r="EO110" s="29"/>
      <c r="EP110" s="29"/>
      <c r="EQ110" s="29"/>
      <c r="ER110" s="29"/>
      <c r="ES110" s="29"/>
      <c r="ET110" s="29"/>
      <c r="EU110" s="28"/>
      <c r="EV110" s="28"/>
      <c r="EW110" s="28"/>
      <c r="EX110" s="28"/>
      <c r="EY110" s="28"/>
      <c r="EZ110" s="28"/>
      <c r="FA110" s="28"/>
      <c r="FB110" s="29"/>
      <c r="FC110" s="29"/>
      <c r="FD110" s="29"/>
      <c r="FE110" s="29"/>
      <c r="FF110" s="29"/>
      <c r="FG110" s="29"/>
      <c r="FH110" s="29"/>
      <c r="FI110" s="28"/>
      <c r="FJ110" s="28"/>
      <c r="FK110" s="28"/>
      <c r="FL110" s="28"/>
      <c r="FM110" s="28"/>
      <c r="FN110" s="28"/>
      <c r="FO110" s="28"/>
      <c r="FP110" s="29"/>
      <c r="FQ110" s="29"/>
      <c r="FR110" s="29"/>
      <c r="FS110" s="29"/>
      <c r="FT110" s="29"/>
      <c r="FU110" s="29"/>
      <c r="FV110" s="29"/>
      <c r="FW110" s="28"/>
      <c r="FX110" s="28"/>
      <c r="FY110" s="28"/>
      <c r="FZ110" s="28"/>
      <c r="GA110" s="28"/>
      <c r="GB110" s="28"/>
      <c r="GC110" s="28"/>
      <c r="GD110" s="29"/>
      <c r="GE110" s="29"/>
      <c r="GF110" s="29"/>
      <c r="GG110" s="29"/>
      <c r="GH110" s="29"/>
      <c r="GI110" s="29"/>
      <c r="GJ110" s="29"/>
      <c r="GK110" s="28"/>
      <c r="GL110" s="28"/>
      <c r="GM110" s="28"/>
      <c r="GN110" s="28"/>
      <c r="GO110" s="28"/>
      <c r="GP110" s="28"/>
      <c r="GQ110" s="28"/>
      <c r="GR110" s="29"/>
      <c r="GS110" s="29"/>
      <c r="GT110" s="29"/>
      <c r="GU110" s="29"/>
      <c r="GV110" s="29"/>
      <c r="GW110" s="29"/>
      <c r="GX110" s="29"/>
      <c r="GY110" s="28"/>
      <c r="GZ110" s="28"/>
      <c r="HA110" s="28"/>
      <c r="HB110" s="28"/>
      <c r="HC110" s="28"/>
      <c r="HD110" s="28"/>
      <c r="HE110" s="28"/>
      <c r="HF110" s="29"/>
      <c r="HG110" s="29"/>
      <c r="HH110" s="29"/>
      <c r="HI110" s="29"/>
      <c r="HJ110" s="29"/>
      <c r="HK110" s="29"/>
      <c r="HL110" s="29"/>
      <c r="HM110" s="28"/>
      <c r="HN110" s="28"/>
      <c r="HO110" s="28"/>
      <c r="HP110" s="28"/>
      <c r="HQ110" s="28"/>
      <c r="HR110" s="28"/>
      <c r="HS110" s="28"/>
      <c r="HT110" s="29"/>
      <c r="HU110" s="29"/>
      <c r="HV110" s="29"/>
      <c r="HW110" s="29"/>
      <c r="HX110" s="29"/>
      <c r="HY110" s="29"/>
      <c r="HZ110" s="29"/>
      <c r="IA110" s="28"/>
      <c r="IB110" s="28"/>
      <c r="IC110" s="28"/>
      <c r="ID110" s="28"/>
      <c r="IE110" s="28"/>
      <c r="IF110" s="28"/>
      <c r="IG110" s="28"/>
      <c r="IH110" s="29"/>
      <c r="II110" s="29"/>
      <c r="IJ110" s="29"/>
      <c r="IK110" s="29"/>
      <c r="IL110" s="29"/>
      <c r="IM110" s="29"/>
      <c r="IN110" s="29"/>
      <c r="IO110" s="28"/>
      <c r="IP110" s="28"/>
      <c r="IQ110" s="28"/>
      <c r="IR110" s="28"/>
      <c r="IS110" s="28"/>
      <c r="IT110" s="28"/>
      <c r="IU110" s="28"/>
      <c r="IV110" s="29"/>
      <c r="IW110" s="29"/>
      <c r="IX110" s="29"/>
      <c r="IY110" s="29"/>
      <c r="IZ110" s="29"/>
      <c r="JA110" s="29"/>
      <c r="JB110" s="29"/>
      <c r="JC110" s="28"/>
      <c r="JD110" s="28"/>
      <c r="JE110" s="28"/>
      <c r="JF110" s="28"/>
      <c r="JG110" s="28"/>
      <c r="JH110" s="28"/>
      <c r="JI110" s="28"/>
      <c r="JJ110" s="29"/>
      <c r="JK110" s="29"/>
      <c r="JL110" s="29"/>
      <c r="JM110" s="29"/>
      <c r="JN110" s="29"/>
      <c r="JO110" s="29"/>
      <c r="JP110" s="29"/>
      <c r="JQ110" s="28"/>
      <c r="JR110" s="28"/>
      <c r="JS110" s="28"/>
      <c r="JT110" s="28"/>
      <c r="JU110" s="28"/>
      <c r="JV110" s="28"/>
      <c r="JW110" s="28"/>
      <c r="JX110" s="29"/>
      <c r="JY110" s="29"/>
      <c r="JZ110" s="29"/>
      <c r="KA110" s="29"/>
      <c r="KB110" s="29"/>
      <c r="KC110" s="29"/>
      <c r="KD110" s="29"/>
      <c r="KE110" s="28"/>
      <c r="KF110" s="28"/>
      <c r="KG110" s="28"/>
      <c r="KH110" s="28"/>
      <c r="KI110" s="28"/>
      <c r="KJ110" s="28"/>
      <c r="KK110" s="28"/>
      <c r="KL110" s="29"/>
      <c r="KM110" s="29"/>
      <c r="KN110" s="29"/>
      <c r="KO110" s="29"/>
      <c r="KP110" s="29"/>
      <c r="KQ110" s="29"/>
      <c r="KR110" s="29"/>
      <c r="KS110" s="28"/>
      <c r="KT110" s="28"/>
      <c r="KU110" s="28"/>
      <c r="KV110" s="28"/>
      <c r="KW110" s="28"/>
      <c r="KX110" s="28"/>
      <c r="KY110" s="28"/>
      <c r="KZ110" s="29"/>
      <c r="LA110" s="29"/>
      <c r="LB110" s="29"/>
    </row>
    <row r="111" spans="1:314" customFormat="1" x14ac:dyDescent="0.25">
      <c r="A111" s="51" t="s">
        <v>15</v>
      </c>
      <c r="B111" s="51"/>
      <c r="C111" s="12">
        <f>AVERAGE($C101:C101)</f>
        <v>206.48500000000004</v>
      </c>
      <c r="D111" s="7">
        <f>AVERAGE($C101:D101)</f>
        <v>244.62312500000002</v>
      </c>
      <c r="E111" s="7">
        <f>AVERAGE($C101:E101)</f>
        <v>254.35583333333338</v>
      </c>
      <c r="F111" s="7">
        <f>AVERAGE($C101:F101)</f>
        <v>264.80843750000003</v>
      </c>
      <c r="G111" s="7">
        <f>AVERAGE($C101:G101)</f>
        <v>271.49958333333336</v>
      </c>
      <c r="H111" s="7">
        <f>AVERAGE($C101:H101)</f>
        <v>276.20222222222225</v>
      </c>
      <c r="I111" s="7">
        <f>AVERAGE($C101:I101)</f>
        <v>282.29053571428574</v>
      </c>
      <c r="J111" s="7">
        <f>AVERAGE($C101:J101)</f>
        <v>286.06583333333333</v>
      </c>
      <c r="K111" s="12">
        <f>AVERAGE($C101:K101)</f>
        <v>286.62032407407406</v>
      </c>
      <c r="L111" s="12">
        <f>AVERAGE($C101:L101)</f>
        <v>286.04712499999999</v>
      </c>
      <c r="M111" s="12">
        <f>AVERAGE($C101:M101)</f>
        <v>288.3694696969697</v>
      </c>
      <c r="N111" s="12">
        <f>AVERAGE($C101:N101)</f>
        <v>291.61218749999995</v>
      </c>
      <c r="O111" s="12">
        <f>AVERAGE($C101:O101)</f>
        <v>294.43948717948712</v>
      </c>
      <c r="P111" s="12">
        <f>AVERAGE($C101:P101)</f>
        <v>295.36193452380945</v>
      </c>
      <c r="Q111" s="12">
        <f>AVERAGE($C101:Q101)</f>
        <v>295.42272222222221</v>
      </c>
      <c r="R111" s="7">
        <f>AVERAGE($C101:R101)</f>
        <v>290.19010416666663</v>
      </c>
      <c r="S111" s="7">
        <f>AVERAGE($C101:S101)</f>
        <v>285.37507352941174</v>
      </c>
      <c r="T111" s="7">
        <f>AVERAGE($C101:T101)</f>
        <v>282.00173611111109</v>
      </c>
      <c r="U111" s="7">
        <f>AVERAGE($C101:U101)</f>
        <v>279.05032894736837</v>
      </c>
      <c r="V111" s="7">
        <f>AVERAGE($C101:V101)</f>
        <v>276.2044791666666</v>
      </c>
      <c r="W111" s="7">
        <f>AVERAGE($C101:W101)</f>
        <v>273.0099206349206</v>
      </c>
      <c r="X111" s="7">
        <f>AVERAGE($C101:X101)</f>
        <v>270.01261363636354</v>
      </c>
      <c r="Y111" s="12">
        <f>AVERAGE($C101:Y101)</f>
        <v>266.62166666666656</v>
      </c>
      <c r="Z111" s="12">
        <f>AVERAGE($C101:Z101)</f>
        <v>262.60133680555549</v>
      </c>
      <c r="AA111" s="12">
        <f>AVERAGE($C101:AA101)</f>
        <v>259.49699999999996</v>
      </c>
      <c r="AB111" s="12">
        <f>AVERAGE($C101:AB101)</f>
        <v>256.56519230769226</v>
      </c>
      <c r="AC111" s="12">
        <f>AVERAGE($C101:AC101)</f>
        <v>253.9265895061728</v>
      </c>
      <c r="AD111" s="12">
        <f>AVERAGE($C101:AD101)</f>
        <v>251.71593749999997</v>
      </c>
      <c r="AE111" s="12">
        <f>AVERAGE($C101:AE101)</f>
        <v>249.33433908045976</v>
      </c>
      <c r="AF111" s="7">
        <f>AVERAGE($C101:AF101)</f>
        <v>246.09020833333335</v>
      </c>
      <c r="AG111" s="7">
        <f>AVERAGE($C101:AG101)</f>
        <v>242.72049731182796</v>
      </c>
      <c r="AH111" s="7">
        <f>AVERAGE($AH101:AH101)</f>
        <v>150.80375000000004</v>
      </c>
      <c r="AI111" s="7">
        <f>AVERAGE($AH101:AI101)</f>
        <v>151.26104166666667</v>
      </c>
      <c r="AJ111" s="7">
        <f>AVERAGE($AH101:AJ101)</f>
        <v>152.00486111111113</v>
      </c>
      <c r="AK111" s="7">
        <f>AVERAGE($AH101:AK101)</f>
        <v>152.66833333333332</v>
      </c>
      <c r="AL111" s="7">
        <f>AVERAGE($AH101:AL101)</f>
        <v>154.20966666666666</v>
      </c>
      <c r="AM111" s="12">
        <f>AVERAGE($AH101:AM101)</f>
        <v>156.55659722222219</v>
      </c>
      <c r="AN111" s="12">
        <f>AVERAGE($AH101:AN101)</f>
        <v>157.76672619047616</v>
      </c>
      <c r="AO111" s="12">
        <f>AVERAGE($AH101:AO101)</f>
        <v>159.49098958333332</v>
      </c>
      <c r="AP111" s="12">
        <f>AVERAGE($AH101:AP101)</f>
        <v>160.90898148148145</v>
      </c>
      <c r="AQ111" s="12">
        <f>AVERAGE($AH101:AQ101)</f>
        <v>162.03191666666663</v>
      </c>
      <c r="AR111" s="12">
        <f>AVERAGE($AH101:AR101)</f>
        <v>162.78151515151512</v>
      </c>
      <c r="AS111" s="12">
        <f>AVERAGE($AH101:AS101)</f>
        <v>163.68538194444443</v>
      </c>
      <c r="AT111" s="7">
        <f>AVERAGE($AH101:AT101)</f>
        <v>163.96624999999997</v>
      </c>
      <c r="AU111" s="7">
        <f>AVERAGE($AH101:AU101)</f>
        <v>164.06014880952378</v>
      </c>
      <c r="AV111" s="7">
        <f>AVERAGE($AH101:AV101)</f>
        <v>164.76691666666665</v>
      </c>
      <c r="AW111" s="7">
        <f>AVERAGE($AH101:AW101)</f>
        <v>165.51960937499999</v>
      </c>
      <c r="AX111" s="7">
        <f>AVERAGE($AH101:AX101)</f>
        <v>166.22529411764705</v>
      </c>
      <c r="AY111" s="7">
        <f>AVERAGE($AH101:AY101)</f>
        <v>166.84157407407406</v>
      </c>
      <c r="AZ111" s="7">
        <f>AVERAGE($AH101:AZ101)</f>
        <v>167.25399122807016</v>
      </c>
      <c r="BA111" s="12">
        <f>AVERAGE($AH101:BA101)</f>
        <v>167.49202083333333</v>
      </c>
      <c r="BB111" s="12">
        <f>AVERAGE($AH101:BB101)</f>
        <v>167.25442460317458</v>
      </c>
      <c r="BC111" s="12">
        <f>AVERAGE($AH101:BC101)</f>
        <v>168.02893939393937</v>
      </c>
      <c r="BD111" s="12">
        <f>AVERAGE($AH101:BD101)</f>
        <v>168.89403985507244</v>
      </c>
      <c r="BE111" s="12">
        <f>AVERAGE($AH101:BE101)</f>
        <v>170.02114583333332</v>
      </c>
      <c r="BF111" s="12">
        <f>AVERAGE($AH101:BF101)</f>
        <v>171.1175833333333</v>
      </c>
      <c r="BG111" s="12">
        <f>AVERAGE($AH101:BG101)</f>
        <v>171.80182692307693</v>
      </c>
      <c r="BH111" s="7">
        <f>AVERAGE($AH101:BH101)</f>
        <v>169.48445987654321</v>
      </c>
      <c r="BI111" s="7">
        <f>AVERAGE($AH101:BI101)</f>
        <v>165.98412202380953</v>
      </c>
      <c r="BJ111" s="7">
        <f>AVERAGE($BJ101:BJ101)</f>
        <v>113.08708333333333</v>
      </c>
      <c r="BK111" s="7">
        <f>AVERAGE($BJ101:BK101)</f>
        <v>119.15958333333334</v>
      </c>
      <c r="BL111" s="7">
        <f>AVERAGE($BJ101:BL101)</f>
        <v>126.10708333333334</v>
      </c>
      <c r="BM111" s="7">
        <f>AVERAGE($BJ101:BM101)</f>
        <v>129.57218750000001</v>
      </c>
      <c r="BN111" s="7">
        <f>AVERAGE($BJ101:BN101)</f>
        <v>131.35766666666669</v>
      </c>
      <c r="BO111" s="12">
        <f>AVERAGE($BJ101:BO101)</f>
        <v>121.50465277777779</v>
      </c>
      <c r="BP111" s="12">
        <f>AVERAGE($BJ101:BP101)</f>
        <v>112.30315476190478</v>
      </c>
      <c r="BQ111" s="12">
        <f>AVERAGE($BJ101:BQ101)</f>
        <v>107.57885416666667</v>
      </c>
      <c r="BR111" s="12">
        <f>AVERAGE($BJ101:BR101)</f>
        <v>103.86976851851853</v>
      </c>
      <c r="BS111" s="12">
        <f>AVERAGE($BJ101:BS101)</f>
        <v>100.85420833333333</v>
      </c>
      <c r="BT111" s="12">
        <f>AVERAGE($BJ101:BT101)</f>
        <v>98.217045454545456</v>
      </c>
      <c r="BU111" s="12">
        <f>AVERAGE($BJ101:BU101)</f>
        <v>95.981805555555567</v>
      </c>
      <c r="BV111" s="7">
        <f>AVERAGE($BJ101:BV101)</f>
        <v>97.738653846153866</v>
      </c>
      <c r="BW111" s="7">
        <f>AVERAGE($BJ101:BW101)</f>
        <v>97.48776785714287</v>
      </c>
      <c r="BX111" s="7">
        <f>AVERAGE($BJ101:BX101)</f>
        <v>99.0565</v>
      </c>
      <c r="BY111" s="7">
        <f>AVERAGE($BJ101:BY101)</f>
        <v>100.60684895833334</v>
      </c>
      <c r="BZ111" s="7">
        <f>AVERAGE($BJ101:BZ101)</f>
        <v>101.8756617647059</v>
      </c>
      <c r="CA111" s="7">
        <f>AVERAGE($BJ101:CA101)</f>
        <v>102.97125000000001</v>
      </c>
      <c r="CB111" s="7">
        <f>AVERAGE($BJ101:CB101)</f>
        <v>103.87328947368422</v>
      </c>
      <c r="CC111" s="12">
        <f>AVERAGE($BJ101:CC101)</f>
        <v>105.09966666666666</v>
      </c>
      <c r="CD111" s="12">
        <f>AVERAGE($BJ101:CD101)</f>
        <v>104.28208333333333</v>
      </c>
      <c r="CE111" s="12">
        <f>AVERAGE($BJ101:CE101)</f>
        <v>105.61460227272727</v>
      </c>
      <c r="CF111" s="12">
        <f>AVERAGE($BJ101:CF101)</f>
        <v>106.96092391304346</v>
      </c>
      <c r="CG111" s="12">
        <f>AVERAGE($BJ101:CG101)</f>
        <v>108.08673611111111</v>
      </c>
      <c r="CH111" s="12">
        <f>AVERAGE($BJ101:CH101)</f>
        <v>109.01131666666666</v>
      </c>
      <c r="CI111" s="12">
        <f>AVERAGE($BJ101:CI101)</f>
        <v>109.89294871794871</v>
      </c>
      <c r="CJ111" s="7">
        <f>AVERAGE($BJ101:CJ101)</f>
        <v>109.67262345679012</v>
      </c>
      <c r="CK111" s="7">
        <f>AVERAGE($BJ101:CK101)</f>
        <v>109.34</v>
      </c>
      <c r="CL111" s="7">
        <f>AVERAGE($BJ101:CL101)</f>
        <v>109.26574712643678</v>
      </c>
      <c r="CM111" s="7">
        <f>AVERAGE($BJ101:CM101)</f>
        <v>109.14655555555555</v>
      </c>
      <c r="CN111" s="7">
        <f>AVERAGE($BJ101:CN101)</f>
        <v>109.02360215053763</v>
      </c>
      <c r="CO111" s="7" t="e">
        <f>AVERAGE($CO101:CO101)</f>
        <v>#DIV/0!</v>
      </c>
      <c r="CP111" s="7" t="e">
        <f>AVERAGE($CO101:CP101)</f>
        <v>#DIV/0!</v>
      </c>
      <c r="CQ111" s="12" t="e">
        <f>AVERAGE($CO101:CQ101)</f>
        <v>#DIV/0!</v>
      </c>
      <c r="CR111" s="12" t="e">
        <f>AVERAGE($CO101:CR101)</f>
        <v>#DIV/0!</v>
      </c>
      <c r="CS111" s="12" t="e">
        <f>AVERAGE($CO101:CS101)</f>
        <v>#DIV/0!</v>
      </c>
      <c r="CT111" s="12" t="e">
        <f>AVERAGE($CO101:CT101)</f>
        <v>#DIV/0!</v>
      </c>
      <c r="CU111" s="12" t="e">
        <f>AVERAGE($CO101:CU101)</f>
        <v>#DIV/0!</v>
      </c>
      <c r="CV111" s="12" t="e">
        <f>AVERAGE($CO101:CV101)</f>
        <v>#DIV/0!</v>
      </c>
      <c r="CW111" s="12" t="e">
        <f>AVERAGE($CO101:CW101)</f>
        <v>#DIV/0!</v>
      </c>
      <c r="CX111" s="7" t="e">
        <f>AVERAGE($CO101:CX101)</f>
        <v>#DIV/0!</v>
      </c>
      <c r="CY111" s="7" t="e">
        <f>AVERAGE($CO101:CY101)</f>
        <v>#DIV/0!</v>
      </c>
      <c r="CZ111" s="7" t="e">
        <f>AVERAGE($CO101:CZ101)</f>
        <v>#DIV/0!</v>
      </c>
      <c r="DA111" s="7" t="e">
        <f>AVERAGE($CO101:DA101)</f>
        <v>#DIV/0!</v>
      </c>
      <c r="DB111" s="7" t="e">
        <f>AVERAGE($CO101:DB101)</f>
        <v>#DIV/0!</v>
      </c>
      <c r="DC111" s="7" t="e">
        <f>AVERAGE($CO101:DC101)</f>
        <v>#DIV/0!</v>
      </c>
      <c r="DD111" s="7" t="e">
        <f>AVERAGE($CO101:DD101)</f>
        <v>#DIV/0!</v>
      </c>
      <c r="DE111" s="28"/>
      <c r="DF111" s="28"/>
      <c r="DG111" s="28"/>
      <c r="DH111" s="28"/>
      <c r="DI111" s="28"/>
      <c r="DJ111" s="28"/>
      <c r="DK111" s="28"/>
      <c r="DL111" s="29"/>
      <c r="DM111" s="29"/>
      <c r="DN111" s="29"/>
      <c r="DO111" s="29"/>
      <c r="DP111" s="29"/>
      <c r="DQ111" s="29"/>
      <c r="DR111" s="29"/>
      <c r="DS111" s="28"/>
      <c r="DT111" s="28"/>
      <c r="DU111" s="28"/>
      <c r="DV111" s="28"/>
      <c r="DW111" s="28"/>
      <c r="DX111" s="28"/>
      <c r="DY111" s="28"/>
      <c r="DZ111" s="29"/>
      <c r="EA111" s="29"/>
      <c r="EB111" s="29"/>
      <c r="EC111" s="29"/>
      <c r="ED111" s="29"/>
      <c r="EE111" s="29"/>
      <c r="EF111" s="29"/>
      <c r="EG111" s="28"/>
      <c r="EH111" s="28"/>
      <c r="EI111" s="28"/>
      <c r="EJ111" s="28"/>
      <c r="EK111" s="28"/>
      <c r="EL111" s="28"/>
      <c r="EM111" s="28"/>
      <c r="EN111" s="29"/>
      <c r="EO111" s="29"/>
      <c r="EP111" s="29"/>
      <c r="EQ111" s="29"/>
      <c r="ER111" s="29"/>
      <c r="ES111" s="29"/>
      <c r="ET111" s="29"/>
      <c r="EU111" s="28"/>
      <c r="EV111" s="28"/>
      <c r="EW111" s="28"/>
      <c r="EX111" s="28"/>
      <c r="EY111" s="28"/>
      <c r="EZ111" s="28"/>
      <c r="FA111" s="28"/>
      <c r="FB111" s="29"/>
      <c r="FC111" s="29"/>
      <c r="FD111" s="29"/>
      <c r="FE111" s="29"/>
      <c r="FF111" s="29"/>
      <c r="FG111" s="29"/>
      <c r="FH111" s="29"/>
      <c r="FI111" s="28"/>
      <c r="FJ111" s="28"/>
      <c r="FK111" s="28"/>
      <c r="FL111" s="28"/>
      <c r="FM111" s="28"/>
      <c r="FN111" s="28"/>
      <c r="FO111" s="28"/>
      <c r="FP111" s="29"/>
      <c r="FQ111" s="29"/>
      <c r="FR111" s="29"/>
      <c r="FS111" s="29"/>
      <c r="FT111" s="29"/>
      <c r="FU111" s="29"/>
      <c r="FV111" s="29"/>
      <c r="FW111" s="28"/>
      <c r="FX111" s="28"/>
      <c r="FY111" s="28"/>
      <c r="FZ111" s="28"/>
      <c r="GA111" s="28"/>
      <c r="GB111" s="28"/>
      <c r="GC111" s="28"/>
      <c r="GD111" s="29"/>
      <c r="GE111" s="29"/>
      <c r="GF111" s="29"/>
      <c r="GG111" s="29"/>
      <c r="GH111" s="29"/>
      <c r="GI111" s="29"/>
      <c r="GJ111" s="29"/>
      <c r="GK111" s="28"/>
      <c r="GL111" s="28"/>
      <c r="GM111" s="28"/>
      <c r="GN111" s="28"/>
      <c r="GO111" s="28"/>
      <c r="GP111" s="28"/>
      <c r="GQ111" s="28"/>
      <c r="GR111" s="29"/>
      <c r="GS111" s="29"/>
      <c r="GT111" s="29"/>
      <c r="GU111" s="29"/>
      <c r="GV111" s="29"/>
      <c r="GW111" s="29"/>
      <c r="GX111" s="29"/>
      <c r="GY111" s="28"/>
      <c r="GZ111" s="28"/>
      <c r="HA111" s="28"/>
      <c r="HB111" s="28"/>
      <c r="HC111" s="28"/>
      <c r="HD111" s="28"/>
      <c r="HE111" s="28"/>
      <c r="HF111" s="29"/>
      <c r="HG111" s="29"/>
      <c r="HH111" s="29"/>
      <c r="HI111" s="29"/>
      <c r="HJ111" s="29"/>
      <c r="HK111" s="29"/>
      <c r="HL111" s="29"/>
      <c r="HM111" s="28"/>
      <c r="HN111" s="28"/>
      <c r="HO111" s="28"/>
      <c r="HP111" s="28"/>
      <c r="HQ111" s="28"/>
      <c r="HR111" s="28"/>
      <c r="HS111" s="28"/>
      <c r="HT111" s="29"/>
      <c r="HU111" s="29"/>
      <c r="HV111" s="29"/>
      <c r="HW111" s="29"/>
      <c r="HX111" s="29"/>
      <c r="HY111" s="29"/>
      <c r="HZ111" s="29"/>
      <c r="IA111" s="28"/>
      <c r="IB111" s="28"/>
      <c r="IC111" s="28"/>
      <c r="ID111" s="28"/>
      <c r="IE111" s="28"/>
      <c r="IF111" s="28"/>
      <c r="IG111" s="28"/>
      <c r="IH111" s="29"/>
      <c r="II111" s="29"/>
      <c r="IJ111" s="29"/>
      <c r="IK111" s="29"/>
      <c r="IL111" s="29"/>
      <c r="IM111" s="29"/>
      <c r="IN111" s="29"/>
      <c r="IO111" s="28"/>
      <c r="IP111" s="28"/>
      <c r="IQ111" s="28"/>
      <c r="IR111" s="28"/>
      <c r="IS111" s="28"/>
      <c r="IT111" s="28"/>
      <c r="IU111" s="28"/>
      <c r="IV111" s="29"/>
      <c r="IW111" s="29"/>
      <c r="IX111" s="29"/>
      <c r="IY111" s="29"/>
      <c r="IZ111" s="29"/>
      <c r="JA111" s="29"/>
      <c r="JB111" s="29"/>
      <c r="JC111" s="28"/>
      <c r="JD111" s="28"/>
      <c r="JE111" s="28"/>
      <c r="JF111" s="28"/>
      <c r="JG111" s="28"/>
      <c r="JH111" s="28"/>
      <c r="JI111" s="28"/>
      <c r="JJ111" s="29"/>
      <c r="JK111" s="29"/>
      <c r="JL111" s="29"/>
      <c r="JM111" s="29"/>
      <c r="JN111" s="29"/>
      <c r="JO111" s="29"/>
      <c r="JP111" s="29"/>
      <c r="JQ111" s="28"/>
      <c r="JR111" s="28"/>
      <c r="JS111" s="28"/>
      <c r="JT111" s="28"/>
      <c r="JU111" s="28"/>
      <c r="JV111" s="28"/>
      <c r="JW111" s="28"/>
      <c r="JX111" s="29"/>
      <c r="JY111" s="29"/>
      <c r="JZ111" s="29"/>
      <c r="KA111" s="29"/>
      <c r="KB111" s="29"/>
      <c r="KC111" s="29"/>
      <c r="KD111" s="29"/>
      <c r="KE111" s="28"/>
      <c r="KF111" s="28"/>
      <c r="KG111" s="28"/>
      <c r="KH111" s="28"/>
      <c r="KI111" s="28"/>
      <c r="KJ111" s="28"/>
      <c r="KK111" s="28"/>
      <c r="KL111" s="29"/>
      <c r="KM111" s="29"/>
      <c r="KN111" s="29"/>
      <c r="KO111" s="29"/>
      <c r="KP111" s="29"/>
      <c r="KQ111" s="29"/>
      <c r="KR111" s="29"/>
      <c r="KS111" s="28"/>
      <c r="KT111" s="28"/>
      <c r="KU111" s="28"/>
      <c r="KV111" s="28"/>
      <c r="KW111" s="28"/>
      <c r="KX111" s="28"/>
      <c r="KY111" s="28"/>
      <c r="KZ111" s="29"/>
      <c r="LA111" s="29"/>
      <c r="LB111" s="29"/>
    </row>
    <row r="112" spans="1:314" customFormat="1" x14ac:dyDescent="0.25">
      <c r="A112" s="49" t="s">
        <v>16</v>
      </c>
      <c r="B112" s="49"/>
      <c r="C112" s="14">
        <f>AVERAGE($C102:C102)</f>
        <v>206.48500000000004</v>
      </c>
      <c r="D112" s="8">
        <f>AVERAGE($C102:D102)</f>
        <v>244.62312500000002</v>
      </c>
      <c r="E112" s="8">
        <f>AVERAGE($C102:E102)</f>
        <v>254.35638888888889</v>
      </c>
      <c r="F112" s="8">
        <f>AVERAGE($C102:F102)</f>
        <v>264.80885416666666</v>
      </c>
      <c r="G112" s="8">
        <f>AVERAGE($C102:G102)</f>
        <v>271.49991666666665</v>
      </c>
      <c r="H112" s="8">
        <f>AVERAGE($C102:H102)</f>
        <v>276.20249999999999</v>
      </c>
      <c r="I112" s="8">
        <f>AVERAGE($C102:I102)</f>
        <v>282.29077380952378</v>
      </c>
      <c r="J112" s="8">
        <f>AVERAGE($C102:J102)</f>
        <v>286.06604166666665</v>
      </c>
      <c r="K112" s="14">
        <f>AVERAGE($C102:K102)</f>
        <v>286.62050925925928</v>
      </c>
      <c r="L112" s="14">
        <f>AVERAGE($C102:L102)</f>
        <v>286.04729166666664</v>
      </c>
      <c r="M112" s="14">
        <f>AVERAGE($C102:M102)</f>
        <v>288.36962121212122</v>
      </c>
      <c r="N112" s="14">
        <f>AVERAGE($C102:N102)</f>
        <v>291.6123263888889</v>
      </c>
      <c r="O112" s="14">
        <f>AVERAGE($C102:O102)</f>
        <v>294.43961538461537</v>
      </c>
      <c r="P112" s="14">
        <f>AVERAGE($C102:P102)</f>
        <v>295.36205357142853</v>
      </c>
      <c r="Q112" s="14">
        <f>AVERAGE($C102:Q102)</f>
        <v>295.4228333333333</v>
      </c>
      <c r="R112" s="8">
        <f>AVERAGE($C102:R102)</f>
        <v>290.07499999999999</v>
      </c>
      <c r="S112" s="8">
        <f>AVERAGE($C102:S102)</f>
        <v>285.2251470588235</v>
      </c>
      <c r="T112" s="8">
        <f>AVERAGE($C102:T102)</f>
        <v>281.85810185185187</v>
      </c>
      <c r="U112" s="8">
        <f>AVERAGE($C102:U102)</f>
        <v>278.89223684210526</v>
      </c>
      <c r="V112" s="8">
        <f>AVERAGE($C102:V102)</f>
        <v>276.03629166666667</v>
      </c>
      <c r="W112" s="8">
        <f>AVERAGE($C102:W102)</f>
        <v>272.76150793650794</v>
      </c>
      <c r="X112" s="8">
        <f>AVERAGE($C102:X102)</f>
        <v>269.60946969696971</v>
      </c>
      <c r="Y112" s="14">
        <f>AVERAGE($C102:Y102)</f>
        <v>265.48005434782607</v>
      </c>
      <c r="Z112" s="14">
        <f>AVERAGE($C102:Z102)</f>
        <v>261.4592534722222</v>
      </c>
      <c r="AA112" s="14">
        <f>AVERAGE($C102:AA102)</f>
        <v>258.37518333333333</v>
      </c>
      <c r="AB112" s="14">
        <f>AVERAGE($C102:AB102)</f>
        <v>255.388108974359</v>
      </c>
      <c r="AC112" s="14">
        <f>AVERAGE($C102:AC102)</f>
        <v>252.64606481481482</v>
      </c>
      <c r="AD112" s="14">
        <f>AVERAGE($C102:AD102)</f>
        <v>250.10116071428573</v>
      </c>
      <c r="AE112" s="14">
        <f>AVERAGE($C102:AE102)</f>
        <v>247.70241379310349</v>
      </c>
      <c r="AF112" s="8">
        <f>AVERAGE($C102:AF102)</f>
        <v>243.98955555555557</v>
      </c>
      <c r="AG112" s="8">
        <f>AVERAGE($C102:AG102)</f>
        <v>240.3701478494624</v>
      </c>
      <c r="AH112" s="8">
        <f>AVERAGE($AH102:AH102)</f>
        <v>148.20583333333332</v>
      </c>
      <c r="AI112" s="8">
        <f>AVERAGE($AH102:AI102)</f>
        <v>146.76541666666662</v>
      </c>
      <c r="AJ112" s="8">
        <f>AVERAGE($AH102:AJ102)</f>
        <v>146.37263888888887</v>
      </c>
      <c r="AK112" s="7">
        <f>AVERAGE($AH102:AK102)</f>
        <v>145.60395833333331</v>
      </c>
      <c r="AL112" s="8">
        <f>AVERAGE($AH102:AL102)</f>
        <v>144.51624999999999</v>
      </c>
      <c r="AM112" s="14">
        <f>AVERAGE($AH102:AM102)</f>
        <v>148.18999999999997</v>
      </c>
      <c r="AN112" s="14">
        <f>AVERAGE($AH102:AN102)</f>
        <v>150.52386904761903</v>
      </c>
      <c r="AO112" s="14">
        <f>AVERAGE($AH102:AO102)</f>
        <v>153.07963541666666</v>
      </c>
      <c r="AP112" s="14">
        <f>AVERAGE($AH102:AP102)</f>
        <v>155.19148148148147</v>
      </c>
      <c r="AQ112" s="14">
        <f>AVERAGE($AH102:AQ102)</f>
        <v>156.80666666666667</v>
      </c>
      <c r="AR112" s="14">
        <f>AVERAGE($AH102:AR102)</f>
        <v>157.97034090909091</v>
      </c>
      <c r="AS112" s="14">
        <f>AVERAGE($AH102:AS102)</f>
        <v>159.20934027777778</v>
      </c>
      <c r="AT112" s="8">
        <f>AVERAGE($AH102:AT102)</f>
        <v>159.83448717948718</v>
      </c>
      <c r="AU112" s="8">
        <f>AVERAGE($AH102:AU102)</f>
        <v>160.22351190476189</v>
      </c>
      <c r="AV112" s="8">
        <f>AVERAGE($AH102:AV102)</f>
        <v>161.18602777777778</v>
      </c>
      <c r="AW112" s="8">
        <f>AVERAGE($AH102:AW102)</f>
        <v>162.16249999999999</v>
      </c>
      <c r="AX112" s="8">
        <f>AVERAGE($AH102:AX102)</f>
        <v>163.0625</v>
      </c>
      <c r="AY112" s="7">
        <f>AVERAGE($AH102:AY102)</f>
        <v>163.85444444444445</v>
      </c>
      <c r="AZ112" s="8">
        <f>AVERAGE($AH102:AZ102)</f>
        <v>164.42405701754387</v>
      </c>
      <c r="BA112" s="14">
        <f>AVERAGE($AH102:BA102)</f>
        <v>164.80795833333335</v>
      </c>
      <c r="BB112" s="14">
        <f>AVERAGE($AH102:BB102)</f>
        <v>164.70184523809525</v>
      </c>
      <c r="BC112" s="14">
        <f>AVERAGE($AH102:BC102)</f>
        <v>165.59240530303029</v>
      </c>
      <c r="BD112" s="14">
        <f>AVERAGE($AH102:BD102)</f>
        <v>166.64452898550724</v>
      </c>
      <c r="BE112" s="14">
        <f>AVERAGE($AH102:BE102)</f>
        <v>167.86536458333333</v>
      </c>
      <c r="BF112" s="14">
        <f>AVERAGE($AH102:BF102)</f>
        <v>169.04801666666665</v>
      </c>
      <c r="BG112" s="14">
        <f>AVERAGE($AH102:BG102)</f>
        <v>169.81184294871795</v>
      </c>
      <c r="BH112" s="8">
        <f>AVERAGE($AH102:BH102)</f>
        <v>167.80152777777781</v>
      </c>
      <c r="BI112" s="8">
        <f>AVERAGE($AH102:BI102)</f>
        <v>164.3952678571429</v>
      </c>
      <c r="BJ112" s="8">
        <f>AVERAGE($BJ102:BJ102)</f>
        <v>114.82291666666664</v>
      </c>
      <c r="BK112" s="8">
        <f>AVERAGE($BJ102:BK102)</f>
        <v>127.10645833333334</v>
      </c>
      <c r="BL112" s="8">
        <f>AVERAGE($BJ102:BL102)</f>
        <v>131.4051388888889</v>
      </c>
      <c r="BM112" s="8">
        <f>AVERAGE($BJ102:BM102)</f>
        <v>133.60302083333335</v>
      </c>
      <c r="BN112" s="8">
        <f>AVERAGE($BJ102:BN102)</f>
        <v>134.61583333333334</v>
      </c>
      <c r="BO112" s="14">
        <f>AVERAGE($BJ102:BO102)</f>
        <v>124.23291666666667</v>
      </c>
      <c r="BP112" s="14">
        <f>AVERAGE($BJ102:BP102)</f>
        <v>114.68083333333334</v>
      </c>
      <c r="BQ112" s="14">
        <f>AVERAGE($BJ102:BQ102)</f>
        <v>109.65937500000001</v>
      </c>
      <c r="BR112" s="14">
        <f>AVERAGE($BJ102:BR102)</f>
        <v>105.72652777777779</v>
      </c>
      <c r="BS112" s="14">
        <f>AVERAGE($BJ102:BS102)</f>
        <v>102.56816666666666</v>
      </c>
      <c r="BT112" s="14">
        <f>AVERAGE($BJ102:BT102)</f>
        <v>99.920189393939381</v>
      </c>
      <c r="BU112" s="14">
        <f>AVERAGE($BJ102:BU102)</f>
        <v>97.72166666666665</v>
      </c>
      <c r="BV112" s="8">
        <f>AVERAGE($BJ102:BV102)</f>
        <v>99.435673076923067</v>
      </c>
      <c r="BW112" s="8">
        <f>AVERAGE($BJ102:BW102)</f>
        <v>99.289315476190467</v>
      </c>
      <c r="BX112" s="8">
        <f>AVERAGE($BJ102:BX102)</f>
        <v>100.81316666666665</v>
      </c>
      <c r="BY112" s="8">
        <f>AVERAGE($BJ102:BY102)</f>
        <v>102.26554687499998</v>
      </c>
      <c r="BZ112" s="8">
        <f>AVERAGE($BJ102:BZ102)</f>
        <v>103.46620098039214</v>
      </c>
      <c r="CA112" s="8">
        <f>AVERAGE($BJ102:CA102)</f>
        <v>104.49810185185184</v>
      </c>
      <c r="CB112" s="8">
        <f>AVERAGE($BJ102:CB102)</f>
        <v>105.33245614035087</v>
      </c>
      <c r="CC112" s="14">
        <f>AVERAGE($BJ102:CC102)</f>
        <v>106.58747916666667</v>
      </c>
      <c r="CD112" s="14">
        <f>AVERAGE($BJ102:CD102)</f>
        <v>105.75230158730157</v>
      </c>
      <c r="CE112" s="14">
        <f>AVERAGE($BJ102:CE102)</f>
        <v>107.03227272727273</v>
      </c>
      <c r="CF112" s="14">
        <f>AVERAGE($BJ102:CF102)</f>
        <v>108.31695652173913</v>
      </c>
      <c r="CG112" s="14">
        <f>AVERAGE($BJ102:CG102)</f>
        <v>109.51161458333333</v>
      </c>
      <c r="CH112" s="14">
        <f>AVERAGE($BJ102:CH102)</f>
        <v>110.49215</v>
      </c>
      <c r="CI112" s="14">
        <f>AVERAGE($BJ102:CI102)</f>
        <v>111.31682692307693</v>
      </c>
      <c r="CJ112" s="8">
        <f>AVERAGE($BJ102:CJ102)</f>
        <v>111.10293209876544</v>
      </c>
      <c r="CK112" s="8">
        <f>AVERAGE($BJ102:CK102)</f>
        <v>110.72622023809524</v>
      </c>
      <c r="CL112" s="8">
        <f>AVERAGE($BJ102:CL102)</f>
        <v>110.60423850574712</v>
      </c>
      <c r="CM112" s="8">
        <f>AVERAGE($BJ102:CM102)</f>
        <v>110.44083333333332</v>
      </c>
      <c r="CN112" s="8">
        <f>AVERAGE($BJ102:CN102)</f>
        <v>110.27641129032256</v>
      </c>
      <c r="CO112" s="8" t="e">
        <f>AVERAGE($CO102:CO102)</f>
        <v>#DIV/0!</v>
      </c>
      <c r="CP112" s="8" t="e">
        <f>AVERAGE($CO102:CP102)</f>
        <v>#DIV/0!</v>
      </c>
      <c r="CQ112" s="14" t="e">
        <f>AVERAGE($CO102:CQ102)</f>
        <v>#DIV/0!</v>
      </c>
      <c r="CR112" s="14" t="e">
        <f>AVERAGE($CO102:CR102)</f>
        <v>#DIV/0!</v>
      </c>
      <c r="CS112" s="14" t="e">
        <f>AVERAGE($CO102:CS102)</f>
        <v>#DIV/0!</v>
      </c>
      <c r="CT112" s="14" t="e">
        <f>AVERAGE($CO102:CT102)</f>
        <v>#DIV/0!</v>
      </c>
      <c r="CU112" s="14" t="e">
        <f>AVERAGE($CO102:CU102)</f>
        <v>#DIV/0!</v>
      </c>
      <c r="CV112" s="14" t="e">
        <f>AVERAGE($CO102:CV102)</f>
        <v>#DIV/0!</v>
      </c>
      <c r="CW112" s="14" t="e">
        <f>AVERAGE($CO102:CW102)</f>
        <v>#DIV/0!</v>
      </c>
      <c r="CX112" s="8" t="e">
        <f>AVERAGE($CO102:CX102)</f>
        <v>#DIV/0!</v>
      </c>
      <c r="CY112" s="8" t="e">
        <f>AVERAGE($CO102:CY102)</f>
        <v>#DIV/0!</v>
      </c>
      <c r="CZ112" s="8" t="e">
        <f>AVERAGE($CO102:CZ102)</f>
        <v>#DIV/0!</v>
      </c>
      <c r="DA112" s="8" t="e">
        <f>AVERAGE($CO102:DA102)</f>
        <v>#DIV/0!</v>
      </c>
      <c r="DB112" s="8" t="e">
        <f>AVERAGE($CO102:DB102)</f>
        <v>#DIV/0!</v>
      </c>
      <c r="DC112" s="8" t="e">
        <f>AVERAGE($CO102:DC102)</f>
        <v>#DIV/0!</v>
      </c>
      <c r="DD112" s="8" t="e">
        <f>AVERAGE($CO102:DD102)</f>
        <v>#DIV/0!</v>
      </c>
      <c r="DE112" s="28"/>
      <c r="DF112" s="28"/>
      <c r="DG112" s="28"/>
      <c r="DH112" s="28"/>
      <c r="DI112" s="28"/>
      <c r="DJ112" s="28"/>
      <c r="DK112" s="28"/>
      <c r="DL112" s="29"/>
      <c r="DM112" s="29"/>
      <c r="DN112" s="29"/>
      <c r="DO112" s="29"/>
      <c r="DP112" s="29"/>
      <c r="DQ112" s="29"/>
      <c r="DR112" s="29"/>
      <c r="DS112" s="28"/>
      <c r="DT112" s="28"/>
      <c r="DU112" s="28"/>
      <c r="DV112" s="28"/>
      <c r="DW112" s="28"/>
      <c r="DX112" s="28"/>
      <c r="DY112" s="28"/>
      <c r="DZ112" s="29"/>
      <c r="EA112" s="29"/>
      <c r="EB112" s="29"/>
      <c r="EC112" s="29"/>
      <c r="ED112" s="29"/>
      <c r="EE112" s="29"/>
      <c r="EF112" s="29"/>
      <c r="EG112" s="28"/>
      <c r="EH112" s="28"/>
      <c r="EI112" s="28"/>
      <c r="EJ112" s="28"/>
      <c r="EK112" s="28"/>
      <c r="EL112" s="28"/>
      <c r="EM112" s="28"/>
      <c r="EN112" s="29"/>
      <c r="EO112" s="29"/>
      <c r="EP112" s="29"/>
      <c r="EQ112" s="29"/>
      <c r="ER112" s="29"/>
      <c r="ES112" s="29"/>
      <c r="ET112" s="29"/>
      <c r="EU112" s="28"/>
      <c r="EV112" s="28"/>
      <c r="EW112" s="28"/>
      <c r="EX112" s="28"/>
      <c r="EY112" s="28"/>
      <c r="EZ112" s="28"/>
      <c r="FA112" s="28"/>
      <c r="FB112" s="29"/>
      <c r="FC112" s="29"/>
      <c r="FD112" s="29"/>
      <c r="FE112" s="29"/>
      <c r="FF112" s="29"/>
      <c r="FG112" s="29"/>
      <c r="FH112" s="29"/>
      <c r="FI112" s="28"/>
      <c r="FJ112" s="28"/>
      <c r="FK112" s="28"/>
      <c r="FL112" s="28"/>
      <c r="FM112" s="28"/>
      <c r="FN112" s="28"/>
      <c r="FO112" s="28"/>
      <c r="FP112" s="29"/>
      <c r="FQ112" s="29"/>
      <c r="FR112" s="29"/>
      <c r="FS112" s="29"/>
      <c r="FT112" s="29"/>
      <c r="FU112" s="29"/>
      <c r="FV112" s="29"/>
      <c r="FW112" s="28"/>
      <c r="FX112" s="28"/>
      <c r="FY112" s="28"/>
      <c r="FZ112" s="28"/>
      <c r="GA112" s="28"/>
      <c r="GB112" s="28"/>
      <c r="GC112" s="28"/>
      <c r="GD112" s="29"/>
      <c r="GE112" s="29"/>
      <c r="GF112" s="29"/>
      <c r="GG112" s="29"/>
      <c r="GH112" s="29"/>
      <c r="GI112" s="29"/>
      <c r="GJ112" s="29"/>
      <c r="GK112" s="28"/>
      <c r="GL112" s="28"/>
      <c r="GM112" s="28"/>
      <c r="GN112" s="28"/>
      <c r="GO112" s="28"/>
      <c r="GP112" s="28"/>
      <c r="GQ112" s="28"/>
      <c r="GR112" s="29"/>
      <c r="GS112" s="29"/>
      <c r="GT112" s="29"/>
      <c r="GU112" s="29"/>
      <c r="GV112" s="29"/>
      <c r="GW112" s="29"/>
      <c r="GX112" s="29"/>
      <c r="GY112" s="28"/>
      <c r="GZ112" s="28"/>
      <c r="HA112" s="28"/>
      <c r="HB112" s="28"/>
      <c r="HC112" s="28"/>
      <c r="HD112" s="28"/>
      <c r="HE112" s="28"/>
      <c r="HF112" s="29"/>
      <c r="HG112" s="29"/>
      <c r="HH112" s="29"/>
      <c r="HI112" s="29"/>
      <c r="HJ112" s="29"/>
      <c r="HK112" s="29"/>
      <c r="HL112" s="29"/>
      <c r="HM112" s="28"/>
      <c r="HN112" s="28"/>
      <c r="HO112" s="28"/>
      <c r="HP112" s="28"/>
      <c r="HQ112" s="28"/>
      <c r="HR112" s="28"/>
      <c r="HS112" s="28"/>
      <c r="HT112" s="29"/>
      <c r="HU112" s="29"/>
      <c r="HV112" s="29"/>
      <c r="HW112" s="29"/>
      <c r="HX112" s="29"/>
      <c r="HY112" s="29"/>
      <c r="HZ112" s="29"/>
      <c r="IA112" s="28"/>
      <c r="IB112" s="28"/>
      <c r="IC112" s="28"/>
      <c r="ID112" s="28"/>
      <c r="IE112" s="28"/>
      <c r="IF112" s="28"/>
      <c r="IG112" s="28"/>
      <c r="IH112" s="29"/>
      <c r="II112" s="29"/>
      <c r="IJ112" s="29"/>
      <c r="IK112" s="29"/>
      <c r="IL112" s="29"/>
      <c r="IM112" s="29"/>
      <c r="IN112" s="29"/>
      <c r="IO112" s="28"/>
      <c r="IP112" s="28"/>
      <c r="IQ112" s="28"/>
      <c r="IR112" s="28"/>
      <c r="IS112" s="28"/>
      <c r="IT112" s="28"/>
      <c r="IU112" s="28"/>
      <c r="IV112" s="29"/>
      <c r="IW112" s="29"/>
      <c r="IX112" s="29"/>
      <c r="IY112" s="29"/>
      <c r="IZ112" s="29"/>
      <c r="JA112" s="29"/>
      <c r="JB112" s="29"/>
      <c r="JC112" s="28"/>
      <c r="JD112" s="28"/>
      <c r="JE112" s="28"/>
      <c r="JF112" s="28"/>
      <c r="JG112" s="28"/>
      <c r="JH112" s="28"/>
      <c r="JI112" s="28"/>
      <c r="JJ112" s="29"/>
      <c r="JK112" s="29"/>
      <c r="JL112" s="29"/>
      <c r="JM112" s="29"/>
      <c r="JN112" s="29"/>
      <c r="JO112" s="29"/>
      <c r="JP112" s="29"/>
      <c r="JQ112" s="28"/>
      <c r="JR112" s="28"/>
      <c r="JS112" s="28"/>
      <c r="JT112" s="28"/>
      <c r="JU112" s="28"/>
      <c r="JV112" s="28"/>
      <c r="JW112" s="28"/>
      <c r="JX112" s="29"/>
      <c r="JY112" s="29"/>
      <c r="JZ112" s="29"/>
      <c r="KA112" s="29"/>
      <c r="KB112" s="29"/>
      <c r="KC112" s="29"/>
      <c r="KD112" s="29"/>
      <c r="KE112" s="28"/>
      <c r="KF112" s="28"/>
      <c r="KG112" s="28"/>
      <c r="KH112" s="28"/>
      <c r="KI112" s="28"/>
      <c r="KJ112" s="28"/>
      <c r="KK112" s="28"/>
      <c r="KL112" s="29"/>
      <c r="KM112" s="29"/>
      <c r="KN112" s="29"/>
      <c r="KO112" s="29"/>
      <c r="KP112" s="29"/>
      <c r="KQ112" s="29"/>
      <c r="KR112" s="29"/>
      <c r="KS112" s="28"/>
      <c r="KT112" s="28"/>
      <c r="KU112" s="28"/>
      <c r="KV112" s="28"/>
      <c r="KW112" s="28"/>
      <c r="KX112" s="28"/>
      <c r="KY112" s="28"/>
      <c r="KZ112" s="29"/>
      <c r="LA112" s="29"/>
      <c r="LB112" s="29"/>
    </row>
    <row r="113" spans="1:314" customFormat="1" x14ac:dyDescent="0.25">
      <c r="A113" s="49" t="s">
        <v>17</v>
      </c>
      <c r="B113" s="49"/>
      <c r="C113" s="14">
        <f>AVERAGE($C103:C103)</f>
        <v>206.48416666666671</v>
      </c>
      <c r="D113" s="8">
        <f>AVERAGE($C103:D103)</f>
        <v>244.6229166666667</v>
      </c>
      <c r="E113" s="8">
        <f>AVERAGE($C103:E103)</f>
        <v>254.35569444444445</v>
      </c>
      <c r="F113" s="8">
        <f>AVERAGE($C103:F103)</f>
        <v>264.80812500000002</v>
      </c>
      <c r="G113" s="8">
        <f>AVERAGE($C103:G103)</f>
        <v>271.47283333333337</v>
      </c>
      <c r="H113" s="8">
        <f>AVERAGE($C103:H103)</f>
        <v>269.66097222222226</v>
      </c>
      <c r="I113" s="8">
        <f>AVERAGE($C103:I103)</f>
        <v>276.68375000000003</v>
      </c>
      <c r="J113" s="8">
        <f>AVERAGE($C103:J103)</f>
        <v>281.15989583333334</v>
      </c>
      <c r="K113" s="14">
        <f>AVERAGE($C103:K103)</f>
        <v>282.25949074074077</v>
      </c>
      <c r="L113" s="14">
        <f>AVERAGE($C103:L103)</f>
        <v>282.12237500000003</v>
      </c>
      <c r="M113" s="14">
        <f>AVERAGE($C103:M103)</f>
        <v>284.80151515151516</v>
      </c>
      <c r="N113" s="14">
        <f>AVERAGE($C103:N103)</f>
        <v>288.34156250000001</v>
      </c>
      <c r="O113" s="14">
        <f>AVERAGE($C103:O103)</f>
        <v>291.41794871794872</v>
      </c>
      <c r="P113" s="14">
        <f>AVERAGE($C103:P103)</f>
        <v>292.55624999999998</v>
      </c>
      <c r="Q113" s="14">
        <f>AVERAGE($C103:Q103)</f>
        <v>292.80408333333332</v>
      </c>
      <c r="R113" s="8">
        <f>AVERAGE($C103:R103)</f>
        <v>287.61992187499999</v>
      </c>
      <c r="S113" s="8">
        <f>AVERAGE($C103:S103)</f>
        <v>282.91446078431375</v>
      </c>
      <c r="T113" s="8">
        <f>AVERAGE($C103:T103)</f>
        <v>279.67578703703708</v>
      </c>
      <c r="U113" s="8">
        <f>AVERAGE($C103:U103)</f>
        <v>276.82478070175443</v>
      </c>
      <c r="V113" s="8">
        <f>AVERAGE($C103:V103)</f>
        <v>274.07220833333338</v>
      </c>
      <c r="W113" s="8">
        <f>AVERAGE($C103:W103)</f>
        <v>270.86948412698416</v>
      </c>
      <c r="X113" s="8">
        <f>AVERAGE($C103:X103)</f>
        <v>267.79147727272732</v>
      </c>
      <c r="Y113" s="14">
        <f>AVERAGE($C103:Y103)</f>
        <v>263.74106884057977</v>
      </c>
      <c r="Z113" s="14">
        <f>AVERAGE($C103:Z103)</f>
        <v>259.79272569444447</v>
      </c>
      <c r="AA113" s="14">
        <f>AVERAGE($C103:AA103)</f>
        <v>256.7753166666667</v>
      </c>
      <c r="AB113" s="14">
        <f>AVERAGE($C103:AB103)</f>
        <v>253.84908653846156</v>
      </c>
      <c r="AC113" s="14">
        <f>AVERAGE($C103:AC103)</f>
        <v>251.16405864197534</v>
      </c>
      <c r="AD113" s="14">
        <f>AVERAGE($C103:AD103)</f>
        <v>248.64610119047623</v>
      </c>
      <c r="AE113" s="14">
        <f>AVERAGE($C103:AE103)</f>
        <v>246.21623563218395</v>
      </c>
      <c r="AF113" s="8">
        <f>AVERAGE($C103:AF103)</f>
        <v>242.5529166666667</v>
      </c>
      <c r="AG113" s="8">
        <f>AVERAGE($C103:AG103)</f>
        <v>239.0182661290323</v>
      </c>
      <c r="AH113" s="8">
        <f>AVERAGE($AH103:AH103)</f>
        <v>150.80375000000004</v>
      </c>
      <c r="AI113" s="8">
        <f>AVERAGE($AH103:AI103)</f>
        <v>148.640625</v>
      </c>
      <c r="AJ113" s="8">
        <f>AVERAGE($AH103:AJ103)</f>
        <v>148.51611111111109</v>
      </c>
      <c r="AK113" s="8">
        <f>AVERAGE($AH103:AK103)</f>
        <v>148.82864583333333</v>
      </c>
      <c r="AL113" s="8">
        <f>AVERAGE($AH103:AL103)</f>
        <v>151.13799999999998</v>
      </c>
      <c r="AM113" s="14">
        <f>AVERAGE($AH103:AM103)</f>
        <v>153.97201388888888</v>
      </c>
      <c r="AN113" s="14">
        <f>AVERAGE($AH103:AN103)</f>
        <v>155.5515476190476</v>
      </c>
      <c r="AO113" s="14">
        <f>AVERAGE($AH103:AO103)</f>
        <v>157.55270833333333</v>
      </c>
      <c r="AP113" s="14">
        <f>AVERAGE($AH103:AP103)</f>
        <v>159.19574074074072</v>
      </c>
      <c r="AQ113" s="14">
        <f>AVERAGE($AH103:AQ103)</f>
        <v>160.49166666666665</v>
      </c>
      <c r="AR113" s="14">
        <f>AVERAGE($AH103:AR103)</f>
        <v>161.36575757575756</v>
      </c>
      <c r="AS113" s="14">
        <f>AVERAGE($AH103:AS103)</f>
        <v>162.38763888888886</v>
      </c>
      <c r="AT113" s="8">
        <f>AVERAGE($AH103:AT103)</f>
        <v>162.76830128205125</v>
      </c>
      <c r="AU113" s="8">
        <f>AVERAGE($AH103:AU103)</f>
        <v>162.94776785714285</v>
      </c>
      <c r="AV113" s="8">
        <f>AVERAGE($AH103:AV103)</f>
        <v>163.72872222222219</v>
      </c>
      <c r="AW113" s="8">
        <f>AVERAGE($AH103:AW103)</f>
        <v>164.54632812499997</v>
      </c>
      <c r="AX113" s="8">
        <f>AVERAGE($AH103:AX103)</f>
        <v>165.3501470588235</v>
      </c>
      <c r="AY113" s="8">
        <f>AVERAGE($AH103:AY103)</f>
        <v>166.02849537037034</v>
      </c>
      <c r="AZ113" s="8">
        <f>AVERAGE($AH103:AZ103)</f>
        <v>166.48370614035085</v>
      </c>
      <c r="BA113" s="14">
        <f>AVERAGE($AH103:BA103)</f>
        <v>166.75877083333333</v>
      </c>
      <c r="BB113" s="14">
        <f>AVERAGE($AH103:BB103)</f>
        <v>166.52692460317459</v>
      </c>
      <c r="BC113" s="14">
        <f>AVERAGE($AH103:BC103)</f>
        <v>167.33452651515151</v>
      </c>
      <c r="BD113" s="14">
        <f>AVERAGE($AH103:BD103)</f>
        <v>168.2298188405797</v>
      </c>
      <c r="BE113" s="14">
        <f>AVERAGE($AH103:BE103)</f>
        <v>169.38460069444443</v>
      </c>
      <c r="BF113" s="14">
        <f>AVERAGE($AH103:BF103)</f>
        <v>170.50649999999999</v>
      </c>
      <c r="BG113" s="14">
        <f>AVERAGE($AH103:BG103)</f>
        <v>171.2142467948718</v>
      </c>
      <c r="BH113" s="8">
        <f>AVERAGE($AH103:BH103)</f>
        <v>166.86665123456788</v>
      </c>
      <c r="BI113" s="8">
        <f>AVERAGE($AH103:BI103)</f>
        <v>162.68462797619048</v>
      </c>
      <c r="BJ113" s="8">
        <f>AVERAGE($BJ103:BJ103)</f>
        <v>49.769999999999989</v>
      </c>
      <c r="BK113" s="8">
        <f>AVERAGE($BJ103:BK103)</f>
        <v>49.769999999999989</v>
      </c>
      <c r="BL113" s="8">
        <f>AVERAGE($BJ103:BL103)</f>
        <v>49.769999999999989</v>
      </c>
      <c r="BM113" s="8">
        <f>AVERAGE($BJ103:BM103)</f>
        <v>51.290624999999991</v>
      </c>
      <c r="BN113" s="8">
        <f>AVERAGE($BJ103:BN103)</f>
        <v>68.075083333333325</v>
      </c>
      <c r="BO113" s="14">
        <f>AVERAGE($BJ103:BO103)</f>
        <v>65.024236111111108</v>
      </c>
      <c r="BP113" s="14">
        <f>AVERAGE($BJ103:BP103)</f>
        <v>63.589107142857138</v>
      </c>
      <c r="BQ113" s="14">
        <f>AVERAGE($BJ103:BQ103)</f>
        <v>64.400885416666668</v>
      </c>
      <c r="BR113" s="14">
        <f>AVERAGE($BJ103:BR103)</f>
        <v>65.288287037037037</v>
      </c>
      <c r="BS113" s="14">
        <f>AVERAGE($BJ103:BS103)</f>
        <v>65.743833333333328</v>
      </c>
      <c r="BT113" s="14">
        <f>AVERAGE($BJ103:BT103)</f>
        <v>64.461969696969689</v>
      </c>
      <c r="BU113" s="14">
        <f>AVERAGE($BJ103:BU103)</f>
        <v>63.384374999999999</v>
      </c>
      <c r="BV113" s="8">
        <f>AVERAGE($BJ103:BV103)</f>
        <v>64.1313782051282</v>
      </c>
      <c r="BW113" s="8">
        <f>AVERAGE($BJ103:BW103)</f>
        <v>64.050892857142856</v>
      </c>
      <c r="BX113" s="8">
        <f>AVERAGE($BJ103:BX103)</f>
        <v>65.142805555555555</v>
      </c>
      <c r="BY113" s="8">
        <f>AVERAGE($BJ103:BY103)</f>
        <v>66.490729166666668</v>
      </c>
      <c r="BZ113" s="8">
        <f>AVERAGE($BJ103:BZ103)</f>
        <v>67.437009803921569</v>
      </c>
      <c r="CA113" s="8">
        <f>AVERAGE($BJ103:CA103)</f>
        <v>69.495694444444453</v>
      </c>
      <c r="CB113" s="8">
        <f>AVERAGE($BJ103:CB103)</f>
        <v>71.500833333333333</v>
      </c>
      <c r="CC113" s="14">
        <f>AVERAGE($BJ103:CC103)</f>
        <v>71.888187500000001</v>
      </c>
      <c r="CD113" s="14">
        <f>AVERAGE($BJ103:CD103)</f>
        <v>71.364285714285714</v>
      </c>
      <c r="CE113" s="14">
        <f>AVERAGE($BJ103:CE103)</f>
        <v>71.736496212121224</v>
      </c>
      <c r="CF113" s="14">
        <f>AVERAGE($BJ103:CF103)</f>
        <v>72.176286231884063</v>
      </c>
      <c r="CG113" s="14">
        <f>AVERAGE($BJ103:CG103)</f>
        <v>72.898107638888902</v>
      </c>
      <c r="CH113" s="14">
        <f>AVERAGE($BJ103:CH103)</f>
        <v>73.660350000000008</v>
      </c>
      <c r="CI113" s="14">
        <f>AVERAGE($BJ103:CI103)</f>
        <v>74.861394230769235</v>
      </c>
      <c r="CJ113" s="8">
        <f>AVERAGE($BJ103:CJ103)</f>
        <v>74.726836419753099</v>
      </c>
      <c r="CK113" s="8">
        <f>AVERAGE($BJ103:CK103)</f>
        <v>75.223497023809529</v>
      </c>
      <c r="CL113" s="8">
        <f>AVERAGE($BJ103:CL103)</f>
        <v>76.216408045977019</v>
      </c>
      <c r="CM113" s="8">
        <f>AVERAGE($BJ103:CM103)</f>
        <v>77.146041666666676</v>
      </c>
      <c r="CN113" s="8">
        <f>AVERAGE($BJ103:CN103)</f>
        <v>78.01512096774195</v>
      </c>
      <c r="CO113" s="8" t="e">
        <f>AVERAGE($CO103:CO103)</f>
        <v>#DIV/0!</v>
      </c>
      <c r="CP113" s="8" t="e">
        <f>AVERAGE($CO103:CP103)</f>
        <v>#DIV/0!</v>
      </c>
      <c r="CQ113" s="14" t="e">
        <f>AVERAGE($CO103:CQ103)</f>
        <v>#DIV/0!</v>
      </c>
      <c r="CR113" s="14" t="e">
        <f>AVERAGE($CO103:CR103)</f>
        <v>#DIV/0!</v>
      </c>
      <c r="CS113" s="14" t="e">
        <f>AVERAGE($CO103:CS103)</f>
        <v>#DIV/0!</v>
      </c>
      <c r="CT113" s="14" t="e">
        <f>AVERAGE($CO103:CT103)</f>
        <v>#DIV/0!</v>
      </c>
      <c r="CU113" s="14" t="e">
        <f>AVERAGE($CO103:CU103)</f>
        <v>#DIV/0!</v>
      </c>
      <c r="CV113" s="14" t="e">
        <f>AVERAGE($CO103:CV103)</f>
        <v>#DIV/0!</v>
      </c>
      <c r="CW113" s="14" t="e">
        <f>AVERAGE($CO103:CW103)</f>
        <v>#DIV/0!</v>
      </c>
      <c r="CX113" s="8" t="e">
        <f>AVERAGE($CO103:CX103)</f>
        <v>#DIV/0!</v>
      </c>
      <c r="CY113" s="8" t="e">
        <f>AVERAGE($CO103:CY103)</f>
        <v>#DIV/0!</v>
      </c>
      <c r="CZ113" s="8" t="e">
        <f>AVERAGE($CO103:CZ103)</f>
        <v>#DIV/0!</v>
      </c>
      <c r="DA113" s="8" t="e">
        <f>AVERAGE($CO103:DA103)</f>
        <v>#DIV/0!</v>
      </c>
      <c r="DB113" s="8" t="e">
        <f>AVERAGE($CO103:DB103)</f>
        <v>#DIV/0!</v>
      </c>
      <c r="DC113" s="8" t="e">
        <f>AVERAGE($CO103:DC103)</f>
        <v>#DIV/0!</v>
      </c>
      <c r="DD113" s="8" t="e">
        <f>AVERAGE($CO103:DD103)</f>
        <v>#DIV/0!</v>
      </c>
      <c r="DE113" s="28"/>
      <c r="DF113" s="28"/>
      <c r="DG113" s="28"/>
      <c r="DH113" s="28"/>
      <c r="DI113" s="28"/>
      <c r="DJ113" s="28"/>
      <c r="DK113" s="28"/>
      <c r="DL113" s="29"/>
      <c r="DM113" s="29"/>
      <c r="DN113" s="29"/>
      <c r="DO113" s="29"/>
      <c r="DP113" s="29"/>
      <c r="DQ113" s="29"/>
      <c r="DR113" s="29"/>
      <c r="DS113" s="28"/>
      <c r="DT113" s="28"/>
      <c r="DU113" s="28"/>
      <c r="DV113" s="28"/>
      <c r="DW113" s="28"/>
      <c r="DX113" s="28"/>
      <c r="DY113" s="28"/>
      <c r="DZ113" s="29"/>
      <c r="EA113" s="29"/>
      <c r="EB113" s="29"/>
      <c r="EC113" s="29"/>
      <c r="ED113" s="29"/>
      <c r="EE113" s="29"/>
      <c r="EF113" s="29"/>
      <c r="EG113" s="28"/>
      <c r="EH113" s="28"/>
      <c r="EI113" s="28"/>
      <c r="EJ113" s="28"/>
      <c r="EK113" s="28"/>
      <c r="EL113" s="28"/>
      <c r="EM113" s="28"/>
      <c r="EN113" s="29"/>
      <c r="EO113" s="29"/>
      <c r="EP113" s="29"/>
      <c r="EQ113" s="29"/>
      <c r="ER113" s="29"/>
      <c r="ES113" s="29"/>
      <c r="ET113" s="29"/>
      <c r="EU113" s="28"/>
      <c r="EV113" s="28"/>
      <c r="EW113" s="28"/>
      <c r="EX113" s="28"/>
      <c r="EY113" s="28"/>
      <c r="EZ113" s="28"/>
      <c r="FA113" s="28"/>
      <c r="FB113" s="29"/>
      <c r="FC113" s="29"/>
      <c r="FD113" s="29"/>
      <c r="FE113" s="29"/>
      <c r="FF113" s="29"/>
      <c r="FG113" s="29"/>
      <c r="FH113" s="29"/>
      <c r="FI113" s="28"/>
      <c r="FJ113" s="28"/>
      <c r="FK113" s="28"/>
      <c r="FL113" s="28"/>
      <c r="FM113" s="28"/>
      <c r="FN113" s="28"/>
      <c r="FO113" s="28"/>
      <c r="FP113" s="29"/>
      <c r="FQ113" s="29"/>
      <c r="FR113" s="29"/>
      <c r="FS113" s="29"/>
      <c r="FT113" s="29"/>
      <c r="FU113" s="29"/>
      <c r="FV113" s="29"/>
      <c r="FW113" s="28"/>
      <c r="FX113" s="28"/>
      <c r="FY113" s="28"/>
      <c r="FZ113" s="28"/>
      <c r="GA113" s="28"/>
      <c r="GB113" s="28"/>
      <c r="GC113" s="28"/>
      <c r="GD113" s="29"/>
      <c r="GE113" s="29"/>
      <c r="GF113" s="29"/>
      <c r="GG113" s="29"/>
      <c r="GH113" s="29"/>
      <c r="GI113" s="29"/>
      <c r="GJ113" s="29"/>
      <c r="GK113" s="28"/>
      <c r="GL113" s="28"/>
      <c r="GM113" s="28"/>
      <c r="GN113" s="28"/>
      <c r="GO113" s="28"/>
      <c r="GP113" s="28"/>
      <c r="GQ113" s="28"/>
      <c r="GR113" s="29"/>
      <c r="GS113" s="29"/>
      <c r="GT113" s="29"/>
      <c r="GU113" s="29"/>
      <c r="GV113" s="29"/>
      <c r="GW113" s="29"/>
      <c r="GX113" s="29"/>
      <c r="GY113" s="28"/>
      <c r="GZ113" s="28"/>
      <c r="HA113" s="28"/>
      <c r="HB113" s="28"/>
      <c r="HC113" s="28"/>
      <c r="HD113" s="28"/>
      <c r="HE113" s="28"/>
      <c r="HF113" s="29"/>
      <c r="HG113" s="29"/>
      <c r="HH113" s="29"/>
      <c r="HI113" s="29"/>
      <c r="HJ113" s="29"/>
      <c r="HK113" s="29"/>
      <c r="HL113" s="29"/>
      <c r="HM113" s="28"/>
      <c r="HN113" s="28"/>
      <c r="HO113" s="28"/>
      <c r="HP113" s="28"/>
      <c r="HQ113" s="28"/>
      <c r="HR113" s="28"/>
      <c r="HS113" s="28"/>
      <c r="HT113" s="29"/>
      <c r="HU113" s="29"/>
      <c r="HV113" s="29"/>
      <c r="HW113" s="29"/>
      <c r="HX113" s="29"/>
      <c r="HY113" s="29"/>
      <c r="HZ113" s="29"/>
      <c r="IA113" s="28"/>
      <c r="IB113" s="28"/>
      <c r="IC113" s="28"/>
      <c r="ID113" s="28"/>
      <c r="IE113" s="28"/>
      <c r="IF113" s="28"/>
      <c r="IG113" s="28"/>
      <c r="IH113" s="29"/>
      <c r="II113" s="29"/>
      <c r="IJ113" s="29"/>
      <c r="IK113" s="29"/>
      <c r="IL113" s="29"/>
      <c r="IM113" s="29"/>
      <c r="IN113" s="29"/>
      <c r="IO113" s="28"/>
      <c r="IP113" s="28"/>
      <c r="IQ113" s="28"/>
      <c r="IR113" s="28"/>
      <c r="IS113" s="28"/>
      <c r="IT113" s="28"/>
      <c r="IU113" s="28"/>
      <c r="IV113" s="29"/>
      <c r="IW113" s="29"/>
      <c r="IX113" s="29"/>
      <c r="IY113" s="29"/>
      <c r="IZ113" s="29"/>
      <c r="JA113" s="29"/>
      <c r="JB113" s="29"/>
      <c r="JC113" s="28"/>
      <c r="JD113" s="28"/>
      <c r="JE113" s="28"/>
      <c r="JF113" s="28"/>
      <c r="JG113" s="28"/>
      <c r="JH113" s="28"/>
      <c r="JI113" s="28"/>
      <c r="JJ113" s="29"/>
      <c r="JK113" s="29"/>
      <c r="JL113" s="29"/>
      <c r="JM113" s="29"/>
      <c r="JN113" s="29"/>
      <c r="JO113" s="29"/>
      <c r="JP113" s="29"/>
      <c r="JQ113" s="28"/>
      <c r="JR113" s="28"/>
      <c r="JS113" s="28"/>
      <c r="JT113" s="28"/>
      <c r="JU113" s="28"/>
      <c r="JV113" s="28"/>
      <c r="JW113" s="28"/>
      <c r="JX113" s="29"/>
      <c r="JY113" s="29"/>
      <c r="JZ113" s="29"/>
      <c r="KA113" s="29"/>
      <c r="KB113" s="29"/>
      <c r="KC113" s="29"/>
      <c r="KD113" s="29"/>
      <c r="KE113" s="28"/>
      <c r="KF113" s="28"/>
      <c r="KG113" s="28"/>
      <c r="KH113" s="28"/>
      <c r="KI113" s="28"/>
      <c r="KJ113" s="28"/>
      <c r="KK113" s="28"/>
      <c r="KL113" s="29"/>
      <c r="KM113" s="29"/>
      <c r="KN113" s="29"/>
      <c r="KO113" s="29"/>
      <c r="KP113" s="29"/>
      <c r="KQ113" s="29"/>
      <c r="KR113" s="29"/>
      <c r="KS113" s="28"/>
      <c r="KT113" s="28"/>
      <c r="KU113" s="28"/>
      <c r="KV113" s="28"/>
      <c r="KW113" s="28"/>
      <c r="KX113" s="28"/>
      <c r="KY113" s="28"/>
      <c r="KZ113" s="29"/>
      <c r="LA113" s="29"/>
      <c r="LB113" s="29"/>
    </row>
    <row r="114" spans="1:314" customFormat="1" ht="15.75" thickBot="1" x14ac:dyDescent="0.3">
      <c r="A114" s="50" t="s">
        <v>18</v>
      </c>
      <c r="B114" s="50"/>
      <c r="C114" s="15">
        <f>AVERAGE($C104:C104)</f>
        <v>206.48500000000004</v>
      </c>
      <c r="D114" s="10">
        <f>AVERAGE($C104:D104)</f>
        <v>244.62312500000002</v>
      </c>
      <c r="E114" s="10">
        <f>AVERAGE($C104:E104)</f>
        <v>254.35583333333338</v>
      </c>
      <c r="F114" s="10">
        <f>AVERAGE($C104:F104)</f>
        <v>264.80843750000003</v>
      </c>
      <c r="G114" s="10">
        <f>AVERAGE($C104:G104)</f>
        <v>271.49958333333336</v>
      </c>
      <c r="H114" s="10">
        <f>AVERAGE($C104:H104)</f>
        <v>276.20222222222225</v>
      </c>
      <c r="I114" s="10">
        <f>AVERAGE($C104:I104)</f>
        <v>282.29053571428574</v>
      </c>
      <c r="J114" s="10">
        <f>AVERAGE($C104:J104)</f>
        <v>286.06583333333333</v>
      </c>
      <c r="K114" s="15">
        <f>AVERAGE($C104:K104)</f>
        <v>286.62032407407406</v>
      </c>
      <c r="L114" s="15">
        <f>AVERAGE($C104:L104)</f>
        <v>286.04712499999999</v>
      </c>
      <c r="M114" s="15">
        <f>AVERAGE($C104:M104)</f>
        <v>288.3694696969697</v>
      </c>
      <c r="N114" s="15">
        <f>AVERAGE($C104:N104)</f>
        <v>291.61218749999995</v>
      </c>
      <c r="O114" s="15">
        <f>AVERAGE($C104:O104)</f>
        <v>294.43695512820511</v>
      </c>
      <c r="P114" s="15">
        <f>AVERAGE($C104:P104)</f>
        <v>295.35952380952375</v>
      </c>
      <c r="Q114" s="15">
        <f>AVERAGE($C104:Q104)</f>
        <v>295.4204722222222</v>
      </c>
      <c r="R114" s="10">
        <f>AVERAGE($C104:R104)</f>
        <v>290.07276041666665</v>
      </c>
      <c r="S114" s="10">
        <f>AVERAGE($C104:S104)</f>
        <v>285.22301470588235</v>
      </c>
      <c r="T114" s="10">
        <f>AVERAGE($C104:T104)</f>
        <v>281.85606481481483</v>
      </c>
      <c r="U114" s="10">
        <f>AVERAGE($C104:U104)</f>
        <v>278.89030701754393</v>
      </c>
      <c r="V114" s="10">
        <f>AVERAGE($C104:V104)</f>
        <v>276.03443750000008</v>
      </c>
      <c r="W114" s="10">
        <f>AVERAGE($C104:W104)</f>
        <v>272.75736111111121</v>
      </c>
      <c r="X114" s="10">
        <f>AVERAGE($C104:X104)</f>
        <v>269.60551136363642</v>
      </c>
      <c r="Y114" s="15">
        <f>AVERAGE($C104:Y104)</f>
        <v>265.47625000000005</v>
      </c>
      <c r="Z114" s="15">
        <f>AVERAGE($C104:Z104)</f>
        <v>261.45560763888892</v>
      </c>
      <c r="AA114" s="15">
        <f>AVERAGE($C104:AA104)</f>
        <v>258.37168333333341</v>
      </c>
      <c r="AB114" s="15">
        <f>AVERAGE($C104:AB104)</f>
        <v>255.38472756410263</v>
      </c>
      <c r="AC114" s="15">
        <f>AVERAGE($C104:AC104)</f>
        <v>252.64282407407413</v>
      </c>
      <c r="AD114" s="15">
        <f>AVERAGE($C104:AD104)</f>
        <v>250.07821428571432</v>
      </c>
      <c r="AE114" s="15">
        <f>AVERAGE($C104:AE104)</f>
        <v>247.69045977011498</v>
      </c>
      <c r="AF114" s="10">
        <f>AVERAGE($C104:AF104)</f>
        <v>243.97800000000004</v>
      </c>
      <c r="AG114" s="10">
        <f>AVERAGE($C104:AG104)</f>
        <v>240.3973790322581</v>
      </c>
      <c r="AH114" s="10">
        <f>AVERAGE($AH104:AH104)</f>
        <v>150.80375000000004</v>
      </c>
      <c r="AI114" s="10">
        <f>AVERAGE($AH104:AI104)</f>
        <v>148.64041666666668</v>
      </c>
      <c r="AJ114" s="10">
        <f>AVERAGE($AH104:AJ104)</f>
        <v>148.51555555555555</v>
      </c>
      <c r="AK114" s="10">
        <f>AVERAGE($AH104:AK104)</f>
        <v>148.82822916666669</v>
      </c>
      <c r="AL114" s="10">
        <f>AVERAGE($AH104:AL104)</f>
        <v>151.13758333333334</v>
      </c>
      <c r="AM114" s="15">
        <f>AVERAGE($AH104:AM104)</f>
        <v>153.97166666666666</v>
      </c>
      <c r="AN114" s="15">
        <f>AVERAGE($AH104:AN104)</f>
        <v>155.55107142857145</v>
      </c>
      <c r="AO114" s="15">
        <f>AVERAGE($AH104:AO104)</f>
        <v>157.55229166666669</v>
      </c>
      <c r="AP114" s="15">
        <f>AVERAGE($AH104:AP104)</f>
        <v>159.19537037037037</v>
      </c>
      <c r="AQ114" s="15">
        <f>AVERAGE($AH104:AQ104)</f>
        <v>160.49133333333333</v>
      </c>
      <c r="AR114" s="15">
        <f>AVERAGE($AH104:AR104)</f>
        <v>161.36545454545455</v>
      </c>
      <c r="AS114" s="15">
        <f>AVERAGE($AH104:AS104)</f>
        <v>162.38732638888891</v>
      </c>
      <c r="AT114" s="10">
        <f>AVERAGE($AH104:AT104)</f>
        <v>162.76804487179487</v>
      </c>
      <c r="AU114" s="10">
        <f>AVERAGE($AH104:AU104)</f>
        <v>162.94752976190475</v>
      </c>
      <c r="AV114" s="10">
        <f>AVERAGE($AH104:AV104)</f>
        <v>163.72847222222222</v>
      </c>
      <c r="AW114" s="10">
        <f>AVERAGE($AH104:AW104)</f>
        <v>164.54606770833334</v>
      </c>
      <c r="AX114" s="10">
        <f>AVERAGE($AH104:AX104)</f>
        <v>165.30901960784314</v>
      </c>
      <c r="AY114" s="10">
        <f>AVERAGE($AH104:AY104)</f>
        <v>165.9762037037037</v>
      </c>
      <c r="AZ114" s="10">
        <f>AVERAGE($AH104:AZ104)</f>
        <v>166.43416666666667</v>
      </c>
      <c r="BA114" s="15">
        <f>AVERAGE($AH104:BA104)</f>
        <v>166.71170833333332</v>
      </c>
      <c r="BB114" s="15">
        <f>AVERAGE($AH104:BB104)</f>
        <v>166.48216269841271</v>
      </c>
      <c r="BC114" s="15">
        <f>AVERAGE($AH104:BC104)</f>
        <v>167.29176136363637</v>
      </c>
      <c r="BD114" s="15">
        <f>AVERAGE($AH104:BD104)</f>
        <v>168.18889492753621</v>
      </c>
      <c r="BE114" s="15">
        <f>AVERAGE($AH104:BE104)</f>
        <v>169.33795138888888</v>
      </c>
      <c r="BF114" s="15">
        <f>AVERAGE($AH104:BF104)</f>
        <v>170.46169999999998</v>
      </c>
      <c r="BG114" s="15">
        <f>AVERAGE($AH104:BG104)</f>
        <v>171.17116987179486</v>
      </c>
      <c r="BH114" s="10">
        <f>AVERAGE($AH104:BH104)</f>
        <v>166.67483024691359</v>
      </c>
      <c r="BI114" s="10">
        <f>AVERAGE($AH104:BI104)</f>
        <v>162.49965773809527</v>
      </c>
      <c r="BJ114" s="10">
        <f>AVERAGE($BJ104:BJ104)</f>
        <v>49.769999999999989</v>
      </c>
      <c r="BK114" s="10">
        <f>AVERAGE($BJ104:BK104)</f>
        <v>49.769999999999989</v>
      </c>
      <c r="BL114" s="10">
        <f>AVERAGE($BJ104:BL104)</f>
        <v>49.769999999999989</v>
      </c>
      <c r="BM114" s="10">
        <f>AVERAGE($BJ104:BM104)</f>
        <v>49.769999999999989</v>
      </c>
      <c r="BN114" s="10">
        <f>AVERAGE($BJ104:BN104)</f>
        <v>66.146916666666655</v>
      </c>
      <c r="BO114" s="15">
        <f>AVERAGE($BJ104:BO104)</f>
        <v>63.417430555555541</v>
      </c>
      <c r="BP114" s="15">
        <f>AVERAGE($BJ104:BP104)</f>
        <v>61.467797619047602</v>
      </c>
      <c r="BQ114" s="15">
        <f>AVERAGE($BJ104:BQ104)</f>
        <v>62.383385416666655</v>
      </c>
      <c r="BR114" s="15">
        <f>AVERAGE($BJ104:BR104)</f>
        <v>60.981898148148133</v>
      </c>
      <c r="BS114" s="15">
        <f>AVERAGE($BJ104:BS104)</f>
        <v>59.860708333333321</v>
      </c>
      <c r="BT114" s="15">
        <f>AVERAGE($BJ104:BT104)</f>
        <v>58.9433712121212</v>
      </c>
      <c r="BU114" s="15">
        <f>AVERAGE($BJ104:BU104)</f>
        <v>58.178923611111095</v>
      </c>
      <c r="BV114" s="10">
        <f>AVERAGE($BJ104:BV104)</f>
        <v>58.235961538461531</v>
      </c>
      <c r="BW114" s="10">
        <f>AVERAGE($BJ104:BW104)</f>
        <v>57.905327380952372</v>
      </c>
      <c r="BX114" s="10">
        <f>AVERAGE($BJ104:BX104)</f>
        <v>58.072333333333326</v>
      </c>
      <c r="BY114" s="10">
        <f>AVERAGE($BJ104:BY104)</f>
        <v>57.899218749999996</v>
      </c>
      <c r="BZ114" s="10">
        <f>AVERAGE($BJ104:BZ104)</f>
        <v>57.4210294117647</v>
      </c>
      <c r="CA114" s="10">
        <f>AVERAGE($BJ104:CA104)</f>
        <v>57.156342592592587</v>
      </c>
      <c r="CB114" s="10">
        <f>AVERAGE($BJ104:CB104)</f>
        <v>56.788925438596486</v>
      </c>
      <c r="CC114" s="15">
        <f>AVERAGE($BJ104:CC104)</f>
        <v>56.437979166666665</v>
      </c>
      <c r="CD114" s="15">
        <f>AVERAGE($BJ104:CD104)</f>
        <v>56.120456349206343</v>
      </c>
      <c r="CE114" s="15">
        <f>AVERAGE($BJ104:CE104)</f>
        <v>55.831799242424239</v>
      </c>
      <c r="CF114" s="15">
        <f>AVERAGE($BJ104:CF104)</f>
        <v>55.568242753623181</v>
      </c>
      <c r="CG114" s="15">
        <f>AVERAGE($BJ104:CG104)</f>
        <v>55.326649305555549</v>
      </c>
      <c r="CH114" s="15">
        <f>AVERAGE($BJ104:CH104)</f>
        <v>55.104383333333324</v>
      </c>
      <c r="CI114" s="15">
        <f>AVERAGE($BJ104:CI104)</f>
        <v>54.899214743589738</v>
      </c>
      <c r="CJ114" s="10">
        <f>AVERAGE($BJ104:CJ104)</f>
        <v>54.709243827160485</v>
      </c>
      <c r="CK114" s="10">
        <f>AVERAGE($BJ104:CK104)</f>
        <v>54.532842261904754</v>
      </c>
      <c r="CL114" s="10">
        <f>AVERAGE($BJ104:CL104)</f>
        <v>54.368606321839074</v>
      </c>
      <c r="CM114" s="10">
        <f>AVERAGE($BJ104:CM104)</f>
        <v>54.215319444444432</v>
      </c>
      <c r="CN114" s="10">
        <f>AVERAGE($BJ104:CN104)</f>
        <v>55.573400537634399</v>
      </c>
      <c r="CO114" s="10" t="e">
        <f>AVERAGE($CO104:CO104)</f>
        <v>#DIV/0!</v>
      </c>
      <c r="CP114" s="10" t="e">
        <f>AVERAGE($CO104:CP104)</f>
        <v>#DIV/0!</v>
      </c>
      <c r="CQ114" s="15" t="e">
        <f>AVERAGE($CO104:CQ104)</f>
        <v>#DIV/0!</v>
      </c>
      <c r="CR114" s="15" t="e">
        <f>AVERAGE($CO104:CR104)</f>
        <v>#DIV/0!</v>
      </c>
      <c r="CS114" s="15" t="e">
        <f>AVERAGE($CO104:CS104)</f>
        <v>#DIV/0!</v>
      </c>
      <c r="CT114" s="15" t="e">
        <f>AVERAGE($CO104:CT104)</f>
        <v>#DIV/0!</v>
      </c>
      <c r="CU114" s="15" t="e">
        <f>AVERAGE($CO104:CU104)</f>
        <v>#DIV/0!</v>
      </c>
      <c r="CV114" s="15" t="e">
        <f>AVERAGE($CO104:CV104)</f>
        <v>#DIV/0!</v>
      </c>
      <c r="CW114" s="15" t="e">
        <f>AVERAGE($CO104:CW104)</f>
        <v>#DIV/0!</v>
      </c>
      <c r="CX114" s="10" t="e">
        <f>AVERAGE($CO104:CX104)</f>
        <v>#DIV/0!</v>
      </c>
      <c r="CY114" s="10" t="e">
        <f>AVERAGE($CO104:CY104)</f>
        <v>#DIV/0!</v>
      </c>
      <c r="CZ114" s="10" t="e">
        <f>AVERAGE($CO104:CZ104)</f>
        <v>#DIV/0!</v>
      </c>
      <c r="DA114" s="10" t="e">
        <f>AVERAGE($CO104:DA104)</f>
        <v>#DIV/0!</v>
      </c>
      <c r="DB114" s="10" t="e">
        <f>AVERAGE($CO104:DB104)</f>
        <v>#DIV/0!</v>
      </c>
      <c r="DC114" s="10" t="e">
        <f>AVERAGE($CO104:DC104)</f>
        <v>#DIV/0!</v>
      </c>
      <c r="DD114" s="10" t="e">
        <f>AVERAGE($CO104:DD104)</f>
        <v>#DIV/0!</v>
      </c>
      <c r="DE114" s="28"/>
      <c r="DF114" s="28"/>
      <c r="DG114" s="28"/>
      <c r="DH114" s="28"/>
      <c r="DI114" s="28"/>
      <c r="DJ114" s="28"/>
      <c r="DK114" s="28"/>
      <c r="DL114" s="29"/>
      <c r="DM114" s="29"/>
      <c r="DN114" s="29"/>
      <c r="DO114" s="29"/>
      <c r="DP114" s="29"/>
      <c r="DQ114" s="29"/>
      <c r="DR114" s="29"/>
      <c r="DS114" s="28"/>
      <c r="DT114" s="28"/>
      <c r="DU114" s="28"/>
      <c r="DV114" s="28"/>
      <c r="DW114" s="28"/>
      <c r="DX114" s="28"/>
      <c r="DY114" s="28"/>
      <c r="DZ114" s="29"/>
      <c r="EA114" s="29"/>
      <c r="EB114" s="29"/>
      <c r="EC114" s="29"/>
      <c r="ED114" s="29"/>
      <c r="EE114" s="29"/>
      <c r="EF114" s="29"/>
      <c r="EG114" s="28"/>
      <c r="EH114" s="28"/>
      <c r="EI114" s="28"/>
      <c r="EJ114" s="28"/>
      <c r="EK114" s="28"/>
      <c r="EL114" s="28"/>
      <c r="EM114" s="28"/>
      <c r="EN114" s="29"/>
      <c r="EO114" s="29"/>
      <c r="EP114" s="29"/>
      <c r="EQ114" s="29"/>
      <c r="ER114" s="29"/>
      <c r="ES114" s="29"/>
      <c r="ET114" s="29"/>
      <c r="EU114" s="28"/>
      <c r="EV114" s="28"/>
      <c r="EW114" s="28"/>
      <c r="EX114" s="28"/>
      <c r="EY114" s="28"/>
      <c r="EZ114" s="28"/>
      <c r="FA114" s="28"/>
      <c r="FB114" s="29"/>
      <c r="FC114" s="29"/>
      <c r="FD114" s="29"/>
      <c r="FE114" s="29"/>
      <c r="FF114" s="29"/>
      <c r="FG114" s="29"/>
      <c r="FH114" s="29"/>
      <c r="FI114" s="28"/>
      <c r="FJ114" s="28"/>
      <c r="FK114" s="28"/>
      <c r="FL114" s="28"/>
      <c r="FM114" s="28"/>
      <c r="FN114" s="28"/>
      <c r="FO114" s="28"/>
      <c r="FP114" s="29"/>
      <c r="FQ114" s="29"/>
      <c r="FR114" s="29"/>
      <c r="FS114" s="29"/>
      <c r="FT114" s="29"/>
      <c r="FU114" s="29"/>
      <c r="FV114" s="29"/>
      <c r="FW114" s="28"/>
      <c r="FX114" s="28"/>
      <c r="FY114" s="28"/>
      <c r="FZ114" s="28"/>
      <c r="GA114" s="28"/>
      <c r="GB114" s="28"/>
      <c r="GC114" s="28"/>
      <c r="GD114" s="29"/>
      <c r="GE114" s="29"/>
      <c r="GF114" s="29"/>
      <c r="GG114" s="29"/>
      <c r="GH114" s="29"/>
      <c r="GI114" s="29"/>
      <c r="GJ114" s="29"/>
      <c r="GK114" s="28"/>
      <c r="GL114" s="28"/>
      <c r="GM114" s="28"/>
      <c r="GN114" s="28"/>
      <c r="GO114" s="28"/>
      <c r="GP114" s="28"/>
      <c r="GQ114" s="28"/>
      <c r="GR114" s="29"/>
      <c r="GS114" s="29"/>
      <c r="GT114" s="29"/>
      <c r="GU114" s="29"/>
      <c r="GV114" s="29"/>
      <c r="GW114" s="29"/>
      <c r="GX114" s="29"/>
      <c r="GY114" s="28"/>
      <c r="GZ114" s="28"/>
      <c r="HA114" s="28"/>
      <c r="HB114" s="28"/>
      <c r="HC114" s="28"/>
      <c r="HD114" s="28"/>
      <c r="HE114" s="28"/>
      <c r="HF114" s="29"/>
      <c r="HG114" s="29"/>
      <c r="HH114" s="29"/>
      <c r="HI114" s="29"/>
      <c r="HJ114" s="29"/>
      <c r="HK114" s="29"/>
      <c r="HL114" s="29"/>
      <c r="HM114" s="28"/>
      <c r="HN114" s="28"/>
      <c r="HO114" s="28"/>
      <c r="HP114" s="28"/>
      <c r="HQ114" s="28"/>
      <c r="HR114" s="28"/>
      <c r="HS114" s="28"/>
      <c r="HT114" s="29"/>
      <c r="HU114" s="29"/>
      <c r="HV114" s="29"/>
      <c r="HW114" s="29"/>
      <c r="HX114" s="29"/>
      <c r="HY114" s="29"/>
      <c r="HZ114" s="29"/>
      <c r="IA114" s="28"/>
      <c r="IB114" s="28"/>
      <c r="IC114" s="28"/>
      <c r="ID114" s="28"/>
      <c r="IE114" s="28"/>
      <c r="IF114" s="28"/>
      <c r="IG114" s="28"/>
      <c r="IH114" s="29"/>
      <c r="II114" s="29"/>
      <c r="IJ114" s="29"/>
      <c r="IK114" s="29"/>
      <c r="IL114" s="29"/>
      <c r="IM114" s="29"/>
      <c r="IN114" s="29"/>
      <c r="IO114" s="28"/>
      <c r="IP114" s="28"/>
      <c r="IQ114" s="28"/>
      <c r="IR114" s="28"/>
      <c r="IS114" s="28"/>
      <c r="IT114" s="28"/>
      <c r="IU114" s="28"/>
      <c r="IV114" s="29"/>
      <c r="IW114" s="29"/>
      <c r="IX114" s="29"/>
      <c r="IY114" s="29"/>
      <c r="IZ114" s="29"/>
      <c r="JA114" s="29"/>
      <c r="JB114" s="29"/>
      <c r="JC114" s="28"/>
      <c r="JD114" s="28"/>
      <c r="JE114" s="28"/>
      <c r="JF114" s="28"/>
      <c r="JG114" s="28"/>
      <c r="JH114" s="28"/>
      <c r="JI114" s="28"/>
      <c r="JJ114" s="29"/>
      <c r="JK114" s="29"/>
      <c r="JL114" s="29"/>
      <c r="JM114" s="29"/>
      <c r="JN114" s="29"/>
      <c r="JO114" s="29"/>
      <c r="JP114" s="29"/>
      <c r="JQ114" s="28"/>
      <c r="JR114" s="28"/>
      <c r="JS114" s="28"/>
      <c r="JT114" s="28"/>
      <c r="JU114" s="28"/>
      <c r="JV114" s="28"/>
      <c r="JW114" s="28"/>
      <c r="JX114" s="29"/>
      <c r="JY114" s="29"/>
      <c r="JZ114" s="29"/>
      <c r="KA114" s="29"/>
      <c r="KB114" s="29"/>
      <c r="KC114" s="29"/>
      <c r="KD114" s="29"/>
      <c r="KE114" s="28"/>
      <c r="KF114" s="28"/>
      <c r="KG114" s="28"/>
      <c r="KH114" s="28"/>
      <c r="KI114" s="28"/>
      <c r="KJ114" s="28"/>
      <c r="KK114" s="28"/>
      <c r="KL114" s="29"/>
      <c r="KM114" s="29"/>
      <c r="KN114" s="29"/>
      <c r="KO114" s="29"/>
      <c r="KP114" s="29"/>
      <c r="KQ114" s="29"/>
      <c r="KR114" s="29"/>
      <c r="KS114" s="28"/>
      <c r="KT114" s="28"/>
      <c r="KU114" s="28"/>
      <c r="KV114" s="28"/>
      <c r="KW114" s="28"/>
      <c r="KX114" s="28"/>
      <c r="KY114" s="28"/>
      <c r="KZ114" s="29"/>
      <c r="LA114" s="29"/>
      <c r="LB114" s="29"/>
    </row>
    <row r="115" spans="1:314" ht="15.75" thickBot="1" x14ac:dyDescent="0.3">
      <c r="C115" s="24"/>
      <c r="D115" s="24"/>
      <c r="E115" s="24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4"/>
      <c r="S115" s="24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4"/>
      <c r="AG115" s="24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4"/>
      <c r="AU115" s="24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4"/>
      <c r="BI115" s="24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4"/>
      <c r="BW115" s="24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4"/>
      <c r="CK115" s="24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4"/>
      <c r="CY115" s="24"/>
      <c r="CZ115" s="25"/>
      <c r="DA115" s="25"/>
      <c r="DB115" s="25"/>
      <c r="DC115" s="25"/>
      <c r="DD115" s="25"/>
    </row>
    <row r="116" spans="1:314" x14ac:dyDescent="0.25">
      <c r="A116" s="51" t="s">
        <v>53</v>
      </c>
      <c r="B116" s="51"/>
      <c r="C116" s="12">
        <f>AVERAGE($C101:C101)</f>
        <v>206.48500000000004</v>
      </c>
      <c r="D116" s="7">
        <f>AVERAGE($C101:D101)</f>
        <v>244.62312500000002</v>
      </c>
      <c r="E116" s="7">
        <f>AVERAGE($C101:E101)</f>
        <v>254.35583333333338</v>
      </c>
      <c r="F116" s="7">
        <f>AVERAGE($C101:F101)</f>
        <v>264.80843750000003</v>
      </c>
      <c r="G116" s="7">
        <f>AVERAGE($C101:G101)</f>
        <v>271.49958333333336</v>
      </c>
      <c r="H116" s="7">
        <f>AVERAGE($C101:H101)</f>
        <v>276.20222222222225</v>
      </c>
      <c r="I116" s="7">
        <f>AVERAGE($C101:I101)</f>
        <v>282.29053571428574</v>
      </c>
      <c r="J116" s="7">
        <f>AVERAGE($C101:J101)</f>
        <v>286.06583333333333</v>
      </c>
      <c r="K116" s="12">
        <f>AVERAGE($C101:K101)</f>
        <v>286.62032407407406</v>
      </c>
      <c r="L116" s="12">
        <f>AVERAGE($C101:L101)</f>
        <v>286.04712499999999</v>
      </c>
      <c r="M116" s="12">
        <f>AVERAGE($C101:M101)</f>
        <v>288.3694696969697</v>
      </c>
      <c r="N116" s="12">
        <f>AVERAGE($C101:N101)</f>
        <v>291.61218749999995</v>
      </c>
      <c r="O116" s="12">
        <f>AVERAGE($C101:O101)</f>
        <v>294.43948717948712</v>
      </c>
      <c r="P116" s="12">
        <f>AVERAGE($C101:P101)</f>
        <v>295.36193452380945</v>
      </c>
      <c r="Q116" s="12">
        <f>AVERAGE($C101:Q101)</f>
        <v>295.42272222222221</v>
      </c>
      <c r="R116" s="7">
        <f>AVERAGE($C101:R101)</f>
        <v>290.19010416666663</v>
      </c>
      <c r="S116" s="7">
        <f>AVERAGE($C101:S101)</f>
        <v>285.37507352941174</v>
      </c>
      <c r="T116" s="7">
        <f>AVERAGE($C101:T101)</f>
        <v>282.00173611111109</v>
      </c>
      <c r="U116" s="7">
        <f>AVERAGE($C101:U101)</f>
        <v>279.05032894736837</v>
      </c>
      <c r="V116" s="7">
        <f>AVERAGE($C101:V101)</f>
        <v>276.2044791666666</v>
      </c>
      <c r="W116" s="7">
        <f>AVERAGE($C101:W101)</f>
        <v>273.0099206349206</v>
      </c>
      <c r="X116" s="7">
        <f>AVERAGE($C101:X101)</f>
        <v>270.01261363636354</v>
      </c>
      <c r="Y116" s="12">
        <f>AVERAGE($C101:Y101)</f>
        <v>266.62166666666656</v>
      </c>
      <c r="Z116" s="12">
        <f>AVERAGE($C101:Z101)</f>
        <v>262.60133680555549</v>
      </c>
      <c r="AA116" s="12">
        <f>AVERAGE($C101:AA101)</f>
        <v>259.49699999999996</v>
      </c>
      <c r="AB116" s="12">
        <f>AVERAGE($C101:AB101)</f>
        <v>256.56519230769226</v>
      </c>
      <c r="AC116" s="12">
        <f>AVERAGE($C101:AC101)</f>
        <v>253.9265895061728</v>
      </c>
      <c r="AD116" s="12">
        <f>AVERAGE($C101:AD101)</f>
        <v>251.71593749999997</v>
      </c>
      <c r="AE116" s="12">
        <f>AVERAGE($C101:AE101)</f>
        <v>249.33433908045976</v>
      </c>
      <c r="AF116" s="7">
        <f>AVERAGE($C101:AF101)</f>
        <v>246.09020833333335</v>
      </c>
      <c r="AG116" s="7">
        <f>AVERAGE($C101:AG101)</f>
        <v>242.72049731182796</v>
      </c>
      <c r="AH116" s="7">
        <f>AVERAGE($C101:AH101)</f>
        <v>239.84809895833334</v>
      </c>
      <c r="AI116" s="7">
        <f>AVERAGE($C101:AI101)</f>
        <v>237.17750000000001</v>
      </c>
      <c r="AJ116" s="7">
        <f>AVERAGE($C101:AJ101)</f>
        <v>234.71617647058824</v>
      </c>
      <c r="AK116" s="7">
        <f>AVERAGE($C101:AK101)</f>
        <v>232.42882142857144</v>
      </c>
      <c r="AL116" s="7">
        <f>AVERAGE($C101:AL101)</f>
        <v>230.4273263888889</v>
      </c>
      <c r="AM116" s="12">
        <f>AVERAGE($C101:AM101)</f>
        <v>228.747972972973</v>
      </c>
      <c r="AN116" s="12">
        <f>AVERAGE($C101:AN101)</f>
        <v>227.07111842105266</v>
      </c>
      <c r="AO116" s="12">
        <f>AVERAGE($C101:AO101)</f>
        <v>225.6477777777778</v>
      </c>
      <c r="AP116" s="12">
        <f>AVERAGE($C101:AP101)</f>
        <v>224.31290625000003</v>
      </c>
      <c r="AQ116" s="12">
        <f>AVERAGE($C101:AQ101)</f>
        <v>223.04035569105696</v>
      </c>
      <c r="AR116" s="12">
        <f>AVERAGE($C101:AR101)</f>
        <v>221.78409722222227</v>
      </c>
      <c r="AS116" s="12">
        <f>AVERAGE($C101:AS101)</f>
        <v>220.66418604651165</v>
      </c>
      <c r="AT116" s="7">
        <f>AVERAGE($C101:AT101)</f>
        <v>219.45219696969698</v>
      </c>
      <c r="AU116" s="7">
        <f>AVERAGE($C101:AU101)</f>
        <v>218.24838888888891</v>
      </c>
      <c r="AV116" s="7">
        <f>AVERAGE($C101:AV101)</f>
        <v>217.3008514492754</v>
      </c>
      <c r="AW116" s="7">
        <f>AVERAGE($C101:AW101)</f>
        <v>216.43934397163125</v>
      </c>
      <c r="AX116" s="7">
        <f>AVERAGE($C101:AX101)</f>
        <v>215.62844618055558</v>
      </c>
      <c r="AY116" s="7">
        <f>AVERAGE($C101:AY101)</f>
        <v>214.84660714285718</v>
      </c>
      <c r="AZ116" s="7">
        <f>AVERAGE($C101:AZ101)</f>
        <v>214.04322500000001</v>
      </c>
      <c r="BA116" s="12">
        <f>AVERAGE($C101:BA101)</f>
        <v>213.21913398692814</v>
      </c>
      <c r="BB116" s="12">
        <f>AVERAGE($C101:BB101)</f>
        <v>212.24381410256413</v>
      </c>
      <c r="BC116" s="12">
        <f>AVERAGE($C101:BC101)</f>
        <v>211.71645440251578</v>
      </c>
      <c r="BD116" s="12">
        <f>AVERAGE($C101:BD101)</f>
        <v>211.27589506172845</v>
      </c>
      <c r="BE116" s="12">
        <f>AVERAGE($C101:BE101)</f>
        <v>210.99714393939399</v>
      </c>
      <c r="BF116" s="12">
        <f>AVERAGE($C101:BF101)</f>
        <v>210.75491071428578</v>
      </c>
      <c r="BG116" s="12">
        <f>AVERAGE($C101:BG101)</f>
        <v>210.37163011695912</v>
      </c>
      <c r="BH116" s="7">
        <f>AVERAGE($C101:BH101)</f>
        <v>208.62785919540235</v>
      </c>
      <c r="BI116" s="7">
        <f>AVERAGE($C101:BI101)</f>
        <v>206.30323446327688</v>
      </c>
      <c r="BJ116" s="7">
        <f>AVERAGE($C101:BJ101)</f>
        <v>204.7496319444445</v>
      </c>
      <c r="BK116" s="7">
        <f>AVERAGE($C101:BK101)</f>
        <v>203.44606557377057</v>
      </c>
      <c r="BL116" s="7">
        <f>AVERAGE($C101:BL101)</f>
        <v>202.42277553763446</v>
      </c>
      <c r="BM116" s="7">
        <f>AVERAGE($C101:BM101)</f>
        <v>201.43142195767203</v>
      </c>
      <c r="BN116" s="7">
        <f>AVERAGE($C101:BN101)</f>
        <v>200.44811197916675</v>
      </c>
      <c r="BO116" s="12">
        <f>AVERAGE($C101:BO101)</f>
        <v>198.47567307692316</v>
      </c>
      <c r="BP116" s="12">
        <f>AVERAGE($C101:BP101)</f>
        <v>196.33352904040413</v>
      </c>
      <c r="BQ116" s="12">
        <f>AVERAGE($C101:BQ101)</f>
        <v>194.51524875621899</v>
      </c>
      <c r="BR116" s="12">
        <f>AVERAGE($C101:BR101)</f>
        <v>192.74586397058832</v>
      </c>
      <c r="BS116" s="12">
        <f>AVERAGE($C101:BS101)</f>
        <v>191.02076690821264</v>
      </c>
      <c r="BT116" s="12">
        <f>AVERAGE($C101:BT101)</f>
        <v>189.31826190476198</v>
      </c>
      <c r="BU116" s="12">
        <f>AVERAGE($C101:BU101)</f>
        <v>187.65735915492965</v>
      </c>
      <c r="BV116" s="7">
        <f>AVERAGE($C101:BV101)</f>
        <v>186.70129629629639</v>
      </c>
      <c r="BW116" s="7">
        <f>AVERAGE($C101:BW101)</f>
        <v>185.43451484018271</v>
      </c>
      <c r="BX116" s="7">
        <f>AVERAGE($C101:BX101)</f>
        <v>184.56403153153161</v>
      </c>
      <c r="BY116" s="7">
        <f>AVERAGE($C101:BY101)</f>
        <v>183.7546722222223</v>
      </c>
      <c r="BZ116" s="7">
        <f>AVERAGE($C101:BZ101)</f>
        <v>182.94443530701761</v>
      </c>
      <c r="CA116" s="7">
        <f>AVERAGE($C101:CA101)</f>
        <v>182.1477056277057</v>
      </c>
      <c r="CB116" s="7">
        <f>AVERAGE($C101:CB101)</f>
        <v>181.3523504273505</v>
      </c>
      <c r="CC116" s="12">
        <f>AVERAGE($C101:CC101)</f>
        <v>180.68207805907181</v>
      </c>
      <c r="CD116" s="12">
        <f>AVERAGE($C101:CD101)</f>
        <v>179.52268229166674</v>
      </c>
      <c r="CE116" s="12">
        <f>AVERAGE($C101:CE101)</f>
        <v>178.95570473251036</v>
      </c>
      <c r="CF116" s="12">
        <f>AVERAGE($C101:CF101)</f>
        <v>178.43892784552853</v>
      </c>
      <c r="CG116" s="12">
        <f>AVERAGE($C101:CG101)</f>
        <v>177.90328313253019</v>
      </c>
      <c r="CH116" s="12">
        <f>AVERAGE($C101:CH101)</f>
        <v>177.3473065476191</v>
      </c>
      <c r="CI116" s="12">
        <f>AVERAGE($C101:CI101)</f>
        <v>176.81302941176477</v>
      </c>
      <c r="CJ116" s="7">
        <f>AVERAGE($C101:CJ101)</f>
        <v>175.96571705426362</v>
      </c>
      <c r="CK116" s="7">
        <f>AVERAGE($C101:CK101)</f>
        <v>175.0966762452108</v>
      </c>
      <c r="CL116" s="7">
        <f>AVERAGE($C101:CL101)</f>
        <v>174.32497159090914</v>
      </c>
      <c r="CM116" s="7">
        <f>AVERAGE($C101:CM101)</f>
        <v>173.55379213483153</v>
      </c>
      <c r="CN116" s="7">
        <f>AVERAGE($C101:CN101)</f>
        <v>172.7958055555556</v>
      </c>
      <c r="CO116" s="7" t="e">
        <f>AVERAGE($C101:CO101)</f>
        <v>#DIV/0!</v>
      </c>
      <c r="CP116" s="7" t="e">
        <f>AVERAGE($C101:CP101)</f>
        <v>#DIV/0!</v>
      </c>
      <c r="CQ116" s="12" t="e">
        <f>AVERAGE($C101:CQ101)</f>
        <v>#DIV/0!</v>
      </c>
      <c r="CR116" s="12" t="e">
        <f>AVERAGE($C101:CR101)</f>
        <v>#DIV/0!</v>
      </c>
      <c r="CS116" s="12" t="e">
        <f>AVERAGE($C101:CS101)</f>
        <v>#DIV/0!</v>
      </c>
      <c r="CT116" s="12" t="e">
        <f>AVERAGE($C101:CT101)</f>
        <v>#DIV/0!</v>
      </c>
      <c r="CU116" s="12" t="e">
        <f>AVERAGE($C101:CU101)</f>
        <v>#DIV/0!</v>
      </c>
      <c r="CV116" s="12" t="e">
        <f>AVERAGE($C101:CV101)</f>
        <v>#DIV/0!</v>
      </c>
      <c r="CW116" s="12" t="e">
        <f>AVERAGE($C101:CW101)</f>
        <v>#DIV/0!</v>
      </c>
      <c r="CX116" s="7" t="e">
        <f>AVERAGE($C101:CX101)</f>
        <v>#DIV/0!</v>
      </c>
      <c r="CY116" s="7" t="e">
        <f>AVERAGE($C101:CY101)</f>
        <v>#DIV/0!</v>
      </c>
      <c r="CZ116" s="7" t="e">
        <f>AVERAGE($C101:CZ101)</f>
        <v>#DIV/0!</v>
      </c>
      <c r="DA116" s="7" t="e">
        <f>AVERAGE($C101:DA101)</f>
        <v>#DIV/0!</v>
      </c>
      <c r="DB116" s="7" t="e">
        <f>AVERAGE($C101:DB101)</f>
        <v>#DIV/0!</v>
      </c>
      <c r="DC116" s="7" t="e">
        <f>AVERAGE($C101:DC101)</f>
        <v>#DIV/0!</v>
      </c>
      <c r="DD116" s="7" t="e">
        <f>AVERAGE($C101:DD101)</f>
        <v>#DIV/0!</v>
      </c>
    </row>
    <row r="117" spans="1:314" x14ac:dyDescent="0.25">
      <c r="A117" s="49" t="s">
        <v>54</v>
      </c>
      <c r="B117" s="49"/>
      <c r="C117" s="14">
        <f>AVERAGE($C102:C102)</f>
        <v>206.48500000000004</v>
      </c>
      <c r="D117" s="8">
        <f>AVERAGE($C102:D102)</f>
        <v>244.62312500000002</v>
      </c>
      <c r="E117" s="8">
        <f>AVERAGE($C102:E102)</f>
        <v>254.35638888888889</v>
      </c>
      <c r="F117" s="8">
        <f>AVERAGE($C102:F102)</f>
        <v>264.80885416666666</v>
      </c>
      <c r="G117" s="8">
        <f>AVERAGE($C102:G102)</f>
        <v>271.49991666666665</v>
      </c>
      <c r="H117" s="8">
        <f>AVERAGE($C102:H102)</f>
        <v>276.20249999999999</v>
      </c>
      <c r="I117" s="8">
        <f>AVERAGE($C102:I102)</f>
        <v>282.29077380952378</v>
      </c>
      <c r="J117" s="8">
        <f>AVERAGE($C102:J102)</f>
        <v>286.06604166666665</v>
      </c>
      <c r="K117" s="14">
        <f>AVERAGE($C102:K102)</f>
        <v>286.62050925925928</v>
      </c>
      <c r="L117" s="14">
        <f>AVERAGE($C102:L102)</f>
        <v>286.04729166666664</v>
      </c>
      <c r="M117" s="14">
        <f>AVERAGE($C102:M102)</f>
        <v>288.36962121212122</v>
      </c>
      <c r="N117" s="14">
        <f>AVERAGE($C102:N102)</f>
        <v>291.6123263888889</v>
      </c>
      <c r="O117" s="14">
        <f>AVERAGE($C102:O102)</f>
        <v>294.43961538461537</v>
      </c>
      <c r="P117" s="14">
        <f>AVERAGE($C102:P102)</f>
        <v>295.36205357142853</v>
      </c>
      <c r="Q117" s="14">
        <f>AVERAGE($C102:Q102)</f>
        <v>295.4228333333333</v>
      </c>
      <c r="R117" s="8">
        <f>AVERAGE($C102:R102)</f>
        <v>290.07499999999999</v>
      </c>
      <c r="S117" s="8">
        <f>AVERAGE($C102:S102)</f>
        <v>285.2251470588235</v>
      </c>
      <c r="T117" s="8">
        <f>AVERAGE($C102:T102)</f>
        <v>281.85810185185187</v>
      </c>
      <c r="U117" s="8">
        <f>AVERAGE($C102:U102)</f>
        <v>278.89223684210526</v>
      </c>
      <c r="V117" s="8">
        <f>AVERAGE($C102:V102)</f>
        <v>276.03629166666667</v>
      </c>
      <c r="W117" s="8">
        <f>AVERAGE($C102:W102)</f>
        <v>272.76150793650794</v>
      </c>
      <c r="X117" s="8">
        <f>AVERAGE($C102:X102)</f>
        <v>269.60946969696971</v>
      </c>
      <c r="Y117" s="14">
        <f>AVERAGE($C102:Y102)</f>
        <v>265.48005434782607</v>
      </c>
      <c r="Z117" s="14">
        <f>AVERAGE($C102:Z102)</f>
        <v>261.4592534722222</v>
      </c>
      <c r="AA117" s="14">
        <f>AVERAGE($C102:AA102)</f>
        <v>258.37518333333333</v>
      </c>
      <c r="AB117" s="14">
        <f>AVERAGE($C102:AB102)</f>
        <v>255.388108974359</v>
      </c>
      <c r="AC117" s="14">
        <f>AVERAGE($C102:AC102)</f>
        <v>252.64606481481482</v>
      </c>
      <c r="AD117" s="14">
        <f>AVERAGE($C102:AD102)</f>
        <v>250.10116071428573</v>
      </c>
      <c r="AE117" s="14">
        <f>AVERAGE($C102:AE102)</f>
        <v>247.70241379310349</v>
      </c>
      <c r="AF117" s="8">
        <f>AVERAGE($C102:AF102)</f>
        <v>243.98955555555557</v>
      </c>
      <c r="AG117" s="8">
        <f>AVERAGE($C102:AG102)</f>
        <v>240.3701478494624</v>
      </c>
      <c r="AH117" s="8">
        <f>AVERAGE($C102:AH102)</f>
        <v>237.49001302083337</v>
      </c>
      <c r="AI117" s="8">
        <f>AVERAGE($C102:AI102)</f>
        <v>234.69713383838388</v>
      </c>
      <c r="AJ117" s="8">
        <f>AVERAGE($C102:AJ102)</f>
        <v>232.07625000000002</v>
      </c>
      <c r="AK117" s="8">
        <f>AVERAGE($C102:AK102)</f>
        <v>229.53972619047622</v>
      </c>
      <c r="AL117" s="8">
        <f>AVERAGE($C102:AL102)</f>
        <v>227.0571064814815</v>
      </c>
      <c r="AM117" s="14">
        <f>AVERAGE($C102:AM102)</f>
        <v>225.42201576576579</v>
      </c>
      <c r="AN117" s="14">
        <f>AVERAGE($C102:AN102)</f>
        <v>223.81951754385963</v>
      </c>
      <c r="AO117" s="14">
        <f>AVERAGE($C102:AO102)</f>
        <v>222.4644017094017</v>
      </c>
      <c r="AP117" s="14">
        <f>AVERAGE($C102:AP102)</f>
        <v>221.20494791666664</v>
      </c>
      <c r="AQ117" s="14">
        <f>AVERAGE($C102:AQ102)</f>
        <v>219.98881097560977</v>
      </c>
      <c r="AR117" s="14">
        <f>AVERAGE($C102:AR102)</f>
        <v>218.78924603174605</v>
      </c>
      <c r="AS117" s="14">
        <f>AVERAGE($C102:AS102)</f>
        <v>217.72062015503877</v>
      </c>
      <c r="AT117" s="8">
        <f>AVERAGE($C102:AT102)</f>
        <v>216.57552083333337</v>
      </c>
      <c r="AU117" s="8">
        <f>AVERAGE($C102:AU102)</f>
        <v>215.43563888888895</v>
      </c>
      <c r="AV117" s="8">
        <f>AVERAGE($C102:AV102)</f>
        <v>214.54923913043481</v>
      </c>
      <c r="AW117" s="8">
        <f>AVERAGE($C102:AW102)</f>
        <v>213.7462677304965</v>
      </c>
      <c r="AX117" s="8">
        <f>AVERAGE($C102:AX102)</f>
        <v>212.99035590277779</v>
      </c>
      <c r="AY117" s="8">
        <f>AVERAGE($C102:AY102)</f>
        <v>212.26233843537415</v>
      </c>
      <c r="AZ117" s="8">
        <f>AVERAGE($C102:AZ102)</f>
        <v>211.51063333333335</v>
      </c>
      <c r="BA117" s="14">
        <f>AVERAGE($C102:BA102)</f>
        <v>210.73791666666668</v>
      </c>
      <c r="BB117" s="14">
        <f>AVERAGE($C102:BB102)</f>
        <v>209.81179487179492</v>
      </c>
      <c r="BC117" s="14">
        <f>AVERAGE($C102:BC102)</f>
        <v>209.33033018867928</v>
      </c>
      <c r="BD117" s="14">
        <f>AVERAGE($C102:BD102)</f>
        <v>208.96849537037039</v>
      </c>
      <c r="BE117" s="14">
        <f>AVERAGE($C102:BE102)</f>
        <v>208.731696969697</v>
      </c>
      <c r="BF117" s="14">
        <f>AVERAGE($C102:BF102)</f>
        <v>208.52991071428576</v>
      </c>
      <c r="BG117" s="14">
        <f>AVERAGE($C102:BG102)</f>
        <v>208.18565789473689</v>
      </c>
      <c r="BH117" s="8">
        <f>AVERAGE($C102:BH102)</f>
        <v>206.58820402298855</v>
      </c>
      <c r="BI117" s="8">
        <f>AVERAGE($C102:BI102)</f>
        <v>204.3142725988701</v>
      </c>
      <c r="BJ117" s="8">
        <f>AVERAGE($C102:BJ102)</f>
        <v>202.82275000000001</v>
      </c>
      <c r="BK117" s="8">
        <f>AVERAGE($C102:BK102)</f>
        <v>201.78286885245905</v>
      </c>
      <c r="BL117" s="8">
        <f>AVERAGE($C102:BL102)</f>
        <v>200.7864112903226</v>
      </c>
      <c r="BM117" s="8">
        <f>AVERAGE($C102:BM102)</f>
        <v>199.82466931216933</v>
      </c>
      <c r="BN117" s="8">
        <f>AVERAGE($C102:BN102)</f>
        <v>198.86908203125003</v>
      </c>
      <c r="BO117" s="14">
        <f>AVERAGE($C102:BO102)</f>
        <v>196.92214743589744</v>
      </c>
      <c r="BP117" s="14">
        <f>AVERAGE($C102:BP102)</f>
        <v>194.80769570707074</v>
      </c>
      <c r="BQ117" s="14">
        <f>AVERAGE($C102:BQ102)</f>
        <v>193.01219527363187</v>
      </c>
      <c r="BR117" s="14">
        <f>AVERAGE($C102:BR102)</f>
        <v>191.26589460784317</v>
      </c>
      <c r="BS117" s="14">
        <f>AVERAGE($C102:BS102)</f>
        <v>189.56846014492754</v>
      </c>
      <c r="BT117" s="14">
        <f>AVERAGE($C102:BT102)</f>
        <v>187.90948809523812</v>
      </c>
      <c r="BU117" s="14">
        <f>AVERAGE($C102:BU102)</f>
        <v>186.29862089201879</v>
      </c>
      <c r="BV117" s="8">
        <f>AVERAGE($C102:BV102)</f>
        <v>185.37785879629629</v>
      </c>
      <c r="BW117" s="8">
        <f>AVERAGE($C102:BW102)</f>
        <v>184.17250000000001</v>
      </c>
      <c r="BX117" s="8">
        <f>AVERAGE($C102:BX102)</f>
        <v>183.33431869369369</v>
      </c>
      <c r="BY117" s="8">
        <f>AVERAGE($C102:BY102)</f>
        <v>182.54387777777779</v>
      </c>
      <c r="BZ117" s="8">
        <f>AVERAGE($C102:BZ102)</f>
        <v>181.75615131578948</v>
      </c>
      <c r="CA117" s="8">
        <f>AVERAGE($C102:CA102)</f>
        <v>180.9806222943723</v>
      </c>
      <c r="CB117" s="8">
        <f>AVERAGE($C102:CB102)</f>
        <v>180.20331730769232</v>
      </c>
      <c r="CC117" s="14">
        <f>AVERAGE($C102:CC102)</f>
        <v>179.57331223628694</v>
      </c>
      <c r="CD117" s="14">
        <f>AVERAGE($C102:CD102)</f>
        <v>178.44175520833335</v>
      </c>
      <c r="CE117" s="14">
        <f>AVERAGE($C102:CE102)</f>
        <v>177.89200102880659</v>
      </c>
      <c r="CF117" s="14">
        <f>AVERAGE($C102:CF102)</f>
        <v>177.38819613821138</v>
      </c>
      <c r="CG117" s="14">
        <f>AVERAGE($C102:CG102)</f>
        <v>176.90145582329319</v>
      </c>
      <c r="CH117" s="14">
        <f>AVERAGE($C102:CH102)</f>
        <v>176.39102182539685</v>
      </c>
      <c r="CI117" s="14">
        <f>AVERAGE($C102:CI102)</f>
        <v>175.86799509803924</v>
      </c>
      <c r="CJ117" s="8">
        <f>AVERAGE($C102:CJ102)</f>
        <v>175.05024709302327</v>
      </c>
      <c r="CK117" s="8">
        <f>AVERAGE($C102:CK102)</f>
        <v>174.19397988505747</v>
      </c>
      <c r="CL117" s="8">
        <f>AVERAGE($C102:CL102)</f>
        <v>173.43255681818184</v>
      </c>
      <c r="CM117" s="8">
        <f>AVERAGE($C102:CM102)</f>
        <v>172.6715402621723</v>
      </c>
      <c r="CN117" s="8">
        <f>AVERAGE($C102:CN102)</f>
        <v>171.9234537037037</v>
      </c>
      <c r="CO117" s="8" t="e">
        <f>AVERAGE($C102:CO102)</f>
        <v>#DIV/0!</v>
      </c>
      <c r="CP117" s="8" t="e">
        <f>AVERAGE($C102:CP102)</f>
        <v>#DIV/0!</v>
      </c>
      <c r="CQ117" s="14" t="e">
        <f>AVERAGE($C102:CQ102)</f>
        <v>#DIV/0!</v>
      </c>
      <c r="CR117" s="14" t="e">
        <f>AVERAGE($C102:CR102)</f>
        <v>#DIV/0!</v>
      </c>
      <c r="CS117" s="14" t="e">
        <f>AVERAGE($C102:CS102)</f>
        <v>#DIV/0!</v>
      </c>
      <c r="CT117" s="14" t="e">
        <f>AVERAGE($C102:CT102)</f>
        <v>#DIV/0!</v>
      </c>
      <c r="CU117" s="14" t="e">
        <f>AVERAGE($C102:CU102)</f>
        <v>#DIV/0!</v>
      </c>
      <c r="CV117" s="14" t="e">
        <f>AVERAGE($C102:CV102)</f>
        <v>#DIV/0!</v>
      </c>
      <c r="CW117" s="14" t="e">
        <f>AVERAGE($C102:CW102)</f>
        <v>#DIV/0!</v>
      </c>
      <c r="CX117" s="8" t="e">
        <f>AVERAGE($C102:CX102)</f>
        <v>#DIV/0!</v>
      </c>
      <c r="CY117" s="8" t="e">
        <f>AVERAGE($C102:CY102)</f>
        <v>#DIV/0!</v>
      </c>
      <c r="CZ117" s="8" t="e">
        <f>AVERAGE($C102:CZ102)</f>
        <v>#DIV/0!</v>
      </c>
      <c r="DA117" s="8" t="e">
        <f>AVERAGE($C102:DA102)</f>
        <v>#DIV/0!</v>
      </c>
      <c r="DB117" s="8" t="e">
        <f>AVERAGE($C102:DB102)</f>
        <v>#DIV/0!</v>
      </c>
      <c r="DC117" s="8" t="e">
        <f>AVERAGE($C102:DC102)</f>
        <v>#DIV/0!</v>
      </c>
      <c r="DD117" s="8" t="e">
        <f>AVERAGE($C102:DD102)</f>
        <v>#DIV/0!</v>
      </c>
    </row>
    <row r="118" spans="1:314" x14ac:dyDescent="0.25">
      <c r="A118" s="49" t="s">
        <v>55</v>
      </c>
      <c r="B118" s="49"/>
      <c r="C118" s="14">
        <f>AVERAGE($C103:C103)</f>
        <v>206.48416666666671</v>
      </c>
      <c r="D118" s="8">
        <f>AVERAGE($C103:D103)</f>
        <v>244.6229166666667</v>
      </c>
      <c r="E118" s="8">
        <f>AVERAGE($C103:E103)</f>
        <v>254.35569444444445</v>
      </c>
      <c r="F118" s="8">
        <f>AVERAGE($C103:F103)</f>
        <v>264.80812500000002</v>
      </c>
      <c r="G118" s="8">
        <f>AVERAGE($C103:G103)</f>
        <v>271.47283333333337</v>
      </c>
      <c r="H118" s="8">
        <f>AVERAGE($C103:H103)</f>
        <v>269.66097222222226</v>
      </c>
      <c r="I118" s="8">
        <f>AVERAGE($C103:I103)</f>
        <v>276.68375000000003</v>
      </c>
      <c r="J118" s="8">
        <f>AVERAGE($C103:J103)</f>
        <v>281.15989583333334</v>
      </c>
      <c r="K118" s="14">
        <f>AVERAGE($C103:K103)</f>
        <v>282.25949074074077</v>
      </c>
      <c r="L118" s="14">
        <f>AVERAGE($C103:L103)</f>
        <v>282.12237500000003</v>
      </c>
      <c r="M118" s="14">
        <f>AVERAGE($C103:M103)</f>
        <v>284.80151515151516</v>
      </c>
      <c r="N118" s="14">
        <f>AVERAGE($C103:N103)</f>
        <v>288.34156250000001</v>
      </c>
      <c r="O118" s="14">
        <f>AVERAGE($C103:O103)</f>
        <v>291.41794871794872</v>
      </c>
      <c r="P118" s="14">
        <f>AVERAGE($C103:P103)</f>
        <v>292.55624999999998</v>
      </c>
      <c r="Q118" s="14">
        <f>AVERAGE($C103:Q103)</f>
        <v>292.80408333333332</v>
      </c>
      <c r="R118" s="8">
        <f>AVERAGE($C103:R103)</f>
        <v>287.61992187499999</v>
      </c>
      <c r="S118" s="8">
        <f>AVERAGE($C103:S103)</f>
        <v>282.91446078431375</v>
      </c>
      <c r="T118" s="8">
        <f>AVERAGE($C103:T103)</f>
        <v>279.67578703703708</v>
      </c>
      <c r="U118" s="8">
        <f>AVERAGE($C103:U103)</f>
        <v>276.82478070175443</v>
      </c>
      <c r="V118" s="8">
        <f>AVERAGE($C103:V103)</f>
        <v>274.07220833333338</v>
      </c>
      <c r="W118" s="8">
        <f>AVERAGE($C103:W103)</f>
        <v>270.86948412698416</v>
      </c>
      <c r="X118" s="8">
        <f>AVERAGE($C103:X103)</f>
        <v>267.79147727272732</v>
      </c>
      <c r="Y118" s="14">
        <f>AVERAGE($C103:Y103)</f>
        <v>263.74106884057977</v>
      </c>
      <c r="Z118" s="14">
        <f>AVERAGE($C103:Z103)</f>
        <v>259.79272569444447</v>
      </c>
      <c r="AA118" s="14">
        <f>AVERAGE($C103:AA103)</f>
        <v>256.7753166666667</v>
      </c>
      <c r="AB118" s="14">
        <f>AVERAGE($C103:AB103)</f>
        <v>253.84908653846156</v>
      </c>
      <c r="AC118" s="14">
        <f>AVERAGE($C103:AC103)</f>
        <v>251.16405864197534</v>
      </c>
      <c r="AD118" s="14">
        <f>AVERAGE($C103:AD103)</f>
        <v>248.64610119047623</v>
      </c>
      <c r="AE118" s="14">
        <f>AVERAGE($C103:AE103)</f>
        <v>246.21623563218395</v>
      </c>
      <c r="AF118" s="8">
        <f>AVERAGE($C103:AF103)</f>
        <v>242.5529166666667</v>
      </c>
      <c r="AG118" s="8">
        <f>AVERAGE($C103:AG103)</f>
        <v>239.0182661290323</v>
      </c>
      <c r="AH118" s="8">
        <f>AVERAGE($C103:AH103)</f>
        <v>236.26156250000005</v>
      </c>
      <c r="AI118" s="8">
        <f>AVERAGE($C103:AI103)</f>
        <v>233.54083333333338</v>
      </c>
      <c r="AJ118" s="8">
        <f>AVERAGE($C103:AJ103)</f>
        <v>231.03278186274514</v>
      </c>
      <c r="AK118" s="8">
        <f>AVERAGE($C103:AK103)</f>
        <v>228.71088095238099</v>
      </c>
      <c r="AL118" s="8">
        <f>AVERAGE($C103:AL103)</f>
        <v>226.81267361111114</v>
      </c>
      <c r="AM118" s="14">
        <f>AVERAGE($C103:AM103)</f>
        <v>225.22698198198202</v>
      </c>
      <c r="AN118" s="14">
        <f>AVERAGE($C103:AN103)</f>
        <v>223.64281798245617</v>
      </c>
      <c r="AO118" s="14">
        <f>AVERAGE($C103:AO103)</f>
        <v>222.30738247863249</v>
      </c>
      <c r="AP118" s="14">
        <f>AVERAGE($C103:AP103)</f>
        <v>221.05819791666667</v>
      </c>
      <c r="AQ118" s="14">
        <f>AVERAGE($C103:AQ103)</f>
        <v>219.86543699186996</v>
      </c>
      <c r="AR118" s="14">
        <f>AVERAGE($C103:AR103)</f>
        <v>218.68070436507938</v>
      </c>
      <c r="AS118" s="14">
        <f>AVERAGE($C103:AS103)</f>
        <v>217.63297480620159</v>
      </c>
      <c r="AT118" s="8">
        <f>AVERAGE($C103:AT103)</f>
        <v>216.48986742424248</v>
      </c>
      <c r="AU118" s="8">
        <f>AVERAGE($C103:AU103)</f>
        <v>215.35188888888894</v>
      </c>
      <c r="AV118" s="8">
        <f>AVERAGE($C103:AV103)</f>
        <v>214.46732789855076</v>
      </c>
      <c r="AW118" s="8">
        <f>AVERAGE($C103:AW103)</f>
        <v>213.66611702127665</v>
      </c>
      <c r="AX118" s="8">
        <f>AVERAGE($C103:AX103)</f>
        <v>212.92747395833339</v>
      </c>
      <c r="AY118" s="8">
        <f>AVERAGE($C103:AY103)</f>
        <v>212.20569727891163</v>
      </c>
      <c r="AZ118" s="8">
        <f>AVERAGE($C103:AZ103)</f>
        <v>211.45513333333341</v>
      </c>
      <c r="BA118" s="14">
        <f>AVERAGE($C103:BA103)</f>
        <v>210.68120915032688</v>
      </c>
      <c r="BB118" s="14">
        <f>AVERAGE($C103:BB103)</f>
        <v>209.74291666666673</v>
      </c>
      <c r="BC118" s="14">
        <f>AVERAGE($C103:BC103)</f>
        <v>209.26275157232709</v>
      </c>
      <c r="BD118" s="14">
        <f>AVERAGE($C103:BD103)</f>
        <v>208.86763117283957</v>
      </c>
      <c r="BE118" s="14">
        <f>AVERAGE($C103:BE103)</f>
        <v>208.63266666666675</v>
      </c>
      <c r="BF118" s="14">
        <f>AVERAGE($C103:BF103)</f>
        <v>208.43265625000006</v>
      </c>
      <c r="BG118" s="14">
        <f>AVERAGE($C103:BG103)</f>
        <v>208.0901169590644</v>
      </c>
      <c r="BH118" s="8">
        <f>AVERAGE($C103:BH103)</f>
        <v>205.43044540229891</v>
      </c>
      <c r="BI118" s="8">
        <f>AVERAGE($C103:BI103)</f>
        <v>202.79213276836165</v>
      </c>
      <c r="BJ118" s="8">
        <f>AVERAGE($C103:BJ103)</f>
        <v>200.24176388888898</v>
      </c>
      <c r="BK118" s="8">
        <f>AVERAGE($C103:BK103)</f>
        <v>197.77501366120228</v>
      </c>
      <c r="BL118" s="8">
        <f>AVERAGE($C103:BL103)</f>
        <v>195.38783602150548</v>
      </c>
      <c r="BM118" s="8">
        <f>AVERAGE($C103:BM103)</f>
        <v>193.17298941798953</v>
      </c>
      <c r="BN118" s="8">
        <f>AVERAGE($C103:BN103)</f>
        <v>192.26736328125011</v>
      </c>
      <c r="BO118" s="14">
        <f>AVERAGE($C103:BO103)</f>
        <v>190.07509615384626</v>
      </c>
      <c r="BP118" s="14">
        <f>AVERAGE($C103:BP103)</f>
        <v>188.0281755050506</v>
      </c>
      <c r="BQ118" s="14">
        <f>AVERAGE($C103:BQ103)</f>
        <v>186.26780472636827</v>
      </c>
      <c r="BR118" s="14">
        <f>AVERAGE($C103:BR103)</f>
        <v>184.59309436274521</v>
      </c>
      <c r="BS118" s="14">
        <f>AVERAGE($C103:BS103)</f>
        <v>182.93006038647354</v>
      </c>
      <c r="BT118" s="14">
        <f>AVERAGE($C103:BT103)</f>
        <v>181.05453571428583</v>
      </c>
      <c r="BU118" s="14">
        <f>AVERAGE($C103:BU103)</f>
        <v>179.23025821596258</v>
      </c>
      <c r="BV118" s="8">
        <f>AVERAGE($C103:BV103)</f>
        <v>177.75616319444458</v>
      </c>
      <c r="BW118" s="8">
        <f>AVERAGE($C103:BW103)</f>
        <v>176.18422374429235</v>
      </c>
      <c r="BX118" s="8">
        <f>AVERAGE($C103:BX103)</f>
        <v>174.89024211711723</v>
      </c>
      <c r="BY118" s="8">
        <f>AVERAGE($C103:BY103)</f>
        <v>173.71450000000013</v>
      </c>
      <c r="BZ118" s="8">
        <f>AVERAGE($C103:BZ103)</f>
        <v>172.51532894736852</v>
      </c>
      <c r="CA118" s="8">
        <f>AVERAGE($C103:CA103)</f>
        <v>171.63192640692651</v>
      </c>
      <c r="CB118" s="8">
        <f>AVERAGE($C103:CB103)</f>
        <v>170.81091880341893</v>
      </c>
      <c r="CC118" s="14">
        <f>AVERAGE($C103:CC103)</f>
        <v>169.65189345991573</v>
      </c>
      <c r="CD118" s="14">
        <f>AVERAGE($C103:CD103)</f>
        <v>168.29232291666679</v>
      </c>
      <c r="CE118" s="14">
        <f>AVERAGE($C103:CE103)</f>
        <v>167.19677469135814</v>
      </c>
      <c r="CF118" s="14">
        <f>AVERAGE($C103:CF103)</f>
        <v>166.15598069105704</v>
      </c>
      <c r="CG118" s="14">
        <f>AVERAGE($C103:CG103)</f>
        <v>165.23241465863467</v>
      </c>
      <c r="CH118" s="14">
        <f>AVERAGE($C103:CH103)</f>
        <v>164.36005456349218</v>
      </c>
      <c r="CI118" s="14">
        <f>AVERAGE($C103:CI103)</f>
        <v>163.66037745098052</v>
      </c>
      <c r="CJ118" s="8">
        <f>AVERAGE($C103:CJ103)</f>
        <v>162.58558624031019</v>
      </c>
      <c r="CK118" s="8">
        <f>AVERAGE($C103:CK103)</f>
        <v>161.73556034482772</v>
      </c>
      <c r="CL118" s="8">
        <f>AVERAGE($C103:CL103)</f>
        <v>161.07967803030314</v>
      </c>
      <c r="CM118" s="8">
        <f>AVERAGE($C103:CM103)</f>
        <v>160.4395177902623</v>
      </c>
      <c r="CN118" s="8">
        <f>AVERAGE($C103:CN103)</f>
        <v>159.81338425925938</v>
      </c>
      <c r="CO118" s="8" t="e">
        <f>AVERAGE($C103:CO103)</f>
        <v>#DIV/0!</v>
      </c>
      <c r="CP118" s="8" t="e">
        <f>AVERAGE($C103:CP103)</f>
        <v>#DIV/0!</v>
      </c>
      <c r="CQ118" s="14" t="e">
        <f>AVERAGE($C103:CQ103)</f>
        <v>#DIV/0!</v>
      </c>
      <c r="CR118" s="14" t="e">
        <f>AVERAGE($C103:CR103)</f>
        <v>#DIV/0!</v>
      </c>
      <c r="CS118" s="14" t="e">
        <f>AVERAGE($C103:CS103)</f>
        <v>#DIV/0!</v>
      </c>
      <c r="CT118" s="14" t="e">
        <f>AVERAGE($C103:CT103)</f>
        <v>#DIV/0!</v>
      </c>
      <c r="CU118" s="14" t="e">
        <f>AVERAGE($C103:CU103)</f>
        <v>#DIV/0!</v>
      </c>
      <c r="CV118" s="14" t="e">
        <f>AVERAGE($C103:CV103)</f>
        <v>#DIV/0!</v>
      </c>
      <c r="CW118" s="14" t="e">
        <f>AVERAGE($C103:CW103)</f>
        <v>#DIV/0!</v>
      </c>
      <c r="CX118" s="8" t="e">
        <f>AVERAGE($C103:CX103)</f>
        <v>#DIV/0!</v>
      </c>
      <c r="CY118" s="8" t="e">
        <f>AVERAGE($C103:CY103)</f>
        <v>#DIV/0!</v>
      </c>
      <c r="CZ118" s="8" t="e">
        <f>AVERAGE($C103:CZ103)</f>
        <v>#DIV/0!</v>
      </c>
      <c r="DA118" s="8" t="e">
        <f>AVERAGE($C103:DA103)</f>
        <v>#DIV/0!</v>
      </c>
      <c r="DB118" s="8" t="e">
        <f>AVERAGE($C103:DB103)</f>
        <v>#DIV/0!</v>
      </c>
      <c r="DC118" s="8" t="e">
        <f>AVERAGE($C103:DC103)</f>
        <v>#DIV/0!</v>
      </c>
      <c r="DD118" s="8" t="e">
        <f>AVERAGE($C103:DD103)</f>
        <v>#DIV/0!</v>
      </c>
    </row>
    <row r="119" spans="1:314" ht="15.75" thickBot="1" x14ac:dyDescent="0.3">
      <c r="A119" s="50" t="s">
        <v>56</v>
      </c>
      <c r="B119" s="50"/>
      <c r="C119" s="15">
        <f>AVERAGE($C104:C104)</f>
        <v>206.48500000000004</v>
      </c>
      <c r="D119" s="10">
        <f>AVERAGE($C104:D104)</f>
        <v>244.62312500000002</v>
      </c>
      <c r="E119" s="10">
        <f>AVERAGE($C104:E104)</f>
        <v>254.35583333333338</v>
      </c>
      <c r="F119" s="10">
        <f>AVERAGE($C104:F104)</f>
        <v>264.80843750000003</v>
      </c>
      <c r="G119" s="10">
        <f>AVERAGE($C104:G104)</f>
        <v>271.49958333333336</v>
      </c>
      <c r="H119" s="10">
        <f>AVERAGE($C104:H104)</f>
        <v>276.20222222222225</v>
      </c>
      <c r="I119" s="10">
        <f>AVERAGE($C104:I104)</f>
        <v>282.29053571428574</v>
      </c>
      <c r="J119" s="10">
        <f>AVERAGE($C104:J104)</f>
        <v>286.06583333333333</v>
      </c>
      <c r="K119" s="15">
        <f>AVERAGE($C104:K104)</f>
        <v>286.62032407407406</v>
      </c>
      <c r="L119" s="15">
        <f>AVERAGE($C104:L104)</f>
        <v>286.04712499999999</v>
      </c>
      <c r="M119" s="15">
        <f>AVERAGE($C104:M104)</f>
        <v>288.3694696969697</v>
      </c>
      <c r="N119" s="15">
        <f>AVERAGE($C104:N104)</f>
        <v>291.61218749999995</v>
      </c>
      <c r="O119" s="15">
        <f>AVERAGE($C104:O104)</f>
        <v>294.43695512820511</v>
      </c>
      <c r="P119" s="15">
        <f>AVERAGE($C104:P104)</f>
        <v>295.35952380952375</v>
      </c>
      <c r="Q119" s="15">
        <f>AVERAGE($C104:Q104)</f>
        <v>295.4204722222222</v>
      </c>
      <c r="R119" s="10">
        <f>AVERAGE($C104:R104)</f>
        <v>290.07276041666665</v>
      </c>
      <c r="S119" s="10">
        <f>AVERAGE($C104:S104)</f>
        <v>285.22301470588235</v>
      </c>
      <c r="T119" s="10">
        <f>AVERAGE($C104:T104)</f>
        <v>281.85606481481483</v>
      </c>
      <c r="U119" s="10">
        <f>AVERAGE($C104:U104)</f>
        <v>278.89030701754393</v>
      </c>
      <c r="V119" s="10">
        <f>AVERAGE($C104:V104)</f>
        <v>276.03443750000008</v>
      </c>
      <c r="W119" s="10">
        <f>AVERAGE($C104:W104)</f>
        <v>272.75736111111121</v>
      </c>
      <c r="X119" s="10">
        <f>AVERAGE($C104:X104)</f>
        <v>269.60551136363642</v>
      </c>
      <c r="Y119" s="15">
        <f>AVERAGE($C104:Y104)</f>
        <v>265.47625000000005</v>
      </c>
      <c r="Z119" s="15">
        <f>AVERAGE($C104:Z104)</f>
        <v>261.45560763888892</v>
      </c>
      <c r="AA119" s="15">
        <f>AVERAGE($C104:AA104)</f>
        <v>258.37168333333341</v>
      </c>
      <c r="AB119" s="15">
        <f>AVERAGE($C104:AB104)</f>
        <v>255.38472756410263</v>
      </c>
      <c r="AC119" s="15">
        <f>AVERAGE($C104:AC104)</f>
        <v>252.64282407407413</v>
      </c>
      <c r="AD119" s="15">
        <f>AVERAGE($C104:AD104)</f>
        <v>250.07821428571432</v>
      </c>
      <c r="AE119" s="15">
        <f>AVERAGE($C104:AE104)</f>
        <v>247.69045977011498</v>
      </c>
      <c r="AF119" s="10">
        <f>AVERAGE($C104:AF104)</f>
        <v>243.97800000000004</v>
      </c>
      <c r="AG119" s="10">
        <f>AVERAGE($C104:AG104)</f>
        <v>240.3973790322581</v>
      </c>
      <c r="AH119" s="10">
        <f>AVERAGE($C104:AH104)</f>
        <v>237.59757812500004</v>
      </c>
      <c r="AI119" s="10">
        <f>AVERAGE($C104:AI104)</f>
        <v>234.83635101010105</v>
      </c>
      <c r="AJ119" s="10">
        <f>AVERAGE($C104:AJ104)</f>
        <v>232.29015931372552</v>
      </c>
      <c r="AK119" s="10">
        <f>AVERAGE($C104:AK104)</f>
        <v>229.93233333333333</v>
      </c>
      <c r="AL119" s="10">
        <f>AVERAGE($C104:AL104)</f>
        <v>228.00018518518522</v>
      </c>
      <c r="AM119" s="15">
        <f>AVERAGE($C104:AM104)</f>
        <v>226.38239864864872</v>
      </c>
      <c r="AN119" s="15">
        <f>AVERAGE($C104:AN104)</f>
        <v>224.76779605263164</v>
      </c>
      <c r="AO119" s="15">
        <f>AVERAGE($C104:AO104)</f>
        <v>223.403514957265</v>
      </c>
      <c r="AP119" s="15">
        <f>AVERAGE($C104:AP104)</f>
        <v>222.12692708333338</v>
      </c>
      <c r="AQ119" s="15">
        <f>AVERAGE($C104:AQ104)</f>
        <v>220.90809959349599</v>
      </c>
      <c r="AR119" s="15">
        <f>AVERAGE($C104:AR104)</f>
        <v>219.69854166666673</v>
      </c>
      <c r="AS119" s="15">
        <f>AVERAGE($C104:AS104)</f>
        <v>218.62713178294578</v>
      </c>
      <c r="AT119" s="10">
        <f>AVERAGE($C104:AT104)</f>
        <v>217.46143939393943</v>
      </c>
      <c r="AU119" s="10">
        <f>AVERAGE($C104:AU104)</f>
        <v>216.30187037037044</v>
      </c>
      <c r="AV119" s="10">
        <f>AVERAGE($C104:AV104)</f>
        <v>215.39664855072471</v>
      </c>
      <c r="AW119" s="10">
        <f>AVERAGE($C104:AW104)</f>
        <v>214.57565602836885</v>
      </c>
      <c r="AX119" s="10">
        <f>AVERAGE($C104:AX104)</f>
        <v>213.80358506944449</v>
      </c>
      <c r="AY119" s="10">
        <f>AVERAGE($C104:AY104)</f>
        <v>213.05898809523813</v>
      </c>
      <c r="AZ119" s="10">
        <f>AVERAGE($C104:AZ104)</f>
        <v>212.29135833333336</v>
      </c>
      <c r="BA119" s="15">
        <f>AVERAGE($C104:BA104)</f>
        <v>211.50103758169939</v>
      </c>
      <c r="BB119" s="15">
        <f>AVERAGE($C104:BB104)</f>
        <v>210.54700320512828</v>
      </c>
      <c r="BC119" s="15">
        <f>AVERAGE($C104:BC104)</f>
        <v>210.05165094339628</v>
      </c>
      <c r="BD119" s="15">
        <f>AVERAGE($C104:BD104)</f>
        <v>209.64191358024695</v>
      </c>
      <c r="BE119" s="15">
        <f>AVERAGE($C104:BE104)</f>
        <v>209.38962878787885</v>
      </c>
      <c r="BF119" s="15">
        <f>AVERAGE($C104:BF104)</f>
        <v>209.17609375000006</v>
      </c>
      <c r="BG119" s="15">
        <f>AVERAGE($C104:BG104)</f>
        <v>208.8205116959065</v>
      </c>
      <c r="BH119" s="10">
        <f>AVERAGE($C104:BH104)</f>
        <v>206.07826149425296</v>
      </c>
      <c r="BI119" s="10">
        <f>AVERAGE($C104:BI104)</f>
        <v>203.42896892655375</v>
      </c>
      <c r="BJ119" s="10">
        <f>AVERAGE($C104:BJ104)</f>
        <v>200.86798611111121</v>
      </c>
      <c r="BK119" s="10">
        <f>AVERAGE($C104:BK104)</f>
        <v>198.39096994535529</v>
      </c>
      <c r="BL119" s="10">
        <f>AVERAGE($C104:BL104)</f>
        <v>195.99385752688181</v>
      </c>
      <c r="BM119" s="10">
        <f>AVERAGE($C104:BM104)</f>
        <v>193.67284391534403</v>
      </c>
      <c r="BN119" s="10">
        <f>AVERAGE($C104:BN104)</f>
        <v>192.7038085937501</v>
      </c>
      <c r="BO119" s="15">
        <f>AVERAGE($C104:BO104)</f>
        <v>190.50482692307702</v>
      </c>
      <c r="BP119" s="15">
        <f>AVERAGE($C104:BP104)</f>
        <v>188.37248106060616</v>
      </c>
      <c r="BQ119" s="15">
        <f>AVERAGE($C104:BQ104)</f>
        <v>186.5877052238807</v>
      </c>
      <c r="BR119" s="15">
        <f>AVERAGE($C104:BR104)</f>
        <v>184.57568014705893</v>
      </c>
      <c r="BS119" s="15">
        <f>AVERAGE($C104:BS104)</f>
        <v>182.62197463768126</v>
      </c>
      <c r="BT119" s="15">
        <f>AVERAGE($C104:BT104)</f>
        <v>180.7240892857144</v>
      </c>
      <c r="BU119" s="15">
        <f>AVERAGE($C104:BU104)</f>
        <v>178.87966549295786</v>
      </c>
      <c r="BV119" s="10">
        <f>AVERAGE($C104:BV104)</f>
        <v>177.21356481481493</v>
      </c>
      <c r="BW119" s="10">
        <f>AVERAGE($C104:BW104)</f>
        <v>175.52032534246584</v>
      </c>
      <c r="BX119" s="10">
        <f>AVERAGE($C104:BX104)</f>
        <v>173.96478603603614</v>
      </c>
      <c r="BY119" s="10">
        <f>AVERAGE($C104:BY104)</f>
        <v>172.38262222222232</v>
      </c>
      <c r="BZ119" s="10">
        <f>AVERAGE($C104:BZ104)</f>
        <v>170.76929824561412</v>
      </c>
      <c r="CA119" s="10">
        <f>AVERAGE($C104:CA104)</f>
        <v>169.23536796536806</v>
      </c>
      <c r="CB119" s="10">
        <f>AVERAGE($C104:CB104)</f>
        <v>167.70895833333341</v>
      </c>
      <c r="CC119" s="15">
        <f>AVERAGE($C104:CC104)</f>
        <v>166.21606012658236</v>
      </c>
      <c r="CD119" s="15">
        <f>AVERAGE($C104:CD104)</f>
        <v>164.76048437500009</v>
      </c>
      <c r="CE119" s="15">
        <f>AVERAGE($C104:CE104)</f>
        <v>163.34084876543221</v>
      </c>
      <c r="CF119" s="15">
        <f>AVERAGE($C104:CF104)</f>
        <v>161.95583841463426</v>
      </c>
      <c r="CG119" s="15">
        <f>AVERAGE($C104:CG104)</f>
        <v>160.60420180722903</v>
      </c>
      <c r="CH119" s="15">
        <f>AVERAGE($C104:CH104)</f>
        <v>159.28474702380964</v>
      </c>
      <c r="CI119" s="15">
        <f>AVERAGE($C104:CI104)</f>
        <v>157.99633823529425</v>
      </c>
      <c r="CJ119" s="10">
        <f>AVERAGE($C104:CJ104)</f>
        <v>156.73789244186059</v>
      </c>
      <c r="CK119" s="10">
        <f>AVERAGE($C104:CK104)</f>
        <v>155.50837643678173</v>
      </c>
      <c r="CL119" s="10">
        <f>AVERAGE($C104:CL104)</f>
        <v>154.30680397727286</v>
      </c>
      <c r="CM119" s="10">
        <f>AVERAGE($C104:CM104)</f>
        <v>153.13223314606756</v>
      </c>
      <c r="CN119" s="10">
        <f>AVERAGE($C104:CN104)</f>
        <v>152.50093981481496</v>
      </c>
      <c r="CO119" s="10" t="e">
        <f>AVERAGE($C104:CO104)</f>
        <v>#DIV/0!</v>
      </c>
      <c r="CP119" s="10" t="e">
        <f>AVERAGE($C104:CP104)</f>
        <v>#DIV/0!</v>
      </c>
      <c r="CQ119" s="15" t="e">
        <f>AVERAGE($C104:CQ104)</f>
        <v>#DIV/0!</v>
      </c>
      <c r="CR119" s="15" t="e">
        <f>AVERAGE($C104:CR104)</f>
        <v>#DIV/0!</v>
      </c>
      <c r="CS119" s="15" t="e">
        <f>AVERAGE($C104:CS104)</f>
        <v>#DIV/0!</v>
      </c>
      <c r="CT119" s="15" t="e">
        <f>AVERAGE($C104:CT104)</f>
        <v>#DIV/0!</v>
      </c>
      <c r="CU119" s="15" t="e">
        <f>AVERAGE($C104:CU104)</f>
        <v>#DIV/0!</v>
      </c>
      <c r="CV119" s="15" t="e">
        <f>AVERAGE($C104:CV104)</f>
        <v>#DIV/0!</v>
      </c>
      <c r="CW119" s="15" t="e">
        <f>AVERAGE($C104:CW104)</f>
        <v>#DIV/0!</v>
      </c>
      <c r="CX119" s="10" t="e">
        <f>AVERAGE($C104:CX104)</f>
        <v>#DIV/0!</v>
      </c>
      <c r="CY119" s="10" t="e">
        <f>AVERAGE($C104:CY104)</f>
        <v>#DIV/0!</v>
      </c>
      <c r="CZ119" s="10" t="e">
        <f>AVERAGE($C104:CZ104)</f>
        <v>#DIV/0!</v>
      </c>
      <c r="DA119" s="10" t="e">
        <f>AVERAGE($C104:DA104)</f>
        <v>#DIV/0!</v>
      </c>
      <c r="DB119" s="10" t="e">
        <f>AVERAGE($C104:DB104)</f>
        <v>#DIV/0!</v>
      </c>
      <c r="DC119" s="10" t="e">
        <f>AVERAGE($C104:DC104)</f>
        <v>#DIV/0!</v>
      </c>
      <c r="DD119" s="10" t="e">
        <f>AVERAGE($C104:DD104)</f>
        <v>#DIV/0!</v>
      </c>
    </row>
  </sheetData>
  <mergeCells count="16">
    <mergeCell ref="A116:B116"/>
    <mergeCell ref="A117:B117"/>
    <mergeCell ref="A118:B118"/>
    <mergeCell ref="A119:B119"/>
    <mergeCell ref="A114:B114"/>
    <mergeCell ref="A101:B101"/>
    <mergeCell ref="A102:B102"/>
    <mergeCell ref="A103:B103"/>
    <mergeCell ref="A104:B104"/>
    <mergeCell ref="A106:B106"/>
    <mergeCell ref="A113:B113"/>
    <mergeCell ref="A107:B107"/>
    <mergeCell ref="A108:B108"/>
    <mergeCell ref="A109:B109"/>
    <mergeCell ref="A111:B111"/>
    <mergeCell ref="A112:B112"/>
  </mergeCells>
  <pageMargins left="0.78740157499999996" right="0.78740157499999996" top="0.984251969" bottom="0.984251969" header="0.4921259845" footer="0.492125984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zoomScale="50" zoomScaleNormal="50" workbookViewId="0">
      <selection activeCell="R30" sqref="R30"/>
    </sheetView>
  </sheetViews>
  <sheetFormatPr defaultRowHeight="15" x14ac:dyDescent="0.25"/>
  <cols>
    <col min="4" max="4" width="10.28515625" bestFit="1" customWidth="1"/>
    <col min="6" max="6" width="14.140625" bestFit="1" customWidth="1"/>
    <col min="7" max="7" width="9.5703125" bestFit="1" customWidth="1"/>
    <col min="8" max="8" width="15.140625" bestFit="1" customWidth="1"/>
    <col min="9" max="9" width="11.85546875" bestFit="1" customWidth="1"/>
    <col min="10" max="10" width="11.42578125" bestFit="1" customWidth="1"/>
  </cols>
  <sheetData>
    <row r="1" spans="1:10" x14ac:dyDescent="0.25">
      <c r="A1" t="s">
        <v>36</v>
      </c>
      <c r="B1" t="s">
        <v>69</v>
      </c>
    </row>
    <row r="2" spans="1:10" x14ac:dyDescent="0.25">
      <c r="A2" s="33" t="s">
        <v>20</v>
      </c>
      <c r="B2" s="34" t="s">
        <v>2</v>
      </c>
      <c r="C2" s="34" t="s">
        <v>3</v>
      </c>
      <c r="D2" s="34" t="s">
        <v>4</v>
      </c>
      <c r="E2" s="34" t="s">
        <v>5</v>
      </c>
      <c r="F2" s="36" t="s">
        <v>37</v>
      </c>
      <c r="G2" s="36" t="s">
        <v>38</v>
      </c>
      <c r="H2" s="36" t="s">
        <v>39</v>
      </c>
      <c r="I2" s="36" t="s">
        <v>40</v>
      </c>
      <c r="J2" s="36" t="s">
        <v>52</v>
      </c>
    </row>
    <row r="3" spans="1:10" x14ac:dyDescent="0.25">
      <c r="A3" s="33">
        <v>1</v>
      </c>
      <c r="B3" s="35">
        <f t="array" ref="B3">INDEX('PLD mensal (dia)'!$C$2:$N$125,MATCH('GRAFICO Mensal (dia)'!B$2&amp;'GRAFICO Mensal (dia)'!$A3,'PLD mensal (dia)'!$B$2:$B$125&amp;'PLD mensal (dia)'!$A$2:$A$125,0),MATCH('GRAFICO Mensal (dia)'!$B$1,'PLD mensal (dia)'!$C$1:$N$1,0))</f>
        <v>113.08708333333333</v>
      </c>
      <c r="C3" s="35">
        <f t="array" ref="C3">INDEX('PLD mensal (dia)'!$C$2:$N$125,MATCH('GRAFICO Mensal (dia)'!C$2&amp;'GRAFICO Mensal (dia)'!$A3,'PLD mensal (dia)'!$B$2:$B$125&amp;'PLD mensal (dia)'!$A$2:$A$125,0),MATCH('GRAFICO Mensal (dia)'!$B$1,'PLD mensal (dia)'!$C$1:$N$1,0))</f>
        <v>114.82291666666664</v>
      </c>
      <c r="D3" s="35">
        <f t="array" ref="D3">INDEX('PLD mensal (dia)'!$C$2:$N$125,MATCH('GRAFICO Mensal (dia)'!D$2&amp;'GRAFICO Mensal (dia)'!$A3,'PLD mensal (dia)'!$B$2:$B$125&amp;'PLD mensal (dia)'!$A$2:$A$125,0),MATCH('GRAFICO Mensal (dia)'!$B$1,'PLD mensal (dia)'!$C$1:$N$1,0))</f>
        <v>49.769999999999989</v>
      </c>
      <c r="E3" s="35">
        <f t="array" ref="E3">INDEX('PLD mensal (dia)'!$C$2:$N$125,MATCH('GRAFICO Mensal (dia)'!E$2&amp;'GRAFICO Mensal (dia)'!$A3,'PLD mensal (dia)'!$B$2:$B$125&amp;'PLD mensal (dia)'!$A$2:$A$125,0),MATCH('GRAFICO Mensal (dia)'!$B$1,'PLD mensal (dia)'!$C$1:$N$1,0))</f>
        <v>49.769999999999989</v>
      </c>
      <c r="F3" s="37">
        <f t="array" ref="F3">INDEX('PLD mensal (dia)'!$O$2:$Z$125,MATCH('GRAFICO Mensal (dia)'!B$2&amp;'GRAFICO Mensal (dia)'!$A3,'PLD mensal (dia)'!$B$2:$B$125&amp;'PLD mensal (dia)'!$A$2:$A$125,0),MATCH("média "&amp;'GRAFICO Mensal (dia)'!$B$1,'PLD mensal (dia)'!$O$1:$Z$1,0))</f>
        <v>109.02360215053763</v>
      </c>
      <c r="G3" s="37">
        <f t="array" ref="G3">INDEX('PLD mensal (dia)'!$O$2:$Z$125,MATCH('GRAFICO Mensal (dia)'!C$2&amp;'GRAFICO Mensal (dia)'!$A3,'PLD mensal (dia)'!$B$2:$B$125&amp;'PLD mensal (dia)'!$A$2:$A$125,0),MATCH("média "&amp;'GRAFICO Mensal (dia)'!$B$1,'PLD mensal (dia)'!$O$1:$Z$1,0))</f>
        <v>110.27641129032256</v>
      </c>
      <c r="H3" s="37">
        <f t="array" ref="H3">INDEX('PLD mensal (dia)'!$O$2:$Z$125,MATCH('GRAFICO Mensal (dia)'!D$2&amp;'GRAFICO Mensal (dia)'!$A3,'PLD mensal (dia)'!$B$2:$B$125&amp;'PLD mensal (dia)'!$A$2:$A$125,0),MATCH("média "&amp;'GRAFICO Mensal (dia)'!$B$1,'PLD mensal (dia)'!$O$1:$Z$1,0))</f>
        <v>78.01512096774195</v>
      </c>
      <c r="I3" s="37">
        <f t="array" ref="I3">INDEX('PLD mensal (dia)'!$O$2:$Z$125,MATCH('GRAFICO Mensal (dia)'!E$2&amp;'GRAFICO Mensal (dia)'!$A3,'PLD mensal (dia)'!$B$2:$B$125&amp;'PLD mensal (dia)'!$A$2:$A$125,0),MATCH("média "&amp;'GRAFICO Mensal (dia)'!$B$1,'PLD mensal (dia)'!$O$1:$Z$1,0))</f>
        <v>55.573400537634399</v>
      </c>
      <c r="J3" s="37">
        <f>IFERROR(AVERAGE(F3:I3),"")</f>
        <v>88.22213373655913</v>
      </c>
    </row>
    <row r="4" spans="1:10" x14ac:dyDescent="0.25">
      <c r="A4" s="33">
        <v>2</v>
      </c>
      <c r="B4" s="35">
        <f t="array" ref="B4">INDEX('PLD mensal (dia)'!$C$2:$N$125,MATCH('GRAFICO Mensal (dia)'!B$2&amp;'GRAFICO Mensal (dia)'!$A4,'PLD mensal (dia)'!$B$2:$B$125&amp;'PLD mensal (dia)'!$A$2:$A$125,0),MATCH('GRAFICO Mensal (dia)'!$B$1,'PLD mensal (dia)'!$C$1:$N$1,0))</f>
        <v>125.23208333333336</v>
      </c>
      <c r="C4" s="35">
        <f t="array" ref="C4">INDEX('PLD mensal (dia)'!$C$2:$N$125,MATCH('GRAFICO Mensal (dia)'!C$2&amp;'GRAFICO Mensal (dia)'!$A4,'PLD mensal (dia)'!$B$2:$B$125&amp;'PLD mensal (dia)'!$A$2:$A$125,0),MATCH('GRAFICO Mensal (dia)'!$B$1,'PLD mensal (dia)'!$C$1:$N$1,0))</f>
        <v>139.39000000000001</v>
      </c>
      <c r="D4" s="35">
        <f t="array" ref="D4">INDEX('PLD mensal (dia)'!$C$2:$N$125,MATCH('GRAFICO Mensal (dia)'!D$2&amp;'GRAFICO Mensal (dia)'!$A4,'PLD mensal (dia)'!$B$2:$B$125&amp;'PLD mensal (dia)'!$A$2:$A$125,0),MATCH('GRAFICO Mensal (dia)'!$B$1,'PLD mensal (dia)'!$C$1:$N$1,0))</f>
        <v>49.769999999999989</v>
      </c>
      <c r="E4" s="35">
        <f t="array" ref="E4">INDEX('PLD mensal (dia)'!$C$2:$N$125,MATCH('GRAFICO Mensal (dia)'!E$2&amp;'GRAFICO Mensal (dia)'!$A4,'PLD mensal (dia)'!$B$2:$B$125&amp;'PLD mensal (dia)'!$A$2:$A$125,0),MATCH('GRAFICO Mensal (dia)'!$B$1,'PLD mensal (dia)'!$C$1:$N$1,0))</f>
        <v>49.769999999999989</v>
      </c>
      <c r="F4" s="37">
        <f t="array" ref="F4">INDEX('PLD mensal (dia)'!$O$2:$Z$125,MATCH('GRAFICO Mensal (dia)'!B$2&amp;'GRAFICO Mensal (dia)'!$A4,'PLD mensal (dia)'!$B$2:$B$125&amp;'PLD mensal (dia)'!$A$2:$A$125,0),MATCH("média "&amp;'GRAFICO Mensal (dia)'!$B$1,'PLD mensal (dia)'!$O$1:$Z$1,0))</f>
        <v>109.02360215053763</v>
      </c>
      <c r="G4" s="37">
        <f t="array" ref="G4">INDEX('PLD mensal (dia)'!$O$2:$Z$125,MATCH('GRAFICO Mensal (dia)'!C$2&amp;'GRAFICO Mensal (dia)'!$A4,'PLD mensal (dia)'!$B$2:$B$125&amp;'PLD mensal (dia)'!$A$2:$A$125,0),MATCH("média "&amp;'GRAFICO Mensal (dia)'!$B$1,'PLD mensal (dia)'!$O$1:$Z$1,0))</f>
        <v>110.27641129032256</v>
      </c>
      <c r="H4" s="37">
        <f t="array" ref="H4">INDEX('PLD mensal (dia)'!$O$2:$Z$125,MATCH('GRAFICO Mensal (dia)'!D$2&amp;'GRAFICO Mensal (dia)'!$A4,'PLD mensal (dia)'!$B$2:$B$125&amp;'PLD mensal (dia)'!$A$2:$A$125,0),MATCH("média "&amp;'GRAFICO Mensal (dia)'!$B$1,'PLD mensal (dia)'!$O$1:$Z$1,0))</f>
        <v>78.01512096774195</v>
      </c>
      <c r="I4" s="37">
        <f t="array" ref="I4">INDEX('PLD mensal (dia)'!$O$2:$Z$125,MATCH('GRAFICO Mensal (dia)'!E$2&amp;'GRAFICO Mensal (dia)'!$A4,'PLD mensal (dia)'!$B$2:$B$125&amp;'PLD mensal (dia)'!$A$2:$A$125,0),MATCH("média "&amp;'GRAFICO Mensal (dia)'!$B$1,'PLD mensal (dia)'!$O$1:$Z$1,0))</f>
        <v>55.573400537634399</v>
      </c>
      <c r="J4" s="37">
        <f t="shared" ref="J4:J30" si="0">IFERROR(AVERAGE(F4:I4),"")</f>
        <v>88.22213373655913</v>
      </c>
    </row>
    <row r="5" spans="1:10" x14ac:dyDescent="0.25">
      <c r="A5" s="33">
        <v>3</v>
      </c>
      <c r="B5" s="35">
        <f t="array" ref="B5">INDEX('PLD mensal (dia)'!$C$2:$N$125,MATCH('GRAFICO Mensal (dia)'!B$2&amp;'GRAFICO Mensal (dia)'!$A5,'PLD mensal (dia)'!$B$2:$B$125&amp;'PLD mensal (dia)'!$A$2:$A$125,0),MATCH('GRAFICO Mensal (dia)'!$B$1,'PLD mensal (dia)'!$C$1:$N$1,0))</f>
        <v>140.00208333333333</v>
      </c>
      <c r="C5" s="35">
        <f t="array" ref="C5">INDEX('PLD mensal (dia)'!$C$2:$N$125,MATCH('GRAFICO Mensal (dia)'!C$2&amp;'GRAFICO Mensal (dia)'!$A5,'PLD mensal (dia)'!$B$2:$B$125&amp;'PLD mensal (dia)'!$A$2:$A$125,0),MATCH('GRAFICO Mensal (dia)'!$B$1,'PLD mensal (dia)'!$C$1:$N$1,0))</f>
        <v>140.0025</v>
      </c>
      <c r="D5" s="35">
        <f t="array" ref="D5">INDEX('PLD mensal (dia)'!$C$2:$N$125,MATCH('GRAFICO Mensal (dia)'!D$2&amp;'GRAFICO Mensal (dia)'!$A5,'PLD mensal (dia)'!$B$2:$B$125&amp;'PLD mensal (dia)'!$A$2:$A$125,0),MATCH('GRAFICO Mensal (dia)'!$B$1,'PLD mensal (dia)'!$C$1:$N$1,0))</f>
        <v>49.769999999999989</v>
      </c>
      <c r="E5" s="35">
        <f t="array" ref="E5">INDEX('PLD mensal (dia)'!$C$2:$N$125,MATCH('GRAFICO Mensal (dia)'!E$2&amp;'GRAFICO Mensal (dia)'!$A5,'PLD mensal (dia)'!$B$2:$B$125&amp;'PLD mensal (dia)'!$A$2:$A$125,0),MATCH('GRAFICO Mensal (dia)'!$B$1,'PLD mensal (dia)'!$C$1:$N$1,0))</f>
        <v>49.769999999999989</v>
      </c>
      <c r="F5" s="37">
        <f t="array" ref="F5">INDEX('PLD mensal (dia)'!$O$2:$Z$125,MATCH('GRAFICO Mensal (dia)'!B$2&amp;'GRAFICO Mensal (dia)'!$A5,'PLD mensal (dia)'!$B$2:$B$125&amp;'PLD mensal (dia)'!$A$2:$A$125,0),MATCH("média "&amp;'GRAFICO Mensal (dia)'!$B$1,'PLD mensal (dia)'!$O$1:$Z$1,0))</f>
        <v>109.02360215053763</v>
      </c>
      <c r="G5" s="37">
        <f t="array" ref="G5">INDEX('PLD mensal (dia)'!$O$2:$Z$125,MATCH('GRAFICO Mensal (dia)'!C$2&amp;'GRAFICO Mensal (dia)'!$A5,'PLD mensal (dia)'!$B$2:$B$125&amp;'PLD mensal (dia)'!$A$2:$A$125,0),MATCH("média "&amp;'GRAFICO Mensal (dia)'!$B$1,'PLD mensal (dia)'!$O$1:$Z$1,0))</f>
        <v>110.27641129032256</v>
      </c>
      <c r="H5" s="37">
        <f t="array" ref="H5">INDEX('PLD mensal (dia)'!$O$2:$Z$125,MATCH('GRAFICO Mensal (dia)'!D$2&amp;'GRAFICO Mensal (dia)'!$A5,'PLD mensal (dia)'!$B$2:$B$125&amp;'PLD mensal (dia)'!$A$2:$A$125,0),MATCH("média "&amp;'GRAFICO Mensal (dia)'!$B$1,'PLD mensal (dia)'!$O$1:$Z$1,0))</f>
        <v>78.01512096774195</v>
      </c>
      <c r="I5" s="37">
        <f t="array" ref="I5">INDEX('PLD mensal (dia)'!$O$2:$Z$125,MATCH('GRAFICO Mensal (dia)'!E$2&amp;'GRAFICO Mensal (dia)'!$A5,'PLD mensal (dia)'!$B$2:$B$125&amp;'PLD mensal (dia)'!$A$2:$A$125,0),MATCH("média "&amp;'GRAFICO Mensal (dia)'!$B$1,'PLD mensal (dia)'!$O$1:$Z$1,0))</f>
        <v>55.573400537634399</v>
      </c>
      <c r="J5" s="37">
        <f t="shared" si="0"/>
        <v>88.22213373655913</v>
      </c>
    </row>
    <row r="6" spans="1:10" x14ac:dyDescent="0.25">
      <c r="A6" s="33">
        <v>4</v>
      </c>
      <c r="B6" s="35">
        <f t="array" ref="B6">INDEX('PLD mensal (dia)'!$C$2:$N$125,MATCH('GRAFICO Mensal (dia)'!B$2&amp;'GRAFICO Mensal (dia)'!$A6,'PLD mensal (dia)'!$B$2:$B$125&amp;'PLD mensal (dia)'!$A$2:$A$125,0),MATCH('GRAFICO Mensal (dia)'!$B$1,'PLD mensal (dia)'!$C$1:$N$1,0))</f>
        <v>139.9675</v>
      </c>
      <c r="C6" s="35">
        <f t="array" ref="C6">INDEX('PLD mensal (dia)'!$C$2:$N$125,MATCH('GRAFICO Mensal (dia)'!C$2&amp;'GRAFICO Mensal (dia)'!$A6,'PLD mensal (dia)'!$B$2:$B$125&amp;'PLD mensal (dia)'!$A$2:$A$125,0),MATCH('GRAFICO Mensal (dia)'!$B$1,'PLD mensal (dia)'!$C$1:$N$1,0))</f>
        <v>140.19666666666669</v>
      </c>
      <c r="D6" s="35">
        <f t="array" ref="D6">INDEX('PLD mensal (dia)'!$C$2:$N$125,MATCH('GRAFICO Mensal (dia)'!D$2&amp;'GRAFICO Mensal (dia)'!$A6,'PLD mensal (dia)'!$B$2:$B$125&amp;'PLD mensal (dia)'!$A$2:$A$125,0),MATCH('GRAFICO Mensal (dia)'!$B$1,'PLD mensal (dia)'!$C$1:$N$1,0))</f>
        <v>55.852499999999985</v>
      </c>
      <c r="E6" s="35">
        <f t="array" ref="E6">INDEX('PLD mensal (dia)'!$C$2:$N$125,MATCH('GRAFICO Mensal (dia)'!E$2&amp;'GRAFICO Mensal (dia)'!$A6,'PLD mensal (dia)'!$B$2:$B$125&amp;'PLD mensal (dia)'!$A$2:$A$125,0),MATCH('GRAFICO Mensal (dia)'!$B$1,'PLD mensal (dia)'!$C$1:$N$1,0))</f>
        <v>49.769999999999989</v>
      </c>
      <c r="F6" s="37">
        <f t="array" ref="F6">INDEX('PLD mensal (dia)'!$O$2:$Z$125,MATCH('GRAFICO Mensal (dia)'!B$2&amp;'GRAFICO Mensal (dia)'!$A6,'PLD mensal (dia)'!$B$2:$B$125&amp;'PLD mensal (dia)'!$A$2:$A$125,0),MATCH("média "&amp;'GRAFICO Mensal (dia)'!$B$1,'PLD mensal (dia)'!$O$1:$Z$1,0))</f>
        <v>109.02360215053763</v>
      </c>
      <c r="G6" s="37">
        <f t="array" ref="G6">INDEX('PLD mensal (dia)'!$O$2:$Z$125,MATCH('GRAFICO Mensal (dia)'!C$2&amp;'GRAFICO Mensal (dia)'!$A6,'PLD mensal (dia)'!$B$2:$B$125&amp;'PLD mensal (dia)'!$A$2:$A$125,0),MATCH("média "&amp;'GRAFICO Mensal (dia)'!$B$1,'PLD mensal (dia)'!$O$1:$Z$1,0))</f>
        <v>110.27641129032256</v>
      </c>
      <c r="H6" s="37">
        <f t="array" ref="H6">INDEX('PLD mensal (dia)'!$O$2:$Z$125,MATCH('GRAFICO Mensal (dia)'!D$2&amp;'GRAFICO Mensal (dia)'!$A6,'PLD mensal (dia)'!$B$2:$B$125&amp;'PLD mensal (dia)'!$A$2:$A$125,0),MATCH("média "&amp;'GRAFICO Mensal (dia)'!$B$1,'PLD mensal (dia)'!$O$1:$Z$1,0))</f>
        <v>78.01512096774195</v>
      </c>
      <c r="I6" s="37">
        <f t="array" ref="I6">INDEX('PLD mensal (dia)'!$O$2:$Z$125,MATCH('GRAFICO Mensal (dia)'!E$2&amp;'GRAFICO Mensal (dia)'!$A6,'PLD mensal (dia)'!$B$2:$B$125&amp;'PLD mensal (dia)'!$A$2:$A$125,0),MATCH("média "&amp;'GRAFICO Mensal (dia)'!$B$1,'PLD mensal (dia)'!$O$1:$Z$1,0))</f>
        <v>55.573400537634399</v>
      </c>
      <c r="J6" s="37">
        <f t="shared" si="0"/>
        <v>88.22213373655913</v>
      </c>
    </row>
    <row r="7" spans="1:10" x14ac:dyDescent="0.25">
      <c r="A7" s="33">
        <v>5</v>
      </c>
      <c r="B7" s="35">
        <f t="array" ref="B7">INDEX('PLD mensal (dia)'!$C$2:$N$125,MATCH('GRAFICO Mensal (dia)'!B$2&amp;'GRAFICO Mensal (dia)'!$A7,'PLD mensal (dia)'!$B$2:$B$125&amp;'PLD mensal (dia)'!$A$2:$A$125,0),MATCH('GRAFICO Mensal (dia)'!$B$1,'PLD mensal (dia)'!$C$1:$N$1,0))</f>
        <v>138.49958333333336</v>
      </c>
      <c r="C7" s="35">
        <f t="array" ref="C7">INDEX('PLD mensal (dia)'!$C$2:$N$125,MATCH('GRAFICO Mensal (dia)'!C$2&amp;'GRAFICO Mensal (dia)'!$A7,'PLD mensal (dia)'!$B$2:$B$125&amp;'PLD mensal (dia)'!$A$2:$A$125,0),MATCH('GRAFICO Mensal (dia)'!$B$1,'PLD mensal (dia)'!$C$1:$N$1,0))</f>
        <v>138.66708333333335</v>
      </c>
      <c r="D7" s="35">
        <f t="array" ref="D7">INDEX('PLD mensal (dia)'!$C$2:$N$125,MATCH('GRAFICO Mensal (dia)'!D$2&amp;'GRAFICO Mensal (dia)'!$A7,'PLD mensal (dia)'!$B$2:$B$125&amp;'PLD mensal (dia)'!$A$2:$A$125,0),MATCH('GRAFICO Mensal (dia)'!$B$1,'PLD mensal (dia)'!$C$1:$N$1,0))</f>
        <v>135.21291666666664</v>
      </c>
      <c r="E7" s="35">
        <f t="array" ref="E7">INDEX('PLD mensal (dia)'!$C$2:$N$125,MATCH('GRAFICO Mensal (dia)'!E$2&amp;'GRAFICO Mensal (dia)'!$A7,'PLD mensal (dia)'!$B$2:$B$125&amp;'PLD mensal (dia)'!$A$2:$A$125,0),MATCH('GRAFICO Mensal (dia)'!$B$1,'PLD mensal (dia)'!$C$1:$N$1,0))</f>
        <v>131.65458333333331</v>
      </c>
      <c r="F7" s="37">
        <f t="array" ref="F7">INDEX('PLD mensal (dia)'!$O$2:$Z$125,MATCH('GRAFICO Mensal (dia)'!B$2&amp;'GRAFICO Mensal (dia)'!$A7,'PLD mensal (dia)'!$B$2:$B$125&amp;'PLD mensal (dia)'!$A$2:$A$125,0),MATCH("média "&amp;'GRAFICO Mensal (dia)'!$B$1,'PLD mensal (dia)'!$O$1:$Z$1,0))</f>
        <v>109.02360215053763</v>
      </c>
      <c r="G7" s="37">
        <f t="array" ref="G7">INDEX('PLD mensal (dia)'!$O$2:$Z$125,MATCH('GRAFICO Mensal (dia)'!C$2&amp;'GRAFICO Mensal (dia)'!$A7,'PLD mensal (dia)'!$B$2:$B$125&amp;'PLD mensal (dia)'!$A$2:$A$125,0),MATCH("média "&amp;'GRAFICO Mensal (dia)'!$B$1,'PLD mensal (dia)'!$O$1:$Z$1,0))</f>
        <v>110.27641129032256</v>
      </c>
      <c r="H7" s="37">
        <f t="array" ref="H7">INDEX('PLD mensal (dia)'!$O$2:$Z$125,MATCH('GRAFICO Mensal (dia)'!D$2&amp;'GRAFICO Mensal (dia)'!$A7,'PLD mensal (dia)'!$B$2:$B$125&amp;'PLD mensal (dia)'!$A$2:$A$125,0),MATCH("média "&amp;'GRAFICO Mensal (dia)'!$B$1,'PLD mensal (dia)'!$O$1:$Z$1,0))</f>
        <v>78.01512096774195</v>
      </c>
      <c r="I7" s="37">
        <f t="array" ref="I7">INDEX('PLD mensal (dia)'!$O$2:$Z$125,MATCH('GRAFICO Mensal (dia)'!E$2&amp;'GRAFICO Mensal (dia)'!$A7,'PLD mensal (dia)'!$B$2:$B$125&amp;'PLD mensal (dia)'!$A$2:$A$125,0),MATCH("média "&amp;'GRAFICO Mensal (dia)'!$B$1,'PLD mensal (dia)'!$O$1:$Z$1,0))</f>
        <v>55.573400537634399</v>
      </c>
      <c r="J7" s="37">
        <f t="shared" si="0"/>
        <v>88.22213373655913</v>
      </c>
    </row>
    <row r="8" spans="1:10" x14ac:dyDescent="0.25">
      <c r="A8" s="33">
        <v>6</v>
      </c>
      <c r="B8" s="35">
        <f t="array" ref="B8">INDEX('PLD mensal (dia)'!$C$2:$N$125,MATCH('GRAFICO Mensal (dia)'!B$2&amp;'GRAFICO Mensal (dia)'!$A8,'PLD mensal (dia)'!$B$2:$B$125&amp;'PLD mensal (dia)'!$A$2:$A$125,0),MATCH('GRAFICO Mensal (dia)'!$B$1,'PLD mensal (dia)'!$C$1:$N$1,0))</f>
        <v>72.239583333333329</v>
      </c>
      <c r="C8" s="35">
        <f t="array" ref="C8">INDEX('PLD mensal (dia)'!$C$2:$N$125,MATCH('GRAFICO Mensal (dia)'!C$2&amp;'GRAFICO Mensal (dia)'!$A8,'PLD mensal (dia)'!$B$2:$B$125&amp;'PLD mensal (dia)'!$A$2:$A$125,0),MATCH('GRAFICO Mensal (dia)'!$B$1,'PLD mensal (dia)'!$C$1:$N$1,0))</f>
        <v>72.318333333333328</v>
      </c>
      <c r="D8" s="35">
        <f t="array" ref="D8">INDEX('PLD mensal (dia)'!$C$2:$N$125,MATCH('GRAFICO Mensal (dia)'!D$2&amp;'GRAFICO Mensal (dia)'!$A8,'PLD mensal (dia)'!$B$2:$B$125&amp;'PLD mensal (dia)'!$A$2:$A$125,0),MATCH('GRAFICO Mensal (dia)'!$B$1,'PLD mensal (dia)'!$C$1:$N$1,0))</f>
        <v>49.769999999999989</v>
      </c>
      <c r="E8" s="35">
        <f t="array" ref="E8">INDEX('PLD mensal (dia)'!$C$2:$N$125,MATCH('GRAFICO Mensal (dia)'!E$2&amp;'GRAFICO Mensal (dia)'!$A8,'PLD mensal (dia)'!$B$2:$B$125&amp;'PLD mensal (dia)'!$A$2:$A$125,0),MATCH('GRAFICO Mensal (dia)'!$B$1,'PLD mensal (dia)'!$C$1:$N$1,0))</f>
        <v>49.769999999999989</v>
      </c>
      <c r="F8" s="37">
        <f t="array" ref="F8">INDEX('PLD mensal (dia)'!$O$2:$Z$125,MATCH('GRAFICO Mensal (dia)'!B$2&amp;'GRAFICO Mensal (dia)'!$A8,'PLD mensal (dia)'!$B$2:$B$125&amp;'PLD mensal (dia)'!$A$2:$A$125,0),MATCH("média "&amp;'GRAFICO Mensal (dia)'!$B$1,'PLD mensal (dia)'!$O$1:$Z$1,0))</f>
        <v>109.02360215053763</v>
      </c>
      <c r="G8" s="37">
        <f t="array" ref="G8">INDEX('PLD mensal (dia)'!$O$2:$Z$125,MATCH('GRAFICO Mensal (dia)'!C$2&amp;'GRAFICO Mensal (dia)'!$A8,'PLD mensal (dia)'!$B$2:$B$125&amp;'PLD mensal (dia)'!$A$2:$A$125,0),MATCH("média "&amp;'GRAFICO Mensal (dia)'!$B$1,'PLD mensal (dia)'!$O$1:$Z$1,0))</f>
        <v>110.27641129032256</v>
      </c>
      <c r="H8" s="37">
        <f t="array" ref="H8">INDEX('PLD mensal (dia)'!$O$2:$Z$125,MATCH('GRAFICO Mensal (dia)'!D$2&amp;'GRAFICO Mensal (dia)'!$A8,'PLD mensal (dia)'!$B$2:$B$125&amp;'PLD mensal (dia)'!$A$2:$A$125,0),MATCH("média "&amp;'GRAFICO Mensal (dia)'!$B$1,'PLD mensal (dia)'!$O$1:$Z$1,0))</f>
        <v>78.01512096774195</v>
      </c>
      <c r="I8" s="37">
        <f t="array" ref="I8">INDEX('PLD mensal (dia)'!$O$2:$Z$125,MATCH('GRAFICO Mensal (dia)'!E$2&amp;'GRAFICO Mensal (dia)'!$A8,'PLD mensal (dia)'!$B$2:$B$125&amp;'PLD mensal (dia)'!$A$2:$A$125,0),MATCH("média "&amp;'GRAFICO Mensal (dia)'!$B$1,'PLD mensal (dia)'!$O$1:$Z$1,0))</f>
        <v>55.573400537634399</v>
      </c>
      <c r="J8" s="37">
        <f t="shared" si="0"/>
        <v>88.22213373655913</v>
      </c>
    </row>
    <row r="9" spans="1:10" x14ac:dyDescent="0.25">
      <c r="A9" s="33">
        <v>7</v>
      </c>
      <c r="B9" s="35">
        <f t="array" ref="B9">INDEX('PLD mensal (dia)'!$C$2:$N$125,MATCH('GRAFICO Mensal (dia)'!B$2&amp;'GRAFICO Mensal (dia)'!$A9,'PLD mensal (dia)'!$B$2:$B$125&amp;'PLD mensal (dia)'!$A$2:$A$125,0),MATCH('GRAFICO Mensal (dia)'!$B$1,'PLD mensal (dia)'!$C$1:$N$1,0))</f>
        <v>57.094166666666666</v>
      </c>
      <c r="C9" s="35">
        <f t="array" ref="C9">INDEX('PLD mensal (dia)'!$C$2:$N$125,MATCH('GRAFICO Mensal (dia)'!C$2&amp;'GRAFICO Mensal (dia)'!$A9,'PLD mensal (dia)'!$B$2:$B$125&amp;'PLD mensal (dia)'!$A$2:$A$125,0),MATCH('GRAFICO Mensal (dia)'!$B$1,'PLD mensal (dia)'!$C$1:$N$1,0))</f>
        <v>57.368333333333318</v>
      </c>
      <c r="D9" s="35">
        <f t="array" ref="D9">INDEX('PLD mensal (dia)'!$C$2:$N$125,MATCH('GRAFICO Mensal (dia)'!D$2&amp;'GRAFICO Mensal (dia)'!$A9,'PLD mensal (dia)'!$B$2:$B$125&amp;'PLD mensal (dia)'!$A$2:$A$125,0),MATCH('GRAFICO Mensal (dia)'!$B$1,'PLD mensal (dia)'!$C$1:$N$1,0))</f>
        <v>54.978333333333332</v>
      </c>
      <c r="E9" s="35">
        <f t="array" ref="E9">INDEX('PLD mensal (dia)'!$C$2:$N$125,MATCH('GRAFICO Mensal (dia)'!E$2&amp;'GRAFICO Mensal (dia)'!$A9,'PLD mensal (dia)'!$B$2:$B$125&amp;'PLD mensal (dia)'!$A$2:$A$125,0),MATCH('GRAFICO Mensal (dia)'!$B$1,'PLD mensal (dia)'!$C$1:$N$1,0))</f>
        <v>49.769999999999989</v>
      </c>
      <c r="F9" s="37">
        <f t="array" ref="F9">INDEX('PLD mensal (dia)'!$O$2:$Z$125,MATCH('GRAFICO Mensal (dia)'!B$2&amp;'GRAFICO Mensal (dia)'!$A9,'PLD mensal (dia)'!$B$2:$B$125&amp;'PLD mensal (dia)'!$A$2:$A$125,0),MATCH("média "&amp;'GRAFICO Mensal (dia)'!$B$1,'PLD mensal (dia)'!$O$1:$Z$1,0))</f>
        <v>109.02360215053763</v>
      </c>
      <c r="G9" s="37">
        <f t="array" ref="G9">INDEX('PLD mensal (dia)'!$O$2:$Z$125,MATCH('GRAFICO Mensal (dia)'!C$2&amp;'GRAFICO Mensal (dia)'!$A9,'PLD mensal (dia)'!$B$2:$B$125&amp;'PLD mensal (dia)'!$A$2:$A$125,0),MATCH("média "&amp;'GRAFICO Mensal (dia)'!$B$1,'PLD mensal (dia)'!$O$1:$Z$1,0))</f>
        <v>110.27641129032256</v>
      </c>
      <c r="H9" s="37">
        <f t="array" ref="H9">INDEX('PLD mensal (dia)'!$O$2:$Z$125,MATCH('GRAFICO Mensal (dia)'!D$2&amp;'GRAFICO Mensal (dia)'!$A9,'PLD mensal (dia)'!$B$2:$B$125&amp;'PLD mensal (dia)'!$A$2:$A$125,0),MATCH("média "&amp;'GRAFICO Mensal (dia)'!$B$1,'PLD mensal (dia)'!$O$1:$Z$1,0))</f>
        <v>78.01512096774195</v>
      </c>
      <c r="I9" s="37">
        <f t="array" ref="I9">INDEX('PLD mensal (dia)'!$O$2:$Z$125,MATCH('GRAFICO Mensal (dia)'!E$2&amp;'GRAFICO Mensal (dia)'!$A9,'PLD mensal (dia)'!$B$2:$B$125&amp;'PLD mensal (dia)'!$A$2:$A$125,0),MATCH("média "&amp;'GRAFICO Mensal (dia)'!$B$1,'PLD mensal (dia)'!$O$1:$Z$1,0))</f>
        <v>55.573400537634399</v>
      </c>
      <c r="J9" s="37">
        <f t="shared" si="0"/>
        <v>88.22213373655913</v>
      </c>
    </row>
    <row r="10" spans="1:10" x14ac:dyDescent="0.25">
      <c r="A10" s="33">
        <v>8</v>
      </c>
      <c r="B10" s="35">
        <f t="array" ref="B10">INDEX('PLD mensal (dia)'!$C$2:$N$125,MATCH('GRAFICO Mensal (dia)'!B$2&amp;'GRAFICO Mensal (dia)'!$A10,'PLD mensal (dia)'!$B$2:$B$125&amp;'PLD mensal (dia)'!$A$2:$A$125,0),MATCH('GRAFICO Mensal (dia)'!$B$1,'PLD mensal (dia)'!$C$1:$N$1,0))</f>
        <v>74.508750000000006</v>
      </c>
      <c r="C10" s="35">
        <f t="array" ref="C10">INDEX('PLD mensal (dia)'!$C$2:$N$125,MATCH('GRAFICO Mensal (dia)'!C$2&amp;'GRAFICO Mensal (dia)'!$A10,'PLD mensal (dia)'!$B$2:$B$125&amp;'PLD mensal (dia)'!$A$2:$A$125,0),MATCH('GRAFICO Mensal (dia)'!$B$1,'PLD mensal (dia)'!$C$1:$N$1,0))</f>
        <v>74.509166666666673</v>
      </c>
      <c r="D10" s="35">
        <f t="array" ref="D10">INDEX('PLD mensal (dia)'!$C$2:$N$125,MATCH('GRAFICO Mensal (dia)'!D$2&amp;'GRAFICO Mensal (dia)'!$A10,'PLD mensal (dia)'!$B$2:$B$125&amp;'PLD mensal (dia)'!$A$2:$A$125,0),MATCH('GRAFICO Mensal (dia)'!$B$1,'PLD mensal (dia)'!$C$1:$N$1,0))</f>
        <v>70.083333333333329</v>
      </c>
      <c r="E10" s="35">
        <f t="array" ref="E10">INDEX('PLD mensal (dia)'!$C$2:$N$125,MATCH('GRAFICO Mensal (dia)'!E$2&amp;'GRAFICO Mensal (dia)'!$A10,'PLD mensal (dia)'!$B$2:$B$125&amp;'PLD mensal (dia)'!$A$2:$A$125,0),MATCH('GRAFICO Mensal (dia)'!$B$1,'PLD mensal (dia)'!$C$1:$N$1,0))</f>
        <v>68.792500000000004</v>
      </c>
      <c r="F10" s="37">
        <f t="array" ref="F10">INDEX('PLD mensal (dia)'!$O$2:$Z$125,MATCH('GRAFICO Mensal (dia)'!B$2&amp;'GRAFICO Mensal (dia)'!$A10,'PLD mensal (dia)'!$B$2:$B$125&amp;'PLD mensal (dia)'!$A$2:$A$125,0),MATCH("média "&amp;'GRAFICO Mensal (dia)'!$B$1,'PLD mensal (dia)'!$O$1:$Z$1,0))</f>
        <v>109.02360215053763</v>
      </c>
      <c r="G10" s="37">
        <f t="array" ref="G10">INDEX('PLD mensal (dia)'!$O$2:$Z$125,MATCH('GRAFICO Mensal (dia)'!C$2&amp;'GRAFICO Mensal (dia)'!$A10,'PLD mensal (dia)'!$B$2:$B$125&amp;'PLD mensal (dia)'!$A$2:$A$125,0),MATCH("média "&amp;'GRAFICO Mensal (dia)'!$B$1,'PLD mensal (dia)'!$O$1:$Z$1,0))</f>
        <v>110.27641129032256</v>
      </c>
      <c r="H10" s="37">
        <f t="array" ref="H10">INDEX('PLD mensal (dia)'!$O$2:$Z$125,MATCH('GRAFICO Mensal (dia)'!D$2&amp;'GRAFICO Mensal (dia)'!$A10,'PLD mensal (dia)'!$B$2:$B$125&amp;'PLD mensal (dia)'!$A$2:$A$125,0),MATCH("média "&amp;'GRAFICO Mensal (dia)'!$B$1,'PLD mensal (dia)'!$O$1:$Z$1,0))</f>
        <v>78.01512096774195</v>
      </c>
      <c r="I10" s="37">
        <f t="array" ref="I10">INDEX('PLD mensal (dia)'!$O$2:$Z$125,MATCH('GRAFICO Mensal (dia)'!E$2&amp;'GRAFICO Mensal (dia)'!$A10,'PLD mensal (dia)'!$B$2:$B$125&amp;'PLD mensal (dia)'!$A$2:$A$125,0),MATCH("média "&amp;'GRAFICO Mensal (dia)'!$B$1,'PLD mensal (dia)'!$O$1:$Z$1,0))</f>
        <v>55.573400537634399</v>
      </c>
      <c r="J10" s="37">
        <f t="shared" si="0"/>
        <v>88.22213373655913</v>
      </c>
    </row>
    <row r="11" spans="1:10" x14ac:dyDescent="0.25">
      <c r="A11" s="33">
        <v>9</v>
      </c>
      <c r="B11" s="35">
        <f t="array" ref="B11">INDEX('PLD mensal (dia)'!$C$2:$N$125,MATCH('GRAFICO Mensal (dia)'!B$2&amp;'GRAFICO Mensal (dia)'!$A11,'PLD mensal (dia)'!$B$2:$B$125&amp;'PLD mensal (dia)'!$A$2:$A$125,0),MATCH('GRAFICO Mensal (dia)'!$B$1,'PLD mensal (dia)'!$C$1:$N$1,0))</f>
        <v>74.197083333333339</v>
      </c>
      <c r="C11" s="35">
        <f t="array" ref="C11">INDEX('PLD mensal (dia)'!$C$2:$N$125,MATCH('GRAFICO Mensal (dia)'!C$2&amp;'GRAFICO Mensal (dia)'!$A11,'PLD mensal (dia)'!$B$2:$B$125&amp;'PLD mensal (dia)'!$A$2:$A$125,0),MATCH('GRAFICO Mensal (dia)'!$B$1,'PLD mensal (dia)'!$C$1:$N$1,0))</f>
        <v>74.263750000000002</v>
      </c>
      <c r="D11" s="35">
        <f t="array" ref="D11">INDEX('PLD mensal (dia)'!$C$2:$N$125,MATCH('GRAFICO Mensal (dia)'!D$2&amp;'GRAFICO Mensal (dia)'!$A11,'PLD mensal (dia)'!$B$2:$B$125&amp;'PLD mensal (dia)'!$A$2:$A$125,0),MATCH('GRAFICO Mensal (dia)'!$B$1,'PLD mensal (dia)'!$C$1:$N$1,0))</f>
        <v>72.387499999999989</v>
      </c>
      <c r="E11" s="35">
        <f t="array" ref="E11">INDEX('PLD mensal (dia)'!$C$2:$N$125,MATCH('GRAFICO Mensal (dia)'!E$2&amp;'GRAFICO Mensal (dia)'!$A11,'PLD mensal (dia)'!$B$2:$B$125&amp;'PLD mensal (dia)'!$A$2:$A$125,0),MATCH('GRAFICO Mensal (dia)'!$B$1,'PLD mensal (dia)'!$C$1:$N$1,0))</f>
        <v>49.769999999999989</v>
      </c>
      <c r="F11" s="37">
        <f t="array" ref="F11">INDEX('PLD mensal (dia)'!$O$2:$Z$125,MATCH('GRAFICO Mensal (dia)'!B$2&amp;'GRAFICO Mensal (dia)'!$A11,'PLD mensal (dia)'!$B$2:$B$125&amp;'PLD mensal (dia)'!$A$2:$A$125,0),MATCH("média "&amp;'GRAFICO Mensal (dia)'!$B$1,'PLD mensal (dia)'!$O$1:$Z$1,0))</f>
        <v>109.02360215053763</v>
      </c>
      <c r="G11" s="37">
        <f t="array" ref="G11">INDEX('PLD mensal (dia)'!$O$2:$Z$125,MATCH('GRAFICO Mensal (dia)'!C$2&amp;'GRAFICO Mensal (dia)'!$A11,'PLD mensal (dia)'!$B$2:$B$125&amp;'PLD mensal (dia)'!$A$2:$A$125,0),MATCH("média "&amp;'GRAFICO Mensal (dia)'!$B$1,'PLD mensal (dia)'!$O$1:$Z$1,0))</f>
        <v>110.27641129032256</v>
      </c>
      <c r="H11" s="37">
        <f t="array" ref="H11">INDEX('PLD mensal (dia)'!$O$2:$Z$125,MATCH('GRAFICO Mensal (dia)'!D$2&amp;'GRAFICO Mensal (dia)'!$A11,'PLD mensal (dia)'!$B$2:$B$125&amp;'PLD mensal (dia)'!$A$2:$A$125,0),MATCH("média "&amp;'GRAFICO Mensal (dia)'!$B$1,'PLD mensal (dia)'!$O$1:$Z$1,0))</f>
        <v>78.01512096774195</v>
      </c>
      <c r="I11" s="37">
        <f t="array" ref="I11">INDEX('PLD mensal (dia)'!$O$2:$Z$125,MATCH('GRAFICO Mensal (dia)'!E$2&amp;'GRAFICO Mensal (dia)'!$A11,'PLD mensal (dia)'!$B$2:$B$125&amp;'PLD mensal (dia)'!$A$2:$A$125,0),MATCH("média "&amp;'GRAFICO Mensal (dia)'!$B$1,'PLD mensal (dia)'!$O$1:$Z$1,0))</f>
        <v>55.573400537634399</v>
      </c>
      <c r="J11" s="37">
        <f t="shared" si="0"/>
        <v>88.22213373655913</v>
      </c>
    </row>
    <row r="12" spans="1:10" x14ac:dyDescent="0.25">
      <c r="A12" s="33">
        <v>10</v>
      </c>
      <c r="B12" s="35">
        <f t="array" ref="B12">INDEX('PLD mensal (dia)'!$C$2:$N$125,MATCH('GRAFICO Mensal (dia)'!B$2&amp;'GRAFICO Mensal (dia)'!$A12,'PLD mensal (dia)'!$B$2:$B$125&amp;'PLD mensal (dia)'!$A$2:$A$125,0),MATCH('GRAFICO Mensal (dia)'!$B$1,'PLD mensal (dia)'!$C$1:$N$1,0))</f>
        <v>73.714166666666657</v>
      </c>
      <c r="C12" s="35">
        <f t="array" ref="C12">INDEX('PLD mensal (dia)'!$C$2:$N$125,MATCH('GRAFICO Mensal (dia)'!C$2&amp;'GRAFICO Mensal (dia)'!$A12,'PLD mensal (dia)'!$B$2:$B$125&amp;'PLD mensal (dia)'!$A$2:$A$125,0),MATCH('GRAFICO Mensal (dia)'!$B$1,'PLD mensal (dia)'!$C$1:$N$1,0))</f>
        <v>74.142916666666665</v>
      </c>
      <c r="D12" s="35">
        <f t="array" ref="D12">INDEX('PLD mensal (dia)'!$C$2:$N$125,MATCH('GRAFICO Mensal (dia)'!D$2&amp;'GRAFICO Mensal (dia)'!$A12,'PLD mensal (dia)'!$B$2:$B$125&amp;'PLD mensal (dia)'!$A$2:$A$125,0),MATCH('GRAFICO Mensal (dia)'!$B$1,'PLD mensal (dia)'!$C$1:$N$1,0))</f>
        <v>69.843750000000014</v>
      </c>
      <c r="E12" s="35">
        <f t="array" ref="E12">INDEX('PLD mensal (dia)'!$C$2:$N$125,MATCH('GRAFICO Mensal (dia)'!E$2&amp;'GRAFICO Mensal (dia)'!$A12,'PLD mensal (dia)'!$B$2:$B$125&amp;'PLD mensal (dia)'!$A$2:$A$125,0),MATCH('GRAFICO Mensal (dia)'!$B$1,'PLD mensal (dia)'!$C$1:$N$1,0))</f>
        <v>49.769999999999989</v>
      </c>
      <c r="F12" s="37">
        <f t="array" ref="F12">INDEX('PLD mensal (dia)'!$O$2:$Z$125,MATCH('GRAFICO Mensal (dia)'!B$2&amp;'GRAFICO Mensal (dia)'!$A12,'PLD mensal (dia)'!$B$2:$B$125&amp;'PLD mensal (dia)'!$A$2:$A$125,0),MATCH("média "&amp;'GRAFICO Mensal (dia)'!$B$1,'PLD mensal (dia)'!$O$1:$Z$1,0))</f>
        <v>109.02360215053763</v>
      </c>
      <c r="G12" s="37">
        <f t="array" ref="G12">INDEX('PLD mensal (dia)'!$O$2:$Z$125,MATCH('GRAFICO Mensal (dia)'!C$2&amp;'GRAFICO Mensal (dia)'!$A12,'PLD mensal (dia)'!$B$2:$B$125&amp;'PLD mensal (dia)'!$A$2:$A$125,0),MATCH("média "&amp;'GRAFICO Mensal (dia)'!$B$1,'PLD mensal (dia)'!$O$1:$Z$1,0))</f>
        <v>110.27641129032256</v>
      </c>
      <c r="H12" s="37">
        <f t="array" ref="H12">INDEX('PLD mensal (dia)'!$O$2:$Z$125,MATCH('GRAFICO Mensal (dia)'!D$2&amp;'GRAFICO Mensal (dia)'!$A12,'PLD mensal (dia)'!$B$2:$B$125&amp;'PLD mensal (dia)'!$A$2:$A$125,0),MATCH("média "&amp;'GRAFICO Mensal (dia)'!$B$1,'PLD mensal (dia)'!$O$1:$Z$1,0))</f>
        <v>78.01512096774195</v>
      </c>
      <c r="I12" s="37">
        <f t="array" ref="I12">INDEX('PLD mensal (dia)'!$O$2:$Z$125,MATCH('GRAFICO Mensal (dia)'!E$2&amp;'GRAFICO Mensal (dia)'!$A12,'PLD mensal (dia)'!$B$2:$B$125&amp;'PLD mensal (dia)'!$A$2:$A$125,0),MATCH("média "&amp;'GRAFICO Mensal (dia)'!$B$1,'PLD mensal (dia)'!$O$1:$Z$1,0))</f>
        <v>55.573400537634399</v>
      </c>
      <c r="J12" s="37">
        <f t="shared" si="0"/>
        <v>88.22213373655913</v>
      </c>
    </row>
    <row r="13" spans="1:10" x14ac:dyDescent="0.25">
      <c r="A13" s="33">
        <v>11</v>
      </c>
      <c r="B13" s="35">
        <f t="array" ref="B13">INDEX('PLD mensal (dia)'!$C$2:$N$125,MATCH('GRAFICO Mensal (dia)'!B$2&amp;'GRAFICO Mensal (dia)'!$A13,'PLD mensal (dia)'!$B$2:$B$125&amp;'PLD mensal (dia)'!$A$2:$A$125,0),MATCH('GRAFICO Mensal (dia)'!$B$1,'PLD mensal (dia)'!$C$1:$N$1,0))</f>
        <v>71.845416666666665</v>
      </c>
      <c r="C13" s="35">
        <f t="array" ref="C13">INDEX('PLD mensal (dia)'!$C$2:$N$125,MATCH('GRAFICO Mensal (dia)'!C$2&amp;'GRAFICO Mensal (dia)'!$A13,'PLD mensal (dia)'!$B$2:$B$125&amp;'PLD mensal (dia)'!$A$2:$A$125,0),MATCH('GRAFICO Mensal (dia)'!$B$1,'PLD mensal (dia)'!$C$1:$N$1,0))</f>
        <v>73.440416666666678</v>
      </c>
      <c r="D13" s="35">
        <f t="array" ref="D13">INDEX('PLD mensal (dia)'!$C$2:$N$125,MATCH('GRAFICO Mensal (dia)'!D$2&amp;'GRAFICO Mensal (dia)'!$A13,'PLD mensal (dia)'!$B$2:$B$125&amp;'PLD mensal (dia)'!$A$2:$A$125,0),MATCH('GRAFICO Mensal (dia)'!$B$1,'PLD mensal (dia)'!$C$1:$N$1,0))</f>
        <v>51.643333333333324</v>
      </c>
      <c r="E13" s="35">
        <f t="array" ref="E13">INDEX('PLD mensal (dia)'!$C$2:$N$125,MATCH('GRAFICO Mensal (dia)'!E$2&amp;'GRAFICO Mensal (dia)'!$A13,'PLD mensal (dia)'!$B$2:$B$125&amp;'PLD mensal (dia)'!$A$2:$A$125,0),MATCH('GRAFICO Mensal (dia)'!$B$1,'PLD mensal (dia)'!$C$1:$N$1,0))</f>
        <v>49.769999999999989</v>
      </c>
      <c r="F13" s="37">
        <f t="array" ref="F13">INDEX('PLD mensal (dia)'!$O$2:$Z$125,MATCH('GRAFICO Mensal (dia)'!B$2&amp;'GRAFICO Mensal (dia)'!$A13,'PLD mensal (dia)'!$B$2:$B$125&amp;'PLD mensal (dia)'!$A$2:$A$125,0),MATCH("média "&amp;'GRAFICO Mensal (dia)'!$B$1,'PLD mensal (dia)'!$O$1:$Z$1,0))</f>
        <v>109.02360215053763</v>
      </c>
      <c r="G13" s="37">
        <f t="array" ref="G13">INDEX('PLD mensal (dia)'!$O$2:$Z$125,MATCH('GRAFICO Mensal (dia)'!C$2&amp;'GRAFICO Mensal (dia)'!$A13,'PLD mensal (dia)'!$B$2:$B$125&amp;'PLD mensal (dia)'!$A$2:$A$125,0),MATCH("média "&amp;'GRAFICO Mensal (dia)'!$B$1,'PLD mensal (dia)'!$O$1:$Z$1,0))</f>
        <v>110.27641129032256</v>
      </c>
      <c r="H13" s="37">
        <f t="array" ref="H13">INDEX('PLD mensal (dia)'!$O$2:$Z$125,MATCH('GRAFICO Mensal (dia)'!D$2&amp;'GRAFICO Mensal (dia)'!$A13,'PLD mensal (dia)'!$B$2:$B$125&amp;'PLD mensal (dia)'!$A$2:$A$125,0),MATCH("média "&amp;'GRAFICO Mensal (dia)'!$B$1,'PLD mensal (dia)'!$O$1:$Z$1,0))</f>
        <v>78.01512096774195</v>
      </c>
      <c r="I13" s="37">
        <f t="array" ref="I13">INDEX('PLD mensal (dia)'!$O$2:$Z$125,MATCH('GRAFICO Mensal (dia)'!E$2&amp;'GRAFICO Mensal (dia)'!$A13,'PLD mensal (dia)'!$B$2:$B$125&amp;'PLD mensal (dia)'!$A$2:$A$125,0),MATCH("média "&amp;'GRAFICO Mensal (dia)'!$B$1,'PLD mensal (dia)'!$O$1:$Z$1,0))</f>
        <v>55.573400537634399</v>
      </c>
      <c r="J13" s="37">
        <f t="shared" si="0"/>
        <v>88.22213373655913</v>
      </c>
    </row>
    <row r="14" spans="1:10" x14ac:dyDescent="0.25">
      <c r="A14" s="33">
        <v>12</v>
      </c>
      <c r="B14" s="35">
        <f t="array" ref="B14">INDEX('PLD mensal (dia)'!$C$2:$N$125,MATCH('GRAFICO Mensal (dia)'!B$2&amp;'GRAFICO Mensal (dia)'!$A14,'PLD mensal (dia)'!$B$2:$B$125&amp;'PLD mensal (dia)'!$A$2:$A$125,0),MATCH('GRAFICO Mensal (dia)'!$B$1,'PLD mensal (dia)'!$C$1:$N$1,0))</f>
        <v>71.394166666666663</v>
      </c>
      <c r="C14" s="35">
        <f t="array" ref="C14">INDEX('PLD mensal (dia)'!$C$2:$N$125,MATCH('GRAFICO Mensal (dia)'!C$2&amp;'GRAFICO Mensal (dia)'!$A14,'PLD mensal (dia)'!$B$2:$B$125&amp;'PLD mensal (dia)'!$A$2:$A$125,0),MATCH('GRAFICO Mensal (dia)'!$B$1,'PLD mensal (dia)'!$C$1:$N$1,0))</f>
        <v>73.537916666666675</v>
      </c>
      <c r="D14" s="35">
        <f t="array" ref="D14">INDEX('PLD mensal (dia)'!$C$2:$N$125,MATCH('GRAFICO Mensal (dia)'!D$2&amp;'GRAFICO Mensal (dia)'!$A14,'PLD mensal (dia)'!$B$2:$B$125&amp;'PLD mensal (dia)'!$A$2:$A$125,0),MATCH('GRAFICO Mensal (dia)'!$B$1,'PLD mensal (dia)'!$C$1:$N$1,0))</f>
        <v>51.530833333333327</v>
      </c>
      <c r="E14" s="35">
        <f t="array" ref="E14">INDEX('PLD mensal (dia)'!$C$2:$N$125,MATCH('GRAFICO Mensal (dia)'!E$2&amp;'GRAFICO Mensal (dia)'!$A14,'PLD mensal (dia)'!$B$2:$B$125&amp;'PLD mensal (dia)'!$A$2:$A$125,0),MATCH('GRAFICO Mensal (dia)'!$B$1,'PLD mensal (dia)'!$C$1:$N$1,0))</f>
        <v>49.769999999999989</v>
      </c>
      <c r="F14" s="37">
        <f t="array" ref="F14">INDEX('PLD mensal (dia)'!$O$2:$Z$125,MATCH('GRAFICO Mensal (dia)'!B$2&amp;'GRAFICO Mensal (dia)'!$A14,'PLD mensal (dia)'!$B$2:$B$125&amp;'PLD mensal (dia)'!$A$2:$A$125,0),MATCH("média "&amp;'GRAFICO Mensal (dia)'!$B$1,'PLD mensal (dia)'!$O$1:$Z$1,0))</f>
        <v>109.02360215053763</v>
      </c>
      <c r="G14" s="37">
        <f t="array" ref="G14">INDEX('PLD mensal (dia)'!$O$2:$Z$125,MATCH('GRAFICO Mensal (dia)'!C$2&amp;'GRAFICO Mensal (dia)'!$A14,'PLD mensal (dia)'!$B$2:$B$125&amp;'PLD mensal (dia)'!$A$2:$A$125,0),MATCH("média "&amp;'GRAFICO Mensal (dia)'!$B$1,'PLD mensal (dia)'!$O$1:$Z$1,0))</f>
        <v>110.27641129032256</v>
      </c>
      <c r="H14" s="37">
        <f t="array" ref="H14">INDEX('PLD mensal (dia)'!$O$2:$Z$125,MATCH('GRAFICO Mensal (dia)'!D$2&amp;'GRAFICO Mensal (dia)'!$A14,'PLD mensal (dia)'!$B$2:$B$125&amp;'PLD mensal (dia)'!$A$2:$A$125,0),MATCH("média "&amp;'GRAFICO Mensal (dia)'!$B$1,'PLD mensal (dia)'!$O$1:$Z$1,0))</f>
        <v>78.01512096774195</v>
      </c>
      <c r="I14" s="37">
        <f t="array" ref="I14">INDEX('PLD mensal (dia)'!$O$2:$Z$125,MATCH('GRAFICO Mensal (dia)'!E$2&amp;'GRAFICO Mensal (dia)'!$A14,'PLD mensal (dia)'!$B$2:$B$125&amp;'PLD mensal (dia)'!$A$2:$A$125,0),MATCH("média "&amp;'GRAFICO Mensal (dia)'!$B$1,'PLD mensal (dia)'!$O$1:$Z$1,0))</f>
        <v>55.573400537634399</v>
      </c>
      <c r="J14" s="37">
        <f t="shared" si="0"/>
        <v>88.22213373655913</v>
      </c>
    </row>
    <row r="15" spans="1:10" x14ac:dyDescent="0.25">
      <c r="A15" s="33">
        <v>13</v>
      </c>
      <c r="B15" s="35">
        <f t="array" ref="B15">INDEX('PLD mensal (dia)'!$C$2:$N$125,MATCH('GRAFICO Mensal (dia)'!B$2&amp;'GRAFICO Mensal (dia)'!$A15,'PLD mensal (dia)'!$B$2:$B$125&amp;'PLD mensal (dia)'!$A$2:$A$125,0),MATCH('GRAFICO Mensal (dia)'!$B$1,'PLD mensal (dia)'!$C$1:$N$1,0))</f>
        <v>118.82083333333334</v>
      </c>
      <c r="C15" s="35">
        <f t="array" ref="C15">INDEX('PLD mensal (dia)'!$C$2:$N$125,MATCH('GRAFICO Mensal (dia)'!C$2&amp;'GRAFICO Mensal (dia)'!$A15,'PLD mensal (dia)'!$B$2:$B$125&amp;'PLD mensal (dia)'!$A$2:$A$125,0),MATCH('GRAFICO Mensal (dia)'!$B$1,'PLD mensal (dia)'!$C$1:$N$1,0))</f>
        <v>120.00375000000001</v>
      </c>
      <c r="D15" s="35">
        <f t="array" ref="D15">INDEX('PLD mensal (dia)'!$C$2:$N$125,MATCH('GRAFICO Mensal (dia)'!D$2&amp;'GRAFICO Mensal (dia)'!$A15,'PLD mensal (dia)'!$B$2:$B$125&amp;'PLD mensal (dia)'!$A$2:$A$125,0),MATCH('GRAFICO Mensal (dia)'!$B$1,'PLD mensal (dia)'!$C$1:$N$1,0))</f>
        <v>73.095416666666665</v>
      </c>
      <c r="E15" s="35">
        <f t="array" ref="E15">INDEX('PLD mensal (dia)'!$C$2:$N$125,MATCH('GRAFICO Mensal (dia)'!E$2&amp;'GRAFICO Mensal (dia)'!$A15,'PLD mensal (dia)'!$B$2:$B$125&amp;'PLD mensal (dia)'!$A$2:$A$125,0),MATCH('GRAFICO Mensal (dia)'!$B$1,'PLD mensal (dia)'!$C$1:$N$1,0))</f>
        <v>58.920416666666654</v>
      </c>
      <c r="F15" s="37">
        <f t="array" ref="F15">INDEX('PLD mensal (dia)'!$O$2:$Z$125,MATCH('GRAFICO Mensal (dia)'!B$2&amp;'GRAFICO Mensal (dia)'!$A15,'PLD mensal (dia)'!$B$2:$B$125&amp;'PLD mensal (dia)'!$A$2:$A$125,0),MATCH("média "&amp;'GRAFICO Mensal (dia)'!$B$1,'PLD mensal (dia)'!$O$1:$Z$1,0))</f>
        <v>109.02360215053763</v>
      </c>
      <c r="G15" s="37">
        <f t="array" ref="G15">INDEX('PLD mensal (dia)'!$O$2:$Z$125,MATCH('GRAFICO Mensal (dia)'!C$2&amp;'GRAFICO Mensal (dia)'!$A15,'PLD mensal (dia)'!$B$2:$B$125&amp;'PLD mensal (dia)'!$A$2:$A$125,0),MATCH("média "&amp;'GRAFICO Mensal (dia)'!$B$1,'PLD mensal (dia)'!$O$1:$Z$1,0))</f>
        <v>110.27641129032256</v>
      </c>
      <c r="H15" s="37">
        <f t="array" ref="H15">INDEX('PLD mensal (dia)'!$O$2:$Z$125,MATCH('GRAFICO Mensal (dia)'!D$2&amp;'GRAFICO Mensal (dia)'!$A15,'PLD mensal (dia)'!$B$2:$B$125&amp;'PLD mensal (dia)'!$A$2:$A$125,0),MATCH("média "&amp;'GRAFICO Mensal (dia)'!$B$1,'PLD mensal (dia)'!$O$1:$Z$1,0))</f>
        <v>78.01512096774195</v>
      </c>
      <c r="I15" s="37">
        <f t="array" ref="I15">INDEX('PLD mensal (dia)'!$O$2:$Z$125,MATCH('GRAFICO Mensal (dia)'!E$2&amp;'GRAFICO Mensal (dia)'!$A15,'PLD mensal (dia)'!$B$2:$B$125&amp;'PLD mensal (dia)'!$A$2:$A$125,0),MATCH("média "&amp;'GRAFICO Mensal (dia)'!$B$1,'PLD mensal (dia)'!$O$1:$Z$1,0))</f>
        <v>55.573400537634399</v>
      </c>
      <c r="J15" s="37">
        <f t="shared" si="0"/>
        <v>88.22213373655913</v>
      </c>
    </row>
    <row r="16" spans="1:10" x14ac:dyDescent="0.25">
      <c r="A16" s="33">
        <v>14</v>
      </c>
      <c r="B16" s="35">
        <f t="array" ref="B16">INDEX('PLD mensal (dia)'!$C$2:$N$125,MATCH('GRAFICO Mensal (dia)'!B$2&amp;'GRAFICO Mensal (dia)'!$A16,'PLD mensal (dia)'!$B$2:$B$125&amp;'PLD mensal (dia)'!$A$2:$A$125,0),MATCH('GRAFICO Mensal (dia)'!$B$1,'PLD mensal (dia)'!$C$1:$N$1,0))</f>
        <v>94.226249999999979</v>
      </c>
      <c r="C16" s="35">
        <f t="array" ref="C16">INDEX('PLD mensal (dia)'!$C$2:$N$125,MATCH('GRAFICO Mensal (dia)'!C$2&amp;'GRAFICO Mensal (dia)'!$A16,'PLD mensal (dia)'!$B$2:$B$125&amp;'PLD mensal (dia)'!$A$2:$A$125,0),MATCH('GRAFICO Mensal (dia)'!$B$1,'PLD mensal (dia)'!$C$1:$N$1,0))</f>
        <v>97.386666666666656</v>
      </c>
      <c r="D16" s="35">
        <f t="array" ref="D16">INDEX('PLD mensal (dia)'!$C$2:$N$125,MATCH('GRAFICO Mensal (dia)'!D$2&amp;'GRAFICO Mensal (dia)'!$A16,'PLD mensal (dia)'!$B$2:$B$125&amp;'PLD mensal (dia)'!$A$2:$A$125,0),MATCH('GRAFICO Mensal (dia)'!$B$1,'PLD mensal (dia)'!$C$1:$N$1,0))</f>
        <v>63.004583333333329</v>
      </c>
      <c r="E16" s="35">
        <f t="array" ref="E16">INDEX('PLD mensal (dia)'!$C$2:$N$125,MATCH('GRAFICO Mensal (dia)'!E$2&amp;'GRAFICO Mensal (dia)'!$A16,'PLD mensal (dia)'!$B$2:$B$125&amp;'PLD mensal (dia)'!$A$2:$A$125,0),MATCH('GRAFICO Mensal (dia)'!$B$1,'PLD mensal (dia)'!$C$1:$N$1,0))</f>
        <v>53.607083333333321</v>
      </c>
      <c r="F16" s="37">
        <f t="array" ref="F16">INDEX('PLD mensal (dia)'!$O$2:$Z$125,MATCH('GRAFICO Mensal (dia)'!B$2&amp;'GRAFICO Mensal (dia)'!$A16,'PLD mensal (dia)'!$B$2:$B$125&amp;'PLD mensal (dia)'!$A$2:$A$125,0),MATCH("média "&amp;'GRAFICO Mensal (dia)'!$B$1,'PLD mensal (dia)'!$O$1:$Z$1,0))</f>
        <v>109.02360215053763</v>
      </c>
      <c r="G16" s="37">
        <f t="array" ref="G16">INDEX('PLD mensal (dia)'!$O$2:$Z$125,MATCH('GRAFICO Mensal (dia)'!C$2&amp;'GRAFICO Mensal (dia)'!$A16,'PLD mensal (dia)'!$B$2:$B$125&amp;'PLD mensal (dia)'!$A$2:$A$125,0),MATCH("média "&amp;'GRAFICO Mensal (dia)'!$B$1,'PLD mensal (dia)'!$O$1:$Z$1,0))</f>
        <v>110.27641129032256</v>
      </c>
      <c r="H16" s="37">
        <f t="array" ref="H16">INDEX('PLD mensal (dia)'!$O$2:$Z$125,MATCH('GRAFICO Mensal (dia)'!D$2&amp;'GRAFICO Mensal (dia)'!$A16,'PLD mensal (dia)'!$B$2:$B$125&amp;'PLD mensal (dia)'!$A$2:$A$125,0),MATCH("média "&amp;'GRAFICO Mensal (dia)'!$B$1,'PLD mensal (dia)'!$O$1:$Z$1,0))</f>
        <v>78.01512096774195</v>
      </c>
      <c r="I16" s="37">
        <f t="array" ref="I16">INDEX('PLD mensal (dia)'!$O$2:$Z$125,MATCH('GRAFICO Mensal (dia)'!E$2&amp;'GRAFICO Mensal (dia)'!$A16,'PLD mensal (dia)'!$B$2:$B$125&amp;'PLD mensal (dia)'!$A$2:$A$125,0),MATCH("média "&amp;'GRAFICO Mensal (dia)'!$B$1,'PLD mensal (dia)'!$O$1:$Z$1,0))</f>
        <v>55.573400537634399</v>
      </c>
      <c r="J16" s="37">
        <f t="shared" si="0"/>
        <v>88.22213373655913</v>
      </c>
    </row>
    <row r="17" spans="1:10" x14ac:dyDescent="0.25">
      <c r="A17" s="33">
        <v>15</v>
      </c>
      <c r="B17" s="35">
        <f t="array" ref="B17">INDEX('PLD mensal (dia)'!$C$2:$N$125,MATCH('GRAFICO Mensal (dia)'!B$2&amp;'GRAFICO Mensal (dia)'!$A17,'PLD mensal (dia)'!$B$2:$B$125&amp;'PLD mensal (dia)'!$A$2:$A$125,0),MATCH('GRAFICO Mensal (dia)'!$B$1,'PLD mensal (dia)'!$C$1:$N$1,0))</f>
        <v>121.01875000000001</v>
      </c>
      <c r="C17" s="35">
        <f t="array" ref="C17">INDEX('PLD mensal (dia)'!$C$2:$N$125,MATCH('GRAFICO Mensal (dia)'!C$2&amp;'GRAFICO Mensal (dia)'!$A17,'PLD mensal (dia)'!$B$2:$B$125&amp;'PLD mensal (dia)'!$A$2:$A$125,0),MATCH('GRAFICO Mensal (dia)'!$B$1,'PLD mensal (dia)'!$C$1:$N$1,0))</f>
        <v>122.1470833333333</v>
      </c>
      <c r="D17" s="35">
        <f t="array" ref="D17">INDEX('PLD mensal (dia)'!$C$2:$N$125,MATCH('GRAFICO Mensal (dia)'!D$2&amp;'GRAFICO Mensal (dia)'!$A17,'PLD mensal (dia)'!$B$2:$B$125&amp;'PLD mensal (dia)'!$A$2:$A$125,0),MATCH('GRAFICO Mensal (dia)'!$B$1,'PLD mensal (dia)'!$C$1:$N$1,0))</f>
        <v>80.429583333333326</v>
      </c>
      <c r="E17" s="35">
        <f t="array" ref="E17">INDEX('PLD mensal (dia)'!$C$2:$N$125,MATCH('GRAFICO Mensal (dia)'!E$2&amp;'GRAFICO Mensal (dia)'!$A17,'PLD mensal (dia)'!$B$2:$B$125&amp;'PLD mensal (dia)'!$A$2:$A$125,0),MATCH('GRAFICO Mensal (dia)'!$B$1,'PLD mensal (dia)'!$C$1:$N$1,0))</f>
        <v>60.41041666666667</v>
      </c>
      <c r="F17" s="37">
        <f t="array" ref="F17">INDEX('PLD mensal (dia)'!$O$2:$Z$125,MATCH('GRAFICO Mensal (dia)'!B$2&amp;'GRAFICO Mensal (dia)'!$A17,'PLD mensal (dia)'!$B$2:$B$125&amp;'PLD mensal (dia)'!$A$2:$A$125,0),MATCH("média "&amp;'GRAFICO Mensal (dia)'!$B$1,'PLD mensal (dia)'!$O$1:$Z$1,0))</f>
        <v>109.02360215053763</v>
      </c>
      <c r="G17" s="37">
        <f t="array" ref="G17">INDEX('PLD mensal (dia)'!$O$2:$Z$125,MATCH('GRAFICO Mensal (dia)'!C$2&amp;'GRAFICO Mensal (dia)'!$A17,'PLD mensal (dia)'!$B$2:$B$125&amp;'PLD mensal (dia)'!$A$2:$A$125,0),MATCH("média "&amp;'GRAFICO Mensal (dia)'!$B$1,'PLD mensal (dia)'!$O$1:$Z$1,0))</f>
        <v>110.27641129032256</v>
      </c>
      <c r="H17" s="37">
        <f t="array" ref="H17">INDEX('PLD mensal (dia)'!$O$2:$Z$125,MATCH('GRAFICO Mensal (dia)'!D$2&amp;'GRAFICO Mensal (dia)'!$A17,'PLD mensal (dia)'!$B$2:$B$125&amp;'PLD mensal (dia)'!$A$2:$A$125,0),MATCH("média "&amp;'GRAFICO Mensal (dia)'!$B$1,'PLD mensal (dia)'!$O$1:$Z$1,0))</f>
        <v>78.01512096774195</v>
      </c>
      <c r="I17" s="37">
        <f t="array" ref="I17">INDEX('PLD mensal (dia)'!$O$2:$Z$125,MATCH('GRAFICO Mensal (dia)'!E$2&amp;'GRAFICO Mensal (dia)'!$A17,'PLD mensal (dia)'!$B$2:$B$125&amp;'PLD mensal (dia)'!$A$2:$A$125,0),MATCH("média "&amp;'GRAFICO Mensal (dia)'!$B$1,'PLD mensal (dia)'!$O$1:$Z$1,0))</f>
        <v>55.573400537634399</v>
      </c>
      <c r="J17" s="37">
        <f t="shared" si="0"/>
        <v>88.22213373655913</v>
      </c>
    </row>
    <row r="18" spans="1:10" x14ac:dyDescent="0.25">
      <c r="A18" s="33">
        <v>16</v>
      </c>
      <c r="B18" s="35">
        <f t="array" ref="B18">INDEX('PLD mensal (dia)'!$C$2:$N$125,MATCH('GRAFICO Mensal (dia)'!B$2&amp;'GRAFICO Mensal (dia)'!$A18,'PLD mensal (dia)'!$B$2:$B$125&amp;'PLD mensal (dia)'!$A$2:$A$125,0),MATCH('GRAFICO Mensal (dia)'!$B$1,'PLD mensal (dia)'!$C$1:$N$1,0))</f>
        <v>123.86208333333336</v>
      </c>
      <c r="C18" s="35">
        <f t="array" ref="C18">INDEX('PLD mensal (dia)'!$C$2:$N$125,MATCH('GRAFICO Mensal (dia)'!C$2&amp;'GRAFICO Mensal (dia)'!$A18,'PLD mensal (dia)'!$B$2:$B$125&amp;'PLD mensal (dia)'!$A$2:$A$125,0),MATCH('GRAFICO Mensal (dia)'!$B$1,'PLD mensal (dia)'!$C$1:$N$1,0))</f>
        <v>124.05125000000002</v>
      </c>
      <c r="D18" s="35">
        <f t="array" ref="D18">INDEX('PLD mensal (dia)'!$C$2:$N$125,MATCH('GRAFICO Mensal (dia)'!D$2&amp;'GRAFICO Mensal (dia)'!$A18,'PLD mensal (dia)'!$B$2:$B$125&amp;'PLD mensal (dia)'!$A$2:$A$125,0),MATCH('GRAFICO Mensal (dia)'!$B$1,'PLD mensal (dia)'!$C$1:$N$1,0))</f>
        <v>86.709583333333327</v>
      </c>
      <c r="E18" s="35">
        <f t="array" ref="E18">INDEX('PLD mensal (dia)'!$C$2:$N$125,MATCH('GRAFICO Mensal (dia)'!E$2&amp;'GRAFICO Mensal (dia)'!$A18,'PLD mensal (dia)'!$B$2:$B$125&amp;'PLD mensal (dia)'!$A$2:$A$125,0),MATCH('GRAFICO Mensal (dia)'!$B$1,'PLD mensal (dia)'!$C$1:$N$1,0))</f>
        <v>55.302500000000002</v>
      </c>
      <c r="F18" s="37">
        <f t="array" ref="F18">INDEX('PLD mensal (dia)'!$O$2:$Z$125,MATCH('GRAFICO Mensal (dia)'!B$2&amp;'GRAFICO Mensal (dia)'!$A18,'PLD mensal (dia)'!$B$2:$B$125&amp;'PLD mensal (dia)'!$A$2:$A$125,0),MATCH("média "&amp;'GRAFICO Mensal (dia)'!$B$1,'PLD mensal (dia)'!$O$1:$Z$1,0))</f>
        <v>109.02360215053763</v>
      </c>
      <c r="G18" s="37">
        <f t="array" ref="G18">INDEX('PLD mensal (dia)'!$O$2:$Z$125,MATCH('GRAFICO Mensal (dia)'!C$2&amp;'GRAFICO Mensal (dia)'!$A18,'PLD mensal (dia)'!$B$2:$B$125&amp;'PLD mensal (dia)'!$A$2:$A$125,0),MATCH("média "&amp;'GRAFICO Mensal (dia)'!$B$1,'PLD mensal (dia)'!$O$1:$Z$1,0))</f>
        <v>110.27641129032256</v>
      </c>
      <c r="H18" s="37">
        <f t="array" ref="H18">INDEX('PLD mensal (dia)'!$O$2:$Z$125,MATCH('GRAFICO Mensal (dia)'!D$2&amp;'GRAFICO Mensal (dia)'!$A18,'PLD mensal (dia)'!$B$2:$B$125&amp;'PLD mensal (dia)'!$A$2:$A$125,0),MATCH("média "&amp;'GRAFICO Mensal (dia)'!$B$1,'PLD mensal (dia)'!$O$1:$Z$1,0))</f>
        <v>78.01512096774195</v>
      </c>
      <c r="I18" s="37">
        <f t="array" ref="I18">INDEX('PLD mensal (dia)'!$O$2:$Z$125,MATCH('GRAFICO Mensal (dia)'!E$2&amp;'GRAFICO Mensal (dia)'!$A18,'PLD mensal (dia)'!$B$2:$B$125&amp;'PLD mensal (dia)'!$A$2:$A$125,0),MATCH("média "&amp;'GRAFICO Mensal (dia)'!$B$1,'PLD mensal (dia)'!$O$1:$Z$1,0))</f>
        <v>55.573400537634399</v>
      </c>
      <c r="J18" s="37">
        <f t="shared" si="0"/>
        <v>88.22213373655913</v>
      </c>
    </row>
    <row r="19" spans="1:10" x14ac:dyDescent="0.25">
      <c r="A19" s="33">
        <v>17</v>
      </c>
      <c r="B19" s="35">
        <f t="array" ref="B19">INDEX('PLD mensal (dia)'!$C$2:$N$125,MATCH('GRAFICO Mensal (dia)'!B$2&amp;'GRAFICO Mensal (dia)'!$A19,'PLD mensal (dia)'!$B$2:$B$125&amp;'PLD mensal (dia)'!$A$2:$A$125,0),MATCH('GRAFICO Mensal (dia)'!$B$1,'PLD mensal (dia)'!$C$1:$N$1,0))</f>
        <v>122.17666666666666</v>
      </c>
      <c r="C19" s="35">
        <f t="array" ref="C19">INDEX('PLD mensal (dia)'!$C$2:$N$125,MATCH('GRAFICO Mensal (dia)'!C$2&amp;'GRAFICO Mensal (dia)'!$A19,'PLD mensal (dia)'!$B$2:$B$125&amp;'PLD mensal (dia)'!$A$2:$A$125,0),MATCH('GRAFICO Mensal (dia)'!$B$1,'PLD mensal (dia)'!$C$1:$N$1,0))</f>
        <v>122.67666666666668</v>
      </c>
      <c r="D19" s="35">
        <f t="array" ref="D19">INDEX('PLD mensal (dia)'!$C$2:$N$125,MATCH('GRAFICO Mensal (dia)'!D$2&amp;'GRAFICO Mensal (dia)'!$A19,'PLD mensal (dia)'!$B$2:$B$125&amp;'PLD mensal (dia)'!$A$2:$A$125,0),MATCH('GRAFICO Mensal (dia)'!$B$1,'PLD mensal (dia)'!$C$1:$N$1,0))</f>
        <v>82.577500000000001</v>
      </c>
      <c r="E19" s="35">
        <f t="array" ref="E19">INDEX('PLD mensal (dia)'!$C$2:$N$125,MATCH('GRAFICO Mensal (dia)'!E$2&amp;'GRAFICO Mensal (dia)'!$A19,'PLD mensal (dia)'!$B$2:$B$125&amp;'PLD mensal (dia)'!$A$2:$A$125,0),MATCH('GRAFICO Mensal (dia)'!$B$1,'PLD mensal (dia)'!$C$1:$N$1,0))</f>
        <v>49.769999999999989</v>
      </c>
      <c r="F19" s="37">
        <f t="array" ref="F19">INDEX('PLD mensal (dia)'!$O$2:$Z$125,MATCH('GRAFICO Mensal (dia)'!B$2&amp;'GRAFICO Mensal (dia)'!$A19,'PLD mensal (dia)'!$B$2:$B$125&amp;'PLD mensal (dia)'!$A$2:$A$125,0),MATCH("média "&amp;'GRAFICO Mensal (dia)'!$B$1,'PLD mensal (dia)'!$O$1:$Z$1,0))</f>
        <v>109.02360215053763</v>
      </c>
      <c r="G19" s="37">
        <f t="array" ref="G19">INDEX('PLD mensal (dia)'!$O$2:$Z$125,MATCH('GRAFICO Mensal (dia)'!C$2&amp;'GRAFICO Mensal (dia)'!$A19,'PLD mensal (dia)'!$B$2:$B$125&amp;'PLD mensal (dia)'!$A$2:$A$125,0),MATCH("média "&amp;'GRAFICO Mensal (dia)'!$B$1,'PLD mensal (dia)'!$O$1:$Z$1,0))</f>
        <v>110.27641129032256</v>
      </c>
      <c r="H19" s="37">
        <f t="array" ref="H19">INDEX('PLD mensal (dia)'!$O$2:$Z$125,MATCH('GRAFICO Mensal (dia)'!D$2&amp;'GRAFICO Mensal (dia)'!$A19,'PLD mensal (dia)'!$B$2:$B$125&amp;'PLD mensal (dia)'!$A$2:$A$125,0),MATCH("média "&amp;'GRAFICO Mensal (dia)'!$B$1,'PLD mensal (dia)'!$O$1:$Z$1,0))</f>
        <v>78.01512096774195</v>
      </c>
      <c r="I19" s="37">
        <f t="array" ref="I19">INDEX('PLD mensal (dia)'!$O$2:$Z$125,MATCH('GRAFICO Mensal (dia)'!E$2&amp;'GRAFICO Mensal (dia)'!$A19,'PLD mensal (dia)'!$B$2:$B$125&amp;'PLD mensal (dia)'!$A$2:$A$125,0),MATCH("média "&amp;'GRAFICO Mensal (dia)'!$B$1,'PLD mensal (dia)'!$O$1:$Z$1,0))</f>
        <v>55.573400537634399</v>
      </c>
      <c r="J19" s="37">
        <f t="shared" si="0"/>
        <v>88.22213373655913</v>
      </c>
    </row>
    <row r="20" spans="1:10" x14ac:dyDescent="0.25">
      <c r="A20" s="33">
        <v>18</v>
      </c>
      <c r="B20" s="35">
        <f t="array" ref="B20">INDEX('PLD mensal (dia)'!$C$2:$N$125,MATCH('GRAFICO Mensal (dia)'!B$2&amp;'GRAFICO Mensal (dia)'!$A20,'PLD mensal (dia)'!$B$2:$B$125&amp;'PLD mensal (dia)'!$A$2:$A$125,0),MATCH('GRAFICO Mensal (dia)'!$B$1,'PLD mensal (dia)'!$C$1:$N$1,0))</f>
        <v>121.59625000000004</v>
      </c>
      <c r="C20" s="35">
        <f t="array" ref="C20">INDEX('PLD mensal (dia)'!$C$2:$N$125,MATCH('GRAFICO Mensal (dia)'!C$2&amp;'GRAFICO Mensal (dia)'!$A20,'PLD mensal (dia)'!$B$2:$B$125&amp;'PLD mensal (dia)'!$A$2:$A$125,0),MATCH('GRAFICO Mensal (dia)'!$B$1,'PLD mensal (dia)'!$C$1:$N$1,0))</f>
        <v>122.0404166666667</v>
      </c>
      <c r="D20" s="35">
        <f t="array" ref="D20">INDEX('PLD mensal (dia)'!$C$2:$N$125,MATCH('GRAFICO Mensal (dia)'!D$2&amp;'GRAFICO Mensal (dia)'!$A20,'PLD mensal (dia)'!$B$2:$B$125&amp;'PLD mensal (dia)'!$A$2:$A$125,0),MATCH('GRAFICO Mensal (dia)'!$B$1,'PLD mensal (dia)'!$C$1:$N$1,0))</f>
        <v>104.49333333333335</v>
      </c>
      <c r="E20" s="35">
        <f t="array" ref="E20">INDEX('PLD mensal (dia)'!$C$2:$N$125,MATCH('GRAFICO Mensal (dia)'!E$2&amp;'GRAFICO Mensal (dia)'!$A20,'PLD mensal (dia)'!$B$2:$B$125&amp;'PLD mensal (dia)'!$A$2:$A$125,0),MATCH('GRAFICO Mensal (dia)'!$B$1,'PLD mensal (dia)'!$C$1:$N$1,0))</f>
        <v>52.656666666666659</v>
      </c>
      <c r="F20" s="37">
        <f t="array" ref="F20">INDEX('PLD mensal (dia)'!$O$2:$Z$125,MATCH('GRAFICO Mensal (dia)'!B$2&amp;'GRAFICO Mensal (dia)'!$A20,'PLD mensal (dia)'!$B$2:$B$125&amp;'PLD mensal (dia)'!$A$2:$A$125,0),MATCH("média "&amp;'GRAFICO Mensal (dia)'!$B$1,'PLD mensal (dia)'!$O$1:$Z$1,0))</f>
        <v>109.02360215053763</v>
      </c>
      <c r="G20" s="37">
        <f t="array" ref="G20">INDEX('PLD mensal (dia)'!$O$2:$Z$125,MATCH('GRAFICO Mensal (dia)'!C$2&amp;'GRAFICO Mensal (dia)'!$A20,'PLD mensal (dia)'!$B$2:$B$125&amp;'PLD mensal (dia)'!$A$2:$A$125,0),MATCH("média "&amp;'GRAFICO Mensal (dia)'!$B$1,'PLD mensal (dia)'!$O$1:$Z$1,0))</f>
        <v>110.27641129032256</v>
      </c>
      <c r="H20" s="37">
        <f t="array" ref="H20">INDEX('PLD mensal (dia)'!$O$2:$Z$125,MATCH('GRAFICO Mensal (dia)'!D$2&amp;'GRAFICO Mensal (dia)'!$A20,'PLD mensal (dia)'!$B$2:$B$125&amp;'PLD mensal (dia)'!$A$2:$A$125,0),MATCH("média "&amp;'GRAFICO Mensal (dia)'!$B$1,'PLD mensal (dia)'!$O$1:$Z$1,0))</f>
        <v>78.01512096774195</v>
      </c>
      <c r="I20" s="37">
        <f t="array" ref="I20">INDEX('PLD mensal (dia)'!$O$2:$Z$125,MATCH('GRAFICO Mensal (dia)'!E$2&amp;'GRAFICO Mensal (dia)'!$A20,'PLD mensal (dia)'!$B$2:$B$125&amp;'PLD mensal (dia)'!$A$2:$A$125,0),MATCH("média "&amp;'GRAFICO Mensal (dia)'!$B$1,'PLD mensal (dia)'!$O$1:$Z$1,0))</f>
        <v>55.573400537634399</v>
      </c>
      <c r="J20" s="37">
        <f t="shared" si="0"/>
        <v>88.22213373655913</v>
      </c>
    </row>
    <row r="21" spans="1:10" x14ac:dyDescent="0.25">
      <c r="A21" s="33">
        <v>19</v>
      </c>
      <c r="B21" s="35">
        <f t="array" ref="B21">INDEX('PLD mensal (dia)'!$C$2:$N$125,MATCH('GRAFICO Mensal (dia)'!B$2&amp;'GRAFICO Mensal (dia)'!$A21,'PLD mensal (dia)'!$B$2:$B$125&amp;'PLD mensal (dia)'!$A$2:$A$125,0),MATCH('GRAFICO Mensal (dia)'!$B$1,'PLD mensal (dia)'!$C$1:$N$1,0))</f>
        <v>120.11</v>
      </c>
      <c r="C21" s="35">
        <f t="array" ref="C21">INDEX('PLD mensal (dia)'!$C$2:$N$125,MATCH('GRAFICO Mensal (dia)'!C$2&amp;'GRAFICO Mensal (dia)'!$A21,'PLD mensal (dia)'!$B$2:$B$125&amp;'PLD mensal (dia)'!$A$2:$A$125,0),MATCH('GRAFICO Mensal (dia)'!$B$1,'PLD mensal (dia)'!$C$1:$N$1,0))</f>
        <v>120.35083333333331</v>
      </c>
      <c r="D21" s="35">
        <f t="array" ref="D21">INDEX('PLD mensal (dia)'!$C$2:$N$125,MATCH('GRAFICO Mensal (dia)'!D$2&amp;'GRAFICO Mensal (dia)'!$A21,'PLD mensal (dia)'!$B$2:$B$125&amp;'PLD mensal (dia)'!$A$2:$A$125,0),MATCH('GRAFICO Mensal (dia)'!$B$1,'PLD mensal (dia)'!$C$1:$N$1,0))</f>
        <v>107.59333333333336</v>
      </c>
      <c r="E21" s="35">
        <f t="array" ref="E21">INDEX('PLD mensal (dia)'!$C$2:$N$125,MATCH('GRAFICO Mensal (dia)'!E$2&amp;'GRAFICO Mensal (dia)'!$A21,'PLD mensal (dia)'!$B$2:$B$125&amp;'PLD mensal (dia)'!$A$2:$A$125,0),MATCH('GRAFICO Mensal (dia)'!$B$1,'PLD mensal (dia)'!$C$1:$N$1,0))</f>
        <v>50.175416666666656</v>
      </c>
      <c r="F21" s="37">
        <f t="array" ref="F21">INDEX('PLD mensal (dia)'!$O$2:$Z$125,MATCH('GRAFICO Mensal (dia)'!B$2&amp;'GRAFICO Mensal (dia)'!$A21,'PLD mensal (dia)'!$B$2:$B$125&amp;'PLD mensal (dia)'!$A$2:$A$125,0),MATCH("média "&amp;'GRAFICO Mensal (dia)'!$B$1,'PLD mensal (dia)'!$O$1:$Z$1,0))</f>
        <v>109.02360215053763</v>
      </c>
      <c r="G21" s="37">
        <f t="array" ref="G21">INDEX('PLD mensal (dia)'!$O$2:$Z$125,MATCH('GRAFICO Mensal (dia)'!C$2&amp;'GRAFICO Mensal (dia)'!$A21,'PLD mensal (dia)'!$B$2:$B$125&amp;'PLD mensal (dia)'!$A$2:$A$125,0),MATCH("média "&amp;'GRAFICO Mensal (dia)'!$B$1,'PLD mensal (dia)'!$O$1:$Z$1,0))</f>
        <v>110.27641129032256</v>
      </c>
      <c r="H21" s="37">
        <f t="array" ref="H21">INDEX('PLD mensal (dia)'!$O$2:$Z$125,MATCH('GRAFICO Mensal (dia)'!D$2&amp;'GRAFICO Mensal (dia)'!$A21,'PLD mensal (dia)'!$B$2:$B$125&amp;'PLD mensal (dia)'!$A$2:$A$125,0),MATCH("média "&amp;'GRAFICO Mensal (dia)'!$B$1,'PLD mensal (dia)'!$O$1:$Z$1,0))</f>
        <v>78.01512096774195</v>
      </c>
      <c r="I21" s="37">
        <f t="array" ref="I21">INDEX('PLD mensal (dia)'!$O$2:$Z$125,MATCH('GRAFICO Mensal (dia)'!E$2&amp;'GRAFICO Mensal (dia)'!$A21,'PLD mensal (dia)'!$B$2:$B$125&amp;'PLD mensal (dia)'!$A$2:$A$125,0),MATCH("média "&amp;'GRAFICO Mensal (dia)'!$B$1,'PLD mensal (dia)'!$O$1:$Z$1,0))</f>
        <v>55.573400537634399</v>
      </c>
      <c r="J21" s="37">
        <f t="shared" si="0"/>
        <v>88.22213373655913</v>
      </c>
    </row>
    <row r="22" spans="1:10" x14ac:dyDescent="0.25">
      <c r="A22" s="33">
        <v>20</v>
      </c>
      <c r="B22" s="35">
        <f t="array" ref="B22">INDEX('PLD mensal (dia)'!$C$2:$N$125,MATCH('GRAFICO Mensal (dia)'!B$2&amp;'GRAFICO Mensal (dia)'!$A22,'PLD mensal (dia)'!$B$2:$B$125&amp;'PLD mensal (dia)'!$A$2:$A$125,0),MATCH('GRAFICO Mensal (dia)'!$B$1,'PLD mensal (dia)'!$C$1:$N$1,0))</f>
        <v>128.40083333333331</v>
      </c>
      <c r="C22" s="35">
        <f t="array" ref="C22">INDEX('PLD mensal (dia)'!$C$2:$N$125,MATCH('GRAFICO Mensal (dia)'!C$2&amp;'GRAFICO Mensal (dia)'!$A22,'PLD mensal (dia)'!$B$2:$B$125&amp;'PLD mensal (dia)'!$A$2:$A$125,0),MATCH('GRAFICO Mensal (dia)'!$B$1,'PLD mensal (dia)'!$C$1:$N$1,0))</f>
        <v>130.43291666666667</v>
      </c>
      <c r="D22" s="35">
        <f t="array" ref="D22">INDEX('PLD mensal (dia)'!$C$2:$N$125,MATCH('GRAFICO Mensal (dia)'!D$2&amp;'GRAFICO Mensal (dia)'!$A22,'PLD mensal (dia)'!$B$2:$B$125&amp;'PLD mensal (dia)'!$A$2:$A$125,0),MATCH('GRAFICO Mensal (dia)'!$B$1,'PLD mensal (dia)'!$C$1:$N$1,0))</f>
        <v>79.247916666666654</v>
      </c>
      <c r="E22" s="35">
        <f t="array" ref="E22">INDEX('PLD mensal (dia)'!$C$2:$N$125,MATCH('GRAFICO Mensal (dia)'!E$2&amp;'GRAFICO Mensal (dia)'!$A22,'PLD mensal (dia)'!$B$2:$B$125&amp;'PLD mensal (dia)'!$A$2:$A$125,0),MATCH('GRAFICO Mensal (dia)'!$B$1,'PLD mensal (dia)'!$C$1:$N$1,0))</f>
        <v>49.769999999999989</v>
      </c>
      <c r="F22" s="37">
        <f t="array" ref="F22">INDEX('PLD mensal (dia)'!$O$2:$Z$125,MATCH('GRAFICO Mensal (dia)'!B$2&amp;'GRAFICO Mensal (dia)'!$A22,'PLD mensal (dia)'!$B$2:$B$125&amp;'PLD mensal (dia)'!$A$2:$A$125,0),MATCH("média "&amp;'GRAFICO Mensal (dia)'!$B$1,'PLD mensal (dia)'!$O$1:$Z$1,0))</f>
        <v>109.02360215053763</v>
      </c>
      <c r="G22" s="37">
        <f t="array" ref="G22">INDEX('PLD mensal (dia)'!$O$2:$Z$125,MATCH('GRAFICO Mensal (dia)'!C$2&amp;'GRAFICO Mensal (dia)'!$A22,'PLD mensal (dia)'!$B$2:$B$125&amp;'PLD mensal (dia)'!$A$2:$A$125,0),MATCH("média "&amp;'GRAFICO Mensal (dia)'!$B$1,'PLD mensal (dia)'!$O$1:$Z$1,0))</f>
        <v>110.27641129032256</v>
      </c>
      <c r="H22" s="37">
        <f t="array" ref="H22">INDEX('PLD mensal (dia)'!$O$2:$Z$125,MATCH('GRAFICO Mensal (dia)'!D$2&amp;'GRAFICO Mensal (dia)'!$A22,'PLD mensal (dia)'!$B$2:$B$125&amp;'PLD mensal (dia)'!$A$2:$A$125,0),MATCH("média "&amp;'GRAFICO Mensal (dia)'!$B$1,'PLD mensal (dia)'!$O$1:$Z$1,0))</f>
        <v>78.01512096774195</v>
      </c>
      <c r="I22" s="37">
        <f t="array" ref="I22">INDEX('PLD mensal (dia)'!$O$2:$Z$125,MATCH('GRAFICO Mensal (dia)'!E$2&amp;'GRAFICO Mensal (dia)'!$A22,'PLD mensal (dia)'!$B$2:$B$125&amp;'PLD mensal (dia)'!$A$2:$A$125,0),MATCH("média "&amp;'GRAFICO Mensal (dia)'!$B$1,'PLD mensal (dia)'!$O$1:$Z$1,0))</f>
        <v>55.573400537634399</v>
      </c>
      <c r="J22" s="37">
        <f t="shared" si="0"/>
        <v>88.22213373655913</v>
      </c>
    </row>
    <row r="23" spans="1:10" x14ac:dyDescent="0.25">
      <c r="A23" s="33">
        <v>21</v>
      </c>
      <c r="B23" s="35">
        <f t="array" ref="B23">INDEX('PLD mensal (dia)'!$C$2:$N$125,MATCH('GRAFICO Mensal (dia)'!B$2&amp;'GRAFICO Mensal (dia)'!$A23,'PLD mensal (dia)'!$B$2:$B$125&amp;'PLD mensal (dia)'!$A$2:$A$125,0),MATCH('GRAFICO Mensal (dia)'!$B$1,'PLD mensal (dia)'!$C$1:$N$1,0))</f>
        <v>87.930416666666659</v>
      </c>
      <c r="C23" s="35">
        <f t="array" ref="C23">INDEX('PLD mensal (dia)'!$C$2:$N$125,MATCH('GRAFICO Mensal (dia)'!C$2&amp;'GRAFICO Mensal (dia)'!$A23,'PLD mensal (dia)'!$B$2:$B$125&amp;'PLD mensal (dia)'!$A$2:$A$125,0),MATCH('GRAFICO Mensal (dia)'!$B$1,'PLD mensal (dia)'!$C$1:$N$1,0))</f>
        <v>89.048749999999984</v>
      </c>
      <c r="D23" s="35">
        <f t="array" ref="D23">INDEX('PLD mensal (dia)'!$C$2:$N$125,MATCH('GRAFICO Mensal (dia)'!D$2&amp;'GRAFICO Mensal (dia)'!$A23,'PLD mensal (dia)'!$B$2:$B$125&amp;'PLD mensal (dia)'!$A$2:$A$125,0),MATCH('GRAFICO Mensal (dia)'!$B$1,'PLD mensal (dia)'!$C$1:$N$1,0))</f>
        <v>60.886249999999997</v>
      </c>
      <c r="E23" s="35">
        <f t="array" ref="E23">INDEX('PLD mensal (dia)'!$C$2:$N$125,MATCH('GRAFICO Mensal (dia)'!E$2&amp;'GRAFICO Mensal (dia)'!$A23,'PLD mensal (dia)'!$B$2:$B$125&amp;'PLD mensal (dia)'!$A$2:$A$125,0),MATCH('GRAFICO Mensal (dia)'!$B$1,'PLD mensal (dia)'!$C$1:$N$1,0))</f>
        <v>49.769999999999989</v>
      </c>
      <c r="F23" s="37">
        <f t="array" ref="F23">INDEX('PLD mensal (dia)'!$O$2:$Z$125,MATCH('GRAFICO Mensal (dia)'!B$2&amp;'GRAFICO Mensal (dia)'!$A23,'PLD mensal (dia)'!$B$2:$B$125&amp;'PLD mensal (dia)'!$A$2:$A$125,0),MATCH("média "&amp;'GRAFICO Mensal (dia)'!$B$1,'PLD mensal (dia)'!$O$1:$Z$1,0))</f>
        <v>109.02360215053763</v>
      </c>
      <c r="G23" s="37">
        <f t="array" ref="G23">INDEX('PLD mensal (dia)'!$O$2:$Z$125,MATCH('GRAFICO Mensal (dia)'!C$2&amp;'GRAFICO Mensal (dia)'!$A23,'PLD mensal (dia)'!$B$2:$B$125&amp;'PLD mensal (dia)'!$A$2:$A$125,0),MATCH("média "&amp;'GRAFICO Mensal (dia)'!$B$1,'PLD mensal (dia)'!$O$1:$Z$1,0))</f>
        <v>110.27641129032256</v>
      </c>
      <c r="H23" s="37">
        <f t="array" ref="H23">INDEX('PLD mensal (dia)'!$O$2:$Z$125,MATCH('GRAFICO Mensal (dia)'!D$2&amp;'GRAFICO Mensal (dia)'!$A23,'PLD mensal (dia)'!$B$2:$B$125&amp;'PLD mensal (dia)'!$A$2:$A$125,0),MATCH("média "&amp;'GRAFICO Mensal (dia)'!$B$1,'PLD mensal (dia)'!$O$1:$Z$1,0))</f>
        <v>78.01512096774195</v>
      </c>
      <c r="I23" s="37">
        <f t="array" ref="I23">INDEX('PLD mensal (dia)'!$O$2:$Z$125,MATCH('GRAFICO Mensal (dia)'!E$2&amp;'GRAFICO Mensal (dia)'!$A23,'PLD mensal (dia)'!$B$2:$B$125&amp;'PLD mensal (dia)'!$A$2:$A$125,0),MATCH("média "&amp;'GRAFICO Mensal (dia)'!$B$1,'PLD mensal (dia)'!$O$1:$Z$1,0))</f>
        <v>55.573400537634399</v>
      </c>
      <c r="J23" s="37">
        <f t="shared" si="0"/>
        <v>88.22213373655913</v>
      </c>
    </row>
    <row r="24" spans="1:10" x14ac:dyDescent="0.25">
      <c r="A24" s="33">
        <v>22</v>
      </c>
      <c r="B24" s="35">
        <f t="array" ref="B24">INDEX('PLD mensal (dia)'!$C$2:$N$125,MATCH('GRAFICO Mensal (dia)'!B$2&amp;'GRAFICO Mensal (dia)'!$A24,'PLD mensal (dia)'!$B$2:$B$125&amp;'PLD mensal (dia)'!$A$2:$A$125,0),MATCH('GRAFICO Mensal (dia)'!$B$1,'PLD mensal (dia)'!$C$1:$N$1,0))</f>
        <v>133.5975</v>
      </c>
      <c r="C24" s="35">
        <f t="array" ref="C24">INDEX('PLD mensal (dia)'!$C$2:$N$125,MATCH('GRAFICO Mensal (dia)'!C$2&amp;'GRAFICO Mensal (dia)'!$A24,'PLD mensal (dia)'!$B$2:$B$125&amp;'PLD mensal (dia)'!$A$2:$A$125,0),MATCH('GRAFICO Mensal (dia)'!$B$1,'PLD mensal (dia)'!$C$1:$N$1,0))</f>
        <v>133.91166666666666</v>
      </c>
      <c r="D24" s="35">
        <f t="array" ref="D24">INDEX('PLD mensal (dia)'!$C$2:$N$125,MATCH('GRAFICO Mensal (dia)'!D$2&amp;'GRAFICO Mensal (dia)'!$A24,'PLD mensal (dia)'!$B$2:$B$125&amp;'PLD mensal (dia)'!$A$2:$A$125,0),MATCH('GRAFICO Mensal (dia)'!$B$1,'PLD mensal (dia)'!$C$1:$N$1,0))</f>
        <v>79.552916666666661</v>
      </c>
      <c r="E24" s="35">
        <f t="array" ref="E24">INDEX('PLD mensal (dia)'!$C$2:$N$125,MATCH('GRAFICO Mensal (dia)'!E$2&amp;'GRAFICO Mensal (dia)'!$A24,'PLD mensal (dia)'!$B$2:$B$125&amp;'PLD mensal (dia)'!$A$2:$A$125,0),MATCH('GRAFICO Mensal (dia)'!$B$1,'PLD mensal (dia)'!$C$1:$N$1,0))</f>
        <v>49.769999999999989</v>
      </c>
      <c r="F24" s="37">
        <f t="array" ref="F24">INDEX('PLD mensal (dia)'!$O$2:$Z$125,MATCH('GRAFICO Mensal (dia)'!B$2&amp;'GRAFICO Mensal (dia)'!$A24,'PLD mensal (dia)'!$B$2:$B$125&amp;'PLD mensal (dia)'!$A$2:$A$125,0),MATCH("média "&amp;'GRAFICO Mensal (dia)'!$B$1,'PLD mensal (dia)'!$O$1:$Z$1,0))</f>
        <v>109.02360215053763</v>
      </c>
      <c r="G24" s="37">
        <f t="array" ref="G24">INDEX('PLD mensal (dia)'!$O$2:$Z$125,MATCH('GRAFICO Mensal (dia)'!C$2&amp;'GRAFICO Mensal (dia)'!$A24,'PLD mensal (dia)'!$B$2:$B$125&amp;'PLD mensal (dia)'!$A$2:$A$125,0),MATCH("média "&amp;'GRAFICO Mensal (dia)'!$B$1,'PLD mensal (dia)'!$O$1:$Z$1,0))</f>
        <v>110.27641129032256</v>
      </c>
      <c r="H24" s="37">
        <f t="array" ref="H24">INDEX('PLD mensal (dia)'!$O$2:$Z$125,MATCH('GRAFICO Mensal (dia)'!D$2&amp;'GRAFICO Mensal (dia)'!$A24,'PLD mensal (dia)'!$B$2:$B$125&amp;'PLD mensal (dia)'!$A$2:$A$125,0),MATCH("média "&amp;'GRAFICO Mensal (dia)'!$B$1,'PLD mensal (dia)'!$O$1:$Z$1,0))</f>
        <v>78.01512096774195</v>
      </c>
      <c r="I24" s="37">
        <f t="array" ref="I24">INDEX('PLD mensal (dia)'!$O$2:$Z$125,MATCH('GRAFICO Mensal (dia)'!E$2&amp;'GRAFICO Mensal (dia)'!$A24,'PLD mensal (dia)'!$B$2:$B$125&amp;'PLD mensal (dia)'!$A$2:$A$125,0),MATCH("média "&amp;'GRAFICO Mensal (dia)'!$B$1,'PLD mensal (dia)'!$O$1:$Z$1,0))</f>
        <v>55.573400537634399</v>
      </c>
      <c r="J24" s="37">
        <f t="shared" si="0"/>
        <v>88.22213373655913</v>
      </c>
    </row>
    <row r="25" spans="1:10" x14ac:dyDescent="0.25">
      <c r="A25" s="33">
        <v>23</v>
      </c>
      <c r="B25" s="35">
        <f t="array" ref="B25">INDEX('PLD mensal (dia)'!$C$2:$N$125,MATCH('GRAFICO Mensal (dia)'!B$2&amp;'GRAFICO Mensal (dia)'!$A25,'PLD mensal (dia)'!$B$2:$B$125&amp;'PLD mensal (dia)'!$A$2:$A$125,0),MATCH('GRAFICO Mensal (dia)'!$B$1,'PLD mensal (dia)'!$C$1:$N$1,0))</f>
        <v>136.58000000000001</v>
      </c>
      <c r="C25" s="35">
        <f t="array" ref="C25">INDEX('PLD mensal (dia)'!$C$2:$N$125,MATCH('GRAFICO Mensal (dia)'!C$2&amp;'GRAFICO Mensal (dia)'!$A25,'PLD mensal (dia)'!$B$2:$B$125&amp;'PLD mensal (dia)'!$A$2:$A$125,0),MATCH('GRAFICO Mensal (dia)'!$B$1,'PLD mensal (dia)'!$C$1:$N$1,0))</f>
        <v>136.58000000000001</v>
      </c>
      <c r="D25" s="35">
        <f t="array" ref="D25">INDEX('PLD mensal (dia)'!$C$2:$N$125,MATCH('GRAFICO Mensal (dia)'!D$2&amp;'GRAFICO Mensal (dia)'!$A25,'PLD mensal (dia)'!$B$2:$B$125&amp;'PLD mensal (dia)'!$A$2:$A$125,0),MATCH('GRAFICO Mensal (dia)'!$B$1,'PLD mensal (dia)'!$C$1:$N$1,0))</f>
        <v>81.851666666666645</v>
      </c>
      <c r="E25" s="35">
        <f t="array" ref="E25">INDEX('PLD mensal (dia)'!$C$2:$N$125,MATCH('GRAFICO Mensal (dia)'!E$2&amp;'GRAFICO Mensal (dia)'!$A25,'PLD mensal (dia)'!$B$2:$B$125&amp;'PLD mensal (dia)'!$A$2:$A$125,0),MATCH('GRAFICO Mensal (dia)'!$B$1,'PLD mensal (dia)'!$C$1:$N$1,0))</f>
        <v>49.769999999999989</v>
      </c>
      <c r="F25" s="37">
        <f t="array" ref="F25">INDEX('PLD mensal (dia)'!$O$2:$Z$125,MATCH('GRAFICO Mensal (dia)'!B$2&amp;'GRAFICO Mensal (dia)'!$A25,'PLD mensal (dia)'!$B$2:$B$125&amp;'PLD mensal (dia)'!$A$2:$A$125,0),MATCH("média "&amp;'GRAFICO Mensal (dia)'!$B$1,'PLD mensal (dia)'!$O$1:$Z$1,0))</f>
        <v>109.02360215053763</v>
      </c>
      <c r="G25" s="37">
        <f t="array" ref="G25">INDEX('PLD mensal (dia)'!$O$2:$Z$125,MATCH('GRAFICO Mensal (dia)'!C$2&amp;'GRAFICO Mensal (dia)'!$A25,'PLD mensal (dia)'!$B$2:$B$125&amp;'PLD mensal (dia)'!$A$2:$A$125,0),MATCH("média "&amp;'GRAFICO Mensal (dia)'!$B$1,'PLD mensal (dia)'!$O$1:$Z$1,0))</f>
        <v>110.27641129032256</v>
      </c>
      <c r="H25" s="37">
        <f t="array" ref="H25">INDEX('PLD mensal (dia)'!$O$2:$Z$125,MATCH('GRAFICO Mensal (dia)'!D$2&amp;'GRAFICO Mensal (dia)'!$A25,'PLD mensal (dia)'!$B$2:$B$125&amp;'PLD mensal (dia)'!$A$2:$A$125,0),MATCH("média "&amp;'GRAFICO Mensal (dia)'!$B$1,'PLD mensal (dia)'!$O$1:$Z$1,0))</f>
        <v>78.01512096774195</v>
      </c>
      <c r="I25" s="37">
        <f t="array" ref="I25">INDEX('PLD mensal (dia)'!$O$2:$Z$125,MATCH('GRAFICO Mensal (dia)'!E$2&amp;'GRAFICO Mensal (dia)'!$A25,'PLD mensal (dia)'!$B$2:$B$125&amp;'PLD mensal (dia)'!$A$2:$A$125,0),MATCH("média "&amp;'GRAFICO Mensal (dia)'!$B$1,'PLD mensal (dia)'!$O$1:$Z$1,0))</f>
        <v>55.573400537634399</v>
      </c>
      <c r="J25" s="37">
        <f t="shared" si="0"/>
        <v>88.22213373655913</v>
      </c>
    </row>
    <row r="26" spans="1:10" x14ac:dyDescent="0.25">
      <c r="A26" s="33">
        <v>24</v>
      </c>
      <c r="B26" s="35">
        <f t="array" ref="B26">INDEX('PLD mensal (dia)'!$C$2:$N$125,MATCH('GRAFICO Mensal (dia)'!B$2&amp;'GRAFICO Mensal (dia)'!$A26,'PLD mensal (dia)'!$B$2:$B$125&amp;'PLD mensal (dia)'!$A$2:$A$125,0),MATCH('GRAFICO Mensal (dia)'!$B$1,'PLD mensal (dia)'!$C$1:$N$1,0))</f>
        <v>133.98041666666666</v>
      </c>
      <c r="C26" s="35">
        <f t="array" ref="C26">INDEX('PLD mensal (dia)'!$C$2:$N$125,MATCH('GRAFICO Mensal (dia)'!C$2&amp;'GRAFICO Mensal (dia)'!$A26,'PLD mensal (dia)'!$B$2:$B$125&amp;'PLD mensal (dia)'!$A$2:$A$125,0),MATCH('GRAFICO Mensal (dia)'!$B$1,'PLD mensal (dia)'!$C$1:$N$1,0))</f>
        <v>136.98874999999998</v>
      </c>
      <c r="D26" s="35">
        <f t="array" ref="D26">INDEX('PLD mensal (dia)'!$C$2:$N$125,MATCH('GRAFICO Mensal (dia)'!D$2&amp;'GRAFICO Mensal (dia)'!$A26,'PLD mensal (dia)'!$B$2:$B$125&amp;'PLD mensal (dia)'!$A$2:$A$125,0),MATCH('GRAFICO Mensal (dia)'!$B$1,'PLD mensal (dia)'!$C$1:$N$1,0))</f>
        <v>89.5</v>
      </c>
      <c r="E26" s="35">
        <f t="array" ref="E26">INDEX('PLD mensal (dia)'!$C$2:$N$125,MATCH('GRAFICO Mensal (dia)'!E$2&amp;'GRAFICO Mensal (dia)'!$A26,'PLD mensal (dia)'!$B$2:$B$125&amp;'PLD mensal (dia)'!$A$2:$A$125,0),MATCH('GRAFICO Mensal (dia)'!$B$1,'PLD mensal (dia)'!$C$1:$N$1,0))</f>
        <v>49.769999999999989</v>
      </c>
      <c r="F26" s="37">
        <f t="array" ref="F26">INDEX('PLD mensal (dia)'!$O$2:$Z$125,MATCH('GRAFICO Mensal (dia)'!B$2&amp;'GRAFICO Mensal (dia)'!$A26,'PLD mensal (dia)'!$B$2:$B$125&amp;'PLD mensal (dia)'!$A$2:$A$125,0),MATCH("média "&amp;'GRAFICO Mensal (dia)'!$B$1,'PLD mensal (dia)'!$O$1:$Z$1,0))</f>
        <v>109.02360215053763</v>
      </c>
      <c r="G26" s="37">
        <f t="array" ref="G26">INDEX('PLD mensal (dia)'!$O$2:$Z$125,MATCH('GRAFICO Mensal (dia)'!C$2&amp;'GRAFICO Mensal (dia)'!$A26,'PLD mensal (dia)'!$B$2:$B$125&amp;'PLD mensal (dia)'!$A$2:$A$125,0),MATCH("média "&amp;'GRAFICO Mensal (dia)'!$B$1,'PLD mensal (dia)'!$O$1:$Z$1,0))</f>
        <v>110.27641129032256</v>
      </c>
      <c r="H26" s="37">
        <f t="array" ref="H26">INDEX('PLD mensal (dia)'!$O$2:$Z$125,MATCH('GRAFICO Mensal (dia)'!D$2&amp;'GRAFICO Mensal (dia)'!$A26,'PLD mensal (dia)'!$B$2:$B$125&amp;'PLD mensal (dia)'!$A$2:$A$125,0),MATCH("média "&amp;'GRAFICO Mensal (dia)'!$B$1,'PLD mensal (dia)'!$O$1:$Z$1,0))</f>
        <v>78.01512096774195</v>
      </c>
      <c r="I26" s="37">
        <f t="array" ref="I26">INDEX('PLD mensal (dia)'!$O$2:$Z$125,MATCH('GRAFICO Mensal (dia)'!E$2&amp;'GRAFICO Mensal (dia)'!$A26,'PLD mensal (dia)'!$B$2:$B$125&amp;'PLD mensal (dia)'!$A$2:$A$125,0),MATCH("média "&amp;'GRAFICO Mensal (dia)'!$B$1,'PLD mensal (dia)'!$O$1:$Z$1,0))</f>
        <v>55.573400537634399</v>
      </c>
      <c r="J26" s="37">
        <f t="shared" si="0"/>
        <v>88.22213373655913</v>
      </c>
    </row>
    <row r="27" spans="1:10" x14ac:dyDescent="0.25">
      <c r="A27" s="33">
        <v>25</v>
      </c>
      <c r="B27" s="35">
        <f t="array" ref="B27">INDEX('PLD mensal (dia)'!$C$2:$N$125,MATCH('GRAFICO Mensal (dia)'!B$2&amp;'GRAFICO Mensal (dia)'!$A27,'PLD mensal (dia)'!$B$2:$B$125&amp;'PLD mensal (dia)'!$A$2:$A$125,0),MATCH('GRAFICO Mensal (dia)'!$B$1,'PLD mensal (dia)'!$C$1:$N$1,0))</f>
        <v>131.20124999999999</v>
      </c>
      <c r="C27" s="35">
        <f t="array" ref="C27">INDEX('PLD mensal (dia)'!$C$2:$N$125,MATCH('GRAFICO Mensal (dia)'!C$2&amp;'GRAFICO Mensal (dia)'!$A27,'PLD mensal (dia)'!$B$2:$B$125&amp;'PLD mensal (dia)'!$A$2:$A$125,0),MATCH('GRAFICO Mensal (dia)'!$B$1,'PLD mensal (dia)'!$C$1:$N$1,0))</f>
        <v>134.02499999999998</v>
      </c>
      <c r="D27" s="35">
        <f t="array" ref="D27">INDEX('PLD mensal (dia)'!$C$2:$N$125,MATCH('GRAFICO Mensal (dia)'!D$2&amp;'GRAFICO Mensal (dia)'!$A27,'PLD mensal (dia)'!$B$2:$B$125&amp;'PLD mensal (dia)'!$A$2:$A$125,0),MATCH('GRAFICO Mensal (dia)'!$B$1,'PLD mensal (dia)'!$C$1:$N$1,0))</f>
        <v>91.954166666666694</v>
      </c>
      <c r="E27" s="35">
        <f t="array" ref="E27">INDEX('PLD mensal (dia)'!$C$2:$N$125,MATCH('GRAFICO Mensal (dia)'!E$2&amp;'GRAFICO Mensal (dia)'!$A27,'PLD mensal (dia)'!$B$2:$B$125&amp;'PLD mensal (dia)'!$A$2:$A$125,0),MATCH('GRAFICO Mensal (dia)'!$B$1,'PLD mensal (dia)'!$C$1:$N$1,0))</f>
        <v>49.769999999999989</v>
      </c>
      <c r="F27" s="37">
        <f t="array" ref="F27">INDEX('PLD mensal (dia)'!$O$2:$Z$125,MATCH('GRAFICO Mensal (dia)'!B$2&amp;'GRAFICO Mensal (dia)'!$A27,'PLD mensal (dia)'!$B$2:$B$125&amp;'PLD mensal (dia)'!$A$2:$A$125,0),MATCH("média "&amp;'GRAFICO Mensal (dia)'!$B$1,'PLD mensal (dia)'!$O$1:$Z$1,0))</f>
        <v>109.02360215053763</v>
      </c>
      <c r="G27" s="37">
        <f t="array" ref="G27">INDEX('PLD mensal (dia)'!$O$2:$Z$125,MATCH('GRAFICO Mensal (dia)'!C$2&amp;'GRAFICO Mensal (dia)'!$A27,'PLD mensal (dia)'!$B$2:$B$125&amp;'PLD mensal (dia)'!$A$2:$A$125,0),MATCH("média "&amp;'GRAFICO Mensal (dia)'!$B$1,'PLD mensal (dia)'!$O$1:$Z$1,0))</f>
        <v>110.27641129032256</v>
      </c>
      <c r="H27" s="37">
        <f t="array" ref="H27">INDEX('PLD mensal (dia)'!$O$2:$Z$125,MATCH('GRAFICO Mensal (dia)'!D$2&amp;'GRAFICO Mensal (dia)'!$A27,'PLD mensal (dia)'!$B$2:$B$125&amp;'PLD mensal (dia)'!$A$2:$A$125,0),MATCH("média "&amp;'GRAFICO Mensal (dia)'!$B$1,'PLD mensal (dia)'!$O$1:$Z$1,0))</f>
        <v>78.01512096774195</v>
      </c>
      <c r="I27" s="37">
        <f t="array" ref="I27">INDEX('PLD mensal (dia)'!$O$2:$Z$125,MATCH('GRAFICO Mensal (dia)'!E$2&amp;'GRAFICO Mensal (dia)'!$A27,'PLD mensal (dia)'!$B$2:$B$125&amp;'PLD mensal (dia)'!$A$2:$A$125,0),MATCH("média "&amp;'GRAFICO Mensal (dia)'!$B$1,'PLD mensal (dia)'!$O$1:$Z$1,0))</f>
        <v>55.573400537634399</v>
      </c>
      <c r="J27" s="37">
        <f t="shared" si="0"/>
        <v>88.22213373655913</v>
      </c>
    </row>
    <row r="28" spans="1:10" x14ac:dyDescent="0.25">
      <c r="A28" s="33">
        <v>26</v>
      </c>
      <c r="B28" s="35">
        <f t="array" ref="B28">INDEX('PLD mensal (dia)'!$C$2:$N$125,MATCH('GRAFICO Mensal (dia)'!B$2&amp;'GRAFICO Mensal (dia)'!$A28,'PLD mensal (dia)'!$B$2:$B$125&amp;'PLD mensal (dia)'!$A$2:$A$125,0),MATCH('GRAFICO Mensal (dia)'!$B$1,'PLD mensal (dia)'!$C$1:$N$1,0))</f>
        <v>131.93375</v>
      </c>
      <c r="C28" s="35">
        <f t="array" ref="C28">INDEX('PLD mensal (dia)'!$C$2:$N$125,MATCH('GRAFICO Mensal (dia)'!C$2&amp;'GRAFICO Mensal (dia)'!$A28,'PLD mensal (dia)'!$B$2:$B$125&amp;'PLD mensal (dia)'!$A$2:$A$125,0),MATCH('GRAFICO Mensal (dia)'!$B$1,'PLD mensal (dia)'!$C$1:$N$1,0))</f>
        <v>131.93375</v>
      </c>
      <c r="D28" s="35">
        <f t="array" ref="D28">INDEX('PLD mensal (dia)'!$C$2:$N$125,MATCH('GRAFICO Mensal (dia)'!D$2&amp;'GRAFICO Mensal (dia)'!$A28,'PLD mensal (dia)'!$B$2:$B$125&amp;'PLD mensal (dia)'!$A$2:$A$125,0),MATCH('GRAFICO Mensal (dia)'!$B$1,'PLD mensal (dia)'!$C$1:$N$1,0))</f>
        <v>104.88749999999999</v>
      </c>
      <c r="E28" s="35">
        <f t="array" ref="E28">INDEX('PLD mensal (dia)'!$C$2:$N$125,MATCH('GRAFICO Mensal (dia)'!E$2&amp;'GRAFICO Mensal (dia)'!$A28,'PLD mensal (dia)'!$B$2:$B$125&amp;'PLD mensal (dia)'!$A$2:$A$125,0),MATCH('GRAFICO Mensal (dia)'!$B$1,'PLD mensal (dia)'!$C$1:$N$1,0))</f>
        <v>49.769999999999989</v>
      </c>
      <c r="F28" s="37">
        <f t="array" ref="F28">INDEX('PLD mensal (dia)'!$O$2:$Z$125,MATCH('GRAFICO Mensal (dia)'!B$2&amp;'GRAFICO Mensal (dia)'!$A28,'PLD mensal (dia)'!$B$2:$B$125&amp;'PLD mensal (dia)'!$A$2:$A$125,0),MATCH("média "&amp;'GRAFICO Mensal (dia)'!$B$1,'PLD mensal (dia)'!$O$1:$Z$1,0))</f>
        <v>109.02360215053763</v>
      </c>
      <c r="G28" s="37">
        <f t="array" ref="G28">INDEX('PLD mensal (dia)'!$O$2:$Z$125,MATCH('GRAFICO Mensal (dia)'!C$2&amp;'GRAFICO Mensal (dia)'!$A28,'PLD mensal (dia)'!$B$2:$B$125&amp;'PLD mensal (dia)'!$A$2:$A$125,0),MATCH("média "&amp;'GRAFICO Mensal (dia)'!$B$1,'PLD mensal (dia)'!$O$1:$Z$1,0))</f>
        <v>110.27641129032256</v>
      </c>
      <c r="H28" s="37">
        <f t="array" ref="H28">INDEX('PLD mensal (dia)'!$O$2:$Z$125,MATCH('GRAFICO Mensal (dia)'!D$2&amp;'GRAFICO Mensal (dia)'!$A28,'PLD mensal (dia)'!$B$2:$B$125&amp;'PLD mensal (dia)'!$A$2:$A$125,0),MATCH("média "&amp;'GRAFICO Mensal (dia)'!$B$1,'PLD mensal (dia)'!$O$1:$Z$1,0))</f>
        <v>78.01512096774195</v>
      </c>
      <c r="I28" s="37">
        <f t="array" ref="I28">INDEX('PLD mensal (dia)'!$O$2:$Z$125,MATCH('GRAFICO Mensal (dia)'!E$2&amp;'GRAFICO Mensal (dia)'!$A28,'PLD mensal (dia)'!$B$2:$B$125&amp;'PLD mensal (dia)'!$A$2:$A$125,0),MATCH("média "&amp;'GRAFICO Mensal (dia)'!$B$1,'PLD mensal (dia)'!$O$1:$Z$1,0))</f>
        <v>55.573400537634399</v>
      </c>
      <c r="J28" s="37">
        <f t="shared" si="0"/>
        <v>88.22213373655913</v>
      </c>
    </row>
    <row r="29" spans="1:10" x14ac:dyDescent="0.25">
      <c r="A29" s="33">
        <v>27</v>
      </c>
      <c r="B29" s="35">
        <f t="array" ref="B29">INDEX('PLD mensal (dia)'!$C$2:$N$125,MATCH('GRAFICO Mensal (dia)'!B$2&amp;'GRAFICO Mensal (dia)'!$A29,'PLD mensal (dia)'!$B$2:$B$125&amp;'PLD mensal (dia)'!$A$2:$A$125,0),MATCH('GRAFICO Mensal (dia)'!$B$1,'PLD mensal (dia)'!$C$1:$N$1,0))</f>
        <v>103.94416666666667</v>
      </c>
      <c r="C29" s="35">
        <f t="array" ref="C29">INDEX('PLD mensal (dia)'!$C$2:$N$125,MATCH('GRAFICO Mensal (dia)'!C$2&amp;'GRAFICO Mensal (dia)'!$A29,'PLD mensal (dia)'!$B$2:$B$125&amp;'PLD mensal (dia)'!$A$2:$A$125,0),MATCH('GRAFICO Mensal (dia)'!$B$1,'PLD mensal (dia)'!$C$1:$N$1,0))</f>
        <v>105.54166666666669</v>
      </c>
      <c r="D29" s="35">
        <f t="array" ref="D29">INDEX('PLD mensal (dia)'!$C$2:$N$125,MATCH('GRAFICO Mensal (dia)'!D$2&amp;'GRAFICO Mensal (dia)'!$A29,'PLD mensal (dia)'!$B$2:$B$125&amp;'PLD mensal (dia)'!$A$2:$A$125,0),MATCH('GRAFICO Mensal (dia)'!$B$1,'PLD mensal (dia)'!$C$1:$N$1,0))</f>
        <v>71.228333333333339</v>
      </c>
      <c r="E29" s="35">
        <f t="array" ref="E29">INDEX('PLD mensal (dia)'!$C$2:$N$125,MATCH('GRAFICO Mensal (dia)'!E$2&amp;'GRAFICO Mensal (dia)'!$A29,'PLD mensal (dia)'!$B$2:$B$125&amp;'PLD mensal (dia)'!$A$2:$A$125,0),MATCH('GRAFICO Mensal (dia)'!$B$1,'PLD mensal (dia)'!$C$1:$N$1,0))</f>
        <v>49.769999999999989</v>
      </c>
      <c r="F29" s="37">
        <f t="array" ref="F29">INDEX('PLD mensal (dia)'!$O$2:$Z$125,MATCH('GRAFICO Mensal (dia)'!B$2&amp;'GRAFICO Mensal (dia)'!$A29,'PLD mensal (dia)'!$B$2:$B$125&amp;'PLD mensal (dia)'!$A$2:$A$125,0),MATCH("média "&amp;'GRAFICO Mensal (dia)'!$B$1,'PLD mensal (dia)'!$O$1:$Z$1,0))</f>
        <v>109.02360215053763</v>
      </c>
      <c r="G29" s="37">
        <f t="array" ref="G29">INDEX('PLD mensal (dia)'!$O$2:$Z$125,MATCH('GRAFICO Mensal (dia)'!C$2&amp;'GRAFICO Mensal (dia)'!$A29,'PLD mensal (dia)'!$B$2:$B$125&amp;'PLD mensal (dia)'!$A$2:$A$125,0),MATCH("média "&amp;'GRAFICO Mensal (dia)'!$B$1,'PLD mensal (dia)'!$O$1:$Z$1,0))</f>
        <v>110.27641129032256</v>
      </c>
      <c r="H29" s="37">
        <f t="array" ref="H29">INDEX('PLD mensal (dia)'!$O$2:$Z$125,MATCH('GRAFICO Mensal (dia)'!D$2&amp;'GRAFICO Mensal (dia)'!$A29,'PLD mensal (dia)'!$B$2:$B$125&amp;'PLD mensal (dia)'!$A$2:$A$125,0),MATCH("média "&amp;'GRAFICO Mensal (dia)'!$B$1,'PLD mensal (dia)'!$O$1:$Z$1,0))</f>
        <v>78.01512096774195</v>
      </c>
      <c r="I29" s="37">
        <f t="array" ref="I29">INDEX('PLD mensal (dia)'!$O$2:$Z$125,MATCH('GRAFICO Mensal (dia)'!E$2&amp;'GRAFICO Mensal (dia)'!$A29,'PLD mensal (dia)'!$B$2:$B$125&amp;'PLD mensal (dia)'!$A$2:$A$125,0),MATCH("média "&amp;'GRAFICO Mensal (dia)'!$B$1,'PLD mensal (dia)'!$O$1:$Z$1,0))</f>
        <v>55.573400537634399</v>
      </c>
      <c r="J29" s="37">
        <f t="shared" si="0"/>
        <v>88.22213373655913</v>
      </c>
    </row>
    <row r="30" spans="1:10" x14ac:dyDescent="0.25">
      <c r="A30" s="33">
        <v>28</v>
      </c>
      <c r="B30" s="35">
        <f t="array" ref="B30">INDEX('PLD mensal (dia)'!$C$2:$N$125,MATCH('GRAFICO Mensal (dia)'!B$2&amp;'GRAFICO Mensal (dia)'!$A30,'PLD mensal (dia)'!$B$2:$B$125&amp;'PLD mensal (dia)'!$A$2:$A$125,0),MATCH('GRAFICO Mensal (dia)'!$B$1,'PLD mensal (dia)'!$C$1:$N$1,0))</f>
        <v>100.35916666666668</v>
      </c>
      <c r="C30" s="35">
        <f t="array" ref="C30">INDEX('PLD mensal (dia)'!$C$2:$N$125,MATCH('GRAFICO Mensal (dia)'!C$2&amp;'GRAFICO Mensal (dia)'!$A30,'PLD mensal (dia)'!$B$2:$B$125&amp;'PLD mensal (dia)'!$A$2:$A$125,0),MATCH('GRAFICO Mensal (dia)'!$B$1,'PLD mensal (dia)'!$C$1:$N$1,0))</f>
        <v>100.55500000000001</v>
      </c>
      <c r="D30" s="35">
        <f t="array" ref="D30">INDEX('PLD mensal (dia)'!$C$2:$N$125,MATCH('GRAFICO Mensal (dia)'!D$2&amp;'GRAFICO Mensal (dia)'!$A30,'PLD mensal (dia)'!$B$2:$B$125&amp;'PLD mensal (dia)'!$A$2:$A$125,0),MATCH('GRAFICO Mensal (dia)'!$B$1,'PLD mensal (dia)'!$C$1:$N$1,0))</f>
        <v>88.633333333333368</v>
      </c>
      <c r="E30" s="35">
        <f t="array" ref="E30">INDEX('PLD mensal (dia)'!$C$2:$N$125,MATCH('GRAFICO Mensal (dia)'!E$2&amp;'GRAFICO Mensal (dia)'!$A30,'PLD mensal (dia)'!$B$2:$B$125&amp;'PLD mensal (dia)'!$A$2:$A$125,0),MATCH('GRAFICO Mensal (dia)'!$B$1,'PLD mensal (dia)'!$C$1:$N$1,0))</f>
        <v>49.769999999999989</v>
      </c>
      <c r="F30" s="37">
        <f t="array" ref="F30">INDEX('PLD mensal (dia)'!$O$2:$Z$125,MATCH('GRAFICO Mensal (dia)'!B$2&amp;'GRAFICO Mensal (dia)'!$A30,'PLD mensal (dia)'!$B$2:$B$125&amp;'PLD mensal (dia)'!$A$2:$A$125,0),MATCH("média "&amp;'GRAFICO Mensal (dia)'!$B$1,'PLD mensal (dia)'!$O$1:$Z$1,0))</f>
        <v>109.02360215053763</v>
      </c>
      <c r="G30" s="37">
        <f t="array" ref="G30">INDEX('PLD mensal (dia)'!$O$2:$Z$125,MATCH('GRAFICO Mensal (dia)'!C$2&amp;'GRAFICO Mensal (dia)'!$A30,'PLD mensal (dia)'!$B$2:$B$125&amp;'PLD mensal (dia)'!$A$2:$A$125,0),MATCH("média "&amp;'GRAFICO Mensal (dia)'!$B$1,'PLD mensal (dia)'!$O$1:$Z$1,0))</f>
        <v>110.27641129032256</v>
      </c>
      <c r="H30" s="37">
        <f t="array" ref="H30">INDEX('PLD mensal (dia)'!$O$2:$Z$125,MATCH('GRAFICO Mensal (dia)'!D$2&amp;'GRAFICO Mensal (dia)'!$A30,'PLD mensal (dia)'!$B$2:$B$125&amp;'PLD mensal (dia)'!$A$2:$A$125,0),MATCH("média "&amp;'GRAFICO Mensal (dia)'!$B$1,'PLD mensal (dia)'!$O$1:$Z$1,0))</f>
        <v>78.01512096774195</v>
      </c>
      <c r="I30" s="37">
        <f t="array" ref="I30">INDEX('PLD mensal (dia)'!$O$2:$Z$125,MATCH('GRAFICO Mensal (dia)'!E$2&amp;'GRAFICO Mensal (dia)'!$A30,'PLD mensal (dia)'!$B$2:$B$125&amp;'PLD mensal (dia)'!$A$2:$A$125,0),MATCH("média "&amp;'GRAFICO Mensal (dia)'!$B$1,'PLD mensal (dia)'!$O$1:$Z$1,0))</f>
        <v>55.573400537634399</v>
      </c>
      <c r="J30" s="37">
        <f t="shared" si="0"/>
        <v>88.22213373655913</v>
      </c>
    </row>
    <row r="31" spans="1:10" x14ac:dyDescent="0.25">
      <c r="A31" s="33">
        <v>29</v>
      </c>
      <c r="B31" s="35">
        <f t="array" ref="B31">INDEX('PLD mensal (dia)'!$C$2:$N$125,MATCH('GRAFICO Mensal (dia)'!B$2&amp;'GRAFICO Mensal (dia)'!$A31,'PLD mensal (dia)'!$B$2:$B$125&amp;'PLD mensal (dia)'!$A$2:$A$125,0),MATCH('GRAFICO Mensal (dia)'!$B$1,'PLD mensal (dia)'!$C$1:$N$1,0))</f>
        <v>107.18666666666667</v>
      </c>
      <c r="C31" s="35">
        <f t="array" ref="C31">INDEX('PLD mensal (dia)'!$C$2:$N$125,MATCH('GRAFICO Mensal (dia)'!C$2&amp;'GRAFICO Mensal (dia)'!$A31,'PLD mensal (dia)'!$B$2:$B$125&amp;'PLD mensal (dia)'!$A$2:$A$125,0),MATCH('GRAFICO Mensal (dia)'!$B$1,'PLD mensal (dia)'!$C$1:$N$1,0))</f>
        <v>107.18874999999998</v>
      </c>
      <c r="D31" s="35">
        <f t="array" ref="D31">INDEX('PLD mensal (dia)'!$C$2:$N$125,MATCH('GRAFICO Mensal (dia)'!D$2&amp;'GRAFICO Mensal (dia)'!$A31,'PLD mensal (dia)'!$B$2:$B$125&amp;'PLD mensal (dia)'!$A$2:$A$125,0),MATCH('GRAFICO Mensal (dia)'!$B$1,'PLD mensal (dia)'!$C$1:$N$1,0))</f>
        <v>104.01791666666668</v>
      </c>
      <c r="E31" s="35">
        <f t="array" ref="E31">INDEX('PLD mensal (dia)'!$C$2:$N$125,MATCH('GRAFICO Mensal (dia)'!E$2&amp;'GRAFICO Mensal (dia)'!$A31,'PLD mensal (dia)'!$B$2:$B$125&amp;'PLD mensal (dia)'!$A$2:$A$125,0),MATCH('GRAFICO Mensal (dia)'!$B$1,'PLD mensal (dia)'!$C$1:$N$1,0))</f>
        <v>49.769999999999989</v>
      </c>
      <c r="F31" s="37">
        <f t="array" ref="F31">INDEX('PLD mensal (dia)'!$O$2:$Z$125,MATCH('GRAFICO Mensal (dia)'!B$2&amp;'GRAFICO Mensal (dia)'!$A31,'PLD mensal (dia)'!$B$2:$B$125&amp;'PLD mensal (dia)'!$A$2:$A$125,0),MATCH("média "&amp;'GRAFICO Mensal (dia)'!$B$1,'PLD mensal (dia)'!$O$1:$Z$1,0))</f>
        <v>109.02360215053763</v>
      </c>
      <c r="G31" s="37">
        <f t="array" ref="G31">INDEX('PLD mensal (dia)'!$O$2:$Z$125,MATCH('GRAFICO Mensal (dia)'!C$2&amp;'GRAFICO Mensal (dia)'!$A31,'PLD mensal (dia)'!$B$2:$B$125&amp;'PLD mensal (dia)'!$A$2:$A$125,0),MATCH("média "&amp;'GRAFICO Mensal (dia)'!$B$1,'PLD mensal (dia)'!$O$1:$Z$1,0))</f>
        <v>110.27641129032256</v>
      </c>
      <c r="H31" s="37">
        <f t="array" ref="H31">INDEX('PLD mensal (dia)'!$O$2:$Z$125,MATCH('GRAFICO Mensal (dia)'!D$2&amp;'GRAFICO Mensal (dia)'!$A31,'PLD mensal (dia)'!$B$2:$B$125&amp;'PLD mensal (dia)'!$A$2:$A$125,0),MATCH("média "&amp;'GRAFICO Mensal (dia)'!$B$1,'PLD mensal (dia)'!$O$1:$Z$1,0))</f>
        <v>78.01512096774195</v>
      </c>
      <c r="I31" s="37">
        <f t="array" ref="I31">INDEX('PLD mensal (dia)'!$O$2:$Z$125,MATCH('GRAFICO Mensal (dia)'!E$2&amp;'GRAFICO Mensal (dia)'!$A31,'PLD mensal (dia)'!$B$2:$B$125&amp;'PLD mensal (dia)'!$A$2:$A$125,0),MATCH("média "&amp;'GRAFICO Mensal (dia)'!$B$1,'PLD mensal (dia)'!$O$1:$Z$1,0))</f>
        <v>55.573400537634399</v>
      </c>
      <c r="J31" s="37">
        <f t="shared" ref="J31:J33" si="1">IFERROR(AVERAGE(F31:I31),"")</f>
        <v>88.22213373655913</v>
      </c>
    </row>
    <row r="32" spans="1:10" x14ac:dyDescent="0.25">
      <c r="A32" s="33">
        <v>30</v>
      </c>
      <c r="B32" s="35">
        <f t="array" ref="B32">INDEX('PLD mensal (dia)'!$C$2:$N$125,MATCH('GRAFICO Mensal (dia)'!B$2&amp;'GRAFICO Mensal (dia)'!$A32,'PLD mensal (dia)'!$B$2:$B$125&amp;'PLD mensal (dia)'!$A$2:$A$125,0),MATCH('GRAFICO Mensal (dia)'!$B$1,'PLD mensal (dia)'!$C$1:$N$1,0))</f>
        <v>105.69</v>
      </c>
      <c r="C32" s="35">
        <f t="array" ref="C32">INDEX('PLD mensal (dia)'!$C$2:$N$125,MATCH('GRAFICO Mensal (dia)'!C$2&amp;'GRAFICO Mensal (dia)'!$A32,'PLD mensal (dia)'!$B$2:$B$125&amp;'PLD mensal (dia)'!$A$2:$A$125,0),MATCH('GRAFICO Mensal (dia)'!$B$1,'PLD mensal (dia)'!$C$1:$N$1,0))</f>
        <v>105.70208333333333</v>
      </c>
      <c r="D32" s="35">
        <f t="array" ref="D32">INDEX('PLD mensal (dia)'!$C$2:$N$125,MATCH('GRAFICO Mensal (dia)'!D$2&amp;'GRAFICO Mensal (dia)'!$A32,'PLD mensal (dia)'!$B$2:$B$125&amp;'PLD mensal (dia)'!$A$2:$A$125,0),MATCH('GRAFICO Mensal (dia)'!$B$1,'PLD mensal (dia)'!$C$1:$N$1,0))</f>
        <v>104.10541666666667</v>
      </c>
      <c r="E32" s="35">
        <f t="array" ref="E32">INDEX('PLD mensal (dia)'!$C$2:$N$125,MATCH('GRAFICO Mensal (dia)'!E$2&amp;'GRAFICO Mensal (dia)'!$A32,'PLD mensal (dia)'!$B$2:$B$125&amp;'PLD mensal (dia)'!$A$2:$A$125,0),MATCH('GRAFICO Mensal (dia)'!$B$1,'PLD mensal (dia)'!$C$1:$N$1,0))</f>
        <v>49.769999999999989</v>
      </c>
      <c r="F32" s="37">
        <f t="array" ref="F32">INDEX('PLD mensal (dia)'!$O$2:$Z$125,MATCH('GRAFICO Mensal (dia)'!B$2&amp;'GRAFICO Mensal (dia)'!$A32,'PLD mensal (dia)'!$B$2:$B$125&amp;'PLD mensal (dia)'!$A$2:$A$125,0),MATCH("média "&amp;'GRAFICO Mensal (dia)'!$B$1,'PLD mensal (dia)'!$O$1:$Z$1,0))</f>
        <v>109.02360215053763</v>
      </c>
      <c r="G32" s="37">
        <f t="array" ref="G32">INDEX('PLD mensal (dia)'!$O$2:$Z$125,MATCH('GRAFICO Mensal (dia)'!C$2&amp;'GRAFICO Mensal (dia)'!$A32,'PLD mensal (dia)'!$B$2:$B$125&amp;'PLD mensal (dia)'!$A$2:$A$125,0),MATCH("média "&amp;'GRAFICO Mensal (dia)'!$B$1,'PLD mensal (dia)'!$O$1:$Z$1,0))</f>
        <v>110.27641129032256</v>
      </c>
      <c r="H32" s="37">
        <f t="array" ref="H32">INDEX('PLD mensal (dia)'!$O$2:$Z$125,MATCH('GRAFICO Mensal (dia)'!D$2&amp;'GRAFICO Mensal (dia)'!$A32,'PLD mensal (dia)'!$B$2:$B$125&amp;'PLD mensal (dia)'!$A$2:$A$125,0),MATCH("média "&amp;'GRAFICO Mensal (dia)'!$B$1,'PLD mensal (dia)'!$O$1:$Z$1,0))</f>
        <v>78.01512096774195</v>
      </c>
      <c r="I32" s="37">
        <f t="array" ref="I32">INDEX('PLD mensal (dia)'!$O$2:$Z$125,MATCH('GRAFICO Mensal (dia)'!E$2&amp;'GRAFICO Mensal (dia)'!$A32,'PLD mensal (dia)'!$B$2:$B$125&amp;'PLD mensal (dia)'!$A$2:$A$125,0),MATCH("média "&amp;'GRAFICO Mensal (dia)'!$B$1,'PLD mensal (dia)'!$O$1:$Z$1,0))</f>
        <v>55.573400537634399</v>
      </c>
      <c r="J32" s="37">
        <f t="shared" si="1"/>
        <v>88.22213373655913</v>
      </c>
    </row>
    <row r="33" spans="1:10" x14ac:dyDescent="0.25">
      <c r="A33" s="33">
        <v>31</v>
      </c>
      <c r="B33" s="35">
        <f t="array" ref="B33">INDEX('PLD mensal (dia)'!$C$2:$N$125,MATCH('GRAFICO Mensal (dia)'!B$2&amp;'GRAFICO Mensal (dia)'!$A33,'PLD mensal (dia)'!$B$2:$B$125&amp;'PLD mensal (dia)'!$A$2:$A$125,0),MATCH('GRAFICO Mensal (dia)'!$B$1,'PLD mensal (dia)'!$C$1:$N$1,0))</f>
        <v>105.33499999999999</v>
      </c>
      <c r="C33" s="35">
        <f t="array" ref="C33">INDEX('PLD mensal (dia)'!$C$2:$N$125,MATCH('GRAFICO Mensal (dia)'!C$2&amp;'GRAFICO Mensal (dia)'!$A33,'PLD mensal (dia)'!$B$2:$B$125&amp;'PLD mensal (dia)'!$A$2:$A$125,0),MATCH('GRAFICO Mensal (dia)'!$B$1,'PLD mensal (dia)'!$C$1:$N$1,0))</f>
        <v>105.34375</v>
      </c>
      <c r="D33" s="35">
        <f t="array" ref="D33">INDEX('PLD mensal (dia)'!$C$2:$N$125,MATCH('GRAFICO Mensal (dia)'!D$2&amp;'GRAFICO Mensal (dia)'!$A33,'PLD mensal (dia)'!$B$2:$B$125&amp;'PLD mensal (dia)'!$A$2:$A$125,0),MATCH('GRAFICO Mensal (dia)'!$B$1,'PLD mensal (dia)'!$C$1:$N$1,0))</f>
        <v>104.08750000000002</v>
      </c>
      <c r="E33" s="35">
        <f t="array" ref="E33">INDEX('PLD mensal (dia)'!$C$2:$N$125,MATCH('GRAFICO Mensal (dia)'!E$2&amp;'GRAFICO Mensal (dia)'!$A33,'PLD mensal (dia)'!$B$2:$B$125&amp;'PLD mensal (dia)'!$A$2:$A$125,0),MATCH('GRAFICO Mensal (dia)'!$B$1,'PLD mensal (dia)'!$C$1:$N$1,0))</f>
        <v>96.315833333333345</v>
      </c>
      <c r="F33" s="37">
        <f t="array" ref="F33">INDEX('PLD mensal (dia)'!$O$2:$Z$125,MATCH('GRAFICO Mensal (dia)'!B$2&amp;'GRAFICO Mensal (dia)'!$A33,'PLD mensal (dia)'!$B$2:$B$125&amp;'PLD mensal (dia)'!$A$2:$A$125,0),MATCH("média "&amp;'GRAFICO Mensal (dia)'!$B$1,'PLD mensal (dia)'!$O$1:$Z$1,0))</f>
        <v>109.02360215053763</v>
      </c>
      <c r="G33" s="37">
        <f t="array" ref="G33">INDEX('PLD mensal (dia)'!$O$2:$Z$125,MATCH('GRAFICO Mensal (dia)'!C$2&amp;'GRAFICO Mensal (dia)'!$A33,'PLD mensal (dia)'!$B$2:$B$125&amp;'PLD mensal (dia)'!$A$2:$A$125,0),MATCH("média "&amp;'GRAFICO Mensal (dia)'!$B$1,'PLD mensal (dia)'!$O$1:$Z$1,0))</f>
        <v>110.27641129032256</v>
      </c>
      <c r="H33" s="37">
        <f t="array" ref="H33">INDEX('PLD mensal (dia)'!$O$2:$Z$125,MATCH('GRAFICO Mensal (dia)'!D$2&amp;'GRAFICO Mensal (dia)'!$A33,'PLD mensal (dia)'!$B$2:$B$125&amp;'PLD mensal (dia)'!$A$2:$A$125,0),MATCH("média "&amp;'GRAFICO Mensal (dia)'!$B$1,'PLD mensal (dia)'!$O$1:$Z$1,0))</f>
        <v>78.01512096774195</v>
      </c>
      <c r="I33" s="37">
        <f t="array" ref="I33">INDEX('PLD mensal (dia)'!$O$2:$Z$125,MATCH('GRAFICO Mensal (dia)'!E$2&amp;'GRAFICO Mensal (dia)'!$A33,'PLD mensal (dia)'!$B$2:$B$125&amp;'PLD mensal (dia)'!$A$2:$A$125,0),MATCH("média "&amp;'GRAFICO Mensal (dia)'!$B$1,'PLD mensal (dia)'!$O$1:$Z$1,0))</f>
        <v>55.573400537634399</v>
      </c>
      <c r="J33" s="37">
        <f t="shared" si="1"/>
        <v>88.22213373655913</v>
      </c>
    </row>
  </sheetData>
  <conditionalFormatting sqref="B3:B33">
    <cfRule type="top10" dxfId="23" priority="9" bottom="1" rank="1"/>
    <cfRule type="top10" dxfId="22" priority="10" rank="1"/>
  </conditionalFormatting>
  <conditionalFormatting sqref="C3:C33">
    <cfRule type="top10" dxfId="21" priority="11" bottom="1" rank="1"/>
    <cfRule type="top10" dxfId="20" priority="12" rank="1"/>
  </conditionalFormatting>
  <conditionalFormatting sqref="D3:D33">
    <cfRule type="top10" dxfId="19" priority="13" bottom="1" rank="1"/>
    <cfRule type="top10" dxfId="18" priority="14" rank="1"/>
  </conditionalFormatting>
  <conditionalFormatting sqref="E3:E33">
    <cfRule type="top10" dxfId="17" priority="15" bottom="1" rank="1"/>
    <cfRule type="top10" dxfId="16" priority="16" rank="1"/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zoomScale="70" zoomScaleNormal="70" workbookViewId="0">
      <selection activeCell="B2" sqref="B2"/>
    </sheetView>
  </sheetViews>
  <sheetFormatPr defaultRowHeight="15" x14ac:dyDescent="0.25"/>
  <cols>
    <col min="10" max="10" width="11.7109375" bestFit="1" customWidth="1"/>
  </cols>
  <sheetData>
    <row r="1" spans="1:10" x14ac:dyDescent="0.25">
      <c r="A1" t="s">
        <v>36</v>
      </c>
      <c r="B1" t="s">
        <v>69</v>
      </c>
    </row>
    <row r="2" spans="1:10" x14ac:dyDescent="0.25">
      <c r="A2" s="33" t="s">
        <v>0</v>
      </c>
      <c r="B2" s="34" t="s">
        <v>2</v>
      </c>
      <c r="C2" s="34" t="s">
        <v>3</v>
      </c>
      <c r="D2" s="34" t="s">
        <v>4</v>
      </c>
      <c r="E2" s="34" t="s">
        <v>5</v>
      </c>
      <c r="F2" s="36" t="s">
        <v>37</v>
      </c>
      <c r="G2" s="36" t="s">
        <v>38</v>
      </c>
      <c r="H2" s="36" t="s">
        <v>39</v>
      </c>
      <c r="I2" s="36" t="s">
        <v>40</v>
      </c>
      <c r="J2" s="36" t="s">
        <v>52</v>
      </c>
    </row>
    <row r="3" spans="1:10" x14ac:dyDescent="0.25">
      <c r="A3" s="38">
        <v>0</v>
      </c>
      <c r="B3" s="35">
        <f t="array" ref="B3">INDEX('PLD mensal (hora)'!$C$2:$N$97,MATCH('GRAFICO Mensal (hora)'!B$2&amp;'GRAFICO Mensal (hora)'!$A3,'PLD mensal (hora)'!$B$2:$B$97&amp;'PLD mensal (hora)'!$A$2:$A$97,0),MATCH('GRAFICO Mensal (hora)'!$B$1,'PLD mensal (hora)'!$C$1:$N$1,0))</f>
        <v>105.66</v>
      </c>
      <c r="C3" s="35">
        <f t="array" ref="C3">INDEX('PLD mensal (hora)'!$C$2:$N$97,MATCH('GRAFICO Mensal (hora)'!C$2&amp;'GRAFICO Mensal (hora)'!$A3,'PLD mensal (hora)'!$B$2:$B$97&amp;'PLD mensal (hora)'!$A$2:$A$97,0),MATCH('GRAFICO Mensal (hora)'!$B$1,'PLD mensal (hora)'!$C$1:$N$1,0))</f>
        <v>105.66</v>
      </c>
      <c r="D3" s="35">
        <f t="array" ref="D3">INDEX('PLD mensal (hora)'!$C$2:$N$97,MATCH('GRAFICO Mensal (hora)'!D$2&amp;'GRAFICO Mensal (hora)'!$A3,'PLD mensal (hora)'!$B$2:$B$97&amp;'PLD mensal (hora)'!$A$2:$A$97,0),MATCH('GRAFICO Mensal (hora)'!$B$1,'PLD mensal (hora)'!$C$1:$N$1,0))</f>
        <v>105.66</v>
      </c>
      <c r="E3" s="35">
        <f t="array" ref="E3">INDEX('PLD mensal (hora)'!$C$2:$N$97,MATCH('GRAFICO Mensal (hora)'!E$2&amp;'GRAFICO Mensal (hora)'!$A3,'PLD mensal (hora)'!$B$2:$B$97&amp;'PLD mensal (hora)'!$A$2:$A$97,0),MATCH('GRAFICO Mensal (hora)'!$B$1,'PLD mensal (hora)'!$C$1:$N$1,0))</f>
        <v>49.77</v>
      </c>
      <c r="F3" s="37">
        <f t="array" ref="F3">INDEX('PLD mensal (hora)'!$O$2:$Z$97,MATCH('GRAFICO Mensal (hora)'!B$2&amp;'GRAFICO Mensal (hora)'!$A3,'PLD mensal (hora)'!$B$2:$B$97&amp;'PLD mensal (hora)'!$A$2:$A$97,0),MATCH("média "&amp;'GRAFICO Mensal (hora)'!$B$1,'PLD mensal (hora)'!$O$1:$Z$1,0))</f>
        <v>105.33499999999999</v>
      </c>
      <c r="G3" s="37">
        <f t="array" ref="G3">INDEX('PLD mensal (hora)'!$O$2:$Z$97,MATCH('GRAFICO Mensal (hora)'!C$2&amp;'GRAFICO Mensal (hora)'!$A3,'PLD mensal (hora)'!$B$2:$B$97&amp;'PLD mensal (hora)'!$A$2:$A$97,0),MATCH("média "&amp;'GRAFICO Mensal (hora)'!$B$1,'PLD mensal (hora)'!$O$1:$Z$1,0))</f>
        <v>105.34375</v>
      </c>
      <c r="H3" s="37">
        <f t="array" ref="H3">INDEX('PLD mensal (hora)'!$O$2:$Z$97,MATCH('GRAFICO Mensal (hora)'!D$2&amp;'GRAFICO Mensal (hora)'!$A3,'PLD mensal (hora)'!$B$2:$B$97&amp;'PLD mensal (hora)'!$A$2:$A$97,0),MATCH("média "&amp;'GRAFICO Mensal (hora)'!$B$1,'PLD mensal (hora)'!$O$1:$Z$1,0))</f>
        <v>104.08750000000002</v>
      </c>
      <c r="I3" s="37">
        <f t="array" ref="I3">INDEX('PLD mensal (hora)'!$O$2:$Z$97,MATCH('GRAFICO Mensal (hora)'!E$2&amp;'GRAFICO Mensal (hora)'!$A3,'PLD mensal (hora)'!$B$2:$B$97&amp;'PLD mensal (hora)'!$A$2:$A$97,0),MATCH("média "&amp;'GRAFICO Mensal (hora)'!$B$1,'PLD mensal (hora)'!$O$1:$Z$1,0))</f>
        <v>96.315833333333345</v>
      </c>
      <c r="J3" s="37">
        <f>AVERAGE(F3:I3)</f>
        <v>102.77052083333334</v>
      </c>
    </row>
    <row r="4" spans="1:10" x14ac:dyDescent="0.25">
      <c r="A4" s="33">
        <v>1</v>
      </c>
      <c r="B4" s="35">
        <f t="array" ref="B4">INDEX('PLD mensal (hora)'!$C$2:$N$97,MATCH('GRAFICO Mensal (hora)'!B$2&amp;'GRAFICO Mensal (hora)'!$A4,'PLD mensal (hora)'!$B$2:$B$97&amp;'PLD mensal (hora)'!$A$2:$A$97,0),MATCH('GRAFICO Mensal (hora)'!$B$1,'PLD mensal (hora)'!$C$1:$N$1,0))</f>
        <v>104.48</v>
      </c>
      <c r="C4" s="35">
        <f t="array" ref="C4">INDEX('PLD mensal (hora)'!$C$2:$N$97,MATCH('GRAFICO Mensal (hora)'!C$2&amp;'GRAFICO Mensal (hora)'!$A4,'PLD mensal (hora)'!$B$2:$B$97&amp;'PLD mensal (hora)'!$A$2:$A$97,0),MATCH('GRAFICO Mensal (hora)'!$B$1,'PLD mensal (hora)'!$C$1:$N$1,0))</f>
        <v>104.48</v>
      </c>
      <c r="D4" s="35">
        <f t="array" ref="D4">INDEX('PLD mensal (hora)'!$C$2:$N$97,MATCH('GRAFICO Mensal (hora)'!D$2&amp;'GRAFICO Mensal (hora)'!$A4,'PLD mensal (hora)'!$B$2:$B$97&amp;'PLD mensal (hora)'!$A$2:$A$97,0),MATCH('GRAFICO Mensal (hora)'!$B$1,'PLD mensal (hora)'!$C$1:$N$1,0))</f>
        <v>104.48</v>
      </c>
      <c r="E4" s="35">
        <f t="array" ref="E4">INDEX('PLD mensal (hora)'!$C$2:$N$97,MATCH('GRAFICO Mensal (hora)'!E$2&amp;'GRAFICO Mensal (hora)'!$A4,'PLD mensal (hora)'!$B$2:$B$97&amp;'PLD mensal (hora)'!$A$2:$A$97,0),MATCH('GRAFICO Mensal (hora)'!$B$1,'PLD mensal (hora)'!$C$1:$N$1,0))</f>
        <v>72.97</v>
      </c>
      <c r="F4" s="37">
        <f>$F$3</f>
        <v>105.33499999999999</v>
      </c>
      <c r="G4" s="37">
        <f>$G$3</f>
        <v>105.34375</v>
      </c>
      <c r="H4" s="37">
        <f>H$3</f>
        <v>104.08750000000002</v>
      </c>
      <c r="I4" s="37">
        <f>I$3</f>
        <v>96.315833333333345</v>
      </c>
      <c r="J4" s="37">
        <f>J$3</f>
        <v>102.77052083333334</v>
      </c>
    </row>
    <row r="5" spans="1:10" x14ac:dyDescent="0.25">
      <c r="A5" s="33">
        <v>2</v>
      </c>
      <c r="B5" s="35">
        <f t="array" ref="B5">INDEX('PLD mensal (hora)'!$C$2:$N$97,MATCH('GRAFICO Mensal (hora)'!B$2&amp;'GRAFICO Mensal (hora)'!$A5,'PLD mensal (hora)'!$B$2:$B$97&amp;'PLD mensal (hora)'!$A$2:$A$97,0),MATCH('GRAFICO Mensal (hora)'!$B$1,'PLD mensal (hora)'!$C$1:$N$1,0))</f>
        <v>103.36</v>
      </c>
      <c r="C5" s="35">
        <f t="array" ref="C5">INDEX('PLD mensal (hora)'!$C$2:$N$97,MATCH('GRAFICO Mensal (hora)'!C$2&amp;'GRAFICO Mensal (hora)'!$A5,'PLD mensal (hora)'!$B$2:$B$97&amp;'PLD mensal (hora)'!$A$2:$A$97,0),MATCH('GRAFICO Mensal (hora)'!$B$1,'PLD mensal (hora)'!$C$1:$N$1,0))</f>
        <v>103.36</v>
      </c>
      <c r="D5" s="35">
        <f t="array" ref="D5">INDEX('PLD mensal (hora)'!$C$2:$N$97,MATCH('GRAFICO Mensal (hora)'!D$2&amp;'GRAFICO Mensal (hora)'!$A5,'PLD mensal (hora)'!$B$2:$B$97&amp;'PLD mensal (hora)'!$A$2:$A$97,0),MATCH('GRAFICO Mensal (hora)'!$B$1,'PLD mensal (hora)'!$C$1:$N$1,0))</f>
        <v>103.35</v>
      </c>
      <c r="E5" s="35">
        <f t="array" ref="E5">INDEX('PLD mensal (hora)'!$C$2:$N$97,MATCH('GRAFICO Mensal (hora)'!E$2&amp;'GRAFICO Mensal (hora)'!$A5,'PLD mensal (hora)'!$B$2:$B$97&amp;'PLD mensal (hora)'!$A$2:$A$97,0),MATCH('GRAFICO Mensal (hora)'!$B$1,'PLD mensal (hora)'!$C$1:$N$1,0))</f>
        <v>75.489999999999995</v>
      </c>
      <c r="F5" s="37">
        <f t="shared" ref="F5:F26" si="0">$F$3</f>
        <v>105.33499999999999</v>
      </c>
      <c r="G5" s="37">
        <f t="shared" ref="G5:G23" si="1">$G$3</f>
        <v>105.34375</v>
      </c>
      <c r="H5" s="37">
        <f t="shared" ref="H5:J26" si="2">H$3</f>
        <v>104.08750000000002</v>
      </c>
      <c r="I5" s="37">
        <f t="shared" si="2"/>
        <v>96.315833333333345</v>
      </c>
      <c r="J5" s="37">
        <f t="shared" si="2"/>
        <v>102.77052083333334</v>
      </c>
    </row>
    <row r="6" spans="1:10" x14ac:dyDescent="0.25">
      <c r="A6" s="33">
        <v>3</v>
      </c>
      <c r="B6" s="35">
        <f t="array" ref="B6">INDEX('PLD mensal (hora)'!$C$2:$N$97,MATCH('GRAFICO Mensal (hora)'!B$2&amp;'GRAFICO Mensal (hora)'!$A6,'PLD mensal (hora)'!$B$2:$B$97&amp;'PLD mensal (hora)'!$A$2:$A$97,0),MATCH('GRAFICO Mensal (hora)'!$B$1,'PLD mensal (hora)'!$C$1:$N$1,0))</f>
        <v>102.47</v>
      </c>
      <c r="C6" s="35">
        <f t="array" ref="C6">INDEX('PLD mensal (hora)'!$C$2:$N$97,MATCH('GRAFICO Mensal (hora)'!C$2&amp;'GRAFICO Mensal (hora)'!$A6,'PLD mensal (hora)'!$B$2:$B$97&amp;'PLD mensal (hora)'!$A$2:$A$97,0),MATCH('GRAFICO Mensal (hora)'!$B$1,'PLD mensal (hora)'!$C$1:$N$1,0))</f>
        <v>102.47</v>
      </c>
      <c r="D6" s="35">
        <f t="array" ref="D6">INDEX('PLD mensal (hora)'!$C$2:$N$97,MATCH('GRAFICO Mensal (hora)'!D$2&amp;'GRAFICO Mensal (hora)'!$A6,'PLD mensal (hora)'!$B$2:$B$97&amp;'PLD mensal (hora)'!$A$2:$A$97,0),MATCH('GRAFICO Mensal (hora)'!$B$1,'PLD mensal (hora)'!$C$1:$N$1,0))</f>
        <v>102.47</v>
      </c>
      <c r="E6" s="35">
        <f t="array" ref="E6">INDEX('PLD mensal (hora)'!$C$2:$N$97,MATCH('GRAFICO Mensal (hora)'!E$2&amp;'GRAFICO Mensal (hora)'!$A6,'PLD mensal (hora)'!$B$2:$B$97&amp;'PLD mensal (hora)'!$A$2:$A$97,0),MATCH('GRAFICO Mensal (hora)'!$B$1,'PLD mensal (hora)'!$C$1:$N$1,0))</f>
        <v>91.8</v>
      </c>
      <c r="F6" s="37">
        <f t="shared" si="0"/>
        <v>105.33499999999999</v>
      </c>
      <c r="G6" s="37">
        <f t="shared" si="1"/>
        <v>105.34375</v>
      </c>
      <c r="H6" s="37">
        <f t="shared" si="2"/>
        <v>104.08750000000002</v>
      </c>
      <c r="I6" s="37">
        <f t="shared" si="2"/>
        <v>96.315833333333345</v>
      </c>
      <c r="J6" s="37">
        <f t="shared" si="2"/>
        <v>102.77052083333334</v>
      </c>
    </row>
    <row r="7" spans="1:10" x14ac:dyDescent="0.25">
      <c r="A7" s="33">
        <v>4</v>
      </c>
      <c r="B7" s="35">
        <f t="array" ref="B7">INDEX('PLD mensal (hora)'!$C$2:$N$97,MATCH('GRAFICO Mensal (hora)'!B$2&amp;'GRAFICO Mensal (hora)'!$A7,'PLD mensal (hora)'!$B$2:$B$97&amp;'PLD mensal (hora)'!$A$2:$A$97,0),MATCH('GRAFICO Mensal (hora)'!$B$1,'PLD mensal (hora)'!$C$1:$N$1,0))</f>
        <v>102.88</v>
      </c>
      <c r="C7" s="35">
        <f t="array" ref="C7">INDEX('PLD mensal (hora)'!$C$2:$N$97,MATCH('GRAFICO Mensal (hora)'!C$2&amp;'GRAFICO Mensal (hora)'!$A7,'PLD mensal (hora)'!$B$2:$B$97&amp;'PLD mensal (hora)'!$A$2:$A$97,0),MATCH('GRAFICO Mensal (hora)'!$B$1,'PLD mensal (hora)'!$C$1:$N$1,0))</f>
        <v>102.88</v>
      </c>
      <c r="D7" s="35">
        <f t="array" ref="D7">INDEX('PLD mensal (hora)'!$C$2:$N$97,MATCH('GRAFICO Mensal (hora)'!D$2&amp;'GRAFICO Mensal (hora)'!$A7,'PLD mensal (hora)'!$B$2:$B$97&amp;'PLD mensal (hora)'!$A$2:$A$97,0),MATCH('GRAFICO Mensal (hora)'!$B$1,'PLD mensal (hora)'!$C$1:$N$1,0))</f>
        <v>102.88</v>
      </c>
      <c r="E7" s="35">
        <f t="array" ref="E7">INDEX('PLD mensal (hora)'!$C$2:$N$97,MATCH('GRAFICO Mensal (hora)'!E$2&amp;'GRAFICO Mensal (hora)'!$A7,'PLD mensal (hora)'!$B$2:$B$97&amp;'PLD mensal (hora)'!$A$2:$A$97,0),MATCH('GRAFICO Mensal (hora)'!$B$1,'PLD mensal (hora)'!$C$1:$N$1,0))</f>
        <v>101.75</v>
      </c>
      <c r="F7" s="37">
        <f t="shared" si="0"/>
        <v>105.33499999999999</v>
      </c>
      <c r="G7" s="37">
        <f t="shared" si="1"/>
        <v>105.34375</v>
      </c>
      <c r="H7" s="37">
        <f t="shared" si="2"/>
        <v>104.08750000000002</v>
      </c>
      <c r="I7" s="37">
        <f t="shared" si="2"/>
        <v>96.315833333333345</v>
      </c>
      <c r="J7" s="37">
        <f t="shared" si="2"/>
        <v>102.77052083333334</v>
      </c>
    </row>
    <row r="8" spans="1:10" x14ac:dyDescent="0.25">
      <c r="A8" s="33">
        <v>5</v>
      </c>
      <c r="B8" s="35">
        <f t="array" ref="B8">INDEX('PLD mensal (hora)'!$C$2:$N$97,MATCH('GRAFICO Mensal (hora)'!B$2&amp;'GRAFICO Mensal (hora)'!$A8,'PLD mensal (hora)'!$B$2:$B$97&amp;'PLD mensal (hora)'!$A$2:$A$97,0),MATCH('GRAFICO Mensal (hora)'!$B$1,'PLD mensal (hora)'!$C$1:$N$1,0))</f>
        <v>103.38</v>
      </c>
      <c r="C8" s="35">
        <f t="array" ref="C8">INDEX('PLD mensal (hora)'!$C$2:$N$97,MATCH('GRAFICO Mensal (hora)'!C$2&amp;'GRAFICO Mensal (hora)'!$A8,'PLD mensal (hora)'!$B$2:$B$97&amp;'PLD mensal (hora)'!$A$2:$A$97,0),MATCH('GRAFICO Mensal (hora)'!$B$1,'PLD mensal (hora)'!$C$1:$N$1,0))</f>
        <v>103.38</v>
      </c>
      <c r="D8" s="35">
        <f t="array" ref="D8">INDEX('PLD mensal (hora)'!$C$2:$N$97,MATCH('GRAFICO Mensal (hora)'!D$2&amp;'GRAFICO Mensal (hora)'!$A8,'PLD mensal (hora)'!$B$2:$B$97&amp;'PLD mensal (hora)'!$A$2:$A$97,0),MATCH('GRAFICO Mensal (hora)'!$B$1,'PLD mensal (hora)'!$C$1:$N$1,0))</f>
        <v>103.38</v>
      </c>
      <c r="E8" s="35">
        <f t="array" ref="E8">INDEX('PLD mensal (hora)'!$C$2:$N$97,MATCH('GRAFICO Mensal (hora)'!E$2&amp;'GRAFICO Mensal (hora)'!$A8,'PLD mensal (hora)'!$B$2:$B$97&amp;'PLD mensal (hora)'!$A$2:$A$97,0),MATCH('GRAFICO Mensal (hora)'!$B$1,'PLD mensal (hora)'!$C$1:$N$1,0))</f>
        <v>101.57</v>
      </c>
      <c r="F8" s="37">
        <f t="shared" si="0"/>
        <v>105.33499999999999</v>
      </c>
      <c r="G8" s="37">
        <f t="shared" si="1"/>
        <v>105.34375</v>
      </c>
      <c r="H8" s="37">
        <f t="shared" si="2"/>
        <v>104.08750000000002</v>
      </c>
      <c r="I8" s="37">
        <f t="shared" si="2"/>
        <v>96.315833333333345</v>
      </c>
      <c r="J8" s="37">
        <f t="shared" si="2"/>
        <v>102.77052083333334</v>
      </c>
    </row>
    <row r="9" spans="1:10" x14ac:dyDescent="0.25">
      <c r="A9" s="33">
        <v>6</v>
      </c>
      <c r="B9" s="35">
        <f t="array" ref="B9">INDEX('PLD mensal (hora)'!$C$2:$N$97,MATCH('GRAFICO Mensal (hora)'!B$2&amp;'GRAFICO Mensal (hora)'!$A9,'PLD mensal (hora)'!$B$2:$B$97&amp;'PLD mensal (hora)'!$A$2:$A$97,0),MATCH('GRAFICO Mensal (hora)'!$B$1,'PLD mensal (hora)'!$C$1:$N$1,0))</f>
        <v>103.34</v>
      </c>
      <c r="C9" s="35">
        <f t="array" ref="C9">INDEX('PLD mensal (hora)'!$C$2:$N$97,MATCH('GRAFICO Mensal (hora)'!C$2&amp;'GRAFICO Mensal (hora)'!$A9,'PLD mensal (hora)'!$B$2:$B$97&amp;'PLD mensal (hora)'!$A$2:$A$97,0),MATCH('GRAFICO Mensal (hora)'!$B$1,'PLD mensal (hora)'!$C$1:$N$1,0))</f>
        <v>103.54</v>
      </c>
      <c r="D9" s="35">
        <f t="array" ref="D9">INDEX('PLD mensal (hora)'!$C$2:$N$97,MATCH('GRAFICO Mensal (hora)'!D$2&amp;'GRAFICO Mensal (hora)'!$A9,'PLD mensal (hora)'!$B$2:$B$97&amp;'PLD mensal (hora)'!$A$2:$A$97,0),MATCH('GRAFICO Mensal (hora)'!$B$1,'PLD mensal (hora)'!$C$1:$N$1,0))</f>
        <v>103.34</v>
      </c>
      <c r="E9" s="35">
        <f t="array" ref="E9">INDEX('PLD mensal (hora)'!$C$2:$N$97,MATCH('GRAFICO Mensal (hora)'!E$2&amp;'GRAFICO Mensal (hora)'!$A9,'PLD mensal (hora)'!$B$2:$B$97&amp;'PLD mensal (hora)'!$A$2:$A$97,0),MATCH('GRAFICO Mensal (hora)'!$B$1,'PLD mensal (hora)'!$C$1:$N$1,0))</f>
        <v>101.39</v>
      </c>
      <c r="F9" s="37">
        <f t="shared" si="0"/>
        <v>105.33499999999999</v>
      </c>
      <c r="G9" s="37">
        <f t="shared" si="1"/>
        <v>105.34375</v>
      </c>
      <c r="H9" s="37">
        <f t="shared" si="2"/>
        <v>104.08750000000002</v>
      </c>
      <c r="I9" s="37">
        <f t="shared" si="2"/>
        <v>96.315833333333345</v>
      </c>
      <c r="J9" s="37">
        <f t="shared" si="2"/>
        <v>102.77052083333334</v>
      </c>
    </row>
    <row r="10" spans="1:10" x14ac:dyDescent="0.25">
      <c r="A10" s="33">
        <v>7</v>
      </c>
      <c r="B10" s="35">
        <f t="array" ref="B10">INDEX('PLD mensal (hora)'!$C$2:$N$97,MATCH('GRAFICO Mensal (hora)'!B$2&amp;'GRAFICO Mensal (hora)'!$A10,'PLD mensal (hora)'!$B$2:$B$97&amp;'PLD mensal (hora)'!$A$2:$A$97,0),MATCH('GRAFICO Mensal (hora)'!$B$1,'PLD mensal (hora)'!$C$1:$N$1,0))</f>
        <v>104.24</v>
      </c>
      <c r="C10" s="35">
        <f t="array" ref="C10">INDEX('PLD mensal (hora)'!$C$2:$N$97,MATCH('GRAFICO Mensal (hora)'!C$2&amp;'GRAFICO Mensal (hora)'!$A10,'PLD mensal (hora)'!$B$2:$B$97&amp;'PLD mensal (hora)'!$A$2:$A$97,0),MATCH('GRAFICO Mensal (hora)'!$B$1,'PLD mensal (hora)'!$C$1:$N$1,0))</f>
        <v>104.24</v>
      </c>
      <c r="D10" s="35">
        <f t="array" ref="D10">INDEX('PLD mensal (hora)'!$C$2:$N$97,MATCH('GRAFICO Mensal (hora)'!D$2&amp;'GRAFICO Mensal (hora)'!$A10,'PLD mensal (hora)'!$B$2:$B$97&amp;'PLD mensal (hora)'!$A$2:$A$97,0),MATCH('GRAFICO Mensal (hora)'!$B$1,'PLD mensal (hora)'!$C$1:$N$1,0))</f>
        <v>103.73</v>
      </c>
      <c r="E10" s="35">
        <f t="array" ref="E10">INDEX('PLD mensal (hora)'!$C$2:$N$97,MATCH('GRAFICO Mensal (hora)'!E$2&amp;'GRAFICO Mensal (hora)'!$A10,'PLD mensal (hora)'!$B$2:$B$97&amp;'PLD mensal (hora)'!$A$2:$A$97,0),MATCH('GRAFICO Mensal (hora)'!$B$1,'PLD mensal (hora)'!$C$1:$N$1,0))</f>
        <v>97.94</v>
      </c>
      <c r="F10" s="37">
        <f t="shared" si="0"/>
        <v>105.33499999999999</v>
      </c>
      <c r="G10" s="37">
        <f t="shared" si="1"/>
        <v>105.34375</v>
      </c>
      <c r="H10" s="37">
        <f t="shared" si="2"/>
        <v>104.08750000000002</v>
      </c>
      <c r="I10" s="37">
        <f t="shared" si="2"/>
        <v>96.315833333333345</v>
      </c>
      <c r="J10" s="37">
        <f t="shared" si="2"/>
        <v>102.77052083333334</v>
      </c>
    </row>
    <row r="11" spans="1:10" x14ac:dyDescent="0.25">
      <c r="A11" s="33">
        <v>8</v>
      </c>
      <c r="B11" s="35">
        <f t="array" ref="B11">INDEX('PLD mensal (hora)'!$C$2:$N$97,MATCH('GRAFICO Mensal (hora)'!B$2&amp;'GRAFICO Mensal (hora)'!$A11,'PLD mensal (hora)'!$B$2:$B$97&amp;'PLD mensal (hora)'!$A$2:$A$97,0),MATCH('GRAFICO Mensal (hora)'!$B$1,'PLD mensal (hora)'!$C$1:$N$1,0))</f>
        <v>105.3</v>
      </c>
      <c r="C11" s="35">
        <f t="array" ref="C11">INDEX('PLD mensal (hora)'!$C$2:$N$97,MATCH('GRAFICO Mensal (hora)'!C$2&amp;'GRAFICO Mensal (hora)'!$A11,'PLD mensal (hora)'!$B$2:$B$97&amp;'PLD mensal (hora)'!$A$2:$A$97,0),MATCH('GRAFICO Mensal (hora)'!$B$1,'PLD mensal (hora)'!$C$1:$N$1,0))</f>
        <v>105.3</v>
      </c>
      <c r="D11" s="35">
        <f t="array" ref="D11">INDEX('PLD mensal (hora)'!$C$2:$N$97,MATCH('GRAFICO Mensal (hora)'!D$2&amp;'GRAFICO Mensal (hora)'!$A11,'PLD mensal (hora)'!$B$2:$B$97&amp;'PLD mensal (hora)'!$A$2:$A$97,0),MATCH('GRAFICO Mensal (hora)'!$B$1,'PLD mensal (hora)'!$C$1:$N$1,0))</f>
        <v>104.45</v>
      </c>
      <c r="E11" s="35">
        <f t="array" ref="E11">INDEX('PLD mensal (hora)'!$C$2:$N$97,MATCH('GRAFICO Mensal (hora)'!E$2&amp;'GRAFICO Mensal (hora)'!$A11,'PLD mensal (hora)'!$B$2:$B$97&amp;'PLD mensal (hora)'!$A$2:$A$97,0),MATCH('GRAFICO Mensal (hora)'!$B$1,'PLD mensal (hora)'!$C$1:$N$1,0))</f>
        <v>103.02</v>
      </c>
      <c r="F11" s="37">
        <f t="shared" si="0"/>
        <v>105.33499999999999</v>
      </c>
      <c r="G11" s="37">
        <f t="shared" si="1"/>
        <v>105.34375</v>
      </c>
      <c r="H11" s="37">
        <f t="shared" si="2"/>
        <v>104.08750000000002</v>
      </c>
      <c r="I11" s="37">
        <f t="shared" si="2"/>
        <v>96.315833333333345</v>
      </c>
      <c r="J11" s="37">
        <f t="shared" si="2"/>
        <v>102.77052083333334</v>
      </c>
    </row>
    <row r="12" spans="1:10" x14ac:dyDescent="0.25">
      <c r="A12" s="33">
        <v>9</v>
      </c>
      <c r="B12" s="35">
        <f t="array" ref="B12">INDEX('PLD mensal (hora)'!$C$2:$N$97,MATCH('GRAFICO Mensal (hora)'!B$2&amp;'GRAFICO Mensal (hora)'!$A12,'PLD mensal (hora)'!$B$2:$B$97&amp;'PLD mensal (hora)'!$A$2:$A$97,0),MATCH('GRAFICO Mensal (hora)'!$B$1,'PLD mensal (hora)'!$C$1:$N$1,0))</f>
        <v>105.4</v>
      </c>
      <c r="C12" s="35">
        <f t="array" ref="C12">INDEX('PLD mensal (hora)'!$C$2:$N$97,MATCH('GRAFICO Mensal (hora)'!C$2&amp;'GRAFICO Mensal (hora)'!$A12,'PLD mensal (hora)'!$B$2:$B$97&amp;'PLD mensal (hora)'!$A$2:$A$97,0),MATCH('GRAFICO Mensal (hora)'!$B$1,'PLD mensal (hora)'!$C$1:$N$1,0))</f>
        <v>105.4</v>
      </c>
      <c r="D12" s="35">
        <f t="array" ref="D12">INDEX('PLD mensal (hora)'!$C$2:$N$97,MATCH('GRAFICO Mensal (hora)'!D$2&amp;'GRAFICO Mensal (hora)'!$A12,'PLD mensal (hora)'!$B$2:$B$97&amp;'PLD mensal (hora)'!$A$2:$A$97,0),MATCH('GRAFICO Mensal (hora)'!$B$1,'PLD mensal (hora)'!$C$1:$N$1,0))</f>
        <v>104.68</v>
      </c>
      <c r="E12" s="35">
        <f t="array" ref="E12">INDEX('PLD mensal (hora)'!$C$2:$N$97,MATCH('GRAFICO Mensal (hora)'!E$2&amp;'GRAFICO Mensal (hora)'!$A12,'PLD mensal (hora)'!$B$2:$B$97&amp;'PLD mensal (hora)'!$A$2:$A$97,0),MATCH('GRAFICO Mensal (hora)'!$B$1,'PLD mensal (hora)'!$C$1:$N$1,0))</f>
        <v>104</v>
      </c>
      <c r="F12" s="37">
        <f t="shared" si="0"/>
        <v>105.33499999999999</v>
      </c>
      <c r="G12" s="37">
        <f t="shared" si="1"/>
        <v>105.34375</v>
      </c>
      <c r="H12" s="37">
        <f t="shared" si="2"/>
        <v>104.08750000000002</v>
      </c>
      <c r="I12" s="37">
        <f t="shared" si="2"/>
        <v>96.315833333333345</v>
      </c>
      <c r="J12" s="37">
        <f t="shared" si="2"/>
        <v>102.77052083333334</v>
      </c>
    </row>
    <row r="13" spans="1:10" x14ac:dyDescent="0.25">
      <c r="A13" s="33">
        <v>10</v>
      </c>
      <c r="B13" s="35">
        <f t="array" ref="B13">INDEX('PLD mensal (hora)'!$C$2:$N$97,MATCH('GRAFICO Mensal (hora)'!B$2&amp;'GRAFICO Mensal (hora)'!$A13,'PLD mensal (hora)'!$B$2:$B$97&amp;'PLD mensal (hora)'!$A$2:$A$97,0),MATCH('GRAFICO Mensal (hora)'!$B$1,'PLD mensal (hora)'!$C$1:$N$1,0))</f>
        <v>105.86</v>
      </c>
      <c r="C13" s="35">
        <f t="array" ref="C13">INDEX('PLD mensal (hora)'!$C$2:$N$97,MATCH('GRAFICO Mensal (hora)'!C$2&amp;'GRAFICO Mensal (hora)'!$A13,'PLD mensal (hora)'!$B$2:$B$97&amp;'PLD mensal (hora)'!$A$2:$A$97,0),MATCH('GRAFICO Mensal (hora)'!$B$1,'PLD mensal (hora)'!$C$1:$N$1,0))</f>
        <v>105.87</v>
      </c>
      <c r="D13" s="35">
        <f t="array" ref="D13">INDEX('PLD mensal (hora)'!$C$2:$N$97,MATCH('GRAFICO Mensal (hora)'!D$2&amp;'GRAFICO Mensal (hora)'!$A13,'PLD mensal (hora)'!$B$2:$B$97&amp;'PLD mensal (hora)'!$A$2:$A$97,0),MATCH('GRAFICO Mensal (hora)'!$B$1,'PLD mensal (hora)'!$C$1:$N$1,0))</f>
        <v>104.13</v>
      </c>
      <c r="E13" s="35">
        <f t="array" ref="E13">INDEX('PLD mensal (hora)'!$C$2:$N$97,MATCH('GRAFICO Mensal (hora)'!E$2&amp;'GRAFICO Mensal (hora)'!$A13,'PLD mensal (hora)'!$B$2:$B$97&amp;'PLD mensal (hora)'!$A$2:$A$97,0),MATCH('GRAFICO Mensal (hora)'!$B$1,'PLD mensal (hora)'!$C$1:$N$1,0))</f>
        <v>102.46</v>
      </c>
      <c r="F13" s="37">
        <f t="shared" si="0"/>
        <v>105.33499999999999</v>
      </c>
      <c r="G13" s="37">
        <f t="shared" si="1"/>
        <v>105.34375</v>
      </c>
      <c r="H13" s="37">
        <f t="shared" si="2"/>
        <v>104.08750000000002</v>
      </c>
      <c r="I13" s="37">
        <f t="shared" si="2"/>
        <v>96.315833333333345</v>
      </c>
      <c r="J13" s="37">
        <f t="shared" si="2"/>
        <v>102.77052083333334</v>
      </c>
    </row>
    <row r="14" spans="1:10" x14ac:dyDescent="0.25">
      <c r="A14" s="33">
        <v>11</v>
      </c>
      <c r="B14" s="35">
        <f t="array" ref="B14">INDEX('PLD mensal (hora)'!$C$2:$N$97,MATCH('GRAFICO Mensal (hora)'!B$2&amp;'GRAFICO Mensal (hora)'!$A14,'PLD mensal (hora)'!$B$2:$B$97&amp;'PLD mensal (hora)'!$A$2:$A$97,0),MATCH('GRAFICO Mensal (hora)'!$B$1,'PLD mensal (hora)'!$C$1:$N$1,0))</f>
        <v>105.85</v>
      </c>
      <c r="C14" s="35">
        <f t="array" ref="C14">INDEX('PLD mensal (hora)'!$C$2:$N$97,MATCH('GRAFICO Mensal (hora)'!C$2&amp;'GRAFICO Mensal (hora)'!$A14,'PLD mensal (hora)'!$B$2:$B$97&amp;'PLD mensal (hora)'!$A$2:$A$97,0),MATCH('GRAFICO Mensal (hora)'!$B$1,'PLD mensal (hora)'!$C$1:$N$1,0))</f>
        <v>105.85</v>
      </c>
      <c r="D14" s="35">
        <f t="array" ref="D14">INDEX('PLD mensal (hora)'!$C$2:$N$97,MATCH('GRAFICO Mensal (hora)'!D$2&amp;'GRAFICO Mensal (hora)'!$A14,'PLD mensal (hora)'!$B$2:$B$97&amp;'PLD mensal (hora)'!$A$2:$A$97,0),MATCH('GRAFICO Mensal (hora)'!$B$1,'PLD mensal (hora)'!$C$1:$N$1,0))</f>
        <v>104</v>
      </c>
      <c r="E14" s="35">
        <f t="array" ref="E14">INDEX('PLD mensal (hora)'!$C$2:$N$97,MATCH('GRAFICO Mensal (hora)'!E$2&amp;'GRAFICO Mensal (hora)'!$A14,'PLD mensal (hora)'!$B$2:$B$97&amp;'PLD mensal (hora)'!$A$2:$A$97,0),MATCH('GRAFICO Mensal (hora)'!$B$1,'PLD mensal (hora)'!$C$1:$N$1,0))</f>
        <v>102.22</v>
      </c>
      <c r="F14" s="37">
        <f t="shared" si="0"/>
        <v>105.33499999999999</v>
      </c>
      <c r="G14" s="37">
        <f t="shared" si="1"/>
        <v>105.34375</v>
      </c>
      <c r="H14" s="37">
        <f t="shared" si="2"/>
        <v>104.08750000000002</v>
      </c>
      <c r="I14" s="37">
        <f t="shared" si="2"/>
        <v>96.315833333333345</v>
      </c>
      <c r="J14" s="37">
        <f t="shared" si="2"/>
        <v>102.77052083333334</v>
      </c>
    </row>
    <row r="15" spans="1:10" x14ac:dyDescent="0.25">
      <c r="A15" s="33">
        <v>12</v>
      </c>
      <c r="B15" s="35">
        <f t="array" ref="B15">INDEX('PLD mensal (hora)'!$C$2:$N$97,MATCH('GRAFICO Mensal (hora)'!B$2&amp;'GRAFICO Mensal (hora)'!$A15,'PLD mensal (hora)'!$B$2:$B$97&amp;'PLD mensal (hora)'!$A$2:$A$97,0),MATCH('GRAFICO Mensal (hora)'!$B$1,'PLD mensal (hora)'!$C$1:$N$1,0))</f>
        <v>105.29</v>
      </c>
      <c r="C15" s="35">
        <f t="array" ref="C15">INDEX('PLD mensal (hora)'!$C$2:$N$97,MATCH('GRAFICO Mensal (hora)'!C$2&amp;'GRAFICO Mensal (hora)'!$A15,'PLD mensal (hora)'!$B$2:$B$97&amp;'PLD mensal (hora)'!$A$2:$A$97,0),MATCH('GRAFICO Mensal (hora)'!$B$1,'PLD mensal (hora)'!$C$1:$N$1,0))</f>
        <v>105.29</v>
      </c>
      <c r="D15" s="35">
        <f t="array" ref="D15">INDEX('PLD mensal (hora)'!$C$2:$N$97,MATCH('GRAFICO Mensal (hora)'!D$2&amp;'GRAFICO Mensal (hora)'!$A15,'PLD mensal (hora)'!$B$2:$B$97&amp;'PLD mensal (hora)'!$A$2:$A$97,0),MATCH('GRAFICO Mensal (hora)'!$B$1,'PLD mensal (hora)'!$C$1:$N$1,0))</f>
        <v>103.3</v>
      </c>
      <c r="E15" s="35">
        <f t="array" ref="E15">INDEX('PLD mensal (hora)'!$C$2:$N$97,MATCH('GRAFICO Mensal (hora)'!E$2&amp;'GRAFICO Mensal (hora)'!$A15,'PLD mensal (hora)'!$B$2:$B$97&amp;'PLD mensal (hora)'!$A$2:$A$97,0),MATCH('GRAFICO Mensal (hora)'!$B$1,'PLD mensal (hora)'!$C$1:$N$1,0))</f>
        <v>101.39</v>
      </c>
      <c r="F15" s="37">
        <f t="shared" si="0"/>
        <v>105.33499999999999</v>
      </c>
      <c r="G15" s="37">
        <f t="shared" si="1"/>
        <v>105.34375</v>
      </c>
      <c r="H15" s="37">
        <f t="shared" si="2"/>
        <v>104.08750000000002</v>
      </c>
      <c r="I15" s="37">
        <f t="shared" si="2"/>
        <v>96.315833333333345</v>
      </c>
      <c r="J15" s="37">
        <f t="shared" si="2"/>
        <v>102.77052083333334</v>
      </c>
    </row>
    <row r="16" spans="1:10" x14ac:dyDescent="0.25">
      <c r="A16" s="33">
        <v>13</v>
      </c>
      <c r="B16" s="35">
        <f t="array" ref="B16">INDEX('PLD mensal (hora)'!$C$2:$N$97,MATCH('GRAFICO Mensal (hora)'!B$2&amp;'GRAFICO Mensal (hora)'!$A16,'PLD mensal (hora)'!$B$2:$B$97&amp;'PLD mensal (hora)'!$A$2:$A$97,0),MATCH('GRAFICO Mensal (hora)'!$B$1,'PLD mensal (hora)'!$C$1:$N$1,0))</f>
        <v>106.03</v>
      </c>
      <c r="C16" s="35">
        <f t="array" ref="C16">INDEX('PLD mensal (hora)'!$C$2:$N$97,MATCH('GRAFICO Mensal (hora)'!C$2&amp;'GRAFICO Mensal (hora)'!$A16,'PLD mensal (hora)'!$B$2:$B$97&amp;'PLD mensal (hora)'!$A$2:$A$97,0),MATCH('GRAFICO Mensal (hora)'!$B$1,'PLD mensal (hora)'!$C$1:$N$1,0))</f>
        <v>106.03</v>
      </c>
      <c r="D16" s="35">
        <f t="array" ref="D16">INDEX('PLD mensal (hora)'!$C$2:$N$97,MATCH('GRAFICO Mensal (hora)'!D$2&amp;'GRAFICO Mensal (hora)'!$A16,'PLD mensal (hora)'!$B$2:$B$97&amp;'PLD mensal (hora)'!$A$2:$A$97,0),MATCH('GRAFICO Mensal (hora)'!$B$1,'PLD mensal (hora)'!$C$1:$N$1,0))</f>
        <v>103.84</v>
      </c>
      <c r="E16" s="35">
        <f t="array" ref="E16">INDEX('PLD mensal (hora)'!$C$2:$N$97,MATCH('GRAFICO Mensal (hora)'!E$2&amp;'GRAFICO Mensal (hora)'!$A16,'PLD mensal (hora)'!$B$2:$B$97&amp;'PLD mensal (hora)'!$A$2:$A$97,0),MATCH('GRAFICO Mensal (hora)'!$B$1,'PLD mensal (hora)'!$C$1:$N$1,0))</f>
        <v>101.74</v>
      </c>
      <c r="F16" s="37">
        <f t="shared" si="0"/>
        <v>105.33499999999999</v>
      </c>
      <c r="G16" s="37">
        <f t="shared" si="1"/>
        <v>105.34375</v>
      </c>
      <c r="H16" s="37">
        <f t="shared" si="2"/>
        <v>104.08750000000002</v>
      </c>
      <c r="I16" s="37">
        <f t="shared" si="2"/>
        <v>96.315833333333345</v>
      </c>
      <c r="J16" s="37">
        <f t="shared" si="2"/>
        <v>102.77052083333334</v>
      </c>
    </row>
    <row r="17" spans="1:10" x14ac:dyDescent="0.25">
      <c r="A17" s="33">
        <v>14</v>
      </c>
      <c r="B17" s="35">
        <f t="array" ref="B17">INDEX('PLD mensal (hora)'!$C$2:$N$97,MATCH('GRAFICO Mensal (hora)'!B$2&amp;'GRAFICO Mensal (hora)'!$A17,'PLD mensal (hora)'!$B$2:$B$97&amp;'PLD mensal (hora)'!$A$2:$A$97,0),MATCH('GRAFICO Mensal (hora)'!$B$1,'PLD mensal (hora)'!$C$1:$N$1,0))</f>
        <v>106.61</v>
      </c>
      <c r="C17" s="35">
        <f t="array" ref="C17">INDEX('PLD mensal (hora)'!$C$2:$N$97,MATCH('GRAFICO Mensal (hora)'!C$2&amp;'GRAFICO Mensal (hora)'!$A17,'PLD mensal (hora)'!$B$2:$B$97&amp;'PLD mensal (hora)'!$A$2:$A$97,0),MATCH('GRAFICO Mensal (hora)'!$B$1,'PLD mensal (hora)'!$C$1:$N$1,0))</f>
        <v>106.61</v>
      </c>
      <c r="D17" s="35">
        <f t="array" ref="D17">INDEX('PLD mensal (hora)'!$C$2:$N$97,MATCH('GRAFICO Mensal (hora)'!D$2&amp;'GRAFICO Mensal (hora)'!$A17,'PLD mensal (hora)'!$B$2:$B$97&amp;'PLD mensal (hora)'!$A$2:$A$97,0),MATCH('GRAFICO Mensal (hora)'!$B$1,'PLD mensal (hora)'!$C$1:$N$1,0))</f>
        <v>104.01</v>
      </c>
      <c r="E17" s="35">
        <f t="array" ref="E17">INDEX('PLD mensal (hora)'!$C$2:$N$97,MATCH('GRAFICO Mensal (hora)'!E$2&amp;'GRAFICO Mensal (hora)'!$A17,'PLD mensal (hora)'!$B$2:$B$97&amp;'PLD mensal (hora)'!$A$2:$A$97,0),MATCH('GRAFICO Mensal (hora)'!$B$1,'PLD mensal (hora)'!$C$1:$N$1,0))</f>
        <v>101.51</v>
      </c>
      <c r="F17" s="37">
        <f t="shared" si="0"/>
        <v>105.33499999999999</v>
      </c>
      <c r="G17" s="37">
        <f t="shared" si="1"/>
        <v>105.34375</v>
      </c>
      <c r="H17" s="37">
        <f t="shared" si="2"/>
        <v>104.08750000000002</v>
      </c>
      <c r="I17" s="37">
        <f t="shared" si="2"/>
        <v>96.315833333333345</v>
      </c>
      <c r="J17" s="37">
        <f t="shared" si="2"/>
        <v>102.77052083333334</v>
      </c>
    </row>
    <row r="18" spans="1:10" x14ac:dyDescent="0.25">
      <c r="A18" s="33">
        <v>15</v>
      </c>
      <c r="B18" s="35">
        <f t="array" ref="B18">INDEX('PLD mensal (hora)'!$C$2:$N$97,MATCH('GRAFICO Mensal (hora)'!B$2&amp;'GRAFICO Mensal (hora)'!$A18,'PLD mensal (hora)'!$B$2:$B$97&amp;'PLD mensal (hora)'!$A$2:$A$97,0),MATCH('GRAFICO Mensal (hora)'!$B$1,'PLD mensal (hora)'!$C$1:$N$1,0))</f>
        <v>106.78</v>
      </c>
      <c r="C18" s="35">
        <f t="array" ref="C18">INDEX('PLD mensal (hora)'!$C$2:$N$97,MATCH('GRAFICO Mensal (hora)'!C$2&amp;'GRAFICO Mensal (hora)'!$A18,'PLD mensal (hora)'!$B$2:$B$97&amp;'PLD mensal (hora)'!$A$2:$A$97,0),MATCH('GRAFICO Mensal (hora)'!$B$1,'PLD mensal (hora)'!$C$1:$N$1,0))</f>
        <v>106.78</v>
      </c>
      <c r="D18" s="35">
        <f t="array" ref="D18">INDEX('PLD mensal (hora)'!$C$2:$N$97,MATCH('GRAFICO Mensal (hora)'!D$2&amp;'GRAFICO Mensal (hora)'!$A18,'PLD mensal (hora)'!$B$2:$B$97&amp;'PLD mensal (hora)'!$A$2:$A$97,0),MATCH('GRAFICO Mensal (hora)'!$B$1,'PLD mensal (hora)'!$C$1:$N$1,0))</f>
        <v>103.96</v>
      </c>
      <c r="E18" s="35">
        <f t="array" ref="E18">INDEX('PLD mensal (hora)'!$C$2:$N$97,MATCH('GRAFICO Mensal (hora)'!E$2&amp;'GRAFICO Mensal (hora)'!$A18,'PLD mensal (hora)'!$B$2:$B$97&amp;'PLD mensal (hora)'!$A$2:$A$97,0),MATCH('GRAFICO Mensal (hora)'!$B$1,'PLD mensal (hora)'!$C$1:$N$1,0))</f>
        <v>101.25</v>
      </c>
      <c r="F18" s="37">
        <f t="shared" si="0"/>
        <v>105.33499999999999</v>
      </c>
      <c r="G18" s="37">
        <f t="shared" si="1"/>
        <v>105.34375</v>
      </c>
      <c r="H18" s="37">
        <f t="shared" si="2"/>
        <v>104.08750000000002</v>
      </c>
      <c r="I18" s="37">
        <f t="shared" si="2"/>
        <v>96.315833333333345</v>
      </c>
      <c r="J18" s="37">
        <f t="shared" si="2"/>
        <v>102.77052083333334</v>
      </c>
    </row>
    <row r="19" spans="1:10" x14ac:dyDescent="0.25">
      <c r="A19" s="33">
        <v>16</v>
      </c>
      <c r="B19" s="35">
        <f t="array" ref="B19">INDEX('PLD mensal (hora)'!$C$2:$N$97,MATCH('GRAFICO Mensal (hora)'!B$2&amp;'GRAFICO Mensal (hora)'!$A19,'PLD mensal (hora)'!$B$2:$B$97&amp;'PLD mensal (hora)'!$A$2:$A$97,0),MATCH('GRAFICO Mensal (hora)'!$B$1,'PLD mensal (hora)'!$C$1:$N$1,0))</f>
        <v>106.73</v>
      </c>
      <c r="C19" s="35">
        <f t="array" ref="C19">INDEX('PLD mensal (hora)'!$C$2:$N$97,MATCH('GRAFICO Mensal (hora)'!C$2&amp;'GRAFICO Mensal (hora)'!$A19,'PLD mensal (hora)'!$B$2:$B$97&amp;'PLD mensal (hora)'!$A$2:$A$97,0),MATCH('GRAFICO Mensal (hora)'!$B$1,'PLD mensal (hora)'!$C$1:$N$1,0))</f>
        <v>106.73</v>
      </c>
      <c r="D19" s="35">
        <f t="array" ref="D19">INDEX('PLD mensal (hora)'!$C$2:$N$97,MATCH('GRAFICO Mensal (hora)'!D$2&amp;'GRAFICO Mensal (hora)'!$A19,'PLD mensal (hora)'!$B$2:$B$97&amp;'PLD mensal (hora)'!$A$2:$A$97,0),MATCH('GRAFICO Mensal (hora)'!$B$1,'PLD mensal (hora)'!$C$1:$N$1,0))</f>
        <v>103.81</v>
      </c>
      <c r="E19" s="35">
        <f t="array" ref="E19">INDEX('PLD mensal (hora)'!$C$2:$N$97,MATCH('GRAFICO Mensal (hora)'!E$2&amp;'GRAFICO Mensal (hora)'!$A19,'PLD mensal (hora)'!$B$2:$B$97&amp;'PLD mensal (hora)'!$A$2:$A$97,0),MATCH('GRAFICO Mensal (hora)'!$B$1,'PLD mensal (hora)'!$C$1:$N$1,0))</f>
        <v>101.01</v>
      </c>
      <c r="F19" s="37">
        <f t="shared" si="0"/>
        <v>105.33499999999999</v>
      </c>
      <c r="G19" s="37">
        <f t="shared" si="1"/>
        <v>105.34375</v>
      </c>
      <c r="H19" s="37">
        <f t="shared" si="2"/>
        <v>104.08750000000002</v>
      </c>
      <c r="I19" s="37">
        <f t="shared" si="2"/>
        <v>96.315833333333345</v>
      </c>
      <c r="J19" s="37">
        <f t="shared" si="2"/>
        <v>102.77052083333334</v>
      </c>
    </row>
    <row r="20" spans="1:10" x14ac:dyDescent="0.25">
      <c r="A20" s="33">
        <v>17</v>
      </c>
      <c r="B20" s="35">
        <f t="array" ref="B20">INDEX('PLD mensal (hora)'!$C$2:$N$97,MATCH('GRAFICO Mensal (hora)'!B$2&amp;'GRAFICO Mensal (hora)'!$A20,'PLD mensal (hora)'!$B$2:$B$97&amp;'PLD mensal (hora)'!$A$2:$A$97,0),MATCH('GRAFICO Mensal (hora)'!$B$1,'PLD mensal (hora)'!$C$1:$N$1,0))</f>
        <v>106.19</v>
      </c>
      <c r="C20" s="35">
        <f t="array" ref="C20">INDEX('PLD mensal (hora)'!$C$2:$N$97,MATCH('GRAFICO Mensal (hora)'!C$2&amp;'GRAFICO Mensal (hora)'!$A20,'PLD mensal (hora)'!$B$2:$B$97&amp;'PLD mensal (hora)'!$A$2:$A$97,0),MATCH('GRAFICO Mensal (hora)'!$B$1,'PLD mensal (hora)'!$C$1:$N$1,0))</f>
        <v>106.19</v>
      </c>
      <c r="D20" s="35">
        <f t="array" ref="D20">INDEX('PLD mensal (hora)'!$C$2:$N$97,MATCH('GRAFICO Mensal (hora)'!D$2&amp;'GRAFICO Mensal (hora)'!$A20,'PLD mensal (hora)'!$B$2:$B$97&amp;'PLD mensal (hora)'!$A$2:$A$97,0),MATCH('GRAFICO Mensal (hora)'!$B$1,'PLD mensal (hora)'!$C$1:$N$1,0))</f>
        <v>103.73</v>
      </c>
      <c r="E20" s="35">
        <f t="array" ref="E20">INDEX('PLD mensal (hora)'!$C$2:$N$97,MATCH('GRAFICO Mensal (hora)'!E$2&amp;'GRAFICO Mensal (hora)'!$A20,'PLD mensal (hora)'!$B$2:$B$97&amp;'PLD mensal (hora)'!$A$2:$A$97,0),MATCH('GRAFICO Mensal (hora)'!$B$1,'PLD mensal (hora)'!$C$1:$N$1,0))</f>
        <v>100.77</v>
      </c>
      <c r="F20" s="37">
        <f t="shared" si="0"/>
        <v>105.33499999999999</v>
      </c>
      <c r="G20" s="37">
        <f t="shared" si="1"/>
        <v>105.34375</v>
      </c>
      <c r="H20" s="37">
        <f t="shared" si="2"/>
        <v>104.08750000000002</v>
      </c>
      <c r="I20" s="37">
        <f t="shared" si="2"/>
        <v>96.315833333333345</v>
      </c>
      <c r="J20" s="37">
        <f t="shared" si="2"/>
        <v>102.77052083333334</v>
      </c>
    </row>
    <row r="21" spans="1:10" x14ac:dyDescent="0.25">
      <c r="A21" s="33">
        <v>18</v>
      </c>
      <c r="B21" s="35">
        <f t="array" ref="B21">INDEX('PLD mensal (hora)'!$C$2:$N$97,MATCH('GRAFICO Mensal (hora)'!B$2&amp;'GRAFICO Mensal (hora)'!$A21,'PLD mensal (hora)'!$B$2:$B$97&amp;'PLD mensal (hora)'!$A$2:$A$97,0),MATCH('GRAFICO Mensal (hora)'!$B$1,'PLD mensal (hora)'!$C$1:$N$1,0))</f>
        <v>106.57</v>
      </c>
      <c r="C21" s="35">
        <f t="array" ref="C21">INDEX('PLD mensal (hora)'!$C$2:$N$97,MATCH('GRAFICO Mensal (hora)'!C$2&amp;'GRAFICO Mensal (hora)'!$A21,'PLD mensal (hora)'!$B$2:$B$97&amp;'PLD mensal (hora)'!$A$2:$A$97,0),MATCH('GRAFICO Mensal (hora)'!$B$1,'PLD mensal (hora)'!$C$1:$N$1,0))</f>
        <v>106.57</v>
      </c>
      <c r="D21" s="35">
        <f t="array" ref="D21">INDEX('PLD mensal (hora)'!$C$2:$N$97,MATCH('GRAFICO Mensal (hora)'!D$2&amp;'GRAFICO Mensal (hora)'!$A21,'PLD mensal (hora)'!$B$2:$B$97&amp;'PLD mensal (hora)'!$A$2:$A$97,0),MATCH('GRAFICO Mensal (hora)'!$B$1,'PLD mensal (hora)'!$C$1:$N$1,0))</f>
        <v>103.78</v>
      </c>
      <c r="E21" s="35">
        <f t="array" ref="E21">INDEX('PLD mensal (hora)'!$C$2:$N$97,MATCH('GRAFICO Mensal (hora)'!E$2&amp;'GRAFICO Mensal (hora)'!$A21,'PLD mensal (hora)'!$B$2:$B$97&amp;'PLD mensal (hora)'!$A$2:$A$97,0),MATCH('GRAFICO Mensal (hora)'!$B$1,'PLD mensal (hora)'!$C$1:$N$1,0))</f>
        <v>100.53</v>
      </c>
      <c r="F21" s="37">
        <f t="shared" si="0"/>
        <v>105.33499999999999</v>
      </c>
      <c r="G21" s="37">
        <f t="shared" si="1"/>
        <v>105.34375</v>
      </c>
      <c r="H21" s="37">
        <f t="shared" si="2"/>
        <v>104.08750000000002</v>
      </c>
      <c r="I21" s="37">
        <f t="shared" si="2"/>
        <v>96.315833333333345</v>
      </c>
      <c r="J21" s="37">
        <f t="shared" si="2"/>
        <v>102.77052083333334</v>
      </c>
    </row>
    <row r="22" spans="1:10" x14ac:dyDescent="0.25">
      <c r="A22" s="33">
        <v>19</v>
      </c>
      <c r="B22" s="35">
        <f t="array" ref="B22">INDEX('PLD mensal (hora)'!$C$2:$N$97,MATCH('GRAFICO Mensal (hora)'!B$2&amp;'GRAFICO Mensal (hora)'!$A22,'PLD mensal (hora)'!$B$2:$B$97&amp;'PLD mensal (hora)'!$A$2:$A$97,0),MATCH('GRAFICO Mensal (hora)'!$B$1,'PLD mensal (hora)'!$C$1:$N$1,0))</f>
        <v>107.08</v>
      </c>
      <c r="C22" s="35">
        <f t="array" ref="C22">INDEX('PLD mensal (hora)'!$C$2:$N$97,MATCH('GRAFICO Mensal (hora)'!C$2&amp;'GRAFICO Mensal (hora)'!$A22,'PLD mensal (hora)'!$B$2:$B$97&amp;'PLD mensal (hora)'!$A$2:$A$97,0),MATCH('GRAFICO Mensal (hora)'!$B$1,'PLD mensal (hora)'!$C$1:$N$1,0))</f>
        <v>107.08</v>
      </c>
      <c r="D22" s="35">
        <f t="array" ref="D22">INDEX('PLD mensal (hora)'!$C$2:$N$97,MATCH('GRAFICO Mensal (hora)'!D$2&amp;'GRAFICO Mensal (hora)'!$A22,'PLD mensal (hora)'!$B$2:$B$97&amp;'PLD mensal (hora)'!$A$2:$A$97,0),MATCH('GRAFICO Mensal (hora)'!$B$1,'PLD mensal (hora)'!$C$1:$N$1,0))</f>
        <v>103.89</v>
      </c>
      <c r="E22" s="35">
        <f t="array" ref="E22">INDEX('PLD mensal (hora)'!$C$2:$N$97,MATCH('GRAFICO Mensal (hora)'!E$2&amp;'GRAFICO Mensal (hora)'!$A22,'PLD mensal (hora)'!$B$2:$B$97&amp;'PLD mensal (hora)'!$A$2:$A$97,0),MATCH('GRAFICO Mensal (hora)'!$B$1,'PLD mensal (hora)'!$C$1:$N$1,0))</f>
        <v>100.28</v>
      </c>
      <c r="F22" s="37">
        <f t="shared" si="0"/>
        <v>105.33499999999999</v>
      </c>
      <c r="G22" s="37">
        <f t="shared" si="1"/>
        <v>105.34375</v>
      </c>
      <c r="H22" s="37">
        <f t="shared" si="2"/>
        <v>104.08750000000002</v>
      </c>
      <c r="I22" s="37">
        <f t="shared" si="2"/>
        <v>96.315833333333345</v>
      </c>
      <c r="J22" s="37">
        <f t="shared" si="2"/>
        <v>102.77052083333334</v>
      </c>
    </row>
    <row r="23" spans="1:10" x14ac:dyDescent="0.25">
      <c r="A23" s="33">
        <v>20</v>
      </c>
      <c r="B23" s="35">
        <f t="array" ref="B23">INDEX('PLD mensal (hora)'!$C$2:$N$97,MATCH('GRAFICO Mensal (hora)'!B$2&amp;'GRAFICO Mensal (hora)'!$A23,'PLD mensal (hora)'!$B$2:$B$97&amp;'PLD mensal (hora)'!$A$2:$A$97,0),MATCH('GRAFICO Mensal (hora)'!$B$1,'PLD mensal (hora)'!$C$1:$N$1,0))</f>
        <v>106.46</v>
      </c>
      <c r="C23" s="35">
        <f t="array" ref="C23">INDEX('PLD mensal (hora)'!$C$2:$N$97,MATCH('GRAFICO Mensal (hora)'!C$2&amp;'GRAFICO Mensal (hora)'!$A23,'PLD mensal (hora)'!$B$2:$B$97&amp;'PLD mensal (hora)'!$A$2:$A$97,0),MATCH('GRAFICO Mensal (hora)'!$B$1,'PLD mensal (hora)'!$C$1:$N$1,0))</f>
        <v>106.46</v>
      </c>
      <c r="D23" s="35">
        <f t="array" ref="D23">INDEX('PLD mensal (hora)'!$C$2:$N$97,MATCH('GRAFICO Mensal (hora)'!D$2&amp;'GRAFICO Mensal (hora)'!$A23,'PLD mensal (hora)'!$B$2:$B$97&amp;'PLD mensal (hora)'!$A$2:$A$97,0),MATCH('GRAFICO Mensal (hora)'!$B$1,'PLD mensal (hora)'!$C$1:$N$1,0))</f>
        <v>103.94</v>
      </c>
      <c r="E23" s="35">
        <f t="array" ref="E23">INDEX('PLD mensal (hora)'!$C$2:$N$97,MATCH('GRAFICO Mensal (hora)'!E$2&amp;'GRAFICO Mensal (hora)'!$A23,'PLD mensal (hora)'!$B$2:$B$97&amp;'PLD mensal (hora)'!$A$2:$A$97,0),MATCH('GRAFICO Mensal (hora)'!$B$1,'PLD mensal (hora)'!$C$1:$N$1,0))</f>
        <v>100.04</v>
      </c>
      <c r="F23" s="37">
        <f t="shared" si="0"/>
        <v>105.33499999999999</v>
      </c>
      <c r="G23" s="37">
        <f t="shared" si="1"/>
        <v>105.34375</v>
      </c>
      <c r="H23" s="37">
        <f t="shared" si="2"/>
        <v>104.08750000000002</v>
      </c>
      <c r="I23" s="37">
        <f t="shared" si="2"/>
        <v>96.315833333333345</v>
      </c>
      <c r="J23" s="37">
        <f t="shared" si="2"/>
        <v>102.77052083333334</v>
      </c>
    </row>
    <row r="24" spans="1:10" x14ac:dyDescent="0.25">
      <c r="A24" s="33">
        <v>21</v>
      </c>
      <c r="B24" s="35">
        <f t="array" ref="B24">INDEX('PLD mensal (hora)'!$C$2:$N$97,MATCH('GRAFICO Mensal (hora)'!B$2&amp;'GRAFICO Mensal (hora)'!$A24,'PLD mensal (hora)'!$B$2:$B$97&amp;'PLD mensal (hora)'!$A$2:$A$97,0),MATCH('GRAFICO Mensal (hora)'!$B$1,'PLD mensal (hora)'!$C$1:$N$1,0))</f>
        <v>106.48</v>
      </c>
      <c r="C24" s="35">
        <f t="array" ref="C24">INDEX('PLD mensal (hora)'!$C$2:$N$97,MATCH('GRAFICO Mensal (hora)'!C$2&amp;'GRAFICO Mensal (hora)'!$A24,'PLD mensal (hora)'!$B$2:$B$97&amp;'PLD mensal (hora)'!$A$2:$A$97,0),MATCH('GRAFICO Mensal (hora)'!$B$1,'PLD mensal (hora)'!$C$1:$N$1,0))</f>
        <v>106.48</v>
      </c>
      <c r="D24" s="35">
        <f t="array" ref="D24">INDEX('PLD mensal (hora)'!$C$2:$N$97,MATCH('GRAFICO Mensal (hora)'!D$2&amp;'GRAFICO Mensal (hora)'!$A24,'PLD mensal (hora)'!$B$2:$B$97&amp;'PLD mensal (hora)'!$A$2:$A$97,0),MATCH('GRAFICO Mensal (hora)'!$B$1,'PLD mensal (hora)'!$C$1:$N$1,0))</f>
        <v>105.69</v>
      </c>
      <c r="E24" s="35">
        <f t="array" ref="E24">INDEX('PLD mensal (hora)'!$C$2:$N$97,MATCH('GRAFICO Mensal (hora)'!E$2&amp;'GRAFICO Mensal (hora)'!$A24,'PLD mensal (hora)'!$B$2:$B$97&amp;'PLD mensal (hora)'!$A$2:$A$97,0),MATCH('GRAFICO Mensal (hora)'!$B$1,'PLD mensal (hora)'!$C$1:$N$1,0))</f>
        <v>99.8</v>
      </c>
      <c r="F24" s="37">
        <f t="shared" si="0"/>
        <v>105.33499999999999</v>
      </c>
      <c r="G24" s="37">
        <f t="array" ref="G24">INDEX('PLD mensal (hora)'!$O$2:$Z$97,MATCH('GRAFICO Mensal (hora)'!C$2&amp;'GRAFICO Mensal (hora)'!$A24,'PLD mensal (hora)'!$B$2:$B$97&amp;'PLD mensal (hora)'!$A$2:$A$97,0),MATCH("média "&amp;'GRAFICO Mensal (hora)'!$B$1,'PLD mensal (hora)'!$O$1:$Z$1,0))</f>
        <v>105.34375</v>
      </c>
      <c r="H24" s="37">
        <f t="shared" si="2"/>
        <v>104.08750000000002</v>
      </c>
      <c r="I24" s="37">
        <f t="shared" si="2"/>
        <v>96.315833333333345</v>
      </c>
      <c r="J24" s="37">
        <f t="shared" si="2"/>
        <v>102.77052083333334</v>
      </c>
    </row>
    <row r="25" spans="1:10" x14ac:dyDescent="0.25">
      <c r="A25" s="33">
        <v>22</v>
      </c>
      <c r="B25" s="35">
        <f t="array" ref="B25">INDEX('PLD mensal (hora)'!$C$2:$N$97,MATCH('GRAFICO Mensal (hora)'!B$2&amp;'GRAFICO Mensal (hora)'!$A25,'PLD mensal (hora)'!$B$2:$B$97&amp;'PLD mensal (hora)'!$A$2:$A$97,0),MATCH('GRAFICO Mensal (hora)'!$B$1,'PLD mensal (hora)'!$C$1:$N$1,0))</f>
        <v>106.3</v>
      </c>
      <c r="C25" s="35">
        <f t="array" ref="C25">INDEX('PLD mensal (hora)'!$C$2:$N$97,MATCH('GRAFICO Mensal (hora)'!C$2&amp;'GRAFICO Mensal (hora)'!$A25,'PLD mensal (hora)'!$B$2:$B$97&amp;'PLD mensal (hora)'!$A$2:$A$97,0),MATCH('GRAFICO Mensal (hora)'!$B$1,'PLD mensal (hora)'!$C$1:$N$1,0))</f>
        <v>106.3</v>
      </c>
      <c r="D25" s="35">
        <f t="array" ref="D25">INDEX('PLD mensal (hora)'!$C$2:$N$97,MATCH('GRAFICO Mensal (hora)'!D$2&amp;'GRAFICO Mensal (hora)'!$A25,'PLD mensal (hora)'!$B$2:$B$97&amp;'PLD mensal (hora)'!$A$2:$A$97,0),MATCH('GRAFICO Mensal (hora)'!$B$1,'PLD mensal (hora)'!$C$1:$N$1,0))</f>
        <v>106.3</v>
      </c>
      <c r="E25" s="35">
        <f t="array" ref="E25">INDEX('PLD mensal (hora)'!$C$2:$N$97,MATCH('GRAFICO Mensal (hora)'!E$2&amp;'GRAFICO Mensal (hora)'!$A25,'PLD mensal (hora)'!$B$2:$B$97&amp;'PLD mensal (hora)'!$A$2:$A$97,0),MATCH('GRAFICO Mensal (hora)'!$B$1,'PLD mensal (hora)'!$C$1:$N$1,0))</f>
        <v>99.56</v>
      </c>
      <c r="F25" s="37">
        <f t="shared" si="0"/>
        <v>105.33499999999999</v>
      </c>
      <c r="G25" s="37">
        <f t="array" ref="G25">INDEX('PLD mensal (hora)'!$O$2:$Z$97,MATCH('GRAFICO Mensal (hora)'!C$2&amp;'GRAFICO Mensal (hora)'!$A25,'PLD mensal (hora)'!$B$2:$B$97&amp;'PLD mensal (hora)'!$A$2:$A$97,0),MATCH("média "&amp;'GRAFICO Mensal (hora)'!$B$1,'PLD mensal (hora)'!$O$1:$Z$1,0))</f>
        <v>105.34375</v>
      </c>
      <c r="H25" s="37">
        <f t="shared" si="2"/>
        <v>104.08750000000002</v>
      </c>
      <c r="I25" s="37">
        <f t="shared" si="2"/>
        <v>96.315833333333345</v>
      </c>
      <c r="J25" s="37">
        <f t="shared" si="2"/>
        <v>102.77052083333334</v>
      </c>
    </row>
    <row r="26" spans="1:10" x14ac:dyDescent="0.25">
      <c r="A26" s="33">
        <v>23</v>
      </c>
      <c r="B26" s="35">
        <f t="array" ref="B26">INDEX('PLD mensal (hora)'!$C$2:$N$97,MATCH('GRAFICO Mensal (hora)'!B$2&amp;'GRAFICO Mensal (hora)'!$A26,'PLD mensal (hora)'!$B$2:$B$97&amp;'PLD mensal (hora)'!$A$2:$A$97,0),MATCH('GRAFICO Mensal (hora)'!$B$1,'PLD mensal (hora)'!$C$1:$N$1,0))</f>
        <v>105.3</v>
      </c>
      <c r="C26" s="35">
        <f t="array" ref="C26">INDEX('PLD mensal (hora)'!$C$2:$N$97,MATCH('GRAFICO Mensal (hora)'!C$2&amp;'GRAFICO Mensal (hora)'!$A26,'PLD mensal (hora)'!$B$2:$B$97&amp;'PLD mensal (hora)'!$A$2:$A$97,0),MATCH('GRAFICO Mensal (hora)'!$B$1,'PLD mensal (hora)'!$C$1:$N$1,0))</f>
        <v>105.3</v>
      </c>
      <c r="D26" s="35">
        <f t="array" ref="D26">INDEX('PLD mensal (hora)'!$C$2:$N$97,MATCH('GRAFICO Mensal (hora)'!D$2&amp;'GRAFICO Mensal (hora)'!$A26,'PLD mensal (hora)'!$B$2:$B$97&amp;'PLD mensal (hora)'!$A$2:$A$97,0),MATCH('GRAFICO Mensal (hora)'!$B$1,'PLD mensal (hora)'!$C$1:$N$1,0))</f>
        <v>105.3</v>
      </c>
      <c r="E26" s="35">
        <f t="array" ref="E26">INDEX('PLD mensal (hora)'!$C$2:$N$97,MATCH('GRAFICO Mensal (hora)'!E$2&amp;'GRAFICO Mensal (hora)'!$A26,'PLD mensal (hora)'!$B$2:$B$97&amp;'PLD mensal (hora)'!$A$2:$A$97,0),MATCH('GRAFICO Mensal (hora)'!$B$1,'PLD mensal (hora)'!$C$1:$N$1,0))</f>
        <v>99.32</v>
      </c>
      <c r="F26" s="37">
        <f t="shared" si="0"/>
        <v>105.33499999999999</v>
      </c>
      <c r="G26" s="37">
        <f t="array" ref="G26">INDEX('PLD mensal (hora)'!$O$2:$Z$97,MATCH('GRAFICO Mensal (hora)'!C$2&amp;'GRAFICO Mensal (hora)'!$A26,'PLD mensal (hora)'!$B$2:$B$97&amp;'PLD mensal (hora)'!$A$2:$A$97,0),MATCH("média "&amp;'GRAFICO Mensal (hora)'!$B$1,'PLD mensal (hora)'!$O$1:$Z$1,0))</f>
        <v>105.34375</v>
      </c>
      <c r="H26" s="37">
        <f t="shared" si="2"/>
        <v>104.08750000000002</v>
      </c>
      <c r="I26" s="37">
        <f t="shared" si="2"/>
        <v>96.315833333333345</v>
      </c>
      <c r="J26" s="37">
        <f t="shared" si="2"/>
        <v>102.77052083333334</v>
      </c>
    </row>
  </sheetData>
  <conditionalFormatting sqref="B3:B26">
    <cfRule type="top10" dxfId="15" priority="7" bottom="1" rank="1"/>
    <cfRule type="top10" dxfId="14" priority="8" rank="1"/>
  </conditionalFormatting>
  <conditionalFormatting sqref="C3:C26">
    <cfRule type="top10" dxfId="13" priority="5" bottom="1" rank="1"/>
    <cfRule type="top10" dxfId="12" priority="6" rank="1"/>
  </conditionalFormatting>
  <conditionalFormatting sqref="D3:D26">
    <cfRule type="top10" dxfId="11" priority="3" bottom="1" rank="1"/>
    <cfRule type="top10" dxfId="10" priority="4" rank="1"/>
  </conditionalFormatting>
  <conditionalFormatting sqref="E3:E26">
    <cfRule type="top10" dxfId="9" priority="1" bottom="1" rank="1"/>
    <cfRule type="top10" dxfId="8" priority="2" rank="1"/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38"/>
  <sheetViews>
    <sheetView workbookViewId="0">
      <selection activeCell="K135" sqref="K135"/>
    </sheetView>
  </sheetViews>
  <sheetFormatPr defaultRowHeight="15" x14ac:dyDescent="0.25"/>
  <cols>
    <col min="2" max="2" width="12" bestFit="1" customWidth="1"/>
    <col min="3" max="14" width="10.42578125" customWidth="1"/>
    <col min="15" max="15" width="13.5703125" bestFit="1" customWidth="1"/>
    <col min="17" max="17" width="12.5703125" bestFit="1" customWidth="1"/>
  </cols>
  <sheetData>
    <row r="1" spans="1:26" x14ac:dyDescent="0.25">
      <c r="A1" s="17" t="s">
        <v>20</v>
      </c>
      <c r="B1" s="40" t="s">
        <v>1</v>
      </c>
      <c r="C1" s="45" t="s">
        <v>21</v>
      </c>
      <c r="D1" s="45" t="s">
        <v>22</v>
      </c>
      <c r="E1" s="45" t="s">
        <v>23</v>
      </c>
      <c r="F1" s="45" t="s">
        <v>24</v>
      </c>
      <c r="G1" s="45" t="s">
        <v>25</v>
      </c>
      <c r="H1" s="45" t="s">
        <v>26</v>
      </c>
      <c r="I1" s="45" t="s">
        <v>27</v>
      </c>
      <c r="J1" s="45" t="s">
        <v>28</v>
      </c>
      <c r="K1" s="45" t="s">
        <v>29</v>
      </c>
      <c r="L1" s="45" t="s">
        <v>30</v>
      </c>
      <c r="M1" s="45" t="s">
        <v>31</v>
      </c>
      <c r="N1" s="45" t="s">
        <v>32</v>
      </c>
      <c r="O1" s="46" t="s">
        <v>35</v>
      </c>
      <c r="P1" s="46" t="s">
        <v>41</v>
      </c>
      <c r="Q1" s="46" t="s">
        <v>42</v>
      </c>
      <c r="R1" s="46" t="s">
        <v>43</v>
      </c>
      <c r="S1" s="46" t="s">
        <v>44</v>
      </c>
      <c r="T1" s="46" t="s">
        <v>45</v>
      </c>
      <c r="U1" s="46" t="s">
        <v>46</v>
      </c>
      <c r="V1" s="46" t="s">
        <v>47</v>
      </c>
      <c r="W1" s="46" t="s">
        <v>48</v>
      </c>
      <c r="X1" s="46" t="s">
        <v>49</v>
      </c>
      <c r="Y1" s="46" t="s">
        <v>50</v>
      </c>
      <c r="Z1" s="46" t="s">
        <v>51</v>
      </c>
    </row>
    <row r="2" spans="1:26" x14ac:dyDescent="0.25">
      <c r="A2" s="32">
        <v>1</v>
      </c>
      <c r="B2" s="40" t="s">
        <v>2</v>
      </c>
      <c r="C2" s="35">
        <f t="array" ref="C2">IFERROR(INDEX('BD+FUNC'!$C$99:$AG$104,3,MATCH('PLD mensal (dia)'!$A2,'BD+FUNC'!$C$99:$AG$99,0)),"")</f>
        <v>206.48500000000004</v>
      </c>
      <c r="D2" s="35">
        <f>IFERROR(INDEX('BD+FUNC'!$AH$99:$BI$104,3,MATCH('PLD mensal (dia)'!$A2,'BD+FUNC'!$AH$99:$BI$99,0)),"")</f>
        <v>150.80375000000004</v>
      </c>
      <c r="E2" s="35">
        <f>IFERROR(INDEX('BD+FUNC'!$BJ$99:$CN$104,3,MATCH('PLD mensal (dia)'!$A2,'BD+FUNC'!$BJ$99:$CN$99,0)),"")</f>
        <v>113.08708333333333</v>
      </c>
      <c r="F2" s="34"/>
      <c r="G2" s="34"/>
      <c r="H2" s="34"/>
      <c r="I2" s="34"/>
      <c r="J2" s="34"/>
      <c r="K2" s="34"/>
      <c r="L2" s="34"/>
      <c r="M2" s="34"/>
      <c r="N2" s="34"/>
      <c r="O2" s="43">
        <f>IF(C2="","",AVERAGEIF($B$2:$B$125,B2,$C$2:$C$125))</f>
        <v>242.72049731182796</v>
      </c>
      <c r="P2" s="43">
        <f>IF(D2="","",AVERAGEIF($B$2:$B$125,B2,$D$2:$D$125))</f>
        <v>165.98412202380953</v>
      </c>
      <c r="Q2" s="43">
        <f>IF(E2="","",AVERAGEIF($B$2:$B$125,B2,$E$2:$E$125))</f>
        <v>109.02360215053763</v>
      </c>
      <c r="R2" s="44"/>
      <c r="S2" s="44"/>
      <c r="T2" s="44"/>
      <c r="U2" s="44"/>
      <c r="V2" s="44"/>
      <c r="W2" s="44"/>
      <c r="X2" s="44"/>
      <c r="Y2" s="44"/>
      <c r="Z2" s="44"/>
    </row>
    <row r="3" spans="1:26" x14ac:dyDescent="0.25">
      <c r="A3" s="32">
        <v>1</v>
      </c>
      <c r="B3" s="40" t="s">
        <v>3</v>
      </c>
      <c r="C3" s="35">
        <f>IFERROR(INDEX('BD+FUNC'!$C$99:$AG$104,4,MATCH('PLD mensal (dia)'!$A3,'BD+FUNC'!$C$99:$AG$99,0)),"")</f>
        <v>206.48500000000004</v>
      </c>
      <c r="D3" s="35">
        <f>IFERROR(INDEX('BD+FUNC'!$AH$99:$BI$104,4,MATCH('PLD mensal (dia)'!$A3,'BD+FUNC'!$AH$99:$BI$99,0)),"")</f>
        <v>148.20583333333332</v>
      </c>
      <c r="E3" s="35">
        <f>IFERROR(INDEX('BD+FUNC'!$BJ$99:$CN$104,4,MATCH('PLD mensal (dia)'!$A3,'BD+FUNC'!$BJ$99:$CN$99,0)),"")</f>
        <v>114.82291666666664</v>
      </c>
      <c r="F3" s="34"/>
      <c r="G3" s="34"/>
      <c r="H3" s="34"/>
      <c r="I3" s="34"/>
      <c r="J3" s="34"/>
      <c r="K3" s="34"/>
      <c r="L3" s="34"/>
      <c r="M3" s="34"/>
      <c r="N3" s="34"/>
      <c r="O3" s="43">
        <f t="shared" ref="O3:O66" si="0">IF(C3="","",AVERAGEIF($B$2:$B$125,B3,$C$2:$C$125))</f>
        <v>240.3701478494624</v>
      </c>
      <c r="P3" s="43">
        <f t="shared" ref="P3:P66" si="1">IF(D3="","",AVERAGEIF($B$2:$B$125,B3,$D$2:$D$125))</f>
        <v>164.3952678571429</v>
      </c>
      <c r="Q3" s="43">
        <f t="shared" ref="Q3:Q66" si="2">IF(E3="","",AVERAGEIF($B$2:$B$125,B3,$E$2:$E$125))</f>
        <v>110.27641129032256</v>
      </c>
      <c r="R3" s="44"/>
      <c r="S3" s="44"/>
      <c r="T3" s="44"/>
      <c r="U3" s="44"/>
      <c r="V3" s="44"/>
      <c r="W3" s="44"/>
      <c r="X3" s="44"/>
      <c r="Y3" s="44"/>
      <c r="Z3" s="44"/>
    </row>
    <row r="4" spans="1:26" x14ac:dyDescent="0.25">
      <c r="A4" s="32">
        <v>1</v>
      </c>
      <c r="B4" s="40" t="s">
        <v>4</v>
      </c>
      <c r="C4" s="35">
        <f>IFERROR(INDEX('BD+FUNC'!$C$99:$AG$104,5,MATCH('PLD mensal (dia)'!$A4,'BD+FUNC'!$C$99:$AG$99,0)),"")</f>
        <v>206.48416666666671</v>
      </c>
      <c r="D4" s="35">
        <f>IFERROR(INDEX('BD+FUNC'!$AH$99:$BI$104,5,MATCH('PLD mensal (dia)'!$A4,'BD+FUNC'!$AH$99:$BI$99,0)),"")</f>
        <v>150.80375000000004</v>
      </c>
      <c r="E4" s="35">
        <f>IFERROR(INDEX('BD+FUNC'!$BJ$99:$CN$104,5,MATCH('PLD mensal (dia)'!$A4,'BD+FUNC'!$BJ$99:$CN$99,0)),"")</f>
        <v>49.769999999999989</v>
      </c>
      <c r="F4" s="34"/>
      <c r="G4" s="34"/>
      <c r="H4" s="34"/>
      <c r="I4" s="34"/>
      <c r="J4" s="34"/>
      <c r="K4" s="34"/>
      <c r="L4" s="34"/>
      <c r="M4" s="34"/>
      <c r="N4" s="34"/>
      <c r="O4" s="43">
        <f t="shared" si="0"/>
        <v>239.0182661290323</v>
      </c>
      <c r="P4" s="43">
        <f t="shared" si="1"/>
        <v>162.68462797619048</v>
      </c>
      <c r="Q4" s="43">
        <f t="shared" si="2"/>
        <v>78.01512096774195</v>
      </c>
      <c r="R4" s="44"/>
      <c r="S4" s="44"/>
      <c r="T4" s="44"/>
      <c r="U4" s="44"/>
      <c r="V4" s="44"/>
      <c r="W4" s="44"/>
      <c r="X4" s="44"/>
      <c r="Y4" s="44"/>
      <c r="Z4" s="44"/>
    </row>
    <row r="5" spans="1:26" x14ac:dyDescent="0.25">
      <c r="A5" s="32">
        <v>1</v>
      </c>
      <c r="B5" s="40" t="s">
        <v>5</v>
      </c>
      <c r="C5" s="35">
        <f>IFERROR(INDEX('BD+FUNC'!$C$99:$AG$104,6,MATCH('PLD mensal (dia)'!$A5,'BD+FUNC'!$C$99:$AG$99,0)),"")</f>
        <v>206.48500000000004</v>
      </c>
      <c r="D5" s="35">
        <f>IFERROR(INDEX('BD+FUNC'!$AH$99:$BI$104,6,MATCH('PLD mensal (dia)'!$A5,'BD+FUNC'!$AH$99:$BI$99,0)),"")</f>
        <v>150.80375000000004</v>
      </c>
      <c r="E5" s="35">
        <f>IFERROR(INDEX('BD+FUNC'!$BJ$99:$CN$104,6,MATCH('PLD mensal (dia)'!$A5,'BD+FUNC'!$BJ$99:$CN$99,0)),"")</f>
        <v>49.769999999999989</v>
      </c>
      <c r="F5" s="34"/>
      <c r="G5" s="34"/>
      <c r="H5" s="34"/>
      <c r="I5" s="34"/>
      <c r="J5" s="34"/>
      <c r="K5" s="34"/>
      <c r="L5" s="34"/>
      <c r="M5" s="34"/>
      <c r="N5" s="34"/>
      <c r="O5" s="43">
        <f t="shared" si="0"/>
        <v>240.3973790322581</v>
      </c>
      <c r="P5" s="43">
        <f t="shared" si="1"/>
        <v>162.49965773809527</v>
      </c>
      <c r="Q5" s="43">
        <f t="shared" si="2"/>
        <v>55.573400537634399</v>
      </c>
      <c r="R5" s="44"/>
      <c r="S5" s="44"/>
      <c r="T5" s="44"/>
      <c r="U5" s="44"/>
      <c r="V5" s="44"/>
      <c r="W5" s="44"/>
      <c r="X5" s="44"/>
      <c r="Y5" s="44"/>
      <c r="Z5" s="44"/>
    </row>
    <row r="6" spans="1:26" x14ac:dyDescent="0.25">
      <c r="A6" s="32">
        <v>2</v>
      </c>
      <c r="B6" s="40" t="s">
        <v>2</v>
      </c>
      <c r="C6" s="35">
        <f t="array" ref="C6">IFERROR(INDEX('BD+FUNC'!$C$99:$AG$104,3,MATCH('PLD mensal (dia)'!$A6,'BD+FUNC'!$C$99:$AG$99,0)),"")</f>
        <v>282.76125000000002</v>
      </c>
      <c r="D6" s="35">
        <f>IFERROR(INDEX('BD+FUNC'!$AH$99:$BI$104,3,MATCH('PLD mensal (dia)'!$A6,'BD+FUNC'!$AH$99:$BI$99,0)),"")</f>
        <v>151.71833333333331</v>
      </c>
      <c r="E6" s="35">
        <f>IFERROR(INDEX('BD+FUNC'!$BJ$99:$CN$104,3,MATCH('PLD mensal (dia)'!$A6,'BD+FUNC'!$BJ$99:$CN$99,0)),"")</f>
        <v>125.23208333333336</v>
      </c>
      <c r="F6" s="34"/>
      <c r="G6" s="34"/>
      <c r="H6" s="34"/>
      <c r="I6" s="34"/>
      <c r="J6" s="34"/>
      <c r="K6" s="34"/>
      <c r="L6" s="34"/>
      <c r="M6" s="34"/>
      <c r="N6" s="34"/>
      <c r="O6" s="43">
        <f t="shared" si="0"/>
        <v>242.72049731182796</v>
      </c>
      <c r="P6" s="43">
        <f t="shared" si="1"/>
        <v>165.98412202380953</v>
      </c>
      <c r="Q6" s="43">
        <f t="shared" si="2"/>
        <v>109.02360215053763</v>
      </c>
      <c r="R6" s="44"/>
      <c r="S6" s="44"/>
      <c r="T6" s="44"/>
      <c r="U6" s="44"/>
      <c r="V6" s="44"/>
      <c r="W6" s="44"/>
      <c r="X6" s="44"/>
      <c r="Y6" s="44"/>
      <c r="Z6" s="44"/>
    </row>
    <row r="7" spans="1:26" x14ac:dyDescent="0.25">
      <c r="A7" s="32">
        <v>2</v>
      </c>
      <c r="B7" s="40" t="s">
        <v>3</v>
      </c>
      <c r="C7" s="35">
        <f>IFERROR(INDEX('BD+FUNC'!$C$99:$AG$104,4,MATCH('PLD mensal (dia)'!$A7,'BD+FUNC'!$C$99:$AG$99,0)),"")</f>
        <v>282.76125000000002</v>
      </c>
      <c r="D7" s="35">
        <f>IFERROR(INDEX('BD+FUNC'!$AH$99:$BI$104,4,MATCH('PLD mensal (dia)'!$A7,'BD+FUNC'!$AH$99:$BI$99,0)),"")</f>
        <v>145.32499999999996</v>
      </c>
      <c r="E7" s="35">
        <f>IFERROR(INDEX('BD+FUNC'!$BJ$99:$CN$104,4,MATCH('PLD mensal (dia)'!$A7,'BD+FUNC'!$BJ$99:$CN$99,0)),"")</f>
        <v>139.39000000000001</v>
      </c>
      <c r="F7" s="34"/>
      <c r="G7" s="34"/>
      <c r="H7" s="34"/>
      <c r="I7" s="34"/>
      <c r="J7" s="34"/>
      <c r="K7" s="34"/>
      <c r="L7" s="34"/>
      <c r="M7" s="34"/>
      <c r="N7" s="34"/>
      <c r="O7" s="43">
        <f t="shared" si="0"/>
        <v>240.3701478494624</v>
      </c>
      <c r="P7" s="43">
        <f t="shared" si="1"/>
        <v>164.3952678571429</v>
      </c>
      <c r="Q7" s="43">
        <f t="shared" si="2"/>
        <v>110.27641129032256</v>
      </c>
      <c r="R7" s="44"/>
      <c r="S7" s="44"/>
      <c r="T7" s="44"/>
      <c r="U7" s="44"/>
      <c r="V7" s="44"/>
      <c r="W7" s="44"/>
      <c r="X7" s="44"/>
      <c r="Y7" s="44"/>
      <c r="Z7" s="44"/>
    </row>
    <row r="8" spans="1:26" x14ac:dyDescent="0.25">
      <c r="A8" s="32">
        <v>2</v>
      </c>
      <c r="B8" s="40" t="s">
        <v>4</v>
      </c>
      <c r="C8" s="35">
        <f>IFERROR(INDEX('BD+FUNC'!$C$99:$AG$104,5,MATCH('PLD mensal (dia)'!$A8,'BD+FUNC'!$C$99:$AG$99,0)),"")</f>
        <v>282.76166666666666</v>
      </c>
      <c r="D8" s="35">
        <f>IFERROR(INDEX('BD+FUNC'!$AH$99:$BI$104,5,MATCH('PLD mensal (dia)'!$A8,'BD+FUNC'!$AH$99:$BI$99,0)),"")</f>
        <v>146.47749999999996</v>
      </c>
      <c r="E8" s="35">
        <f>IFERROR(INDEX('BD+FUNC'!$BJ$99:$CN$104,5,MATCH('PLD mensal (dia)'!$A8,'BD+FUNC'!$BJ$99:$CN$99,0)),"")</f>
        <v>49.769999999999989</v>
      </c>
      <c r="F8" s="34"/>
      <c r="G8" s="34"/>
      <c r="H8" s="34"/>
      <c r="I8" s="34"/>
      <c r="J8" s="34"/>
      <c r="K8" s="34"/>
      <c r="L8" s="34"/>
      <c r="M8" s="34"/>
      <c r="N8" s="34"/>
      <c r="O8" s="43">
        <f t="shared" si="0"/>
        <v>239.0182661290323</v>
      </c>
      <c r="P8" s="43">
        <f t="shared" si="1"/>
        <v>162.68462797619048</v>
      </c>
      <c r="Q8" s="43">
        <f t="shared" si="2"/>
        <v>78.01512096774195</v>
      </c>
      <c r="R8" s="44"/>
      <c r="S8" s="44"/>
      <c r="T8" s="44"/>
      <c r="U8" s="44"/>
      <c r="V8" s="44"/>
      <c r="W8" s="44"/>
      <c r="X8" s="44"/>
      <c r="Y8" s="44"/>
      <c r="Z8" s="44"/>
    </row>
    <row r="9" spans="1:26" x14ac:dyDescent="0.25">
      <c r="A9" s="32">
        <v>2</v>
      </c>
      <c r="B9" s="40" t="s">
        <v>5</v>
      </c>
      <c r="C9" s="35">
        <f>IFERROR(INDEX('BD+FUNC'!$C$99:$AG$104,6,MATCH('PLD mensal (dia)'!$A9,'BD+FUNC'!$C$99:$AG$99,0)),"")</f>
        <v>282.76125000000002</v>
      </c>
      <c r="D9" s="35">
        <f>IFERROR(INDEX('BD+FUNC'!$AH$99:$BI$104,6,MATCH('PLD mensal (dia)'!$A9,'BD+FUNC'!$AH$99:$BI$99,0)),"")</f>
        <v>146.4770833333333</v>
      </c>
      <c r="E9" s="35">
        <f>IFERROR(INDEX('BD+FUNC'!$BJ$99:$CN$104,6,MATCH('PLD mensal (dia)'!$A9,'BD+FUNC'!$BJ$99:$CN$99,0)),"")</f>
        <v>49.769999999999989</v>
      </c>
      <c r="F9" s="34"/>
      <c r="G9" s="34"/>
      <c r="H9" s="34"/>
      <c r="I9" s="34"/>
      <c r="J9" s="34"/>
      <c r="K9" s="34"/>
      <c r="L9" s="34"/>
      <c r="M9" s="34"/>
      <c r="N9" s="34"/>
      <c r="O9" s="43">
        <f t="shared" si="0"/>
        <v>240.3973790322581</v>
      </c>
      <c r="P9" s="43">
        <f t="shared" si="1"/>
        <v>162.49965773809527</v>
      </c>
      <c r="Q9" s="43">
        <f t="shared" si="2"/>
        <v>55.573400537634399</v>
      </c>
      <c r="R9" s="44"/>
      <c r="S9" s="44"/>
      <c r="T9" s="44"/>
      <c r="U9" s="44"/>
      <c r="V9" s="44"/>
      <c r="W9" s="44"/>
      <c r="X9" s="44"/>
      <c r="Y9" s="44"/>
      <c r="Z9" s="44"/>
    </row>
    <row r="10" spans="1:26" x14ac:dyDescent="0.25">
      <c r="A10" s="32">
        <v>3</v>
      </c>
      <c r="B10" s="40" t="s">
        <v>2</v>
      </c>
      <c r="C10" s="35">
        <f t="array" ref="C10">IFERROR(INDEX('BD+FUNC'!$C$99:$AG$104,3,MATCH('PLD mensal (dia)'!$A10,'BD+FUNC'!$C$99:$AG$99,0)),"")</f>
        <v>273.82125000000002</v>
      </c>
      <c r="D10" s="35">
        <f>IFERROR(INDEX('BD+FUNC'!$AH$99:$BI$104,3,MATCH('PLD mensal (dia)'!$A10,'BD+FUNC'!$AH$99:$BI$99,0)),"")</f>
        <v>153.49250000000004</v>
      </c>
      <c r="E10" s="35">
        <f>IFERROR(INDEX('BD+FUNC'!$BJ$99:$CN$104,3,MATCH('PLD mensal (dia)'!$A10,'BD+FUNC'!$BJ$99:$CN$99,0)),"")</f>
        <v>140.00208333333333</v>
      </c>
      <c r="F10" s="34"/>
      <c r="G10" s="34"/>
      <c r="H10" s="34"/>
      <c r="I10" s="34"/>
      <c r="J10" s="34"/>
      <c r="K10" s="34"/>
      <c r="L10" s="34"/>
      <c r="M10" s="34"/>
      <c r="N10" s="34"/>
      <c r="O10" s="43">
        <f t="shared" si="0"/>
        <v>242.72049731182796</v>
      </c>
      <c r="P10" s="43">
        <f t="shared" si="1"/>
        <v>165.98412202380953</v>
      </c>
      <c r="Q10" s="43">
        <f t="shared" si="2"/>
        <v>109.02360215053763</v>
      </c>
      <c r="R10" s="44"/>
      <c r="S10" s="44"/>
      <c r="T10" s="44"/>
      <c r="U10" s="44"/>
      <c r="V10" s="44"/>
      <c r="W10" s="44"/>
      <c r="X10" s="44"/>
      <c r="Y10" s="44"/>
      <c r="Z10" s="44"/>
    </row>
    <row r="11" spans="1:26" x14ac:dyDescent="0.25">
      <c r="A11" s="32">
        <v>3</v>
      </c>
      <c r="B11" s="40" t="s">
        <v>3</v>
      </c>
      <c r="C11" s="35">
        <f>IFERROR(INDEX('BD+FUNC'!$C$99:$AG$104,4,MATCH('PLD mensal (dia)'!$A11,'BD+FUNC'!$C$99:$AG$99,0)),"")</f>
        <v>273.82291666666669</v>
      </c>
      <c r="D11" s="35">
        <f>IFERROR(INDEX('BD+FUNC'!$AH$99:$BI$104,4,MATCH('PLD mensal (dia)'!$A11,'BD+FUNC'!$AH$99:$BI$99,0)),"")</f>
        <v>145.58708333333334</v>
      </c>
      <c r="E11" s="35">
        <f>IFERROR(INDEX('BD+FUNC'!$BJ$99:$CN$104,4,MATCH('PLD mensal (dia)'!$A11,'BD+FUNC'!$BJ$99:$CN$99,0)),"")</f>
        <v>140.0025</v>
      </c>
      <c r="F11" s="34"/>
      <c r="G11" s="34"/>
      <c r="H11" s="34"/>
      <c r="I11" s="34"/>
      <c r="J11" s="34"/>
      <c r="K11" s="34"/>
      <c r="L11" s="34"/>
      <c r="M11" s="34"/>
      <c r="N11" s="34"/>
      <c r="O11" s="43">
        <f t="shared" si="0"/>
        <v>240.3701478494624</v>
      </c>
      <c r="P11" s="43">
        <f t="shared" si="1"/>
        <v>164.3952678571429</v>
      </c>
      <c r="Q11" s="43">
        <f t="shared" si="2"/>
        <v>110.27641129032256</v>
      </c>
      <c r="R11" s="44"/>
      <c r="S11" s="44"/>
      <c r="T11" s="44"/>
      <c r="U11" s="44"/>
      <c r="V11" s="44"/>
      <c r="W11" s="44"/>
      <c r="X11" s="44"/>
      <c r="Y11" s="44"/>
      <c r="Z11" s="44"/>
    </row>
    <row r="12" spans="1:26" x14ac:dyDescent="0.25">
      <c r="A12" s="32">
        <v>3</v>
      </c>
      <c r="B12" s="40" t="s">
        <v>4</v>
      </c>
      <c r="C12" s="35">
        <f>IFERROR(INDEX('BD+FUNC'!$C$99:$AG$104,5,MATCH('PLD mensal (dia)'!$A12,'BD+FUNC'!$C$99:$AG$99,0)),"")</f>
        <v>273.82125000000002</v>
      </c>
      <c r="D12" s="35">
        <f>IFERROR(INDEX('BD+FUNC'!$AH$99:$BI$104,5,MATCH('PLD mensal (dia)'!$A12,'BD+FUNC'!$AH$99:$BI$99,0)),"")</f>
        <v>148.26708333333332</v>
      </c>
      <c r="E12" s="35">
        <f>IFERROR(INDEX('BD+FUNC'!$BJ$99:$CN$104,5,MATCH('PLD mensal (dia)'!$A12,'BD+FUNC'!$BJ$99:$CN$99,0)),"")</f>
        <v>49.769999999999989</v>
      </c>
      <c r="F12" s="34"/>
      <c r="G12" s="34"/>
      <c r="H12" s="34"/>
      <c r="I12" s="34"/>
      <c r="J12" s="34"/>
      <c r="K12" s="34"/>
      <c r="L12" s="34"/>
      <c r="M12" s="34"/>
      <c r="N12" s="34"/>
      <c r="O12" s="43">
        <f t="shared" si="0"/>
        <v>239.0182661290323</v>
      </c>
      <c r="P12" s="43">
        <f t="shared" si="1"/>
        <v>162.68462797619048</v>
      </c>
      <c r="Q12" s="43">
        <f t="shared" si="2"/>
        <v>78.01512096774195</v>
      </c>
      <c r="R12" s="44"/>
      <c r="S12" s="44"/>
      <c r="T12" s="44"/>
      <c r="U12" s="44"/>
      <c r="V12" s="44"/>
      <c r="W12" s="44"/>
      <c r="X12" s="44"/>
      <c r="Y12" s="44"/>
      <c r="Z12" s="44"/>
    </row>
    <row r="13" spans="1:26" x14ac:dyDescent="0.25">
      <c r="A13" s="32">
        <v>3</v>
      </c>
      <c r="B13" s="40" t="s">
        <v>5</v>
      </c>
      <c r="C13" s="35">
        <f>IFERROR(INDEX('BD+FUNC'!$C$99:$AG$104,6,MATCH('PLD mensal (dia)'!$A13,'BD+FUNC'!$C$99:$AG$99,0)),"")</f>
        <v>273.82125000000002</v>
      </c>
      <c r="D13" s="35">
        <f>IFERROR(INDEX('BD+FUNC'!$AH$99:$BI$104,6,MATCH('PLD mensal (dia)'!$A13,'BD+FUNC'!$AH$99:$BI$99,0)),"")</f>
        <v>148.26583333333332</v>
      </c>
      <c r="E13" s="35">
        <f>IFERROR(INDEX('BD+FUNC'!$BJ$99:$CN$104,6,MATCH('PLD mensal (dia)'!$A13,'BD+FUNC'!$BJ$99:$CN$99,0)),"")</f>
        <v>49.769999999999989</v>
      </c>
      <c r="F13" s="34"/>
      <c r="G13" s="34"/>
      <c r="H13" s="34"/>
      <c r="I13" s="34"/>
      <c r="J13" s="34"/>
      <c r="K13" s="34"/>
      <c r="L13" s="34"/>
      <c r="M13" s="34"/>
      <c r="N13" s="34"/>
      <c r="O13" s="43">
        <f t="shared" si="0"/>
        <v>240.3973790322581</v>
      </c>
      <c r="P13" s="43">
        <f t="shared" si="1"/>
        <v>162.49965773809527</v>
      </c>
      <c r="Q13" s="43">
        <f t="shared" si="2"/>
        <v>55.573400537634399</v>
      </c>
      <c r="R13" s="44"/>
      <c r="S13" s="44"/>
      <c r="T13" s="44"/>
      <c r="U13" s="44"/>
      <c r="V13" s="44"/>
      <c r="W13" s="44"/>
      <c r="X13" s="44"/>
      <c r="Y13" s="44"/>
      <c r="Z13" s="44"/>
    </row>
    <row r="14" spans="1:26" x14ac:dyDescent="0.25">
      <c r="A14" s="32">
        <v>4</v>
      </c>
      <c r="B14" s="40" t="s">
        <v>2</v>
      </c>
      <c r="C14" s="35">
        <f t="array" ref="C14">IFERROR(INDEX('BD+FUNC'!$C$99:$AG$104,3,MATCH('PLD mensal (dia)'!$A14,'BD+FUNC'!$C$99:$AG$99,0)),"")</f>
        <v>296.16625000000005</v>
      </c>
      <c r="D14" s="35">
        <f>IFERROR(INDEX('BD+FUNC'!$AH$99:$BI$104,3,MATCH('PLD mensal (dia)'!$A14,'BD+FUNC'!$AH$99:$BI$99,0)),"")</f>
        <v>154.65874999999997</v>
      </c>
      <c r="E14" s="35">
        <f>IFERROR(INDEX('BD+FUNC'!$BJ$99:$CN$104,3,MATCH('PLD mensal (dia)'!$A14,'BD+FUNC'!$BJ$99:$CN$99,0)),"")</f>
        <v>139.9675</v>
      </c>
      <c r="F14" s="34"/>
      <c r="G14" s="34"/>
      <c r="H14" s="34"/>
      <c r="I14" s="34"/>
      <c r="J14" s="34"/>
      <c r="K14" s="34"/>
      <c r="L14" s="34"/>
      <c r="M14" s="34"/>
      <c r="N14" s="34"/>
      <c r="O14" s="43">
        <f t="shared" si="0"/>
        <v>242.72049731182796</v>
      </c>
      <c r="P14" s="43">
        <f t="shared" si="1"/>
        <v>165.98412202380953</v>
      </c>
      <c r="Q14" s="43">
        <f t="shared" si="2"/>
        <v>109.02360215053763</v>
      </c>
      <c r="R14" s="44"/>
      <c r="S14" s="44"/>
      <c r="T14" s="44"/>
      <c r="U14" s="44"/>
      <c r="V14" s="44"/>
      <c r="W14" s="44"/>
      <c r="X14" s="44"/>
      <c r="Y14" s="44"/>
      <c r="Z14" s="44"/>
    </row>
    <row r="15" spans="1:26" x14ac:dyDescent="0.25">
      <c r="A15" s="32">
        <v>4</v>
      </c>
      <c r="B15" s="40" t="s">
        <v>3</v>
      </c>
      <c r="C15" s="35">
        <f>IFERROR(INDEX('BD+FUNC'!$C$99:$AG$104,4,MATCH('PLD mensal (dia)'!$A15,'BD+FUNC'!$C$99:$AG$99,0)),"")</f>
        <v>296.16625000000005</v>
      </c>
      <c r="D15" s="35">
        <f>IFERROR(INDEX('BD+FUNC'!$AH$99:$BI$104,4,MATCH('PLD mensal (dia)'!$A15,'BD+FUNC'!$AH$99:$BI$99,0)),"")</f>
        <v>143.29791666666668</v>
      </c>
      <c r="E15" s="35">
        <f>IFERROR(INDEX('BD+FUNC'!$BJ$99:$CN$104,4,MATCH('PLD mensal (dia)'!$A15,'BD+FUNC'!$BJ$99:$CN$99,0)),"")</f>
        <v>140.19666666666669</v>
      </c>
      <c r="F15" s="34"/>
      <c r="G15" s="34"/>
      <c r="H15" s="34"/>
      <c r="I15" s="34"/>
      <c r="J15" s="34"/>
      <c r="K15" s="34"/>
      <c r="L15" s="34"/>
      <c r="M15" s="34"/>
      <c r="N15" s="34"/>
      <c r="O15" s="43">
        <f t="shared" si="0"/>
        <v>240.3701478494624</v>
      </c>
      <c r="P15" s="43">
        <f t="shared" si="1"/>
        <v>164.3952678571429</v>
      </c>
      <c r="Q15" s="43">
        <f t="shared" si="2"/>
        <v>110.27641129032256</v>
      </c>
      <c r="R15" s="44"/>
      <c r="S15" s="44"/>
      <c r="T15" s="44"/>
      <c r="U15" s="44"/>
      <c r="V15" s="44"/>
      <c r="W15" s="44"/>
      <c r="X15" s="44"/>
      <c r="Y15" s="44"/>
      <c r="Z15" s="44"/>
    </row>
    <row r="16" spans="1:26" x14ac:dyDescent="0.25">
      <c r="A16" s="32">
        <v>4</v>
      </c>
      <c r="B16" s="40" t="s">
        <v>4</v>
      </c>
      <c r="C16" s="35">
        <f>IFERROR(INDEX('BD+FUNC'!$C$99:$AG$104,5,MATCH('PLD mensal (dia)'!$A16,'BD+FUNC'!$C$99:$AG$99,0)),"")</f>
        <v>296.16541666666672</v>
      </c>
      <c r="D16" s="35">
        <f>IFERROR(INDEX('BD+FUNC'!$AH$99:$BI$104,5,MATCH('PLD mensal (dia)'!$A16,'BD+FUNC'!$AH$99:$BI$99,0)),"")</f>
        <v>149.76625000000001</v>
      </c>
      <c r="E16" s="35">
        <f>IFERROR(INDEX('BD+FUNC'!$BJ$99:$CN$104,5,MATCH('PLD mensal (dia)'!$A16,'BD+FUNC'!$BJ$99:$CN$99,0)),"")</f>
        <v>55.852499999999985</v>
      </c>
      <c r="F16" s="34"/>
      <c r="G16" s="34"/>
      <c r="H16" s="34"/>
      <c r="I16" s="34"/>
      <c r="J16" s="34"/>
      <c r="K16" s="34"/>
      <c r="L16" s="34"/>
      <c r="M16" s="34"/>
      <c r="N16" s="34"/>
      <c r="O16" s="43">
        <f t="shared" si="0"/>
        <v>239.0182661290323</v>
      </c>
      <c r="P16" s="43">
        <f t="shared" si="1"/>
        <v>162.68462797619048</v>
      </c>
      <c r="Q16" s="43">
        <f t="shared" si="2"/>
        <v>78.01512096774195</v>
      </c>
      <c r="R16" s="44"/>
      <c r="S16" s="44"/>
      <c r="T16" s="44"/>
      <c r="U16" s="44"/>
      <c r="V16" s="44"/>
      <c r="W16" s="44"/>
      <c r="X16" s="44"/>
      <c r="Y16" s="44"/>
      <c r="Z16" s="44"/>
    </row>
    <row r="17" spans="1:26" x14ac:dyDescent="0.25">
      <c r="A17" s="32">
        <v>4</v>
      </c>
      <c r="B17" s="40" t="s">
        <v>5</v>
      </c>
      <c r="C17" s="35">
        <f>IFERROR(INDEX('BD+FUNC'!$C$99:$AG$104,6,MATCH('PLD mensal (dia)'!$A17,'BD+FUNC'!$C$99:$AG$99,0)),"")</f>
        <v>296.16625000000005</v>
      </c>
      <c r="D17" s="35">
        <f>IFERROR(INDEX('BD+FUNC'!$AH$99:$BI$104,6,MATCH('PLD mensal (dia)'!$A17,'BD+FUNC'!$AH$99:$BI$99,0)),"")</f>
        <v>149.76625000000001</v>
      </c>
      <c r="E17" s="35">
        <f>IFERROR(INDEX('BD+FUNC'!$BJ$99:$CN$104,6,MATCH('PLD mensal (dia)'!$A17,'BD+FUNC'!$BJ$99:$CN$99,0)),"")</f>
        <v>49.769999999999989</v>
      </c>
      <c r="F17" s="34"/>
      <c r="G17" s="34"/>
      <c r="H17" s="34"/>
      <c r="I17" s="34"/>
      <c r="J17" s="34"/>
      <c r="K17" s="34"/>
      <c r="L17" s="34"/>
      <c r="M17" s="34"/>
      <c r="N17" s="34"/>
      <c r="O17" s="43">
        <f t="shared" si="0"/>
        <v>240.3973790322581</v>
      </c>
      <c r="P17" s="43">
        <f t="shared" si="1"/>
        <v>162.49965773809527</v>
      </c>
      <c r="Q17" s="43">
        <f t="shared" si="2"/>
        <v>55.573400537634399</v>
      </c>
      <c r="R17" s="44"/>
      <c r="S17" s="44"/>
      <c r="T17" s="44"/>
      <c r="U17" s="44"/>
      <c r="V17" s="44"/>
      <c r="W17" s="44"/>
      <c r="X17" s="44"/>
      <c r="Y17" s="44"/>
      <c r="Z17" s="44"/>
    </row>
    <row r="18" spans="1:26" x14ac:dyDescent="0.25">
      <c r="A18" s="32">
        <v>5</v>
      </c>
      <c r="B18" s="40" t="s">
        <v>2</v>
      </c>
      <c r="C18" s="35">
        <f t="array" ref="C18">IFERROR(INDEX('BD+FUNC'!$C$99:$AG$104,3,MATCH('PLD mensal (dia)'!$A18,'BD+FUNC'!$C$99:$AG$99,0)),"")</f>
        <v>298.26416666666671</v>
      </c>
      <c r="D18" s="35">
        <f>IFERROR(INDEX('BD+FUNC'!$AH$99:$BI$104,3,MATCH('PLD mensal (dia)'!$A18,'BD+FUNC'!$AH$99:$BI$99,0)),"")</f>
        <v>160.375</v>
      </c>
      <c r="E18" s="35">
        <f>IFERROR(INDEX('BD+FUNC'!$BJ$99:$CN$104,3,MATCH('PLD mensal (dia)'!$A18,'BD+FUNC'!$BJ$99:$CN$99,0)),"")</f>
        <v>138.49958333333336</v>
      </c>
      <c r="F18" s="34"/>
      <c r="G18" s="34"/>
      <c r="H18" s="34"/>
      <c r="I18" s="34"/>
      <c r="J18" s="34"/>
      <c r="K18" s="34"/>
      <c r="L18" s="34"/>
      <c r="M18" s="34"/>
      <c r="N18" s="34"/>
      <c r="O18" s="43">
        <f t="shared" si="0"/>
        <v>242.72049731182796</v>
      </c>
      <c r="P18" s="43">
        <f t="shared" si="1"/>
        <v>165.98412202380953</v>
      </c>
      <c r="Q18" s="43">
        <f t="shared" si="2"/>
        <v>109.02360215053763</v>
      </c>
      <c r="R18" s="44"/>
      <c r="S18" s="44"/>
      <c r="T18" s="44"/>
      <c r="U18" s="44"/>
      <c r="V18" s="44"/>
      <c r="W18" s="44"/>
      <c r="X18" s="44"/>
      <c r="Y18" s="44"/>
      <c r="Z18" s="44"/>
    </row>
    <row r="19" spans="1:26" x14ac:dyDescent="0.25">
      <c r="A19" s="32">
        <v>5</v>
      </c>
      <c r="B19" s="40" t="s">
        <v>3</v>
      </c>
      <c r="C19" s="35">
        <f>IFERROR(INDEX('BD+FUNC'!$C$99:$AG$104,4,MATCH('PLD mensal (dia)'!$A19,'BD+FUNC'!$C$99:$AG$99,0)),"")</f>
        <v>298.26416666666671</v>
      </c>
      <c r="D19" s="35">
        <f>IFERROR(INDEX('BD+FUNC'!$AH$99:$BI$104,4,MATCH('PLD mensal (dia)'!$A19,'BD+FUNC'!$AH$99:$BI$99,0)),"")</f>
        <v>140.16541666666666</v>
      </c>
      <c r="E19" s="35">
        <f>IFERROR(INDEX('BD+FUNC'!$BJ$99:$CN$104,4,MATCH('PLD mensal (dia)'!$A19,'BD+FUNC'!$BJ$99:$CN$99,0)),"")</f>
        <v>138.66708333333335</v>
      </c>
      <c r="F19" s="34"/>
      <c r="G19" s="34"/>
      <c r="H19" s="34"/>
      <c r="I19" s="34"/>
      <c r="J19" s="34"/>
      <c r="K19" s="34"/>
      <c r="L19" s="34"/>
      <c r="M19" s="34"/>
      <c r="N19" s="34"/>
      <c r="O19" s="43">
        <f t="shared" si="0"/>
        <v>240.3701478494624</v>
      </c>
      <c r="P19" s="43">
        <f t="shared" si="1"/>
        <v>164.3952678571429</v>
      </c>
      <c r="Q19" s="43">
        <f t="shared" si="2"/>
        <v>110.27641129032256</v>
      </c>
      <c r="R19" s="44"/>
      <c r="S19" s="44"/>
      <c r="T19" s="44"/>
      <c r="U19" s="44"/>
      <c r="V19" s="44"/>
      <c r="W19" s="44"/>
      <c r="X19" s="44"/>
      <c r="Y19" s="44"/>
      <c r="Z19" s="44"/>
    </row>
    <row r="20" spans="1:26" x14ac:dyDescent="0.25">
      <c r="A20" s="32">
        <v>5</v>
      </c>
      <c r="B20" s="40" t="s">
        <v>4</v>
      </c>
      <c r="C20" s="35">
        <f>IFERROR(INDEX('BD+FUNC'!$C$99:$AG$104,5,MATCH('PLD mensal (dia)'!$A20,'BD+FUNC'!$C$99:$AG$99,0)),"")</f>
        <v>298.1316666666666</v>
      </c>
      <c r="D20" s="35">
        <f>IFERROR(INDEX('BD+FUNC'!$AH$99:$BI$104,5,MATCH('PLD mensal (dia)'!$A20,'BD+FUNC'!$AH$99:$BI$99,0)),"")</f>
        <v>160.37541666666667</v>
      </c>
      <c r="E20" s="35">
        <f>IFERROR(INDEX('BD+FUNC'!$BJ$99:$CN$104,5,MATCH('PLD mensal (dia)'!$A20,'BD+FUNC'!$BJ$99:$CN$99,0)),"")</f>
        <v>135.21291666666664</v>
      </c>
      <c r="F20" s="34"/>
      <c r="G20" s="34"/>
      <c r="H20" s="34"/>
      <c r="I20" s="34"/>
      <c r="J20" s="34"/>
      <c r="K20" s="34"/>
      <c r="L20" s="34"/>
      <c r="M20" s="34"/>
      <c r="N20" s="34"/>
      <c r="O20" s="43">
        <f t="shared" si="0"/>
        <v>239.0182661290323</v>
      </c>
      <c r="P20" s="43">
        <f t="shared" si="1"/>
        <v>162.68462797619048</v>
      </c>
      <c r="Q20" s="43">
        <f t="shared" si="2"/>
        <v>78.01512096774195</v>
      </c>
      <c r="R20" s="44"/>
      <c r="S20" s="44"/>
      <c r="T20" s="44"/>
      <c r="U20" s="44"/>
      <c r="V20" s="44"/>
      <c r="W20" s="44"/>
      <c r="X20" s="44"/>
      <c r="Y20" s="44"/>
      <c r="Z20" s="44"/>
    </row>
    <row r="21" spans="1:26" x14ac:dyDescent="0.25">
      <c r="A21" s="32">
        <v>5</v>
      </c>
      <c r="B21" s="40" t="s">
        <v>5</v>
      </c>
      <c r="C21" s="35">
        <f>IFERROR(INDEX('BD+FUNC'!$C$99:$AG$104,6,MATCH('PLD mensal (dia)'!$A21,'BD+FUNC'!$C$99:$AG$99,0)),"")</f>
        <v>298.26416666666671</v>
      </c>
      <c r="D21" s="35">
        <f>IFERROR(INDEX('BD+FUNC'!$AH$99:$BI$104,6,MATCH('PLD mensal (dia)'!$A21,'BD+FUNC'!$AH$99:$BI$99,0)),"")</f>
        <v>160.375</v>
      </c>
      <c r="E21" s="35">
        <f>IFERROR(INDEX('BD+FUNC'!$BJ$99:$CN$104,6,MATCH('PLD mensal (dia)'!$A21,'BD+FUNC'!$BJ$99:$CN$99,0)),"")</f>
        <v>131.65458333333331</v>
      </c>
      <c r="F21" s="34"/>
      <c r="G21" s="34"/>
      <c r="H21" s="34"/>
      <c r="I21" s="34"/>
      <c r="J21" s="34"/>
      <c r="K21" s="34"/>
      <c r="L21" s="34"/>
      <c r="M21" s="34"/>
      <c r="N21" s="34"/>
      <c r="O21" s="43">
        <f t="shared" si="0"/>
        <v>240.3973790322581</v>
      </c>
      <c r="P21" s="43">
        <f t="shared" si="1"/>
        <v>162.49965773809527</v>
      </c>
      <c r="Q21" s="43">
        <f t="shared" si="2"/>
        <v>55.573400537634399</v>
      </c>
      <c r="R21" s="44"/>
      <c r="S21" s="44"/>
      <c r="T21" s="44"/>
      <c r="U21" s="44"/>
      <c r="V21" s="44"/>
      <c r="W21" s="44"/>
      <c r="X21" s="44"/>
      <c r="Y21" s="44"/>
      <c r="Z21" s="44"/>
    </row>
    <row r="22" spans="1:26" x14ac:dyDescent="0.25">
      <c r="A22" s="32">
        <v>6</v>
      </c>
      <c r="B22" s="40" t="s">
        <v>2</v>
      </c>
      <c r="C22" s="35">
        <f t="array" ref="C22">IFERROR(INDEX('BD+FUNC'!$C$99:$AG$104,3,MATCH('PLD mensal (dia)'!$A22,'BD+FUNC'!$C$99:$AG$99,0)),"")</f>
        <v>299.71541666666661</v>
      </c>
      <c r="D22" s="35">
        <f>IFERROR(INDEX('BD+FUNC'!$AH$99:$BI$104,3,MATCH('PLD mensal (dia)'!$A22,'BD+FUNC'!$AH$99:$BI$99,0)),"")</f>
        <v>168.29124999999993</v>
      </c>
      <c r="E22" s="35">
        <f>IFERROR(INDEX('BD+FUNC'!$BJ$99:$CN$104,3,MATCH('PLD mensal (dia)'!$A22,'BD+FUNC'!$BJ$99:$CN$99,0)),"")</f>
        <v>72.239583333333329</v>
      </c>
      <c r="F22" s="34"/>
      <c r="G22" s="34"/>
      <c r="H22" s="34"/>
      <c r="I22" s="34"/>
      <c r="J22" s="34"/>
      <c r="K22" s="34"/>
      <c r="L22" s="34"/>
      <c r="M22" s="34"/>
      <c r="N22" s="34"/>
      <c r="O22" s="43">
        <f t="shared" si="0"/>
        <v>242.72049731182796</v>
      </c>
      <c r="P22" s="43">
        <f t="shared" si="1"/>
        <v>165.98412202380953</v>
      </c>
      <c r="Q22" s="43">
        <f t="shared" si="2"/>
        <v>109.02360215053763</v>
      </c>
      <c r="R22" s="44"/>
      <c r="S22" s="44"/>
      <c r="T22" s="44"/>
      <c r="U22" s="44"/>
      <c r="V22" s="44"/>
      <c r="W22" s="44"/>
      <c r="X22" s="44"/>
      <c r="Y22" s="44"/>
      <c r="Z22" s="44"/>
    </row>
    <row r="23" spans="1:26" x14ac:dyDescent="0.25">
      <c r="A23" s="32">
        <v>6</v>
      </c>
      <c r="B23" s="40" t="s">
        <v>3</v>
      </c>
      <c r="C23" s="35">
        <f>IFERROR(INDEX('BD+FUNC'!$C$99:$AG$104,4,MATCH('PLD mensal (dia)'!$A23,'BD+FUNC'!$C$99:$AG$99,0)),"")</f>
        <v>299.71541666666661</v>
      </c>
      <c r="D23" s="35">
        <f>IFERROR(INDEX('BD+FUNC'!$AH$99:$BI$104,4,MATCH('PLD mensal (dia)'!$A23,'BD+FUNC'!$AH$99:$BI$99,0)),"")</f>
        <v>166.55874999999997</v>
      </c>
      <c r="E23" s="35">
        <f>IFERROR(INDEX('BD+FUNC'!$BJ$99:$CN$104,4,MATCH('PLD mensal (dia)'!$A23,'BD+FUNC'!$BJ$99:$CN$99,0)),"")</f>
        <v>72.318333333333328</v>
      </c>
      <c r="F23" s="34"/>
      <c r="G23" s="34"/>
      <c r="H23" s="34"/>
      <c r="I23" s="34"/>
      <c r="J23" s="34"/>
      <c r="K23" s="34"/>
      <c r="L23" s="34"/>
      <c r="M23" s="34"/>
      <c r="N23" s="34"/>
      <c r="O23" s="43">
        <f t="shared" si="0"/>
        <v>240.3701478494624</v>
      </c>
      <c r="P23" s="43">
        <f t="shared" si="1"/>
        <v>164.3952678571429</v>
      </c>
      <c r="Q23" s="43">
        <f t="shared" si="2"/>
        <v>110.27641129032256</v>
      </c>
      <c r="R23" s="44"/>
      <c r="S23" s="44"/>
      <c r="T23" s="44"/>
      <c r="U23" s="44"/>
      <c r="V23" s="44"/>
      <c r="W23" s="44"/>
      <c r="X23" s="44"/>
      <c r="Y23" s="44"/>
      <c r="Z23" s="44"/>
    </row>
    <row r="24" spans="1:26" x14ac:dyDescent="0.25">
      <c r="A24" s="32">
        <v>6</v>
      </c>
      <c r="B24" s="40" t="s">
        <v>4</v>
      </c>
      <c r="C24" s="35">
        <f>IFERROR(INDEX('BD+FUNC'!$C$99:$AG$104,5,MATCH('PLD mensal (dia)'!$A24,'BD+FUNC'!$C$99:$AG$99,0)),"")</f>
        <v>260.60166666666674</v>
      </c>
      <c r="D24" s="35">
        <f>IFERROR(INDEX('BD+FUNC'!$AH$99:$BI$104,5,MATCH('PLD mensal (dia)'!$A24,'BD+FUNC'!$AH$99:$BI$99,0)),"")</f>
        <v>168.14208333333326</v>
      </c>
      <c r="E24" s="35">
        <f>IFERROR(INDEX('BD+FUNC'!$BJ$99:$CN$104,5,MATCH('PLD mensal (dia)'!$A24,'BD+FUNC'!$BJ$99:$CN$99,0)),"")</f>
        <v>49.769999999999989</v>
      </c>
      <c r="F24" s="34"/>
      <c r="G24" s="34"/>
      <c r="H24" s="34"/>
      <c r="I24" s="34"/>
      <c r="J24" s="34"/>
      <c r="K24" s="34"/>
      <c r="L24" s="34"/>
      <c r="M24" s="34"/>
      <c r="N24" s="34"/>
      <c r="O24" s="43">
        <f t="shared" si="0"/>
        <v>239.0182661290323</v>
      </c>
      <c r="P24" s="43">
        <f t="shared" si="1"/>
        <v>162.68462797619048</v>
      </c>
      <c r="Q24" s="43">
        <f t="shared" si="2"/>
        <v>78.01512096774195</v>
      </c>
      <c r="R24" s="44"/>
      <c r="S24" s="44"/>
      <c r="T24" s="44"/>
      <c r="U24" s="44"/>
      <c r="V24" s="44"/>
      <c r="W24" s="44"/>
      <c r="X24" s="44"/>
      <c r="Y24" s="44"/>
      <c r="Z24" s="44"/>
    </row>
    <row r="25" spans="1:26" x14ac:dyDescent="0.25">
      <c r="A25" s="32">
        <v>6</v>
      </c>
      <c r="B25" s="40" t="s">
        <v>5</v>
      </c>
      <c r="C25" s="35">
        <f>IFERROR(INDEX('BD+FUNC'!$C$99:$AG$104,6,MATCH('PLD mensal (dia)'!$A25,'BD+FUNC'!$C$99:$AG$99,0)),"")</f>
        <v>299.71541666666661</v>
      </c>
      <c r="D25" s="35">
        <f>IFERROR(INDEX('BD+FUNC'!$AH$99:$BI$104,6,MATCH('PLD mensal (dia)'!$A25,'BD+FUNC'!$AH$99:$BI$99,0)),"")</f>
        <v>168.14208333333326</v>
      </c>
      <c r="E25" s="35">
        <f>IFERROR(INDEX('BD+FUNC'!$BJ$99:$CN$104,6,MATCH('PLD mensal (dia)'!$A25,'BD+FUNC'!$BJ$99:$CN$99,0)),"")</f>
        <v>49.769999999999989</v>
      </c>
      <c r="F25" s="34"/>
      <c r="G25" s="34"/>
      <c r="H25" s="34"/>
      <c r="I25" s="34"/>
      <c r="J25" s="34"/>
      <c r="K25" s="34"/>
      <c r="L25" s="34"/>
      <c r="M25" s="34"/>
      <c r="N25" s="34"/>
      <c r="O25" s="43">
        <f t="shared" si="0"/>
        <v>240.3973790322581</v>
      </c>
      <c r="P25" s="43">
        <f t="shared" si="1"/>
        <v>162.49965773809527</v>
      </c>
      <c r="Q25" s="43">
        <f t="shared" si="2"/>
        <v>55.573400537634399</v>
      </c>
      <c r="R25" s="44"/>
      <c r="S25" s="44"/>
      <c r="T25" s="44"/>
      <c r="U25" s="44"/>
      <c r="V25" s="44"/>
      <c r="W25" s="44"/>
      <c r="X25" s="44"/>
      <c r="Y25" s="44"/>
      <c r="Z25" s="44"/>
    </row>
    <row r="26" spans="1:26" x14ac:dyDescent="0.25">
      <c r="A26" s="32">
        <v>7</v>
      </c>
      <c r="B26" s="40" t="s">
        <v>2</v>
      </c>
      <c r="C26" s="35">
        <f t="array" ref="C26">IFERROR(INDEX('BD+FUNC'!$C$99:$AG$104,3,MATCH('PLD mensal (dia)'!$A26,'BD+FUNC'!$C$99:$AG$99,0)),"")</f>
        <v>318.82041666666663</v>
      </c>
      <c r="D26" s="35">
        <f>IFERROR(INDEX('BD+FUNC'!$AH$99:$BI$104,3,MATCH('PLD mensal (dia)'!$A26,'BD+FUNC'!$AH$99:$BI$99,0)),"")</f>
        <v>165.0275</v>
      </c>
      <c r="E26" s="35">
        <f>IFERROR(INDEX('BD+FUNC'!$BJ$99:$CN$104,3,MATCH('PLD mensal (dia)'!$A26,'BD+FUNC'!$BJ$99:$CN$99,0)),"")</f>
        <v>57.094166666666666</v>
      </c>
      <c r="F26" s="34"/>
      <c r="G26" s="34"/>
      <c r="H26" s="34"/>
      <c r="I26" s="34"/>
      <c r="J26" s="34"/>
      <c r="K26" s="34"/>
      <c r="L26" s="34"/>
      <c r="M26" s="34"/>
      <c r="N26" s="34"/>
      <c r="O26" s="43">
        <f t="shared" si="0"/>
        <v>242.72049731182796</v>
      </c>
      <c r="P26" s="43">
        <f t="shared" si="1"/>
        <v>165.98412202380953</v>
      </c>
      <c r="Q26" s="43">
        <f t="shared" si="2"/>
        <v>109.02360215053763</v>
      </c>
      <c r="R26" s="44"/>
      <c r="S26" s="44"/>
      <c r="T26" s="44"/>
      <c r="U26" s="44"/>
      <c r="V26" s="44"/>
      <c r="W26" s="44"/>
      <c r="X26" s="44"/>
      <c r="Y26" s="44"/>
      <c r="Z26" s="44"/>
    </row>
    <row r="27" spans="1:26" x14ac:dyDescent="0.25">
      <c r="A27" s="32">
        <v>7</v>
      </c>
      <c r="B27" s="40" t="s">
        <v>3</v>
      </c>
      <c r="C27" s="35">
        <f>IFERROR(INDEX('BD+FUNC'!$C$99:$AG$104,4,MATCH('PLD mensal (dia)'!$A27,'BD+FUNC'!$C$99:$AG$99,0)),"")</f>
        <v>318.82041666666663</v>
      </c>
      <c r="D27" s="35">
        <f>IFERROR(INDEX('BD+FUNC'!$AH$99:$BI$104,4,MATCH('PLD mensal (dia)'!$A27,'BD+FUNC'!$AH$99:$BI$99,0)),"")</f>
        <v>164.52708333333337</v>
      </c>
      <c r="E27" s="35">
        <f>IFERROR(INDEX('BD+FUNC'!$BJ$99:$CN$104,4,MATCH('PLD mensal (dia)'!$A27,'BD+FUNC'!$BJ$99:$CN$99,0)),"")</f>
        <v>57.368333333333318</v>
      </c>
      <c r="F27" s="34"/>
      <c r="G27" s="34"/>
      <c r="H27" s="34"/>
      <c r="I27" s="34"/>
      <c r="J27" s="34"/>
      <c r="K27" s="34"/>
      <c r="L27" s="34"/>
      <c r="M27" s="34"/>
      <c r="N27" s="34"/>
      <c r="O27" s="43">
        <f t="shared" si="0"/>
        <v>240.3701478494624</v>
      </c>
      <c r="P27" s="43">
        <f t="shared" si="1"/>
        <v>164.3952678571429</v>
      </c>
      <c r="Q27" s="43">
        <f t="shared" si="2"/>
        <v>110.27641129032256</v>
      </c>
      <c r="R27" s="44"/>
      <c r="S27" s="44"/>
      <c r="T27" s="44"/>
      <c r="U27" s="44"/>
      <c r="V27" s="44"/>
      <c r="W27" s="44"/>
      <c r="X27" s="44"/>
      <c r="Y27" s="44"/>
      <c r="Z27" s="44"/>
    </row>
    <row r="28" spans="1:26" x14ac:dyDescent="0.25">
      <c r="A28" s="32">
        <v>7</v>
      </c>
      <c r="B28" s="40" t="s">
        <v>4</v>
      </c>
      <c r="C28" s="35">
        <f>IFERROR(INDEX('BD+FUNC'!$C$99:$AG$104,5,MATCH('PLD mensal (dia)'!$A28,'BD+FUNC'!$C$99:$AG$99,0)),"")</f>
        <v>318.82041666666663</v>
      </c>
      <c r="D28" s="35">
        <f>IFERROR(INDEX('BD+FUNC'!$AH$99:$BI$104,5,MATCH('PLD mensal (dia)'!$A28,'BD+FUNC'!$AH$99:$BI$99,0)),"")</f>
        <v>165.02875</v>
      </c>
      <c r="E28" s="35">
        <f>IFERROR(INDEX('BD+FUNC'!$BJ$99:$CN$104,5,MATCH('PLD mensal (dia)'!$A28,'BD+FUNC'!$BJ$99:$CN$99,0)),"")</f>
        <v>54.978333333333332</v>
      </c>
      <c r="F28" s="34"/>
      <c r="G28" s="34"/>
      <c r="H28" s="34"/>
      <c r="I28" s="34"/>
      <c r="J28" s="34"/>
      <c r="K28" s="34"/>
      <c r="L28" s="34"/>
      <c r="M28" s="34"/>
      <c r="N28" s="34"/>
      <c r="O28" s="43">
        <f t="shared" si="0"/>
        <v>239.0182661290323</v>
      </c>
      <c r="P28" s="43">
        <f t="shared" si="1"/>
        <v>162.68462797619048</v>
      </c>
      <c r="Q28" s="43">
        <f t="shared" si="2"/>
        <v>78.01512096774195</v>
      </c>
      <c r="R28" s="44"/>
      <c r="S28" s="44"/>
      <c r="T28" s="44"/>
      <c r="U28" s="44"/>
      <c r="V28" s="44"/>
      <c r="W28" s="44"/>
      <c r="X28" s="44"/>
      <c r="Y28" s="44"/>
      <c r="Z28" s="44"/>
    </row>
    <row r="29" spans="1:26" x14ac:dyDescent="0.25">
      <c r="A29" s="32">
        <v>7</v>
      </c>
      <c r="B29" s="40" t="s">
        <v>5</v>
      </c>
      <c r="C29" s="35">
        <f>IFERROR(INDEX('BD+FUNC'!$C$99:$AG$104,6,MATCH('PLD mensal (dia)'!$A29,'BD+FUNC'!$C$99:$AG$99,0)),"")</f>
        <v>318.82041666666663</v>
      </c>
      <c r="D29" s="35">
        <f>IFERROR(INDEX('BD+FUNC'!$AH$99:$BI$104,6,MATCH('PLD mensal (dia)'!$A29,'BD+FUNC'!$AH$99:$BI$99,0)),"")</f>
        <v>165.0275</v>
      </c>
      <c r="E29" s="35">
        <f>IFERROR(INDEX('BD+FUNC'!$BJ$99:$CN$104,6,MATCH('PLD mensal (dia)'!$A29,'BD+FUNC'!$BJ$99:$CN$99,0)),"")</f>
        <v>49.769999999999989</v>
      </c>
      <c r="F29" s="34"/>
      <c r="G29" s="34"/>
      <c r="H29" s="34"/>
      <c r="I29" s="34"/>
      <c r="J29" s="34"/>
      <c r="K29" s="34"/>
      <c r="L29" s="34"/>
      <c r="M29" s="34"/>
      <c r="N29" s="34"/>
      <c r="O29" s="43">
        <f t="shared" si="0"/>
        <v>240.3973790322581</v>
      </c>
      <c r="P29" s="43">
        <f t="shared" si="1"/>
        <v>162.49965773809527</v>
      </c>
      <c r="Q29" s="43">
        <f t="shared" si="2"/>
        <v>55.573400537634399</v>
      </c>
      <c r="R29" s="44"/>
      <c r="S29" s="44"/>
      <c r="T29" s="44"/>
      <c r="U29" s="44"/>
      <c r="V29" s="44"/>
      <c r="W29" s="44"/>
      <c r="X29" s="44"/>
      <c r="Y29" s="44"/>
      <c r="Z29" s="44"/>
    </row>
    <row r="30" spans="1:26" x14ac:dyDescent="0.25">
      <c r="A30" s="32">
        <v>8</v>
      </c>
      <c r="B30" s="40" t="s">
        <v>2</v>
      </c>
      <c r="C30" s="35">
        <f t="array" ref="C30">IFERROR(INDEX('BD+FUNC'!$C$99:$AG$104,3,MATCH('PLD mensal (dia)'!$A30,'BD+FUNC'!$C$99:$AG$99,0)),"")</f>
        <v>312.49291666666664</v>
      </c>
      <c r="D30" s="35">
        <f>IFERROR(INDEX('BD+FUNC'!$AH$99:$BI$104,3,MATCH('PLD mensal (dia)'!$A30,'BD+FUNC'!$AH$99:$BI$99,0)),"")</f>
        <v>171.56083333333333</v>
      </c>
      <c r="E30" s="35">
        <f>IFERROR(INDEX('BD+FUNC'!$BJ$99:$CN$104,3,MATCH('PLD mensal (dia)'!$A30,'BD+FUNC'!$BJ$99:$CN$99,0)),"")</f>
        <v>74.508750000000006</v>
      </c>
      <c r="F30" s="34"/>
      <c r="G30" s="34"/>
      <c r="H30" s="34"/>
      <c r="I30" s="34"/>
      <c r="J30" s="34"/>
      <c r="K30" s="34"/>
      <c r="L30" s="34"/>
      <c r="M30" s="34"/>
      <c r="N30" s="34"/>
      <c r="O30" s="43">
        <f t="shared" si="0"/>
        <v>242.72049731182796</v>
      </c>
      <c r="P30" s="43">
        <f t="shared" si="1"/>
        <v>165.98412202380953</v>
      </c>
      <c r="Q30" s="43">
        <f t="shared" si="2"/>
        <v>109.02360215053763</v>
      </c>
      <c r="R30" s="44"/>
      <c r="S30" s="44"/>
      <c r="T30" s="44"/>
      <c r="U30" s="44"/>
      <c r="V30" s="44"/>
      <c r="W30" s="44"/>
      <c r="X30" s="44"/>
      <c r="Y30" s="44"/>
      <c r="Z30" s="44"/>
    </row>
    <row r="31" spans="1:26" x14ac:dyDescent="0.25">
      <c r="A31" s="32">
        <v>8</v>
      </c>
      <c r="B31" s="40" t="s">
        <v>3</v>
      </c>
      <c r="C31" s="35">
        <f>IFERROR(INDEX('BD+FUNC'!$C$99:$AG$104,4,MATCH('PLD mensal (dia)'!$A31,'BD+FUNC'!$C$99:$AG$99,0)),"")</f>
        <v>312.49291666666664</v>
      </c>
      <c r="D31" s="35">
        <f>IFERROR(INDEX('BD+FUNC'!$AH$99:$BI$104,4,MATCH('PLD mensal (dia)'!$A31,'BD+FUNC'!$AH$99:$BI$99,0)),"")</f>
        <v>170.97</v>
      </c>
      <c r="E31" s="35">
        <f>IFERROR(INDEX('BD+FUNC'!$BJ$99:$CN$104,4,MATCH('PLD mensal (dia)'!$A31,'BD+FUNC'!$BJ$99:$CN$99,0)),"")</f>
        <v>74.509166666666673</v>
      </c>
      <c r="F31" s="34"/>
      <c r="G31" s="34"/>
      <c r="H31" s="34"/>
      <c r="I31" s="34"/>
      <c r="J31" s="34"/>
      <c r="K31" s="34"/>
      <c r="L31" s="34"/>
      <c r="M31" s="34"/>
      <c r="N31" s="34"/>
      <c r="O31" s="43">
        <f t="shared" si="0"/>
        <v>240.3701478494624</v>
      </c>
      <c r="P31" s="43">
        <f t="shared" si="1"/>
        <v>164.3952678571429</v>
      </c>
      <c r="Q31" s="43">
        <f t="shared" si="2"/>
        <v>110.27641129032256</v>
      </c>
      <c r="R31" s="44"/>
      <c r="S31" s="44"/>
      <c r="T31" s="44"/>
      <c r="U31" s="44"/>
      <c r="V31" s="44"/>
      <c r="W31" s="44"/>
      <c r="X31" s="44"/>
      <c r="Y31" s="44"/>
      <c r="Z31" s="44"/>
    </row>
    <row r="32" spans="1:26" x14ac:dyDescent="0.25">
      <c r="A32" s="32">
        <v>8</v>
      </c>
      <c r="B32" s="40" t="s">
        <v>4</v>
      </c>
      <c r="C32" s="35">
        <f>IFERROR(INDEX('BD+FUNC'!$C$99:$AG$104,5,MATCH('PLD mensal (dia)'!$A32,'BD+FUNC'!$C$99:$AG$99,0)),"")</f>
        <v>312.49291666666664</v>
      </c>
      <c r="D32" s="35">
        <f>IFERROR(INDEX('BD+FUNC'!$AH$99:$BI$104,5,MATCH('PLD mensal (dia)'!$A32,'BD+FUNC'!$AH$99:$BI$99,0)),"")</f>
        <v>171.56083333333333</v>
      </c>
      <c r="E32" s="35">
        <f>IFERROR(INDEX('BD+FUNC'!$BJ$99:$CN$104,5,MATCH('PLD mensal (dia)'!$A32,'BD+FUNC'!$BJ$99:$CN$99,0)),"")</f>
        <v>70.083333333333329</v>
      </c>
      <c r="F32" s="34"/>
      <c r="G32" s="34"/>
      <c r="H32" s="34"/>
      <c r="I32" s="34"/>
      <c r="J32" s="34"/>
      <c r="K32" s="34"/>
      <c r="L32" s="34"/>
      <c r="M32" s="34"/>
      <c r="N32" s="34"/>
      <c r="O32" s="43">
        <f t="shared" si="0"/>
        <v>239.0182661290323</v>
      </c>
      <c r="P32" s="43">
        <f t="shared" si="1"/>
        <v>162.68462797619048</v>
      </c>
      <c r="Q32" s="43">
        <f t="shared" si="2"/>
        <v>78.01512096774195</v>
      </c>
      <c r="R32" s="44"/>
      <c r="S32" s="44"/>
      <c r="T32" s="44"/>
      <c r="U32" s="44"/>
      <c r="V32" s="44"/>
      <c r="W32" s="44"/>
      <c r="X32" s="44"/>
      <c r="Y32" s="44"/>
      <c r="Z32" s="44"/>
    </row>
    <row r="33" spans="1:26" x14ac:dyDescent="0.25">
      <c r="A33" s="32">
        <v>8</v>
      </c>
      <c r="B33" s="40" t="s">
        <v>5</v>
      </c>
      <c r="C33" s="35">
        <f>IFERROR(INDEX('BD+FUNC'!$C$99:$AG$104,6,MATCH('PLD mensal (dia)'!$A33,'BD+FUNC'!$C$99:$AG$99,0)),"")</f>
        <v>312.49291666666664</v>
      </c>
      <c r="D33" s="35">
        <f>IFERROR(INDEX('BD+FUNC'!$AH$99:$BI$104,6,MATCH('PLD mensal (dia)'!$A33,'BD+FUNC'!$AH$99:$BI$99,0)),"")</f>
        <v>171.56083333333333</v>
      </c>
      <c r="E33" s="35">
        <f>IFERROR(INDEX('BD+FUNC'!$BJ$99:$CN$104,6,MATCH('PLD mensal (dia)'!$A33,'BD+FUNC'!$BJ$99:$CN$99,0)),"")</f>
        <v>68.792500000000004</v>
      </c>
      <c r="F33" s="34"/>
      <c r="G33" s="34"/>
      <c r="H33" s="34"/>
      <c r="I33" s="34"/>
      <c r="J33" s="34"/>
      <c r="K33" s="34"/>
      <c r="L33" s="34"/>
      <c r="M33" s="34"/>
      <c r="N33" s="34"/>
      <c r="O33" s="43">
        <f t="shared" si="0"/>
        <v>240.3973790322581</v>
      </c>
      <c r="P33" s="43">
        <f t="shared" si="1"/>
        <v>162.49965773809527</v>
      </c>
      <c r="Q33" s="43">
        <f t="shared" si="2"/>
        <v>55.573400537634399</v>
      </c>
      <c r="R33" s="44"/>
      <c r="S33" s="44"/>
      <c r="T33" s="44"/>
      <c r="U33" s="44"/>
      <c r="V33" s="44"/>
      <c r="W33" s="44"/>
      <c r="X33" s="44"/>
      <c r="Y33" s="44"/>
      <c r="Z33" s="44"/>
    </row>
    <row r="34" spans="1:26" x14ac:dyDescent="0.25">
      <c r="A34" s="32">
        <v>9</v>
      </c>
      <c r="B34" s="40" t="s">
        <v>2</v>
      </c>
      <c r="C34" s="35">
        <f t="array" ref="C34">IFERROR(INDEX('BD+FUNC'!$C$99:$AG$104,3,MATCH('PLD mensal (dia)'!$A34,'BD+FUNC'!$C$99:$AG$99,0)),"")</f>
        <v>291.05625000000003</v>
      </c>
      <c r="D34" s="35">
        <f>IFERROR(INDEX('BD+FUNC'!$AH$99:$BI$104,3,MATCH('PLD mensal (dia)'!$A34,'BD+FUNC'!$AH$99:$BI$99,0)),"")</f>
        <v>172.25291666666666</v>
      </c>
      <c r="E34" s="35">
        <f>IFERROR(INDEX('BD+FUNC'!$BJ$99:$CN$104,3,MATCH('PLD mensal (dia)'!$A34,'BD+FUNC'!$BJ$99:$CN$99,0)),"")</f>
        <v>74.197083333333339</v>
      </c>
      <c r="F34" s="34"/>
      <c r="G34" s="34"/>
      <c r="H34" s="34"/>
      <c r="I34" s="34"/>
      <c r="J34" s="34"/>
      <c r="K34" s="34"/>
      <c r="L34" s="34"/>
      <c r="M34" s="34"/>
      <c r="N34" s="34"/>
      <c r="O34" s="43">
        <f t="shared" si="0"/>
        <v>242.72049731182796</v>
      </c>
      <c r="P34" s="43">
        <f t="shared" si="1"/>
        <v>165.98412202380953</v>
      </c>
      <c r="Q34" s="43">
        <f t="shared" si="2"/>
        <v>109.02360215053763</v>
      </c>
      <c r="R34" s="44"/>
      <c r="S34" s="44"/>
      <c r="T34" s="44"/>
      <c r="U34" s="44"/>
      <c r="V34" s="44"/>
      <c r="W34" s="44"/>
      <c r="X34" s="44"/>
      <c r="Y34" s="44"/>
      <c r="Z34" s="44"/>
    </row>
    <row r="35" spans="1:26" x14ac:dyDescent="0.25">
      <c r="A35" s="32">
        <v>9</v>
      </c>
      <c r="B35" s="40" t="s">
        <v>3</v>
      </c>
      <c r="C35" s="35">
        <f>IFERROR(INDEX('BD+FUNC'!$C$99:$AG$104,4,MATCH('PLD mensal (dia)'!$A35,'BD+FUNC'!$C$99:$AG$99,0)),"")</f>
        <v>291.05625000000003</v>
      </c>
      <c r="D35" s="35">
        <f>IFERROR(INDEX('BD+FUNC'!$AH$99:$BI$104,4,MATCH('PLD mensal (dia)'!$A35,'BD+FUNC'!$AH$99:$BI$99,0)),"")</f>
        <v>172.08624999999998</v>
      </c>
      <c r="E35" s="35">
        <f>IFERROR(INDEX('BD+FUNC'!$BJ$99:$CN$104,4,MATCH('PLD mensal (dia)'!$A35,'BD+FUNC'!$BJ$99:$CN$99,0)),"")</f>
        <v>74.263750000000002</v>
      </c>
      <c r="F35" s="34"/>
      <c r="G35" s="34"/>
      <c r="H35" s="34"/>
      <c r="I35" s="34"/>
      <c r="J35" s="34"/>
      <c r="K35" s="34"/>
      <c r="L35" s="34"/>
      <c r="M35" s="34"/>
      <c r="N35" s="34"/>
      <c r="O35" s="43">
        <f t="shared" si="0"/>
        <v>240.3701478494624</v>
      </c>
      <c r="P35" s="43">
        <f t="shared" si="1"/>
        <v>164.3952678571429</v>
      </c>
      <c r="Q35" s="43">
        <f t="shared" si="2"/>
        <v>110.27641129032256</v>
      </c>
      <c r="R35" s="44"/>
      <c r="S35" s="44"/>
      <c r="T35" s="44"/>
      <c r="U35" s="44"/>
      <c r="V35" s="44"/>
      <c r="W35" s="44"/>
      <c r="X35" s="44"/>
      <c r="Y35" s="44"/>
      <c r="Z35" s="44"/>
    </row>
    <row r="36" spans="1:26" x14ac:dyDescent="0.25">
      <c r="A36" s="32">
        <v>9</v>
      </c>
      <c r="B36" s="40" t="s">
        <v>4</v>
      </c>
      <c r="C36" s="35">
        <f>IFERROR(INDEX('BD+FUNC'!$C$99:$AG$104,5,MATCH('PLD mensal (dia)'!$A36,'BD+FUNC'!$C$99:$AG$99,0)),"")</f>
        <v>291.05625000000003</v>
      </c>
      <c r="D36" s="35">
        <f>IFERROR(INDEX('BD+FUNC'!$AH$99:$BI$104,5,MATCH('PLD mensal (dia)'!$A36,'BD+FUNC'!$AH$99:$BI$99,0)),"")</f>
        <v>172.34</v>
      </c>
      <c r="E36" s="35">
        <f>IFERROR(INDEX('BD+FUNC'!$BJ$99:$CN$104,5,MATCH('PLD mensal (dia)'!$A36,'BD+FUNC'!$BJ$99:$CN$99,0)),"")</f>
        <v>72.387499999999989</v>
      </c>
      <c r="F36" s="34"/>
      <c r="G36" s="34"/>
      <c r="H36" s="34"/>
      <c r="I36" s="34"/>
      <c r="J36" s="34"/>
      <c r="K36" s="34"/>
      <c r="L36" s="34"/>
      <c r="M36" s="34"/>
      <c r="N36" s="34"/>
      <c r="O36" s="43">
        <f t="shared" si="0"/>
        <v>239.0182661290323</v>
      </c>
      <c r="P36" s="43">
        <f t="shared" si="1"/>
        <v>162.68462797619048</v>
      </c>
      <c r="Q36" s="43">
        <f t="shared" si="2"/>
        <v>78.01512096774195</v>
      </c>
      <c r="R36" s="44"/>
      <c r="S36" s="44"/>
      <c r="T36" s="44"/>
      <c r="U36" s="44"/>
      <c r="V36" s="44"/>
      <c r="W36" s="44"/>
      <c r="X36" s="44"/>
      <c r="Y36" s="44"/>
      <c r="Z36" s="44"/>
    </row>
    <row r="37" spans="1:26" x14ac:dyDescent="0.25">
      <c r="A37" s="32">
        <v>9</v>
      </c>
      <c r="B37" s="40" t="s">
        <v>5</v>
      </c>
      <c r="C37" s="35">
        <f>IFERROR(INDEX('BD+FUNC'!$C$99:$AG$104,6,MATCH('PLD mensal (dia)'!$A37,'BD+FUNC'!$C$99:$AG$99,0)),"")</f>
        <v>291.05625000000003</v>
      </c>
      <c r="D37" s="35">
        <f>IFERROR(INDEX('BD+FUNC'!$AH$99:$BI$104,6,MATCH('PLD mensal (dia)'!$A37,'BD+FUNC'!$AH$99:$BI$99,0)),"")</f>
        <v>172.34</v>
      </c>
      <c r="E37" s="35">
        <f>IFERROR(INDEX('BD+FUNC'!$BJ$99:$CN$104,6,MATCH('PLD mensal (dia)'!$A37,'BD+FUNC'!$BJ$99:$CN$99,0)),"")</f>
        <v>49.769999999999989</v>
      </c>
      <c r="F37" s="34"/>
      <c r="G37" s="34"/>
      <c r="H37" s="34"/>
      <c r="I37" s="34"/>
      <c r="J37" s="34"/>
      <c r="K37" s="34"/>
      <c r="L37" s="34"/>
      <c r="M37" s="34"/>
      <c r="N37" s="34"/>
      <c r="O37" s="43">
        <f t="shared" si="0"/>
        <v>240.3973790322581</v>
      </c>
      <c r="P37" s="43">
        <f t="shared" si="1"/>
        <v>162.49965773809527</v>
      </c>
      <c r="Q37" s="43">
        <f t="shared" si="2"/>
        <v>55.573400537634399</v>
      </c>
      <c r="R37" s="44"/>
      <c r="S37" s="44"/>
      <c r="T37" s="44"/>
      <c r="U37" s="44"/>
      <c r="V37" s="44"/>
      <c r="W37" s="44"/>
      <c r="X37" s="44"/>
      <c r="Y37" s="44"/>
      <c r="Z37" s="44"/>
    </row>
    <row r="38" spans="1:26" x14ac:dyDescent="0.25">
      <c r="A38" s="17">
        <v>10</v>
      </c>
      <c r="B38" s="40" t="s">
        <v>2</v>
      </c>
      <c r="C38" s="35">
        <f t="array" ref="C38">IFERROR(INDEX('BD+FUNC'!$C$99:$AG$104,3,MATCH('PLD mensal (dia)'!$A38,'BD+FUNC'!$C$99:$AG$99,0)),"")</f>
        <v>280.88833333333332</v>
      </c>
      <c r="D38" s="35">
        <f>IFERROR(INDEX('BD+FUNC'!$AH$99:$BI$104,3,MATCH('PLD mensal (dia)'!$A38,'BD+FUNC'!$AH$99:$BI$99,0)),"")</f>
        <v>172.13833333333335</v>
      </c>
      <c r="E38" s="35">
        <f>IFERROR(INDEX('BD+FUNC'!$BJ$99:$CN$104,3,MATCH('PLD mensal (dia)'!$A38,'BD+FUNC'!$BJ$99:$CN$99,0)),"")</f>
        <v>73.714166666666657</v>
      </c>
      <c r="F38" s="34"/>
      <c r="G38" s="34"/>
      <c r="H38" s="34"/>
      <c r="I38" s="34"/>
      <c r="J38" s="34"/>
      <c r="K38" s="34"/>
      <c r="L38" s="34"/>
      <c r="M38" s="34"/>
      <c r="N38" s="34"/>
      <c r="O38" s="43">
        <f t="shared" si="0"/>
        <v>242.72049731182796</v>
      </c>
      <c r="P38" s="43">
        <f t="shared" si="1"/>
        <v>165.98412202380953</v>
      </c>
      <c r="Q38" s="43">
        <f t="shared" si="2"/>
        <v>109.02360215053763</v>
      </c>
      <c r="R38" s="44"/>
      <c r="S38" s="44"/>
      <c r="T38" s="44"/>
      <c r="U38" s="44"/>
      <c r="V38" s="44"/>
      <c r="W38" s="44"/>
      <c r="X38" s="44"/>
      <c r="Y38" s="44"/>
      <c r="Z38" s="44"/>
    </row>
    <row r="39" spans="1:26" x14ac:dyDescent="0.25">
      <c r="A39" s="17">
        <v>10</v>
      </c>
      <c r="B39" s="40" t="s">
        <v>3</v>
      </c>
      <c r="C39" s="35">
        <f>IFERROR(INDEX('BD+FUNC'!$C$99:$AG$104,4,MATCH('PLD mensal (dia)'!$A39,'BD+FUNC'!$C$99:$AG$99,0)),"")</f>
        <v>280.88833333333332</v>
      </c>
      <c r="D39" s="35">
        <f>IFERROR(INDEX('BD+FUNC'!$AH$99:$BI$104,4,MATCH('PLD mensal (dia)'!$A39,'BD+FUNC'!$AH$99:$BI$99,0)),"")</f>
        <v>171.34333333333333</v>
      </c>
      <c r="E39" s="35">
        <f>IFERROR(INDEX('BD+FUNC'!$BJ$99:$CN$104,4,MATCH('PLD mensal (dia)'!$A39,'BD+FUNC'!$BJ$99:$CN$99,0)),"")</f>
        <v>74.142916666666665</v>
      </c>
      <c r="F39" s="34"/>
      <c r="G39" s="34"/>
      <c r="H39" s="34"/>
      <c r="I39" s="34"/>
      <c r="J39" s="34"/>
      <c r="K39" s="34"/>
      <c r="L39" s="34"/>
      <c r="M39" s="34"/>
      <c r="N39" s="34"/>
      <c r="O39" s="43">
        <f t="shared" si="0"/>
        <v>240.3701478494624</v>
      </c>
      <c r="P39" s="43">
        <f t="shared" si="1"/>
        <v>164.3952678571429</v>
      </c>
      <c r="Q39" s="43">
        <f t="shared" si="2"/>
        <v>110.27641129032256</v>
      </c>
      <c r="R39" s="44"/>
      <c r="S39" s="44"/>
      <c r="T39" s="44"/>
      <c r="U39" s="44"/>
      <c r="V39" s="44"/>
      <c r="W39" s="44"/>
      <c r="X39" s="44"/>
      <c r="Y39" s="44"/>
      <c r="Z39" s="44"/>
    </row>
    <row r="40" spans="1:26" x14ac:dyDescent="0.25">
      <c r="A40" s="17">
        <v>10</v>
      </c>
      <c r="B40" s="40" t="s">
        <v>4</v>
      </c>
      <c r="C40" s="35">
        <f>IFERROR(INDEX('BD+FUNC'!$C$99:$AG$104,5,MATCH('PLD mensal (dia)'!$A40,'BD+FUNC'!$C$99:$AG$99,0)),"")</f>
        <v>280.88833333333332</v>
      </c>
      <c r="D40" s="35">
        <f>IFERROR(INDEX('BD+FUNC'!$AH$99:$BI$104,5,MATCH('PLD mensal (dia)'!$A40,'BD+FUNC'!$AH$99:$BI$99,0)),"")</f>
        <v>172.155</v>
      </c>
      <c r="E40" s="35">
        <f>IFERROR(INDEX('BD+FUNC'!$BJ$99:$CN$104,5,MATCH('PLD mensal (dia)'!$A40,'BD+FUNC'!$BJ$99:$CN$99,0)),"")</f>
        <v>69.843750000000014</v>
      </c>
      <c r="F40" s="34"/>
      <c r="G40" s="34"/>
      <c r="H40" s="34"/>
      <c r="I40" s="34"/>
      <c r="J40" s="34"/>
      <c r="K40" s="34"/>
      <c r="L40" s="34"/>
      <c r="M40" s="34"/>
      <c r="N40" s="34"/>
      <c r="O40" s="43">
        <f t="shared" si="0"/>
        <v>239.0182661290323</v>
      </c>
      <c r="P40" s="43">
        <f t="shared" si="1"/>
        <v>162.68462797619048</v>
      </c>
      <c r="Q40" s="43">
        <f t="shared" si="2"/>
        <v>78.01512096774195</v>
      </c>
      <c r="R40" s="44"/>
      <c r="S40" s="44"/>
      <c r="T40" s="44"/>
      <c r="U40" s="44"/>
      <c r="V40" s="44"/>
      <c r="W40" s="44"/>
      <c r="X40" s="44"/>
      <c r="Y40" s="44"/>
      <c r="Z40" s="44"/>
    </row>
    <row r="41" spans="1:26" x14ac:dyDescent="0.25">
      <c r="A41" s="17">
        <v>10</v>
      </c>
      <c r="B41" s="40" t="s">
        <v>5</v>
      </c>
      <c r="C41" s="35">
        <f>IFERROR(INDEX('BD+FUNC'!$C$99:$AG$104,6,MATCH('PLD mensal (dia)'!$A41,'BD+FUNC'!$C$99:$AG$99,0)),"")</f>
        <v>280.88833333333332</v>
      </c>
      <c r="D41" s="35">
        <f>IFERROR(INDEX('BD+FUNC'!$AH$99:$BI$104,6,MATCH('PLD mensal (dia)'!$A41,'BD+FUNC'!$AH$99:$BI$99,0)),"")</f>
        <v>172.155</v>
      </c>
      <c r="E41" s="35">
        <f>IFERROR(INDEX('BD+FUNC'!$BJ$99:$CN$104,6,MATCH('PLD mensal (dia)'!$A41,'BD+FUNC'!$BJ$99:$CN$99,0)),"")</f>
        <v>49.769999999999989</v>
      </c>
      <c r="F41" s="34"/>
      <c r="G41" s="34"/>
      <c r="H41" s="34"/>
      <c r="I41" s="34"/>
      <c r="J41" s="34"/>
      <c r="K41" s="34"/>
      <c r="L41" s="34"/>
      <c r="M41" s="34"/>
      <c r="N41" s="34"/>
      <c r="O41" s="43">
        <f t="shared" si="0"/>
        <v>240.3973790322581</v>
      </c>
      <c r="P41" s="43">
        <f t="shared" si="1"/>
        <v>162.49965773809527</v>
      </c>
      <c r="Q41" s="43">
        <f t="shared" si="2"/>
        <v>55.573400537634399</v>
      </c>
      <c r="R41" s="44"/>
      <c r="S41" s="44"/>
      <c r="T41" s="44"/>
      <c r="U41" s="44"/>
      <c r="V41" s="44"/>
      <c r="W41" s="44"/>
      <c r="X41" s="44"/>
      <c r="Y41" s="44"/>
      <c r="Z41" s="44"/>
    </row>
    <row r="42" spans="1:26" x14ac:dyDescent="0.25">
      <c r="A42" s="17">
        <v>11</v>
      </c>
      <c r="B42" s="40" t="s">
        <v>2</v>
      </c>
      <c r="C42" s="35">
        <f t="array" ref="C42">IFERROR(INDEX('BD+FUNC'!$C$99:$AG$104,3,MATCH('PLD mensal (dia)'!$A42,'BD+FUNC'!$C$99:$AG$99,0)),"")</f>
        <v>311.59291666666661</v>
      </c>
      <c r="D42" s="35">
        <f>IFERROR(INDEX('BD+FUNC'!$AH$99:$BI$104,3,MATCH('PLD mensal (dia)'!$A42,'BD+FUNC'!$AH$99:$BI$99,0)),"")</f>
        <v>170.2775</v>
      </c>
      <c r="E42" s="35">
        <f>IFERROR(INDEX('BD+FUNC'!$BJ$99:$CN$104,3,MATCH('PLD mensal (dia)'!$A42,'BD+FUNC'!$BJ$99:$CN$99,0)),"")</f>
        <v>71.845416666666665</v>
      </c>
      <c r="F42" s="34"/>
      <c r="G42" s="34"/>
      <c r="H42" s="34"/>
      <c r="I42" s="34"/>
      <c r="J42" s="34"/>
      <c r="K42" s="34"/>
      <c r="L42" s="34"/>
      <c r="M42" s="34"/>
      <c r="N42" s="34"/>
      <c r="O42" s="43">
        <f t="shared" si="0"/>
        <v>242.72049731182796</v>
      </c>
      <c r="P42" s="43">
        <f t="shared" si="1"/>
        <v>165.98412202380953</v>
      </c>
      <c r="Q42" s="43">
        <f t="shared" si="2"/>
        <v>109.02360215053763</v>
      </c>
      <c r="R42" s="44"/>
      <c r="S42" s="44"/>
      <c r="T42" s="44"/>
      <c r="U42" s="44"/>
      <c r="V42" s="44"/>
      <c r="W42" s="44"/>
      <c r="X42" s="44"/>
      <c r="Y42" s="44"/>
      <c r="Z42" s="44"/>
    </row>
    <row r="43" spans="1:26" x14ac:dyDescent="0.25">
      <c r="A43" s="17">
        <v>11</v>
      </c>
      <c r="B43" s="40" t="s">
        <v>3</v>
      </c>
      <c r="C43" s="35">
        <f>IFERROR(INDEX('BD+FUNC'!$C$99:$AG$104,4,MATCH('PLD mensal (dia)'!$A43,'BD+FUNC'!$C$99:$AG$99,0)),"")</f>
        <v>311.59291666666661</v>
      </c>
      <c r="D43" s="35">
        <f>IFERROR(INDEX('BD+FUNC'!$AH$99:$BI$104,4,MATCH('PLD mensal (dia)'!$A43,'BD+FUNC'!$AH$99:$BI$99,0)),"")</f>
        <v>169.60708333333332</v>
      </c>
      <c r="E43" s="35">
        <f>IFERROR(INDEX('BD+FUNC'!$BJ$99:$CN$104,4,MATCH('PLD mensal (dia)'!$A43,'BD+FUNC'!$BJ$99:$CN$99,0)),"")</f>
        <v>73.440416666666678</v>
      </c>
      <c r="F43" s="34"/>
      <c r="G43" s="34"/>
      <c r="H43" s="34"/>
      <c r="I43" s="34"/>
      <c r="J43" s="34"/>
      <c r="K43" s="34"/>
      <c r="L43" s="34"/>
      <c r="M43" s="34"/>
      <c r="N43" s="34"/>
      <c r="O43" s="43">
        <f t="shared" si="0"/>
        <v>240.3701478494624</v>
      </c>
      <c r="P43" s="43">
        <f t="shared" si="1"/>
        <v>164.3952678571429</v>
      </c>
      <c r="Q43" s="43">
        <f t="shared" si="2"/>
        <v>110.27641129032256</v>
      </c>
      <c r="R43" s="44"/>
      <c r="S43" s="44"/>
      <c r="T43" s="44"/>
      <c r="U43" s="44"/>
      <c r="V43" s="44"/>
      <c r="W43" s="44"/>
      <c r="X43" s="44"/>
      <c r="Y43" s="44"/>
      <c r="Z43" s="44"/>
    </row>
    <row r="44" spans="1:26" x14ac:dyDescent="0.25">
      <c r="A44" s="17">
        <v>11</v>
      </c>
      <c r="B44" s="40" t="s">
        <v>4</v>
      </c>
      <c r="C44" s="35">
        <f>IFERROR(INDEX('BD+FUNC'!$C$99:$AG$104,5,MATCH('PLD mensal (dia)'!$A44,'BD+FUNC'!$C$99:$AG$99,0)),"")</f>
        <v>311.59291666666661</v>
      </c>
      <c r="D44" s="35">
        <f>IFERROR(INDEX('BD+FUNC'!$AH$99:$BI$104,5,MATCH('PLD mensal (dia)'!$A44,'BD+FUNC'!$AH$99:$BI$99,0)),"")</f>
        <v>170.10666666666665</v>
      </c>
      <c r="E44" s="35">
        <f>IFERROR(INDEX('BD+FUNC'!$BJ$99:$CN$104,5,MATCH('PLD mensal (dia)'!$A44,'BD+FUNC'!$BJ$99:$CN$99,0)),"")</f>
        <v>51.643333333333324</v>
      </c>
      <c r="F44" s="34"/>
      <c r="G44" s="34"/>
      <c r="H44" s="34"/>
      <c r="I44" s="34"/>
      <c r="J44" s="34"/>
      <c r="K44" s="34"/>
      <c r="L44" s="34"/>
      <c r="M44" s="34"/>
      <c r="N44" s="34"/>
      <c r="O44" s="43">
        <f t="shared" si="0"/>
        <v>239.0182661290323</v>
      </c>
      <c r="P44" s="43">
        <f t="shared" si="1"/>
        <v>162.68462797619048</v>
      </c>
      <c r="Q44" s="43">
        <f t="shared" si="2"/>
        <v>78.01512096774195</v>
      </c>
      <c r="R44" s="44"/>
      <c r="S44" s="44"/>
      <c r="T44" s="44"/>
      <c r="U44" s="44"/>
      <c r="V44" s="44"/>
      <c r="W44" s="44"/>
      <c r="X44" s="44"/>
      <c r="Y44" s="44"/>
      <c r="Z44" s="44"/>
    </row>
    <row r="45" spans="1:26" x14ac:dyDescent="0.25">
      <c r="A45" s="17">
        <v>11</v>
      </c>
      <c r="B45" s="40" t="s">
        <v>5</v>
      </c>
      <c r="C45" s="35">
        <f>IFERROR(INDEX('BD+FUNC'!$C$99:$AG$104,6,MATCH('PLD mensal (dia)'!$A45,'BD+FUNC'!$C$99:$AG$99,0)),"")</f>
        <v>311.59291666666661</v>
      </c>
      <c r="D45" s="35">
        <f>IFERROR(INDEX('BD+FUNC'!$AH$99:$BI$104,6,MATCH('PLD mensal (dia)'!$A45,'BD+FUNC'!$AH$99:$BI$99,0)),"")</f>
        <v>170.10666666666665</v>
      </c>
      <c r="E45" s="35">
        <f>IFERROR(INDEX('BD+FUNC'!$BJ$99:$CN$104,6,MATCH('PLD mensal (dia)'!$A45,'BD+FUNC'!$BJ$99:$CN$99,0)),"")</f>
        <v>49.769999999999989</v>
      </c>
      <c r="F45" s="34"/>
      <c r="G45" s="34"/>
      <c r="H45" s="34"/>
      <c r="I45" s="34"/>
      <c r="J45" s="34"/>
      <c r="K45" s="34"/>
      <c r="L45" s="34"/>
      <c r="M45" s="34"/>
      <c r="N45" s="34"/>
      <c r="O45" s="43">
        <f t="shared" si="0"/>
        <v>240.3973790322581</v>
      </c>
      <c r="P45" s="43">
        <f t="shared" si="1"/>
        <v>162.49965773809527</v>
      </c>
      <c r="Q45" s="43">
        <f t="shared" si="2"/>
        <v>55.573400537634399</v>
      </c>
      <c r="R45" s="44"/>
      <c r="S45" s="44"/>
      <c r="T45" s="44"/>
      <c r="U45" s="44"/>
      <c r="V45" s="44"/>
      <c r="W45" s="44"/>
      <c r="X45" s="44"/>
      <c r="Y45" s="44"/>
      <c r="Z45" s="44"/>
    </row>
    <row r="46" spans="1:26" x14ac:dyDescent="0.25">
      <c r="A46" s="17">
        <v>12</v>
      </c>
      <c r="B46" s="40" t="s">
        <v>2</v>
      </c>
      <c r="C46" s="35">
        <f t="array" ref="C46">IFERROR(INDEX('BD+FUNC'!$C$99:$AG$104,3,MATCH('PLD mensal (dia)'!$A46,'BD+FUNC'!$C$99:$AG$99,0)),"")</f>
        <v>327.28208333333328</v>
      </c>
      <c r="D46" s="35">
        <f>IFERROR(INDEX('BD+FUNC'!$AH$99:$BI$104,3,MATCH('PLD mensal (dia)'!$A46,'BD+FUNC'!$AH$99:$BI$99,0)),"")</f>
        <v>173.62791666666669</v>
      </c>
      <c r="E46" s="35">
        <f>IFERROR(INDEX('BD+FUNC'!$BJ$99:$CN$104,3,MATCH('PLD mensal (dia)'!$A46,'BD+FUNC'!$BJ$99:$CN$99,0)),"")</f>
        <v>71.394166666666663</v>
      </c>
      <c r="F46" s="34"/>
      <c r="G46" s="34"/>
      <c r="H46" s="34"/>
      <c r="I46" s="34"/>
      <c r="J46" s="34"/>
      <c r="K46" s="34"/>
      <c r="L46" s="34"/>
      <c r="M46" s="34"/>
      <c r="N46" s="34"/>
      <c r="O46" s="43">
        <f t="shared" si="0"/>
        <v>242.72049731182796</v>
      </c>
      <c r="P46" s="43">
        <f t="shared" si="1"/>
        <v>165.98412202380953</v>
      </c>
      <c r="Q46" s="43">
        <f t="shared" si="2"/>
        <v>109.02360215053763</v>
      </c>
      <c r="R46" s="44"/>
      <c r="S46" s="44"/>
      <c r="T46" s="44"/>
      <c r="U46" s="44"/>
      <c r="V46" s="44"/>
      <c r="W46" s="44"/>
      <c r="X46" s="44"/>
      <c r="Y46" s="44"/>
      <c r="Z46" s="44"/>
    </row>
    <row r="47" spans="1:26" x14ac:dyDescent="0.25">
      <c r="A47" s="17">
        <v>12</v>
      </c>
      <c r="B47" s="40" t="s">
        <v>3</v>
      </c>
      <c r="C47" s="35">
        <f>IFERROR(INDEX('BD+FUNC'!$C$99:$AG$104,4,MATCH('PLD mensal (dia)'!$A47,'BD+FUNC'!$C$99:$AG$99,0)),"")</f>
        <v>327.28208333333328</v>
      </c>
      <c r="D47" s="35">
        <f>IFERROR(INDEX('BD+FUNC'!$AH$99:$BI$104,4,MATCH('PLD mensal (dia)'!$A47,'BD+FUNC'!$AH$99:$BI$99,0)),"")</f>
        <v>172.83833333333334</v>
      </c>
      <c r="E47" s="35">
        <f>IFERROR(INDEX('BD+FUNC'!$BJ$99:$CN$104,4,MATCH('PLD mensal (dia)'!$A47,'BD+FUNC'!$BJ$99:$CN$99,0)),"")</f>
        <v>73.537916666666675</v>
      </c>
      <c r="F47" s="34"/>
      <c r="G47" s="34"/>
      <c r="H47" s="34"/>
      <c r="I47" s="34"/>
      <c r="J47" s="34"/>
      <c r="K47" s="34"/>
      <c r="L47" s="34"/>
      <c r="M47" s="34"/>
      <c r="N47" s="34"/>
      <c r="O47" s="43">
        <f t="shared" si="0"/>
        <v>240.3701478494624</v>
      </c>
      <c r="P47" s="43">
        <f t="shared" si="1"/>
        <v>164.3952678571429</v>
      </c>
      <c r="Q47" s="43">
        <f t="shared" si="2"/>
        <v>110.27641129032256</v>
      </c>
      <c r="R47" s="44"/>
      <c r="S47" s="44"/>
      <c r="T47" s="44"/>
      <c r="U47" s="44"/>
      <c r="V47" s="44"/>
      <c r="W47" s="44"/>
      <c r="X47" s="44"/>
      <c r="Y47" s="44"/>
      <c r="Z47" s="44"/>
    </row>
    <row r="48" spans="1:26" x14ac:dyDescent="0.25">
      <c r="A48" s="17">
        <v>12</v>
      </c>
      <c r="B48" s="40" t="s">
        <v>4</v>
      </c>
      <c r="C48" s="35">
        <f>IFERROR(INDEX('BD+FUNC'!$C$99:$AG$104,5,MATCH('PLD mensal (dia)'!$A48,'BD+FUNC'!$C$99:$AG$99,0)),"")</f>
        <v>327.28208333333328</v>
      </c>
      <c r="D48" s="35">
        <f>IFERROR(INDEX('BD+FUNC'!$AH$99:$BI$104,5,MATCH('PLD mensal (dia)'!$A48,'BD+FUNC'!$AH$99:$BI$99,0)),"")</f>
        <v>173.62833333333333</v>
      </c>
      <c r="E48" s="35">
        <f>IFERROR(INDEX('BD+FUNC'!$BJ$99:$CN$104,5,MATCH('PLD mensal (dia)'!$A48,'BD+FUNC'!$BJ$99:$CN$99,0)),"")</f>
        <v>51.530833333333327</v>
      </c>
      <c r="F48" s="34"/>
      <c r="G48" s="34"/>
      <c r="H48" s="34"/>
      <c r="I48" s="34"/>
      <c r="J48" s="34"/>
      <c r="K48" s="34"/>
      <c r="L48" s="34"/>
      <c r="M48" s="34"/>
      <c r="N48" s="34"/>
      <c r="O48" s="43">
        <f t="shared" si="0"/>
        <v>239.0182661290323</v>
      </c>
      <c r="P48" s="43">
        <f t="shared" si="1"/>
        <v>162.68462797619048</v>
      </c>
      <c r="Q48" s="43">
        <f t="shared" si="2"/>
        <v>78.01512096774195</v>
      </c>
      <c r="R48" s="44"/>
      <c r="S48" s="44"/>
      <c r="T48" s="44"/>
      <c r="U48" s="44"/>
      <c r="V48" s="44"/>
      <c r="W48" s="44"/>
      <c r="X48" s="44"/>
      <c r="Y48" s="44"/>
      <c r="Z48" s="44"/>
    </row>
    <row r="49" spans="1:26" x14ac:dyDescent="0.25">
      <c r="A49" s="17">
        <v>12</v>
      </c>
      <c r="B49" s="40" t="s">
        <v>5</v>
      </c>
      <c r="C49" s="35">
        <f>IFERROR(INDEX('BD+FUNC'!$C$99:$AG$104,6,MATCH('PLD mensal (dia)'!$A49,'BD+FUNC'!$C$99:$AG$99,0)),"")</f>
        <v>327.28208333333328</v>
      </c>
      <c r="D49" s="35">
        <f>IFERROR(INDEX('BD+FUNC'!$AH$99:$BI$104,6,MATCH('PLD mensal (dia)'!$A49,'BD+FUNC'!$AH$99:$BI$99,0)),"")</f>
        <v>173.62791666666669</v>
      </c>
      <c r="E49" s="35">
        <f>IFERROR(INDEX('BD+FUNC'!$BJ$99:$CN$104,6,MATCH('PLD mensal (dia)'!$A49,'BD+FUNC'!$BJ$99:$CN$99,0)),"")</f>
        <v>49.769999999999989</v>
      </c>
      <c r="F49" s="34"/>
      <c r="G49" s="34"/>
      <c r="H49" s="34"/>
      <c r="I49" s="34"/>
      <c r="J49" s="34"/>
      <c r="K49" s="34"/>
      <c r="L49" s="34"/>
      <c r="M49" s="34"/>
      <c r="N49" s="34"/>
      <c r="O49" s="43">
        <f t="shared" si="0"/>
        <v>240.3973790322581</v>
      </c>
      <c r="P49" s="43">
        <f t="shared" si="1"/>
        <v>162.49965773809527</v>
      </c>
      <c r="Q49" s="43">
        <f t="shared" si="2"/>
        <v>55.573400537634399</v>
      </c>
      <c r="R49" s="44"/>
      <c r="S49" s="44"/>
      <c r="T49" s="44"/>
      <c r="U49" s="44"/>
      <c r="V49" s="44"/>
      <c r="W49" s="44"/>
      <c r="X49" s="44"/>
      <c r="Y49" s="44"/>
      <c r="Z49" s="44"/>
    </row>
    <row r="50" spans="1:26" x14ac:dyDescent="0.25">
      <c r="A50" s="17">
        <v>13</v>
      </c>
      <c r="B50" s="40" t="s">
        <v>2</v>
      </c>
      <c r="C50" s="35">
        <f t="array" ref="C50">IFERROR(INDEX('BD+FUNC'!$C$99:$AG$104,3,MATCH('PLD mensal (dia)'!$A50,'BD+FUNC'!$C$99:$AG$99,0)),"")</f>
        <v>328.36708333333326</v>
      </c>
      <c r="D50" s="35">
        <f>IFERROR(INDEX('BD+FUNC'!$AH$99:$BI$104,3,MATCH('PLD mensal (dia)'!$A50,'BD+FUNC'!$AH$99:$BI$99,0)),"")</f>
        <v>167.33666666666664</v>
      </c>
      <c r="E50" s="35">
        <f>IFERROR(INDEX('BD+FUNC'!$BJ$99:$CN$104,3,MATCH('PLD mensal (dia)'!$A50,'BD+FUNC'!$BJ$99:$CN$99,0)),"")</f>
        <v>118.82083333333334</v>
      </c>
      <c r="F50" s="34"/>
      <c r="G50" s="34"/>
      <c r="H50" s="34"/>
      <c r="I50" s="34"/>
      <c r="J50" s="34"/>
      <c r="K50" s="34"/>
      <c r="L50" s="34"/>
      <c r="M50" s="34"/>
      <c r="N50" s="34"/>
      <c r="O50" s="43">
        <f t="shared" si="0"/>
        <v>242.72049731182796</v>
      </c>
      <c r="P50" s="43">
        <f t="shared" si="1"/>
        <v>165.98412202380953</v>
      </c>
      <c r="Q50" s="43">
        <f t="shared" si="2"/>
        <v>109.02360215053763</v>
      </c>
      <c r="R50" s="44"/>
      <c r="S50" s="44"/>
      <c r="T50" s="44"/>
      <c r="U50" s="44"/>
      <c r="V50" s="44"/>
      <c r="W50" s="44"/>
      <c r="X50" s="44"/>
      <c r="Y50" s="44"/>
      <c r="Z50" s="44"/>
    </row>
    <row r="51" spans="1:26" x14ac:dyDescent="0.25">
      <c r="A51" s="17">
        <v>13</v>
      </c>
      <c r="B51" s="40" t="s">
        <v>3</v>
      </c>
      <c r="C51" s="35">
        <f>IFERROR(INDEX('BD+FUNC'!$C$99:$AG$104,4,MATCH('PLD mensal (dia)'!$A51,'BD+FUNC'!$C$99:$AG$99,0)),"")</f>
        <v>328.36708333333326</v>
      </c>
      <c r="D51" s="35">
        <f>IFERROR(INDEX('BD+FUNC'!$AH$99:$BI$104,4,MATCH('PLD mensal (dia)'!$A51,'BD+FUNC'!$AH$99:$BI$99,0)),"")</f>
        <v>167.33624999999998</v>
      </c>
      <c r="E51" s="35">
        <f>IFERROR(INDEX('BD+FUNC'!$BJ$99:$CN$104,4,MATCH('PLD mensal (dia)'!$A51,'BD+FUNC'!$BJ$99:$CN$99,0)),"")</f>
        <v>120.00375000000001</v>
      </c>
      <c r="F51" s="34"/>
      <c r="G51" s="34"/>
      <c r="H51" s="34"/>
      <c r="I51" s="34"/>
      <c r="J51" s="34"/>
      <c r="K51" s="34"/>
      <c r="L51" s="34"/>
      <c r="M51" s="34"/>
      <c r="N51" s="34"/>
      <c r="O51" s="43">
        <f t="shared" si="0"/>
        <v>240.3701478494624</v>
      </c>
      <c r="P51" s="43">
        <f t="shared" si="1"/>
        <v>164.3952678571429</v>
      </c>
      <c r="Q51" s="43">
        <f t="shared" si="2"/>
        <v>110.27641129032256</v>
      </c>
      <c r="R51" s="44"/>
      <c r="S51" s="44"/>
      <c r="T51" s="44"/>
      <c r="U51" s="44"/>
      <c r="V51" s="44"/>
      <c r="W51" s="44"/>
      <c r="X51" s="44"/>
      <c r="Y51" s="44"/>
      <c r="Z51" s="44"/>
    </row>
    <row r="52" spans="1:26" x14ac:dyDescent="0.25">
      <c r="A52" s="17">
        <v>13</v>
      </c>
      <c r="B52" s="40" t="s">
        <v>4</v>
      </c>
      <c r="C52" s="35">
        <f>IFERROR(INDEX('BD+FUNC'!$C$99:$AG$104,5,MATCH('PLD mensal (dia)'!$A52,'BD+FUNC'!$C$99:$AG$99,0)),"")</f>
        <v>328.33458333333334</v>
      </c>
      <c r="D52" s="35">
        <f>IFERROR(INDEX('BD+FUNC'!$AH$99:$BI$104,5,MATCH('PLD mensal (dia)'!$A52,'BD+FUNC'!$AH$99:$BI$99,0)),"")</f>
        <v>167.33624999999998</v>
      </c>
      <c r="E52" s="35">
        <f>IFERROR(INDEX('BD+FUNC'!$BJ$99:$CN$104,5,MATCH('PLD mensal (dia)'!$A52,'BD+FUNC'!$BJ$99:$CN$99,0)),"")</f>
        <v>73.095416666666665</v>
      </c>
      <c r="F52" s="34"/>
      <c r="G52" s="34"/>
      <c r="H52" s="34"/>
      <c r="I52" s="34"/>
      <c r="J52" s="34"/>
      <c r="K52" s="34"/>
      <c r="L52" s="34"/>
      <c r="M52" s="34"/>
      <c r="N52" s="34"/>
      <c r="O52" s="43">
        <f t="shared" si="0"/>
        <v>239.0182661290323</v>
      </c>
      <c r="P52" s="43">
        <f t="shared" si="1"/>
        <v>162.68462797619048</v>
      </c>
      <c r="Q52" s="43">
        <f t="shared" si="2"/>
        <v>78.01512096774195</v>
      </c>
      <c r="R52" s="44"/>
      <c r="S52" s="44"/>
      <c r="T52" s="44"/>
      <c r="U52" s="44"/>
      <c r="V52" s="44"/>
      <c r="W52" s="44"/>
      <c r="X52" s="44"/>
      <c r="Y52" s="44"/>
      <c r="Z52" s="44"/>
    </row>
    <row r="53" spans="1:26" x14ac:dyDescent="0.25">
      <c r="A53" s="17">
        <v>13</v>
      </c>
      <c r="B53" s="40" t="s">
        <v>5</v>
      </c>
      <c r="C53" s="35">
        <f>IFERROR(INDEX('BD+FUNC'!$C$99:$AG$104,6,MATCH('PLD mensal (dia)'!$A53,'BD+FUNC'!$C$99:$AG$99,0)),"")</f>
        <v>328.33416666666665</v>
      </c>
      <c r="D53" s="35">
        <f>IFERROR(INDEX('BD+FUNC'!$AH$99:$BI$104,6,MATCH('PLD mensal (dia)'!$A53,'BD+FUNC'!$AH$99:$BI$99,0)),"")</f>
        <v>167.33666666666664</v>
      </c>
      <c r="E53" s="35">
        <f>IFERROR(INDEX('BD+FUNC'!$BJ$99:$CN$104,6,MATCH('PLD mensal (dia)'!$A53,'BD+FUNC'!$BJ$99:$CN$99,0)),"")</f>
        <v>58.920416666666654</v>
      </c>
      <c r="F53" s="34"/>
      <c r="G53" s="34"/>
      <c r="H53" s="34"/>
      <c r="I53" s="34"/>
      <c r="J53" s="34"/>
      <c r="K53" s="34"/>
      <c r="L53" s="34"/>
      <c r="M53" s="34"/>
      <c r="N53" s="34"/>
      <c r="O53" s="43">
        <f t="shared" si="0"/>
        <v>240.3973790322581</v>
      </c>
      <c r="P53" s="43">
        <f t="shared" si="1"/>
        <v>162.49965773809527</v>
      </c>
      <c r="Q53" s="43">
        <f t="shared" si="2"/>
        <v>55.573400537634399</v>
      </c>
      <c r="R53" s="44"/>
      <c r="S53" s="44"/>
      <c r="T53" s="44"/>
      <c r="U53" s="44"/>
      <c r="V53" s="44"/>
      <c r="W53" s="44"/>
      <c r="X53" s="44"/>
      <c r="Y53" s="44"/>
      <c r="Z53" s="44"/>
    </row>
    <row r="54" spans="1:26" x14ac:dyDescent="0.25">
      <c r="A54" s="17">
        <v>14</v>
      </c>
      <c r="B54" s="40" t="s">
        <v>2</v>
      </c>
      <c r="C54" s="35">
        <f t="array" ref="C54">IFERROR(INDEX('BD+FUNC'!$C$99:$AG$104,3,MATCH('PLD mensal (dia)'!$A54,'BD+FUNC'!$C$99:$AG$99,0)),"")</f>
        <v>307.35375000000005</v>
      </c>
      <c r="D54" s="35">
        <f>IFERROR(INDEX('BD+FUNC'!$AH$99:$BI$104,3,MATCH('PLD mensal (dia)'!$A54,'BD+FUNC'!$AH$99:$BI$99,0)),"")</f>
        <v>165.28083333333333</v>
      </c>
      <c r="E54" s="35">
        <f>IFERROR(INDEX('BD+FUNC'!$BJ$99:$CN$104,3,MATCH('PLD mensal (dia)'!$A54,'BD+FUNC'!$BJ$99:$CN$99,0)),"")</f>
        <v>94.226249999999979</v>
      </c>
      <c r="F54" s="34"/>
      <c r="G54" s="34"/>
      <c r="H54" s="34"/>
      <c r="I54" s="34"/>
      <c r="J54" s="34"/>
      <c r="K54" s="34"/>
      <c r="L54" s="34"/>
      <c r="M54" s="34"/>
      <c r="N54" s="34"/>
      <c r="O54" s="43">
        <f t="shared" si="0"/>
        <v>242.72049731182796</v>
      </c>
      <c r="P54" s="43">
        <f t="shared" si="1"/>
        <v>165.98412202380953</v>
      </c>
      <c r="Q54" s="43">
        <f t="shared" si="2"/>
        <v>109.02360215053763</v>
      </c>
      <c r="R54" s="44"/>
      <c r="S54" s="44"/>
      <c r="T54" s="44"/>
      <c r="U54" s="44"/>
      <c r="V54" s="44"/>
      <c r="W54" s="44"/>
      <c r="X54" s="44"/>
      <c r="Y54" s="44"/>
      <c r="Z54" s="44"/>
    </row>
    <row r="55" spans="1:26" x14ac:dyDescent="0.25">
      <c r="A55" s="17">
        <v>14</v>
      </c>
      <c r="B55" s="40" t="s">
        <v>3</v>
      </c>
      <c r="C55" s="35">
        <f>IFERROR(INDEX('BD+FUNC'!$C$99:$AG$104,4,MATCH('PLD mensal (dia)'!$A55,'BD+FUNC'!$C$99:$AG$99,0)),"")</f>
        <v>307.35375000000005</v>
      </c>
      <c r="D55" s="35">
        <f>IFERROR(INDEX('BD+FUNC'!$AH$99:$BI$104,4,MATCH('PLD mensal (dia)'!$A55,'BD+FUNC'!$AH$99:$BI$99,0)),"")</f>
        <v>165.28083333333333</v>
      </c>
      <c r="E55" s="35">
        <f>IFERROR(INDEX('BD+FUNC'!$BJ$99:$CN$104,4,MATCH('PLD mensal (dia)'!$A55,'BD+FUNC'!$BJ$99:$CN$99,0)),"")</f>
        <v>97.386666666666656</v>
      </c>
      <c r="F55" s="34"/>
      <c r="G55" s="34"/>
      <c r="H55" s="34"/>
      <c r="I55" s="34"/>
      <c r="J55" s="34"/>
      <c r="K55" s="34"/>
      <c r="L55" s="34"/>
      <c r="M55" s="34"/>
      <c r="N55" s="34"/>
      <c r="O55" s="43">
        <f t="shared" si="0"/>
        <v>240.3701478494624</v>
      </c>
      <c r="P55" s="43">
        <f t="shared" si="1"/>
        <v>164.3952678571429</v>
      </c>
      <c r="Q55" s="43">
        <f t="shared" si="2"/>
        <v>110.27641129032256</v>
      </c>
      <c r="R55" s="44"/>
      <c r="S55" s="44"/>
      <c r="T55" s="44"/>
      <c r="U55" s="44"/>
      <c r="V55" s="44"/>
      <c r="W55" s="44"/>
      <c r="X55" s="44"/>
      <c r="Y55" s="44"/>
      <c r="Z55" s="44"/>
    </row>
    <row r="56" spans="1:26" x14ac:dyDescent="0.25">
      <c r="A56" s="17">
        <v>14</v>
      </c>
      <c r="B56" s="40" t="s">
        <v>4</v>
      </c>
      <c r="C56" s="35">
        <f>IFERROR(INDEX('BD+FUNC'!$C$99:$AG$104,5,MATCH('PLD mensal (dia)'!$A56,'BD+FUNC'!$C$99:$AG$99,0)),"")</f>
        <v>307.35416666666669</v>
      </c>
      <c r="D56" s="35">
        <f>IFERROR(INDEX('BD+FUNC'!$AH$99:$BI$104,5,MATCH('PLD mensal (dia)'!$A56,'BD+FUNC'!$AH$99:$BI$99,0)),"")</f>
        <v>165.28083333333333</v>
      </c>
      <c r="E56" s="35">
        <f>IFERROR(INDEX('BD+FUNC'!$BJ$99:$CN$104,5,MATCH('PLD mensal (dia)'!$A56,'BD+FUNC'!$BJ$99:$CN$99,0)),"")</f>
        <v>63.004583333333329</v>
      </c>
      <c r="F56" s="34"/>
      <c r="G56" s="34"/>
      <c r="H56" s="34"/>
      <c r="I56" s="34"/>
      <c r="J56" s="34"/>
      <c r="K56" s="34"/>
      <c r="L56" s="34"/>
      <c r="M56" s="34"/>
      <c r="N56" s="34"/>
      <c r="O56" s="43">
        <f t="shared" si="0"/>
        <v>239.0182661290323</v>
      </c>
      <c r="P56" s="43">
        <f t="shared" si="1"/>
        <v>162.68462797619048</v>
      </c>
      <c r="Q56" s="43">
        <f t="shared" si="2"/>
        <v>78.01512096774195</v>
      </c>
      <c r="R56" s="44"/>
      <c r="S56" s="44"/>
      <c r="T56" s="44"/>
      <c r="U56" s="44"/>
      <c r="V56" s="44"/>
      <c r="W56" s="44"/>
      <c r="X56" s="44"/>
      <c r="Y56" s="44"/>
      <c r="Z56" s="44"/>
    </row>
    <row r="57" spans="1:26" x14ac:dyDescent="0.25">
      <c r="A57" s="17">
        <v>14</v>
      </c>
      <c r="B57" s="40" t="s">
        <v>5</v>
      </c>
      <c r="C57" s="35">
        <f>IFERROR(INDEX('BD+FUNC'!$C$99:$AG$104,6,MATCH('PLD mensal (dia)'!$A57,'BD+FUNC'!$C$99:$AG$99,0)),"")</f>
        <v>307.35291666666666</v>
      </c>
      <c r="D57" s="35">
        <f>IFERROR(INDEX('BD+FUNC'!$AH$99:$BI$104,6,MATCH('PLD mensal (dia)'!$A57,'BD+FUNC'!$AH$99:$BI$99,0)),"")</f>
        <v>165.28083333333333</v>
      </c>
      <c r="E57" s="35">
        <f>IFERROR(INDEX('BD+FUNC'!$BJ$99:$CN$104,6,MATCH('PLD mensal (dia)'!$A57,'BD+FUNC'!$BJ$99:$CN$99,0)),"")</f>
        <v>53.607083333333321</v>
      </c>
      <c r="F57" s="34"/>
      <c r="G57" s="34"/>
      <c r="H57" s="34"/>
      <c r="I57" s="34"/>
      <c r="J57" s="34"/>
      <c r="K57" s="34"/>
      <c r="L57" s="34"/>
      <c r="M57" s="34"/>
      <c r="N57" s="34"/>
      <c r="O57" s="43">
        <f t="shared" si="0"/>
        <v>240.3973790322581</v>
      </c>
      <c r="P57" s="43">
        <f t="shared" si="1"/>
        <v>162.49965773809527</v>
      </c>
      <c r="Q57" s="43">
        <f t="shared" si="2"/>
        <v>55.573400537634399</v>
      </c>
      <c r="R57" s="44"/>
      <c r="S57" s="44"/>
      <c r="T57" s="44"/>
      <c r="U57" s="44"/>
      <c r="V57" s="44"/>
      <c r="W57" s="44"/>
      <c r="X57" s="44"/>
      <c r="Y57" s="44"/>
      <c r="Z57" s="44"/>
    </row>
    <row r="58" spans="1:26" x14ac:dyDescent="0.25">
      <c r="A58" s="17">
        <v>15</v>
      </c>
      <c r="B58" s="40" t="s">
        <v>2</v>
      </c>
      <c r="C58" s="35">
        <f t="array" ref="C58">IFERROR(INDEX('BD+FUNC'!$C$99:$AG$104,3,MATCH('PLD mensal (dia)'!$A58,'BD+FUNC'!$C$99:$AG$99,0)),"")</f>
        <v>296.27374999999995</v>
      </c>
      <c r="D58" s="35">
        <f>IFERROR(INDEX('BD+FUNC'!$AH$99:$BI$104,3,MATCH('PLD mensal (dia)'!$A58,'BD+FUNC'!$AH$99:$BI$99,0)),"")</f>
        <v>174.66166666666666</v>
      </c>
      <c r="E58" s="35">
        <f>IFERROR(INDEX('BD+FUNC'!$BJ$99:$CN$104,3,MATCH('PLD mensal (dia)'!$A58,'BD+FUNC'!$BJ$99:$CN$99,0)),"")</f>
        <v>121.01875000000001</v>
      </c>
      <c r="F58" s="34"/>
      <c r="G58" s="34"/>
      <c r="H58" s="34"/>
      <c r="I58" s="34"/>
      <c r="J58" s="34"/>
      <c r="K58" s="34"/>
      <c r="L58" s="34"/>
      <c r="M58" s="34"/>
      <c r="N58" s="34"/>
      <c r="O58" s="43">
        <f t="shared" si="0"/>
        <v>242.72049731182796</v>
      </c>
      <c r="P58" s="43">
        <f t="shared" si="1"/>
        <v>165.98412202380953</v>
      </c>
      <c r="Q58" s="43">
        <f t="shared" si="2"/>
        <v>109.02360215053763</v>
      </c>
      <c r="R58" s="44"/>
      <c r="S58" s="44"/>
      <c r="T58" s="44"/>
      <c r="U58" s="44"/>
      <c r="V58" s="44"/>
      <c r="W58" s="44"/>
      <c r="X58" s="44"/>
      <c r="Y58" s="44"/>
      <c r="Z58" s="44"/>
    </row>
    <row r="59" spans="1:26" x14ac:dyDescent="0.25">
      <c r="A59" s="17">
        <v>15</v>
      </c>
      <c r="B59" s="40" t="s">
        <v>3</v>
      </c>
      <c r="C59" s="35">
        <f>IFERROR(INDEX('BD+FUNC'!$C$99:$AG$104,4,MATCH('PLD mensal (dia)'!$A59,'BD+FUNC'!$C$99:$AG$99,0)),"")</f>
        <v>296.27374999999995</v>
      </c>
      <c r="D59" s="35">
        <f>IFERROR(INDEX('BD+FUNC'!$AH$99:$BI$104,4,MATCH('PLD mensal (dia)'!$A59,'BD+FUNC'!$AH$99:$BI$99,0)),"")</f>
        <v>174.66125</v>
      </c>
      <c r="E59" s="35">
        <f>IFERROR(INDEX('BD+FUNC'!$BJ$99:$CN$104,4,MATCH('PLD mensal (dia)'!$A59,'BD+FUNC'!$BJ$99:$CN$99,0)),"")</f>
        <v>122.1470833333333</v>
      </c>
      <c r="F59" s="34"/>
      <c r="G59" s="34"/>
      <c r="H59" s="34"/>
      <c r="I59" s="34"/>
      <c r="J59" s="34"/>
      <c r="K59" s="34"/>
      <c r="L59" s="34"/>
      <c r="M59" s="34"/>
      <c r="N59" s="34"/>
      <c r="O59" s="43">
        <f t="shared" si="0"/>
        <v>240.3701478494624</v>
      </c>
      <c r="P59" s="43">
        <f t="shared" si="1"/>
        <v>164.3952678571429</v>
      </c>
      <c r="Q59" s="43">
        <f t="shared" si="2"/>
        <v>110.27641129032256</v>
      </c>
      <c r="R59" s="44"/>
      <c r="S59" s="44"/>
      <c r="T59" s="44"/>
      <c r="U59" s="44"/>
      <c r="V59" s="44"/>
      <c r="W59" s="44"/>
      <c r="X59" s="44"/>
      <c r="Y59" s="44"/>
      <c r="Z59" s="44"/>
    </row>
    <row r="60" spans="1:26" x14ac:dyDescent="0.25">
      <c r="A60" s="17">
        <v>15</v>
      </c>
      <c r="B60" s="40" t="s">
        <v>4</v>
      </c>
      <c r="C60" s="35">
        <f>IFERROR(INDEX('BD+FUNC'!$C$99:$AG$104,5,MATCH('PLD mensal (dia)'!$A60,'BD+FUNC'!$C$99:$AG$99,0)),"")</f>
        <v>296.27374999999995</v>
      </c>
      <c r="D60" s="35">
        <f>IFERROR(INDEX('BD+FUNC'!$AH$99:$BI$104,5,MATCH('PLD mensal (dia)'!$A60,'BD+FUNC'!$AH$99:$BI$99,0)),"")</f>
        <v>174.66208333333336</v>
      </c>
      <c r="E60" s="35">
        <f>IFERROR(INDEX('BD+FUNC'!$BJ$99:$CN$104,5,MATCH('PLD mensal (dia)'!$A60,'BD+FUNC'!$BJ$99:$CN$99,0)),"")</f>
        <v>80.429583333333326</v>
      </c>
      <c r="F60" s="34"/>
      <c r="G60" s="34"/>
      <c r="H60" s="34"/>
      <c r="I60" s="34"/>
      <c r="J60" s="34"/>
      <c r="K60" s="34"/>
      <c r="L60" s="34"/>
      <c r="M60" s="34"/>
      <c r="N60" s="34"/>
      <c r="O60" s="43">
        <f t="shared" si="0"/>
        <v>239.0182661290323</v>
      </c>
      <c r="P60" s="43">
        <f t="shared" si="1"/>
        <v>162.68462797619048</v>
      </c>
      <c r="Q60" s="43">
        <f t="shared" si="2"/>
        <v>78.01512096774195</v>
      </c>
      <c r="R60" s="44"/>
      <c r="S60" s="44"/>
      <c r="T60" s="44"/>
      <c r="U60" s="44"/>
      <c r="V60" s="44"/>
      <c r="W60" s="44"/>
      <c r="X60" s="44"/>
      <c r="Y60" s="44"/>
      <c r="Z60" s="44"/>
    </row>
    <row r="61" spans="1:26" x14ac:dyDescent="0.25">
      <c r="A61" s="17">
        <v>15</v>
      </c>
      <c r="B61" s="40" t="s">
        <v>5</v>
      </c>
      <c r="C61" s="35">
        <f>IFERROR(INDEX('BD+FUNC'!$C$99:$AG$104,6,MATCH('PLD mensal (dia)'!$A61,'BD+FUNC'!$C$99:$AG$99,0)),"")</f>
        <v>296.27374999999995</v>
      </c>
      <c r="D61" s="35">
        <f>IFERROR(INDEX('BD+FUNC'!$AH$99:$BI$104,6,MATCH('PLD mensal (dia)'!$A61,'BD+FUNC'!$AH$99:$BI$99,0)),"")</f>
        <v>174.66166666666666</v>
      </c>
      <c r="E61" s="35">
        <f>IFERROR(INDEX('BD+FUNC'!$BJ$99:$CN$104,6,MATCH('PLD mensal (dia)'!$A61,'BD+FUNC'!$BJ$99:$CN$99,0)),"")</f>
        <v>60.41041666666667</v>
      </c>
      <c r="F61" s="34"/>
      <c r="G61" s="34"/>
      <c r="H61" s="34"/>
      <c r="I61" s="34"/>
      <c r="J61" s="34"/>
      <c r="K61" s="34"/>
      <c r="L61" s="34"/>
      <c r="M61" s="34"/>
      <c r="N61" s="34"/>
      <c r="O61" s="43">
        <f t="shared" si="0"/>
        <v>240.3973790322581</v>
      </c>
      <c r="P61" s="43">
        <f t="shared" si="1"/>
        <v>162.49965773809527</v>
      </c>
      <c r="Q61" s="43">
        <f t="shared" si="2"/>
        <v>55.573400537634399</v>
      </c>
      <c r="R61" s="44"/>
      <c r="S61" s="44"/>
      <c r="T61" s="44"/>
      <c r="U61" s="44"/>
      <c r="V61" s="44"/>
      <c r="W61" s="44"/>
      <c r="X61" s="44"/>
      <c r="Y61" s="44"/>
      <c r="Z61" s="44"/>
    </row>
    <row r="62" spans="1:26" x14ac:dyDescent="0.25">
      <c r="A62" s="17">
        <v>16</v>
      </c>
      <c r="B62" s="40" t="s">
        <v>2</v>
      </c>
      <c r="C62" s="35">
        <f t="array" ref="C62">IFERROR(INDEX('BD+FUNC'!$C$99:$AG$104,3,MATCH('PLD mensal (dia)'!$A62,'BD+FUNC'!$C$99:$AG$99,0)),"")</f>
        <v>211.70083333333332</v>
      </c>
      <c r="D62" s="35">
        <f>IFERROR(INDEX('BD+FUNC'!$AH$99:$BI$104,3,MATCH('PLD mensal (dia)'!$A62,'BD+FUNC'!$AH$99:$BI$99,0)),"")</f>
        <v>176.80999999999997</v>
      </c>
      <c r="E62" s="35">
        <f>IFERROR(INDEX('BD+FUNC'!$BJ$99:$CN$104,3,MATCH('PLD mensal (dia)'!$A62,'BD+FUNC'!$BJ$99:$CN$99,0)),"")</f>
        <v>123.86208333333336</v>
      </c>
      <c r="F62" s="34"/>
      <c r="G62" s="34"/>
      <c r="H62" s="34"/>
      <c r="I62" s="34"/>
      <c r="J62" s="34"/>
      <c r="K62" s="34"/>
      <c r="L62" s="34"/>
      <c r="M62" s="34"/>
      <c r="N62" s="34"/>
      <c r="O62" s="43">
        <f t="shared" si="0"/>
        <v>242.72049731182796</v>
      </c>
      <c r="P62" s="43">
        <f t="shared" si="1"/>
        <v>165.98412202380953</v>
      </c>
      <c r="Q62" s="43">
        <f t="shared" si="2"/>
        <v>109.02360215053763</v>
      </c>
      <c r="R62" s="44"/>
      <c r="S62" s="44"/>
      <c r="T62" s="44"/>
      <c r="U62" s="44"/>
      <c r="V62" s="44"/>
      <c r="W62" s="44"/>
      <c r="X62" s="44"/>
      <c r="Y62" s="44"/>
      <c r="Z62" s="44"/>
    </row>
    <row r="63" spans="1:26" x14ac:dyDescent="0.25">
      <c r="A63" s="17">
        <v>16</v>
      </c>
      <c r="B63" s="40" t="s">
        <v>3</v>
      </c>
      <c r="C63" s="35">
        <f>IFERROR(INDEX('BD+FUNC'!$C$99:$AG$104,4,MATCH('PLD mensal (dia)'!$A63,'BD+FUNC'!$C$99:$AG$99,0)),"")</f>
        <v>209.85749999999999</v>
      </c>
      <c r="D63" s="35">
        <f>IFERROR(INDEX('BD+FUNC'!$AH$99:$BI$104,4,MATCH('PLD mensal (dia)'!$A63,'BD+FUNC'!$AH$99:$BI$99,0)),"")</f>
        <v>176.80958333333331</v>
      </c>
      <c r="E63" s="35">
        <f>IFERROR(INDEX('BD+FUNC'!$BJ$99:$CN$104,4,MATCH('PLD mensal (dia)'!$A63,'BD+FUNC'!$BJ$99:$CN$99,0)),"")</f>
        <v>124.05125000000002</v>
      </c>
      <c r="F63" s="34"/>
      <c r="G63" s="34"/>
      <c r="H63" s="34"/>
      <c r="I63" s="34"/>
      <c r="J63" s="34"/>
      <c r="K63" s="34"/>
      <c r="L63" s="34"/>
      <c r="M63" s="34"/>
      <c r="N63" s="34"/>
      <c r="O63" s="43">
        <f t="shared" si="0"/>
        <v>240.3701478494624</v>
      </c>
      <c r="P63" s="43">
        <f t="shared" si="1"/>
        <v>164.3952678571429</v>
      </c>
      <c r="Q63" s="43">
        <f t="shared" si="2"/>
        <v>110.27641129032256</v>
      </c>
      <c r="R63" s="44"/>
      <c r="S63" s="44"/>
      <c r="T63" s="44"/>
      <c r="U63" s="44"/>
      <c r="V63" s="44"/>
      <c r="W63" s="44"/>
      <c r="X63" s="44"/>
      <c r="Y63" s="44"/>
      <c r="Z63" s="44"/>
    </row>
    <row r="64" spans="1:26" x14ac:dyDescent="0.25">
      <c r="A64" s="17">
        <v>16</v>
      </c>
      <c r="B64" s="40" t="s">
        <v>4</v>
      </c>
      <c r="C64" s="35">
        <f>IFERROR(INDEX('BD+FUNC'!$C$99:$AG$104,5,MATCH('PLD mensal (dia)'!$A64,'BD+FUNC'!$C$99:$AG$99,0)),"")</f>
        <v>209.85749999999999</v>
      </c>
      <c r="D64" s="35">
        <f>IFERROR(INDEX('BD+FUNC'!$AH$99:$BI$104,5,MATCH('PLD mensal (dia)'!$A64,'BD+FUNC'!$AH$99:$BI$99,0)),"")</f>
        <v>176.81041666666667</v>
      </c>
      <c r="E64" s="35">
        <f>IFERROR(INDEX('BD+FUNC'!$BJ$99:$CN$104,5,MATCH('PLD mensal (dia)'!$A64,'BD+FUNC'!$BJ$99:$CN$99,0)),"")</f>
        <v>86.709583333333327</v>
      </c>
      <c r="F64" s="34"/>
      <c r="G64" s="34"/>
      <c r="H64" s="34"/>
      <c r="I64" s="34"/>
      <c r="J64" s="34"/>
      <c r="K64" s="34"/>
      <c r="L64" s="34"/>
      <c r="M64" s="34"/>
      <c r="N64" s="34"/>
      <c r="O64" s="43">
        <f t="shared" si="0"/>
        <v>239.0182661290323</v>
      </c>
      <c r="P64" s="43">
        <f t="shared" si="1"/>
        <v>162.68462797619048</v>
      </c>
      <c r="Q64" s="43">
        <f t="shared" si="2"/>
        <v>78.01512096774195</v>
      </c>
      <c r="R64" s="44"/>
      <c r="S64" s="44"/>
      <c r="T64" s="44"/>
      <c r="U64" s="44"/>
      <c r="V64" s="44"/>
      <c r="W64" s="44"/>
      <c r="X64" s="44"/>
      <c r="Y64" s="44"/>
      <c r="Z64" s="44"/>
    </row>
    <row r="65" spans="1:26" x14ac:dyDescent="0.25">
      <c r="A65" s="17">
        <v>16</v>
      </c>
      <c r="B65" s="40" t="s">
        <v>5</v>
      </c>
      <c r="C65" s="35">
        <f>IFERROR(INDEX('BD+FUNC'!$C$99:$AG$104,6,MATCH('PLD mensal (dia)'!$A65,'BD+FUNC'!$C$99:$AG$99,0)),"")</f>
        <v>209.85708333333332</v>
      </c>
      <c r="D65" s="35">
        <f>IFERROR(INDEX('BD+FUNC'!$AH$99:$BI$104,6,MATCH('PLD mensal (dia)'!$A65,'BD+FUNC'!$AH$99:$BI$99,0)),"")</f>
        <v>176.80999999999997</v>
      </c>
      <c r="E65" s="35">
        <f>IFERROR(INDEX('BD+FUNC'!$BJ$99:$CN$104,6,MATCH('PLD mensal (dia)'!$A65,'BD+FUNC'!$BJ$99:$CN$99,0)),"")</f>
        <v>55.302500000000002</v>
      </c>
      <c r="F65" s="34"/>
      <c r="G65" s="34"/>
      <c r="H65" s="34"/>
      <c r="I65" s="34"/>
      <c r="J65" s="34"/>
      <c r="K65" s="34"/>
      <c r="L65" s="34"/>
      <c r="M65" s="34"/>
      <c r="N65" s="34"/>
      <c r="O65" s="43">
        <f t="shared" si="0"/>
        <v>240.3973790322581</v>
      </c>
      <c r="P65" s="43">
        <f t="shared" si="1"/>
        <v>162.49965773809527</v>
      </c>
      <c r="Q65" s="43">
        <f t="shared" si="2"/>
        <v>55.573400537634399</v>
      </c>
      <c r="R65" s="44"/>
      <c r="S65" s="44"/>
      <c r="T65" s="44"/>
      <c r="U65" s="44"/>
      <c r="V65" s="44"/>
      <c r="W65" s="44"/>
      <c r="X65" s="44"/>
      <c r="Y65" s="44"/>
      <c r="Z65" s="44"/>
    </row>
    <row r="66" spans="1:26" x14ac:dyDescent="0.25">
      <c r="A66" s="17">
        <v>17</v>
      </c>
      <c r="B66" s="40" t="s">
        <v>2</v>
      </c>
      <c r="C66" s="35">
        <f t="array" ref="C66">IFERROR(INDEX('BD+FUNC'!$C$99:$AG$104,3,MATCH('PLD mensal (dia)'!$A66,'BD+FUNC'!$C$99:$AG$99,0)),"")</f>
        <v>208.33458333333331</v>
      </c>
      <c r="D66" s="35">
        <f>IFERROR(INDEX('BD+FUNC'!$AH$99:$BI$104,3,MATCH('PLD mensal (dia)'!$A66,'BD+FUNC'!$AH$99:$BI$99,0)),"")</f>
        <v>177.51625000000001</v>
      </c>
      <c r="E66" s="35">
        <f>IFERROR(INDEX('BD+FUNC'!$BJ$99:$CN$104,3,MATCH('PLD mensal (dia)'!$A66,'BD+FUNC'!$BJ$99:$CN$99,0)),"")</f>
        <v>122.17666666666666</v>
      </c>
      <c r="F66" s="34"/>
      <c r="G66" s="34"/>
      <c r="H66" s="34"/>
      <c r="I66" s="34"/>
      <c r="J66" s="34"/>
      <c r="K66" s="34"/>
      <c r="L66" s="34"/>
      <c r="M66" s="34"/>
      <c r="N66" s="34"/>
      <c r="O66" s="43">
        <f t="shared" si="0"/>
        <v>242.72049731182796</v>
      </c>
      <c r="P66" s="43">
        <f t="shared" si="1"/>
        <v>165.98412202380953</v>
      </c>
      <c r="Q66" s="43">
        <f t="shared" si="2"/>
        <v>109.02360215053763</v>
      </c>
      <c r="R66" s="44"/>
      <c r="S66" s="44"/>
      <c r="T66" s="44"/>
      <c r="U66" s="44"/>
      <c r="V66" s="44"/>
      <c r="W66" s="44"/>
      <c r="X66" s="44"/>
      <c r="Y66" s="44"/>
      <c r="Z66" s="44"/>
    </row>
    <row r="67" spans="1:26" x14ac:dyDescent="0.25">
      <c r="A67" s="17">
        <v>17</v>
      </c>
      <c r="B67" s="40" t="s">
        <v>3</v>
      </c>
      <c r="C67" s="35">
        <f>IFERROR(INDEX('BD+FUNC'!$C$99:$AG$104,4,MATCH('PLD mensal (dia)'!$A67,'BD+FUNC'!$C$99:$AG$99,0)),"")</f>
        <v>207.62750000000003</v>
      </c>
      <c r="D67" s="35">
        <f>IFERROR(INDEX('BD+FUNC'!$AH$99:$BI$104,4,MATCH('PLD mensal (dia)'!$A67,'BD+FUNC'!$AH$99:$BI$99,0)),"")</f>
        <v>177.46250000000001</v>
      </c>
      <c r="E67" s="35">
        <f>IFERROR(INDEX('BD+FUNC'!$BJ$99:$CN$104,4,MATCH('PLD mensal (dia)'!$A67,'BD+FUNC'!$BJ$99:$CN$99,0)),"")</f>
        <v>122.67666666666668</v>
      </c>
      <c r="F67" s="34"/>
      <c r="G67" s="34"/>
      <c r="H67" s="34"/>
      <c r="I67" s="34"/>
      <c r="J67" s="34"/>
      <c r="K67" s="34"/>
      <c r="L67" s="34"/>
      <c r="M67" s="34"/>
      <c r="N67" s="34"/>
      <c r="O67" s="43">
        <f t="shared" ref="O67:O125" si="3">IF(C67="","",AVERAGEIF($B$2:$B$125,B67,$C$2:$C$125))</f>
        <v>240.3701478494624</v>
      </c>
      <c r="P67" s="43">
        <f t="shared" ref="P67:P125" si="4">IF(D67="","",AVERAGEIF($B$2:$B$125,B67,$D$2:$D$125))</f>
        <v>164.3952678571429</v>
      </c>
      <c r="Q67" s="43">
        <f t="shared" ref="Q67:Q125" si="5">IF(E67="","",AVERAGEIF($B$2:$B$125,B67,$E$2:$E$125))</f>
        <v>110.27641129032256</v>
      </c>
      <c r="R67" s="44"/>
      <c r="S67" s="44"/>
      <c r="T67" s="44"/>
      <c r="U67" s="44"/>
      <c r="V67" s="44"/>
      <c r="W67" s="44"/>
      <c r="X67" s="44"/>
      <c r="Y67" s="44"/>
      <c r="Z67" s="44"/>
    </row>
    <row r="68" spans="1:26" x14ac:dyDescent="0.25">
      <c r="A68" s="17">
        <v>17</v>
      </c>
      <c r="B68" s="40" t="s">
        <v>4</v>
      </c>
      <c r="C68" s="35">
        <f>IFERROR(INDEX('BD+FUNC'!$C$99:$AG$104,5,MATCH('PLD mensal (dia)'!$A68,'BD+FUNC'!$C$99:$AG$99,0)),"")</f>
        <v>207.62708333333333</v>
      </c>
      <c r="D68" s="35">
        <f>IFERROR(INDEX('BD+FUNC'!$AH$99:$BI$104,5,MATCH('PLD mensal (dia)'!$A68,'BD+FUNC'!$AH$99:$BI$99,0)),"")</f>
        <v>178.21125000000004</v>
      </c>
      <c r="E68" s="35">
        <f>IFERROR(INDEX('BD+FUNC'!$BJ$99:$CN$104,5,MATCH('PLD mensal (dia)'!$A68,'BD+FUNC'!$BJ$99:$CN$99,0)),"")</f>
        <v>82.577500000000001</v>
      </c>
      <c r="F68" s="34"/>
      <c r="G68" s="34"/>
      <c r="H68" s="34"/>
      <c r="I68" s="34"/>
      <c r="J68" s="34"/>
      <c r="K68" s="34"/>
      <c r="L68" s="34"/>
      <c r="M68" s="34"/>
      <c r="N68" s="34"/>
      <c r="O68" s="43">
        <f t="shared" si="3"/>
        <v>239.0182661290323</v>
      </c>
      <c r="P68" s="43">
        <f t="shared" si="4"/>
        <v>162.68462797619048</v>
      </c>
      <c r="Q68" s="43">
        <f t="shared" si="5"/>
        <v>78.01512096774195</v>
      </c>
      <c r="R68" s="44"/>
      <c r="S68" s="44"/>
      <c r="T68" s="44"/>
      <c r="U68" s="44"/>
      <c r="V68" s="44"/>
      <c r="W68" s="44"/>
      <c r="X68" s="44"/>
      <c r="Y68" s="44"/>
      <c r="Z68" s="44"/>
    </row>
    <row r="69" spans="1:26" x14ac:dyDescent="0.25">
      <c r="A69" s="17">
        <v>17</v>
      </c>
      <c r="B69" s="40" t="s">
        <v>5</v>
      </c>
      <c r="C69" s="35">
        <f>IFERROR(INDEX('BD+FUNC'!$C$99:$AG$104,6,MATCH('PLD mensal (dia)'!$A69,'BD+FUNC'!$C$99:$AG$99,0)),"")</f>
        <v>207.62708333333333</v>
      </c>
      <c r="D69" s="35">
        <f>IFERROR(INDEX('BD+FUNC'!$AH$99:$BI$104,6,MATCH('PLD mensal (dia)'!$A69,'BD+FUNC'!$AH$99:$BI$99,0)),"")</f>
        <v>177.51625000000001</v>
      </c>
      <c r="E69" s="35">
        <f>IFERROR(INDEX('BD+FUNC'!$BJ$99:$CN$104,6,MATCH('PLD mensal (dia)'!$A69,'BD+FUNC'!$BJ$99:$CN$99,0)),"")</f>
        <v>49.769999999999989</v>
      </c>
      <c r="F69" s="34"/>
      <c r="G69" s="34"/>
      <c r="H69" s="34"/>
      <c r="I69" s="34"/>
      <c r="J69" s="34"/>
      <c r="K69" s="34"/>
      <c r="L69" s="34"/>
      <c r="M69" s="34"/>
      <c r="N69" s="34"/>
      <c r="O69" s="43">
        <f t="shared" si="3"/>
        <v>240.3973790322581</v>
      </c>
      <c r="P69" s="43">
        <f t="shared" si="4"/>
        <v>162.49965773809527</v>
      </c>
      <c r="Q69" s="43">
        <f t="shared" si="5"/>
        <v>55.573400537634399</v>
      </c>
      <c r="R69" s="44"/>
      <c r="S69" s="44"/>
      <c r="T69" s="44"/>
      <c r="U69" s="44"/>
      <c r="V69" s="44"/>
      <c r="W69" s="44"/>
      <c r="X69" s="44"/>
      <c r="Y69" s="44"/>
      <c r="Z69" s="44"/>
    </row>
    <row r="70" spans="1:26" x14ac:dyDescent="0.25">
      <c r="A70" s="17">
        <v>18</v>
      </c>
      <c r="B70" s="40" t="s">
        <v>2</v>
      </c>
      <c r="C70" s="35">
        <f t="array" ref="C70">IFERROR(INDEX('BD+FUNC'!$C$99:$AG$104,3,MATCH('PLD mensal (dia)'!$A70,'BD+FUNC'!$C$99:$AG$99,0)),"")</f>
        <v>224.65499999999997</v>
      </c>
      <c r="D70" s="35">
        <f>IFERROR(INDEX('BD+FUNC'!$AH$99:$BI$104,3,MATCH('PLD mensal (dia)'!$A70,'BD+FUNC'!$AH$99:$BI$99,0)),"")</f>
        <v>177.31833333333336</v>
      </c>
      <c r="E70" s="35">
        <f>IFERROR(INDEX('BD+FUNC'!$BJ$99:$CN$104,3,MATCH('PLD mensal (dia)'!$A70,'BD+FUNC'!$BJ$99:$CN$99,0)),"")</f>
        <v>121.59625000000004</v>
      </c>
      <c r="F70" s="34"/>
      <c r="G70" s="34"/>
      <c r="H70" s="34"/>
      <c r="I70" s="34"/>
      <c r="J70" s="34"/>
      <c r="K70" s="34"/>
      <c r="L70" s="34"/>
      <c r="M70" s="34"/>
      <c r="N70" s="34"/>
      <c r="O70" s="43">
        <f t="shared" si="3"/>
        <v>242.72049731182796</v>
      </c>
      <c r="P70" s="43">
        <f t="shared" si="4"/>
        <v>165.98412202380953</v>
      </c>
      <c r="Q70" s="43">
        <f t="shared" si="5"/>
        <v>109.02360215053763</v>
      </c>
      <c r="R70" s="44"/>
      <c r="S70" s="44"/>
      <c r="T70" s="44"/>
      <c r="U70" s="44"/>
      <c r="V70" s="44"/>
      <c r="W70" s="44"/>
      <c r="X70" s="44"/>
      <c r="Y70" s="44"/>
      <c r="Z70" s="44"/>
    </row>
    <row r="71" spans="1:26" x14ac:dyDescent="0.25">
      <c r="A71" s="17">
        <v>18</v>
      </c>
      <c r="B71" s="40" t="s">
        <v>3</v>
      </c>
      <c r="C71" s="35">
        <f>IFERROR(INDEX('BD+FUNC'!$C$99:$AG$104,4,MATCH('PLD mensal (dia)'!$A71,'BD+FUNC'!$C$99:$AG$99,0)),"")</f>
        <v>224.61833333333334</v>
      </c>
      <c r="D71" s="35">
        <f>IFERROR(INDEX('BD+FUNC'!$AH$99:$BI$104,4,MATCH('PLD mensal (dia)'!$A71,'BD+FUNC'!$AH$99:$BI$99,0)),"")</f>
        <v>177.3175</v>
      </c>
      <c r="E71" s="35">
        <f>IFERROR(INDEX('BD+FUNC'!$BJ$99:$CN$104,4,MATCH('PLD mensal (dia)'!$A71,'BD+FUNC'!$BJ$99:$CN$99,0)),"")</f>
        <v>122.0404166666667</v>
      </c>
      <c r="F71" s="34"/>
      <c r="G71" s="34"/>
      <c r="H71" s="34"/>
      <c r="I71" s="34"/>
      <c r="J71" s="34"/>
      <c r="K71" s="34"/>
      <c r="L71" s="34"/>
      <c r="M71" s="34"/>
      <c r="N71" s="34"/>
      <c r="O71" s="43">
        <f t="shared" si="3"/>
        <v>240.3701478494624</v>
      </c>
      <c r="P71" s="43">
        <f t="shared" si="4"/>
        <v>164.3952678571429</v>
      </c>
      <c r="Q71" s="43">
        <f t="shared" si="5"/>
        <v>110.27641129032256</v>
      </c>
      <c r="R71" s="44"/>
      <c r="S71" s="44"/>
      <c r="T71" s="44"/>
      <c r="U71" s="44"/>
      <c r="V71" s="44"/>
      <c r="W71" s="44"/>
      <c r="X71" s="44"/>
      <c r="Y71" s="44"/>
      <c r="Z71" s="44"/>
    </row>
    <row r="72" spans="1:26" x14ac:dyDescent="0.25">
      <c r="A72" s="17">
        <v>18</v>
      </c>
      <c r="B72" s="40" t="s">
        <v>4</v>
      </c>
      <c r="C72" s="35">
        <f>IFERROR(INDEX('BD+FUNC'!$C$99:$AG$104,5,MATCH('PLD mensal (dia)'!$A72,'BD+FUNC'!$C$99:$AG$99,0)),"")</f>
        <v>224.61833333333334</v>
      </c>
      <c r="D72" s="35">
        <f>IFERROR(INDEX('BD+FUNC'!$AH$99:$BI$104,5,MATCH('PLD mensal (dia)'!$A72,'BD+FUNC'!$AH$99:$BI$99,0)),"")</f>
        <v>177.56041666666667</v>
      </c>
      <c r="E72" s="35">
        <f>IFERROR(INDEX('BD+FUNC'!$BJ$99:$CN$104,5,MATCH('PLD mensal (dia)'!$A72,'BD+FUNC'!$BJ$99:$CN$99,0)),"")</f>
        <v>104.49333333333335</v>
      </c>
      <c r="F72" s="34"/>
      <c r="G72" s="34"/>
      <c r="H72" s="34"/>
      <c r="I72" s="34"/>
      <c r="J72" s="34"/>
      <c r="K72" s="34"/>
      <c r="L72" s="34"/>
      <c r="M72" s="34"/>
      <c r="N72" s="34"/>
      <c r="O72" s="43">
        <f t="shared" si="3"/>
        <v>239.0182661290323</v>
      </c>
      <c r="P72" s="43">
        <f t="shared" si="4"/>
        <v>162.68462797619048</v>
      </c>
      <c r="Q72" s="43">
        <f t="shared" si="5"/>
        <v>78.01512096774195</v>
      </c>
      <c r="R72" s="44"/>
      <c r="S72" s="44"/>
      <c r="T72" s="44"/>
      <c r="U72" s="44"/>
      <c r="V72" s="44"/>
      <c r="W72" s="44"/>
      <c r="X72" s="44"/>
      <c r="Y72" s="44"/>
      <c r="Z72" s="44"/>
    </row>
    <row r="73" spans="1:26" x14ac:dyDescent="0.25">
      <c r="A73" s="17">
        <v>18</v>
      </c>
      <c r="B73" s="40" t="s">
        <v>5</v>
      </c>
      <c r="C73" s="35">
        <f>IFERROR(INDEX('BD+FUNC'!$C$99:$AG$104,6,MATCH('PLD mensal (dia)'!$A73,'BD+FUNC'!$C$99:$AG$99,0)),"")</f>
        <v>224.61791666666667</v>
      </c>
      <c r="D73" s="35">
        <f>IFERROR(INDEX('BD+FUNC'!$AH$99:$BI$104,6,MATCH('PLD mensal (dia)'!$A73,'BD+FUNC'!$AH$99:$BI$99,0)),"")</f>
        <v>177.31833333333336</v>
      </c>
      <c r="E73" s="35">
        <f>IFERROR(INDEX('BD+FUNC'!$BJ$99:$CN$104,6,MATCH('PLD mensal (dia)'!$A73,'BD+FUNC'!$BJ$99:$CN$99,0)),"")</f>
        <v>52.656666666666659</v>
      </c>
      <c r="F73" s="34"/>
      <c r="G73" s="34"/>
      <c r="H73" s="34"/>
      <c r="I73" s="34"/>
      <c r="J73" s="34"/>
      <c r="K73" s="34"/>
      <c r="L73" s="34"/>
      <c r="M73" s="34"/>
      <c r="N73" s="34"/>
      <c r="O73" s="43">
        <f t="shared" si="3"/>
        <v>240.3973790322581</v>
      </c>
      <c r="P73" s="43">
        <f t="shared" si="4"/>
        <v>162.49965773809527</v>
      </c>
      <c r="Q73" s="43">
        <f t="shared" si="5"/>
        <v>55.573400537634399</v>
      </c>
      <c r="R73" s="44"/>
      <c r="S73" s="44"/>
      <c r="T73" s="44"/>
      <c r="U73" s="44"/>
      <c r="V73" s="44"/>
      <c r="W73" s="44"/>
      <c r="X73" s="44"/>
      <c r="Y73" s="44"/>
      <c r="Z73" s="44"/>
    </row>
    <row r="74" spans="1:26" x14ac:dyDescent="0.25">
      <c r="A74" s="17">
        <v>19</v>
      </c>
      <c r="B74" s="40" t="s">
        <v>2</v>
      </c>
      <c r="C74" s="35">
        <f t="array" ref="C74">IFERROR(INDEX('BD+FUNC'!$C$99:$AG$104,3,MATCH('PLD mensal (dia)'!$A74,'BD+FUNC'!$C$99:$AG$99,0)),"")</f>
        <v>225.92499999999998</v>
      </c>
      <c r="D74" s="35">
        <f>IFERROR(INDEX('BD+FUNC'!$AH$99:$BI$104,3,MATCH('PLD mensal (dia)'!$A74,'BD+FUNC'!$AH$99:$BI$99,0)),"")</f>
        <v>174.67750000000001</v>
      </c>
      <c r="E74" s="35">
        <f>IFERROR(INDEX('BD+FUNC'!$BJ$99:$CN$104,3,MATCH('PLD mensal (dia)'!$A74,'BD+FUNC'!$BJ$99:$CN$99,0)),"")</f>
        <v>120.11</v>
      </c>
      <c r="F74" s="34"/>
      <c r="G74" s="34"/>
      <c r="H74" s="34"/>
      <c r="I74" s="34"/>
      <c r="J74" s="34"/>
      <c r="K74" s="34"/>
      <c r="L74" s="34"/>
      <c r="M74" s="34"/>
      <c r="N74" s="34"/>
      <c r="O74" s="43">
        <f t="shared" si="3"/>
        <v>242.72049731182796</v>
      </c>
      <c r="P74" s="43">
        <f t="shared" si="4"/>
        <v>165.98412202380953</v>
      </c>
      <c r="Q74" s="43">
        <f t="shared" si="5"/>
        <v>109.02360215053763</v>
      </c>
      <c r="R74" s="44"/>
      <c r="S74" s="44"/>
      <c r="T74" s="44"/>
      <c r="U74" s="44"/>
      <c r="V74" s="44"/>
      <c r="W74" s="44"/>
      <c r="X74" s="44"/>
      <c r="Y74" s="44"/>
      <c r="Z74" s="44"/>
    </row>
    <row r="75" spans="1:26" x14ac:dyDescent="0.25">
      <c r="A75" s="17">
        <v>19</v>
      </c>
      <c r="B75" s="40" t="s">
        <v>3</v>
      </c>
      <c r="C75" s="35">
        <f>IFERROR(INDEX('BD+FUNC'!$C$99:$AG$104,4,MATCH('PLD mensal (dia)'!$A75,'BD+FUNC'!$C$99:$AG$99,0)),"")</f>
        <v>225.50666666666669</v>
      </c>
      <c r="D75" s="35">
        <f>IFERROR(INDEX('BD+FUNC'!$AH$99:$BI$104,4,MATCH('PLD mensal (dia)'!$A75,'BD+FUNC'!$AH$99:$BI$99,0)),"")</f>
        <v>174.67708333333337</v>
      </c>
      <c r="E75" s="35">
        <f>IFERROR(INDEX('BD+FUNC'!$BJ$99:$CN$104,4,MATCH('PLD mensal (dia)'!$A75,'BD+FUNC'!$BJ$99:$CN$99,0)),"")</f>
        <v>120.35083333333331</v>
      </c>
      <c r="F75" s="34"/>
      <c r="G75" s="34"/>
      <c r="H75" s="34"/>
      <c r="I75" s="34"/>
      <c r="J75" s="34"/>
      <c r="K75" s="34"/>
      <c r="L75" s="34"/>
      <c r="M75" s="34"/>
      <c r="N75" s="34"/>
      <c r="O75" s="43">
        <f t="shared" si="3"/>
        <v>240.3701478494624</v>
      </c>
      <c r="P75" s="43">
        <f t="shared" si="4"/>
        <v>164.3952678571429</v>
      </c>
      <c r="Q75" s="43">
        <f t="shared" si="5"/>
        <v>110.27641129032256</v>
      </c>
      <c r="R75" s="44"/>
      <c r="S75" s="44"/>
      <c r="T75" s="44"/>
      <c r="U75" s="44"/>
      <c r="V75" s="44"/>
      <c r="W75" s="44"/>
      <c r="X75" s="44"/>
      <c r="Y75" s="44"/>
      <c r="Z75" s="44"/>
    </row>
    <row r="76" spans="1:26" x14ac:dyDescent="0.25">
      <c r="A76" s="17">
        <v>19</v>
      </c>
      <c r="B76" s="40" t="s">
        <v>4</v>
      </c>
      <c r="C76" s="35">
        <f>IFERROR(INDEX('BD+FUNC'!$C$99:$AG$104,5,MATCH('PLD mensal (dia)'!$A76,'BD+FUNC'!$C$99:$AG$99,0)),"")</f>
        <v>225.50666666666669</v>
      </c>
      <c r="D76" s="35">
        <f>IFERROR(INDEX('BD+FUNC'!$AH$99:$BI$104,5,MATCH('PLD mensal (dia)'!$A76,'BD+FUNC'!$AH$99:$BI$99,0)),"")</f>
        <v>174.67750000000001</v>
      </c>
      <c r="E76" s="35">
        <f>IFERROR(INDEX('BD+FUNC'!$BJ$99:$CN$104,5,MATCH('PLD mensal (dia)'!$A76,'BD+FUNC'!$BJ$99:$CN$99,0)),"")</f>
        <v>107.59333333333336</v>
      </c>
      <c r="F76" s="34"/>
      <c r="G76" s="34"/>
      <c r="H76" s="34"/>
      <c r="I76" s="34"/>
      <c r="J76" s="34"/>
      <c r="K76" s="34"/>
      <c r="L76" s="34"/>
      <c r="M76" s="34"/>
      <c r="N76" s="34"/>
      <c r="O76" s="43">
        <f t="shared" si="3"/>
        <v>239.0182661290323</v>
      </c>
      <c r="P76" s="43">
        <f t="shared" si="4"/>
        <v>162.68462797619048</v>
      </c>
      <c r="Q76" s="43">
        <f t="shared" si="5"/>
        <v>78.01512096774195</v>
      </c>
      <c r="R76" s="44"/>
      <c r="S76" s="44"/>
      <c r="T76" s="44"/>
      <c r="U76" s="44"/>
      <c r="V76" s="44"/>
      <c r="W76" s="44"/>
      <c r="X76" s="44"/>
      <c r="Y76" s="44"/>
      <c r="Z76" s="44"/>
    </row>
    <row r="77" spans="1:26" x14ac:dyDescent="0.25">
      <c r="A77" s="17">
        <v>19</v>
      </c>
      <c r="B77" s="40" t="s">
        <v>5</v>
      </c>
      <c r="C77" s="35">
        <f>IFERROR(INDEX('BD+FUNC'!$C$99:$AG$104,6,MATCH('PLD mensal (dia)'!$A77,'BD+FUNC'!$C$99:$AG$99,0)),"")</f>
        <v>225.50666666666669</v>
      </c>
      <c r="D77" s="35">
        <f>IFERROR(INDEX('BD+FUNC'!$AH$99:$BI$104,6,MATCH('PLD mensal (dia)'!$A77,'BD+FUNC'!$AH$99:$BI$99,0)),"")</f>
        <v>174.67750000000001</v>
      </c>
      <c r="E77" s="35">
        <f>IFERROR(INDEX('BD+FUNC'!$BJ$99:$CN$104,6,MATCH('PLD mensal (dia)'!$A77,'BD+FUNC'!$BJ$99:$CN$99,0)),"")</f>
        <v>50.175416666666656</v>
      </c>
      <c r="F77" s="34"/>
      <c r="G77" s="34"/>
      <c r="H77" s="34"/>
      <c r="I77" s="34"/>
      <c r="J77" s="34"/>
      <c r="K77" s="34"/>
      <c r="L77" s="34"/>
      <c r="M77" s="34"/>
      <c r="N77" s="34"/>
      <c r="O77" s="43">
        <f t="shared" si="3"/>
        <v>240.3973790322581</v>
      </c>
      <c r="P77" s="43">
        <f t="shared" si="4"/>
        <v>162.49965773809527</v>
      </c>
      <c r="Q77" s="43">
        <f t="shared" si="5"/>
        <v>55.573400537634399</v>
      </c>
      <c r="R77" s="44"/>
      <c r="S77" s="44"/>
      <c r="T77" s="44"/>
      <c r="U77" s="44"/>
      <c r="V77" s="44"/>
      <c r="W77" s="44"/>
      <c r="X77" s="44"/>
      <c r="Y77" s="44"/>
      <c r="Z77" s="44"/>
    </row>
    <row r="78" spans="1:26" x14ac:dyDescent="0.25">
      <c r="A78" s="17">
        <v>20</v>
      </c>
      <c r="B78" s="40" t="s">
        <v>2</v>
      </c>
      <c r="C78" s="35">
        <f t="array" ref="C78">IFERROR(INDEX('BD+FUNC'!$C$99:$AG$104,3,MATCH('PLD mensal (dia)'!$A78,'BD+FUNC'!$C$99:$AG$99,0)),"")</f>
        <v>222.1333333333333</v>
      </c>
      <c r="D78" s="35">
        <f>IFERROR(INDEX('BD+FUNC'!$AH$99:$BI$104,3,MATCH('PLD mensal (dia)'!$A78,'BD+FUNC'!$AH$99:$BI$99,0)),"")</f>
        <v>172.01458333333332</v>
      </c>
      <c r="E78" s="35">
        <f>IFERROR(INDEX('BD+FUNC'!$BJ$99:$CN$104,3,MATCH('PLD mensal (dia)'!$A78,'BD+FUNC'!$BJ$99:$CN$99,0)),"")</f>
        <v>128.40083333333331</v>
      </c>
      <c r="F78" s="34"/>
      <c r="G78" s="34"/>
      <c r="H78" s="34"/>
      <c r="I78" s="34"/>
      <c r="J78" s="34"/>
      <c r="K78" s="34"/>
      <c r="L78" s="34"/>
      <c r="M78" s="34"/>
      <c r="N78" s="34"/>
      <c r="O78" s="43">
        <f t="shared" si="3"/>
        <v>242.72049731182796</v>
      </c>
      <c r="P78" s="43">
        <f t="shared" si="4"/>
        <v>165.98412202380953</v>
      </c>
      <c r="Q78" s="43">
        <f t="shared" si="5"/>
        <v>109.02360215053763</v>
      </c>
      <c r="R78" s="44"/>
      <c r="S78" s="44"/>
      <c r="T78" s="44"/>
      <c r="U78" s="44"/>
      <c r="V78" s="44"/>
      <c r="W78" s="44"/>
      <c r="X78" s="44"/>
      <c r="Y78" s="44"/>
      <c r="Z78" s="44"/>
    </row>
    <row r="79" spans="1:26" x14ac:dyDescent="0.25">
      <c r="A79" s="17">
        <v>20</v>
      </c>
      <c r="B79" s="40" t="s">
        <v>3</v>
      </c>
      <c r="C79" s="35">
        <f>IFERROR(INDEX('BD+FUNC'!$C$99:$AG$104,4,MATCH('PLD mensal (dia)'!$A79,'BD+FUNC'!$C$99:$AG$99,0)),"")</f>
        <v>221.77333333333328</v>
      </c>
      <c r="D79" s="35">
        <f>IFERROR(INDEX('BD+FUNC'!$AH$99:$BI$104,4,MATCH('PLD mensal (dia)'!$A79,'BD+FUNC'!$AH$99:$BI$99,0)),"")</f>
        <v>172.10208333333335</v>
      </c>
      <c r="E79" s="35">
        <f>IFERROR(INDEX('BD+FUNC'!$BJ$99:$CN$104,4,MATCH('PLD mensal (dia)'!$A79,'BD+FUNC'!$BJ$99:$CN$99,0)),"")</f>
        <v>130.43291666666667</v>
      </c>
      <c r="F79" s="34"/>
      <c r="G79" s="34"/>
      <c r="H79" s="34"/>
      <c r="I79" s="34"/>
      <c r="J79" s="34"/>
      <c r="K79" s="34"/>
      <c r="L79" s="34"/>
      <c r="M79" s="34"/>
      <c r="N79" s="34"/>
      <c r="O79" s="43">
        <f t="shared" si="3"/>
        <v>240.3701478494624</v>
      </c>
      <c r="P79" s="43">
        <f t="shared" si="4"/>
        <v>164.3952678571429</v>
      </c>
      <c r="Q79" s="43">
        <f t="shared" si="5"/>
        <v>110.27641129032256</v>
      </c>
      <c r="R79" s="44"/>
      <c r="S79" s="44"/>
      <c r="T79" s="44"/>
      <c r="U79" s="44"/>
      <c r="V79" s="44"/>
      <c r="W79" s="44"/>
      <c r="X79" s="44"/>
      <c r="Y79" s="44"/>
      <c r="Z79" s="44"/>
    </row>
    <row r="80" spans="1:26" x14ac:dyDescent="0.25">
      <c r="A80" s="17">
        <v>20</v>
      </c>
      <c r="B80" s="40" t="s">
        <v>4</v>
      </c>
      <c r="C80" s="35">
        <f>IFERROR(INDEX('BD+FUNC'!$C$99:$AG$104,5,MATCH('PLD mensal (dia)'!$A80,'BD+FUNC'!$C$99:$AG$99,0)),"")</f>
        <v>221.77333333333328</v>
      </c>
      <c r="D80" s="35">
        <f>IFERROR(INDEX('BD+FUNC'!$AH$99:$BI$104,5,MATCH('PLD mensal (dia)'!$A80,'BD+FUNC'!$AH$99:$BI$99,0)),"")</f>
        <v>171.98499999999999</v>
      </c>
      <c r="E80" s="35">
        <f>IFERROR(INDEX('BD+FUNC'!$BJ$99:$CN$104,5,MATCH('PLD mensal (dia)'!$A80,'BD+FUNC'!$BJ$99:$CN$99,0)),"")</f>
        <v>79.247916666666654</v>
      </c>
      <c r="F80" s="34"/>
      <c r="G80" s="34"/>
      <c r="H80" s="34"/>
      <c r="I80" s="34"/>
      <c r="J80" s="34"/>
      <c r="K80" s="34"/>
      <c r="L80" s="34"/>
      <c r="M80" s="34"/>
      <c r="N80" s="34"/>
      <c r="O80" s="43">
        <f t="shared" si="3"/>
        <v>239.0182661290323</v>
      </c>
      <c r="P80" s="43">
        <f t="shared" si="4"/>
        <v>162.68462797619048</v>
      </c>
      <c r="Q80" s="43">
        <f t="shared" si="5"/>
        <v>78.01512096774195</v>
      </c>
      <c r="R80" s="44"/>
      <c r="S80" s="44"/>
      <c r="T80" s="44"/>
      <c r="U80" s="44"/>
      <c r="V80" s="44"/>
      <c r="W80" s="44"/>
      <c r="X80" s="44"/>
      <c r="Y80" s="44"/>
      <c r="Z80" s="44"/>
    </row>
    <row r="81" spans="1:26" x14ac:dyDescent="0.25">
      <c r="A81" s="17">
        <v>20</v>
      </c>
      <c r="B81" s="40" t="s">
        <v>5</v>
      </c>
      <c r="C81" s="35">
        <f>IFERROR(INDEX('BD+FUNC'!$C$99:$AG$104,6,MATCH('PLD mensal (dia)'!$A81,'BD+FUNC'!$C$99:$AG$99,0)),"")</f>
        <v>221.77291666666665</v>
      </c>
      <c r="D81" s="35">
        <f>IFERROR(INDEX('BD+FUNC'!$AH$99:$BI$104,6,MATCH('PLD mensal (dia)'!$A81,'BD+FUNC'!$AH$99:$BI$99,0)),"")</f>
        <v>171.98499999999999</v>
      </c>
      <c r="E81" s="35">
        <f>IFERROR(INDEX('BD+FUNC'!$BJ$99:$CN$104,6,MATCH('PLD mensal (dia)'!$A81,'BD+FUNC'!$BJ$99:$CN$99,0)),"")</f>
        <v>49.769999999999989</v>
      </c>
      <c r="F81" s="34"/>
      <c r="G81" s="34"/>
      <c r="H81" s="34"/>
      <c r="I81" s="34"/>
      <c r="J81" s="34"/>
      <c r="K81" s="34"/>
      <c r="L81" s="34"/>
      <c r="M81" s="34"/>
      <c r="N81" s="34"/>
      <c r="O81" s="43">
        <f t="shared" si="3"/>
        <v>240.3973790322581</v>
      </c>
      <c r="P81" s="43">
        <f t="shared" si="4"/>
        <v>162.49965773809527</v>
      </c>
      <c r="Q81" s="43">
        <f t="shared" si="5"/>
        <v>55.573400537634399</v>
      </c>
      <c r="R81" s="44"/>
      <c r="S81" s="44"/>
      <c r="T81" s="44"/>
      <c r="U81" s="44"/>
      <c r="V81" s="44"/>
      <c r="W81" s="44"/>
      <c r="X81" s="44"/>
      <c r="Y81" s="44"/>
      <c r="Z81" s="44"/>
    </row>
    <row r="82" spans="1:26" x14ac:dyDescent="0.25">
      <c r="A82" s="17">
        <v>21</v>
      </c>
      <c r="B82" s="40" t="s">
        <v>2</v>
      </c>
      <c r="C82" s="35">
        <f t="array" ref="C82">IFERROR(INDEX('BD+FUNC'!$C$99:$AG$104,3,MATCH('PLD mensal (dia)'!$A82,'BD+FUNC'!$C$99:$AG$99,0)),"")</f>
        <v>209.11874999999998</v>
      </c>
      <c r="D82" s="35">
        <f>IFERROR(INDEX('BD+FUNC'!$AH$99:$BI$104,3,MATCH('PLD mensal (dia)'!$A82,'BD+FUNC'!$AH$99:$BI$99,0)),"")</f>
        <v>162.50250000000003</v>
      </c>
      <c r="E82" s="35">
        <f>IFERROR(INDEX('BD+FUNC'!$BJ$99:$CN$104,3,MATCH('PLD mensal (dia)'!$A82,'BD+FUNC'!$BJ$99:$CN$99,0)),"")</f>
        <v>87.930416666666659</v>
      </c>
      <c r="F82" s="34"/>
      <c r="G82" s="34"/>
      <c r="H82" s="34"/>
      <c r="I82" s="34"/>
      <c r="J82" s="34"/>
      <c r="K82" s="34"/>
      <c r="L82" s="34"/>
      <c r="M82" s="34"/>
      <c r="N82" s="34"/>
      <c r="O82" s="43">
        <f t="shared" si="3"/>
        <v>242.72049731182796</v>
      </c>
      <c r="P82" s="43">
        <f t="shared" si="4"/>
        <v>165.98412202380953</v>
      </c>
      <c r="Q82" s="43">
        <f t="shared" si="5"/>
        <v>109.02360215053763</v>
      </c>
      <c r="R82" s="44"/>
      <c r="S82" s="44"/>
      <c r="T82" s="44"/>
      <c r="U82" s="44"/>
      <c r="V82" s="44"/>
      <c r="W82" s="44"/>
      <c r="X82" s="44"/>
      <c r="Y82" s="44"/>
      <c r="Z82" s="44"/>
    </row>
    <row r="83" spans="1:26" x14ac:dyDescent="0.25">
      <c r="A83" s="17">
        <v>21</v>
      </c>
      <c r="B83" s="40" t="s">
        <v>3</v>
      </c>
      <c r="C83" s="35">
        <f>IFERROR(INDEX('BD+FUNC'!$C$99:$AG$104,4,MATCH('PLD mensal (dia)'!$A83,'BD+FUNC'!$C$99:$AG$99,0)),"")</f>
        <v>207.26583333333329</v>
      </c>
      <c r="D83" s="35">
        <f>IFERROR(INDEX('BD+FUNC'!$AH$99:$BI$104,4,MATCH('PLD mensal (dia)'!$A83,'BD+FUNC'!$AH$99:$BI$99,0)),"")</f>
        <v>162.57958333333335</v>
      </c>
      <c r="E83" s="35">
        <f>IFERROR(INDEX('BD+FUNC'!$BJ$99:$CN$104,4,MATCH('PLD mensal (dia)'!$A83,'BD+FUNC'!$BJ$99:$CN$99,0)),"")</f>
        <v>89.048749999999984</v>
      </c>
      <c r="F83" s="34"/>
      <c r="G83" s="34"/>
      <c r="H83" s="34"/>
      <c r="I83" s="34"/>
      <c r="J83" s="34"/>
      <c r="K83" s="34"/>
      <c r="L83" s="34"/>
      <c r="M83" s="34"/>
      <c r="N83" s="34"/>
      <c r="O83" s="43">
        <f t="shared" si="3"/>
        <v>240.3701478494624</v>
      </c>
      <c r="P83" s="43">
        <f t="shared" si="4"/>
        <v>164.3952678571429</v>
      </c>
      <c r="Q83" s="43">
        <f t="shared" si="5"/>
        <v>110.27641129032256</v>
      </c>
      <c r="R83" s="44"/>
      <c r="S83" s="44"/>
      <c r="T83" s="44"/>
      <c r="U83" s="44"/>
      <c r="V83" s="44"/>
      <c r="W83" s="44"/>
      <c r="X83" s="44"/>
      <c r="Y83" s="44"/>
      <c r="Z83" s="44"/>
    </row>
    <row r="84" spans="1:26" x14ac:dyDescent="0.25">
      <c r="A84" s="17">
        <v>21</v>
      </c>
      <c r="B84" s="40" t="s">
        <v>4</v>
      </c>
      <c r="C84" s="35">
        <f>IFERROR(INDEX('BD+FUNC'!$C$99:$AG$104,5,MATCH('PLD mensal (dia)'!$A84,'BD+FUNC'!$C$99:$AG$99,0)),"")</f>
        <v>206.81500000000003</v>
      </c>
      <c r="D84" s="35">
        <f>IFERROR(INDEX('BD+FUNC'!$AH$99:$BI$104,5,MATCH('PLD mensal (dia)'!$A84,'BD+FUNC'!$AH$99:$BI$99,0)),"")</f>
        <v>161.89000000000001</v>
      </c>
      <c r="E84" s="35">
        <f>IFERROR(INDEX('BD+FUNC'!$BJ$99:$CN$104,5,MATCH('PLD mensal (dia)'!$A84,'BD+FUNC'!$BJ$99:$CN$99,0)),"")</f>
        <v>60.886249999999997</v>
      </c>
      <c r="F84" s="34"/>
      <c r="G84" s="34"/>
      <c r="H84" s="34"/>
      <c r="I84" s="34"/>
      <c r="J84" s="34"/>
      <c r="K84" s="34"/>
      <c r="L84" s="34"/>
      <c r="M84" s="34"/>
      <c r="N84" s="34"/>
      <c r="O84" s="43">
        <f t="shared" si="3"/>
        <v>239.0182661290323</v>
      </c>
      <c r="P84" s="43">
        <f t="shared" si="4"/>
        <v>162.68462797619048</v>
      </c>
      <c r="Q84" s="43">
        <f t="shared" si="5"/>
        <v>78.01512096774195</v>
      </c>
      <c r="R84" s="44"/>
      <c r="S84" s="44"/>
      <c r="T84" s="44"/>
      <c r="U84" s="44"/>
      <c r="V84" s="44"/>
      <c r="W84" s="44"/>
      <c r="X84" s="44"/>
      <c r="Y84" s="44"/>
      <c r="Z84" s="44"/>
    </row>
    <row r="85" spans="1:26" x14ac:dyDescent="0.25">
      <c r="A85" s="17">
        <v>21</v>
      </c>
      <c r="B85" s="40" t="s">
        <v>5</v>
      </c>
      <c r="C85" s="35">
        <f>IFERROR(INDEX('BD+FUNC'!$C$99:$AG$104,6,MATCH('PLD mensal (dia)'!$A85,'BD+FUNC'!$C$99:$AG$99,0)),"")</f>
        <v>207.21583333333331</v>
      </c>
      <c r="D85" s="35">
        <f>IFERROR(INDEX('BD+FUNC'!$AH$99:$BI$104,6,MATCH('PLD mensal (dia)'!$A85,'BD+FUNC'!$AH$99:$BI$99,0)),"")</f>
        <v>161.89125000000001</v>
      </c>
      <c r="E85" s="35">
        <f>IFERROR(INDEX('BD+FUNC'!$BJ$99:$CN$104,6,MATCH('PLD mensal (dia)'!$A85,'BD+FUNC'!$BJ$99:$CN$99,0)),"")</f>
        <v>49.769999999999989</v>
      </c>
      <c r="F85" s="34"/>
      <c r="G85" s="34"/>
      <c r="H85" s="34"/>
      <c r="I85" s="34"/>
      <c r="J85" s="34"/>
      <c r="K85" s="34"/>
      <c r="L85" s="34"/>
      <c r="M85" s="34"/>
      <c r="N85" s="34"/>
      <c r="O85" s="43">
        <f t="shared" si="3"/>
        <v>240.3973790322581</v>
      </c>
      <c r="P85" s="43">
        <f t="shared" si="4"/>
        <v>162.49965773809527</v>
      </c>
      <c r="Q85" s="43">
        <f t="shared" si="5"/>
        <v>55.573400537634399</v>
      </c>
      <c r="R85" s="44"/>
      <c r="S85" s="44"/>
      <c r="T85" s="44"/>
      <c r="U85" s="44"/>
      <c r="V85" s="44"/>
      <c r="W85" s="44"/>
      <c r="X85" s="44"/>
      <c r="Y85" s="44"/>
      <c r="Z85" s="44"/>
    </row>
    <row r="86" spans="1:26" x14ac:dyDescent="0.25">
      <c r="A86" s="17">
        <v>22</v>
      </c>
      <c r="B86" s="40" t="s">
        <v>2</v>
      </c>
      <c r="C86" s="35">
        <f t="array" ref="C86">IFERROR(INDEX('BD+FUNC'!$C$99:$AG$104,3,MATCH('PLD mensal (dia)'!$A86,'BD+FUNC'!$C$99:$AG$99,0)),"")</f>
        <v>207.06916666666663</v>
      </c>
      <c r="D86" s="35">
        <f>IFERROR(INDEX('BD+FUNC'!$AH$99:$BI$104,3,MATCH('PLD mensal (dia)'!$A86,'BD+FUNC'!$AH$99:$BI$99,0)),"")</f>
        <v>184.29374999999996</v>
      </c>
      <c r="E86" s="35">
        <f>IFERROR(INDEX('BD+FUNC'!$BJ$99:$CN$104,3,MATCH('PLD mensal (dia)'!$A86,'BD+FUNC'!$BJ$99:$CN$99,0)),"")</f>
        <v>133.5975</v>
      </c>
      <c r="F86" s="34"/>
      <c r="G86" s="34"/>
      <c r="H86" s="34"/>
      <c r="I86" s="34"/>
      <c r="J86" s="34"/>
      <c r="K86" s="34"/>
      <c r="L86" s="34"/>
      <c r="M86" s="34"/>
      <c r="N86" s="34"/>
      <c r="O86" s="43">
        <f t="shared" si="3"/>
        <v>242.72049731182796</v>
      </c>
      <c r="P86" s="43">
        <f t="shared" si="4"/>
        <v>165.98412202380953</v>
      </c>
      <c r="Q86" s="43">
        <f t="shared" si="5"/>
        <v>109.02360215053763</v>
      </c>
      <c r="R86" s="44"/>
      <c r="S86" s="44"/>
      <c r="T86" s="44"/>
      <c r="U86" s="44"/>
      <c r="V86" s="44"/>
      <c r="W86" s="44"/>
      <c r="X86" s="44"/>
      <c r="Y86" s="44"/>
      <c r="Z86" s="44"/>
    </row>
    <row r="87" spans="1:26" x14ac:dyDescent="0.25">
      <c r="A87" s="17">
        <v>22</v>
      </c>
      <c r="B87" s="40" t="s">
        <v>3</v>
      </c>
      <c r="C87" s="35">
        <f>IFERROR(INDEX('BD+FUNC'!$C$99:$AG$104,4,MATCH('PLD mensal (dia)'!$A87,'BD+FUNC'!$C$99:$AG$99,0)),"")</f>
        <v>203.41666666666663</v>
      </c>
      <c r="D87" s="35">
        <f>IFERROR(INDEX('BD+FUNC'!$AH$99:$BI$104,4,MATCH('PLD mensal (dia)'!$A87,'BD+FUNC'!$AH$99:$BI$99,0)),"")</f>
        <v>184.29416666666665</v>
      </c>
      <c r="E87" s="35">
        <f>IFERROR(INDEX('BD+FUNC'!$BJ$99:$CN$104,4,MATCH('PLD mensal (dia)'!$A87,'BD+FUNC'!$BJ$99:$CN$99,0)),"")</f>
        <v>133.91166666666666</v>
      </c>
      <c r="F87" s="34"/>
      <c r="G87" s="34"/>
      <c r="H87" s="34"/>
      <c r="I87" s="34"/>
      <c r="J87" s="34"/>
      <c r="K87" s="34"/>
      <c r="L87" s="34"/>
      <c r="M87" s="34"/>
      <c r="N87" s="34"/>
      <c r="O87" s="43">
        <f t="shared" si="3"/>
        <v>240.3701478494624</v>
      </c>
      <c r="P87" s="43">
        <f t="shared" si="4"/>
        <v>164.3952678571429</v>
      </c>
      <c r="Q87" s="43">
        <f t="shared" si="5"/>
        <v>110.27641129032256</v>
      </c>
      <c r="R87" s="44"/>
      <c r="S87" s="44"/>
      <c r="T87" s="44"/>
      <c r="U87" s="44"/>
      <c r="V87" s="44"/>
      <c r="W87" s="44"/>
      <c r="X87" s="44"/>
      <c r="Y87" s="44"/>
      <c r="Z87" s="44"/>
    </row>
    <row r="88" spans="1:26" x14ac:dyDescent="0.25">
      <c r="A88" s="17">
        <v>22</v>
      </c>
      <c r="B88" s="40" t="s">
        <v>4</v>
      </c>
      <c r="C88" s="35">
        <f>IFERROR(INDEX('BD+FUNC'!$C$99:$AG$104,5,MATCH('PLD mensal (dia)'!$A88,'BD+FUNC'!$C$99:$AG$99,0)),"")</f>
        <v>203.15333333333334</v>
      </c>
      <c r="D88" s="35">
        <f>IFERROR(INDEX('BD+FUNC'!$AH$99:$BI$104,5,MATCH('PLD mensal (dia)'!$A88,'BD+FUNC'!$AH$99:$BI$99,0)),"")</f>
        <v>184.29416666666665</v>
      </c>
      <c r="E88" s="35">
        <f>IFERROR(INDEX('BD+FUNC'!$BJ$99:$CN$104,5,MATCH('PLD mensal (dia)'!$A88,'BD+FUNC'!$BJ$99:$CN$99,0)),"")</f>
        <v>79.552916666666661</v>
      </c>
      <c r="F88" s="34"/>
      <c r="G88" s="34"/>
      <c r="H88" s="34"/>
      <c r="I88" s="34"/>
      <c r="J88" s="34"/>
      <c r="K88" s="34"/>
      <c r="L88" s="34"/>
      <c r="M88" s="34"/>
      <c r="N88" s="34"/>
      <c r="O88" s="43">
        <f t="shared" si="3"/>
        <v>239.0182661290323</v>
      </c>
      <c r="P88" s="43">
        <f t="shared" si="4"/>
        <v>162.68462797619048</v>
      </c>
      <c r="Q88" s="43">
        <f t="shared" si="5"/>
        <v>78.01512096774195</v>
      </c>
      <c r="R88" s="44"/>
      <c r="S88" s="44"/>
      <c r="T88" s="44"/>
      <c r="U88" s="44"/>
      <c r="V88" s="44"/>
      <c r="W88" s="44"/>
      <c r="X88" s="44"/>
      <c r="Y88" s="44"/>
      <c r="Z88" s="44"/>
    </row>
    <row r="89" spans="1:26" x14ac:dyDescent="0.25">
      <c r="A89" s="17">
        <v>22</v>
      </c>
      <c r="B89" s="40" t="s">
        <v>5</v>
      </c>
      <c r="C89" s="35">
        <f>IFERROR(INDEX('BD+FUNC'!$C$99:$AG$104,6,MATCH('PLD mensal (dia)'!$A89,'BD+FUNC'!$C$99:$AG$99,0)),"")</f>
        <v>203.41666666666663</v>
      </c>
      <c r="D89" s="35">
        <f>IFERROR(INDEX('BD+FUNC'!$AH$99:$BI$104,6,MATCH('PLD mensal (dia)'!$A89,'BD+FUNC'!$AH$99:$BI$99,0)),"")</f>
        <v>184.29333333333329</v>
      </c>
      <c r="E89" s="35">
        <f>IFERROR(INDEX('BD+FUNC'!$BJ$99:$CN$104,6,MATCH('PLD mensal (dia)'!$A89,'BD+FUNC'!$BJ$99:$CN$99,0)),"")</f>
        <v>49.769999999999989</v>
      </c>
      <c r="F89" s="34"/>
      <c r="G89" s="34"/>
      <c r="H89" s="34"/>
      <c r="I89" s="34"/>
      <c r="J89" s="34"/>
      <c r="K89" s="34"/>
      <c r="L89" s="34"/>
      <c r="M89" s="34"/>
      <c r="N89" s="34"/>
      <c r="O89" s="43">
        <f t="shared" si="3"/>
        <v>240.3973790322581</v>
      </c>
      <c r="P89" s="43">
        <f t="shared" si="4"/>
        <v>162.49965773809527</v>
      </c>
      <c r="Q89" s="43">
        <f t="shared" si="5"/>
        <v>55.573400537634399</v>
      </c>
      <c r="R89" s="44"/>
      <c r="S89" s="44"/>
      <c r="T89" s="44"/>
      <c r="U89" s="44"/>
      <c r="V89" s="44"/>
      <c r="W89" s="44"/>
      <c r="X89" s="44"/>
      <c r="Y89" s="44"/>
      <c r="Z89" s="44"/>
    </row>
    <row r="90" spans="1:26" x14ac:dyDescent="0.25">
      <c r="A90" s="17">
        <v>23</v>
      </c>
      <c r="B90" s="40" t="s">
        <v>2</v>
      </c>
      <c r="C90" s="35">
        <f t="array" ref="C90">IFERROR(INDEX('BD+FUNC'!$C$99:$AG$104,3,MATCH('PLD mensal (dia)'!$A90,'BD+FUNC'!$C$99:$AG$99,0)),"")</f>
        <v>192.02083333333329</v>
      </c>
      <c r="D90" s="35">
        <f>IFERROR(INDEX('BD+FUNC'!$AH$99:$BI$104,3,MATCH('PLD mensal (dia)'!$A90,'BD+FUNC'!$AH$99:$BI$99,0)),"")</f>
        <v>187.92625000000001</v>
      </c>
      <c r="E90" s="35">
        <f>IFERROR(INDEX('BD+FUNC'!$BJ$99:$CN$104,3,MATCH('PLD mensal (dia)'!$A90,'BD+FUNC'!$BJ$99:$CN$99,0)),"")</f>
        <v>136.58000000000001</v>
      </c>
      <c r="F90" s="34"/>
      <c r="G90" s="34"/>
      <c r="H90" s="34"/>
      <c r="I90" s="34"/>
      <c r="J90" s="34"/>
      <c r="K90" s="34"/>
      <c r="L90" s="34"/>
      <c r="M90" s="34"/>
      <c r="N90" s="34"/>
      <c r="O90" s="43">
        <f t="shared" si="3"/>
        <v>242.72049731182796</v>
      </c>
      <c r="P90" s="43">
        <f t="shared" si="4"/>
        <v>165.98412202380953</v>
      </c>
      <c r="Q90" s="43">
        <f t="shared" si="5"/>
        <v>109.02360215053763</v>
      </c>
      <c r="R90" s="44"/>
      <c r="S90" s="44"/>
      <c r="T90" s="44"/>
      <c r="U90" s="44"/>
      <c r="V90" s="44"/>
      <c r="W90" s="44"/>
      <c r="X90" s="44"/>
      <c r="Y90" s="44"/>
      <c r="Z90" s="44"/>
    </row>
    <row r="91" spans="1:26" x14ac:dyDescent="0.25">
      <c r="A91" s="17">
        <v>23</v>
      </c>
      <c r="B91" s="40" t="s">
        <v>3</v>
      </c>
      <c r="C91" s="35">
        <f>IFERROR(INDEX('BD+FUNC'!$C$99:$AG$104,4,MATCH('PLD mensal (dia)'!$A91,'BD+FUNC'!$C$99:$AG$99,0)),"")</f>
        <v>174.63291666666666</v>
      </c>
      <c r="D91" s="35">
        <f>IFERROR(INDEX('BD+FUNC'!$AH$99:$BI$104,4,MATCH('PLD mensal (dia)'!$A91,'BD+FUNC'!$AH$99:$BI$99,0)),"")</f>
        <v>189.79124999999999</v>
      </c>
      <c r="E91" s="35">
        <f>IFERROR(INDEX('BD+FUNC'!$BJ$99:$CN$104,4,MATCH('PLD mensal (dia)'!$A91,'BD+FUNC'!$BJ$99:$CN$99,0)),"")</f>
        <v>136.58000000000001</v>
      </c>
      <c r="F91" s="34"/>
      <c r="G91" s="34"/>
      <c r="H91" s="34"/>
      <c r="I91" s="34"/>
      <c r="J91" s="34"/>
      <c r="K91" s="34"/>
      <c r="L91" s="34"/>
      <c r="M91" s="34"/>
      <c r="N91" s="34"/>
      <c r="O91" s="43">
        <f t="shared" si="3"/>
        <v>240.3701478494624</v>
      </c>
      <c r="P91" s="43">
        <f t="shared" si="4"/>
        <v>164.3952678571429</v>
      </c>
      <c r="Q91" s="43">
        <f t="shared" si="5"/>
        <v>110.27641129032256</v>
      </c>
      <c r="R91" s="44"/>
      <c r="S91" s="44"/>
      <c r="T91" s="44"/>
      <c r="U91" s="44"/>
      <c r="V91" s="44"/>
      <c r="W91" s="44"/>
      <c r="X91" s="44"/>
      <c r="Y91" s="44"/>
      <c r="Z91" s="44"/>
    </row>
    <row r="92" spans="1:26" x14ac:dyDescent="0.25">
      <c r="A92" s="17">
        <v>23</v>
      </c>
      <c r="B92" s="40" t="s">
        <v>4</v>
      </c>
      <c r="C92" s="35">
        <f>IFERROR(INDEX('BD+FUNC'!$C$99:$AG$104,5,MATCH('PLD mensal (dia)'!$A92,'BD+FUNC'!$C$99:$AG$99,0)),"")</f>
        <v>174.63208333333333</v>
      </c>
      <c r="D92" s="35">
        <f>IFERROR(INDEX('BD+FUNC'!$AH$99:$BI$104,5,MATCH('PLD mensal (dia)'!$A92,'BD+FUNC'!$AH$99:$BI$99,0)),"")</f>
        <v>187.92625000000001</v>
      </c>
      <c r="E92" s="35">
        <f>IFERROR(INDEX('BD+FUNC'!$BJ$99:$CN$104,5,MATCH('PLD mensal (dia)'!$A92,'BD+FUNC'!$BJ$99:$CN$99,0)),"")</f>
        <v>81.851666666666645</v>
      </c>
      <c r="F92" s="34"/>
      <c r="G92" s="34"/>
      <c r="H92" s="34"/>
      <c r="I92" s="34"/>
      <c r="J92" s="34"/>
      <c r="K92" s="34"/>
      <c r="L92" s="34"/>
      <c r="M92" s="34"/>
      <c r="N92" s="34"/>
      <c r="O92" s="43">
        <f t="shared" si="3"/>
        <v>239.0182661290323</v>
      </c>
      <c r="P92" s="43">
        <f t="shared" si="4"/>
        <v>162.68462797619048</v>
      </c>
      <c r="Q92" s="43">
        <f t="shared" si="5"/>
        <v>78.01512096774195</v>
      </c>
      <c r="R92" s="44"/>
      <c r="S92" s="44"/>
      <c r="T92" s="44"/>
      <c r="U92" s="44"/>
      <c r="V92" s="44"/>
      <c r="W92" s="44"/>
      <c r="X92" s="44"/>
      <c r="Y92" s="44"/>
      <c r="Z92" s="44"/>
    </row>
    <row r="93" spans="1:26" x14ac:dyDescent="0.25">
      <c r="A93" s="17">
        <v>23</v>
      </c>
      <c r="B93" s="40" t="s">
        <v>5</v>
      </c>
      <c r="C93" s="35">
        <f>IFERROR(INDEX('BD+FUNC'!$C$99:$AG$104,6,MATCH('PLD mensal (dia)'!$A93,'BD+FUNC'!$C$99:$AG$99,0)),"")</f>
        <v>174.63249999999996</v>
      </c>
      <c r="D93" s="35">
        <f>IFERROR(INDEX('BD+FUNC'!$AH$99:$BI$104,6,MATCH('PLD mensal (dia)'!$A93,'BD+FUNC'!$AH$99:$BI$99,0)),"")</f>
        <v>187.92583333333334</v>
      </c>
      <c r="E93" s="35">
        <f>IFERROR(INDEX('BD+FUNC'!$BJ$99:$CN$104,6,MATCH('PLD mensal (dia)'!$A93,'BD+FUNC'!$BJ$99:$CN$99,0)),"")</f>
        <v>49.769999999999989</v>
      </c>
      <c r="F93" s="34"/>
      <c r="G93" s="34"/>
      <c r="H93" s="34"/>
      <c r="I93" s="34"/>
      <c r="J93" s="34"/>
      <c r="K93" s="34"/>
      <c r="L93" s="34"/>
      <c r="M93" s="34"/>
      <c r="N93" s="34"/>
      <c r="O93" s="43">
        <f t="shared" si="3"/>
        <v>240.3973790322581</v>
      </c>
      <c r="P93" s="43">
        <f t="shared" si="4"/>
        <v>162.49965773809527</v>
      </c>
      <c r="Q93" s="43">
        <f t="shared" si="5"/>
        <v>55.573400537634399</v>
      </c>
      <c r="R93" s="44"/>
      <c r="S93" s="44"/>
      <c r="T93" s="44"/>
      <c r="U93" s="44"/>
      <c r="V93" s="44"/>
      <c r="W93" s="44"/>
      <c r="X93" s="44"/>
      <c r="Y93" s="44"/>
      <c r="Z93" s="44"/>
    </row>
    <row r="94" spans="1:26" x14ac:dyDescent="0.25">
      <c r="A94" s="17">
        <v>24</v>
      </c>
      <c r="B94" s="40" t="s">
        <v>2</v>
      </c>
      <c r="C94" s="35">
        <f t="array" ref="C94">IFERROR(INDEX('BD+FUNC'!$C$99:$AG$104,3,MATCH('PLD mensal (dia)'!$A94,'BD+FUNC'!$C$99:$AG$99,0)),"")</f>
        <v>170.13374999999999</v>
      </c>
      <c r="D94" s="35">
        <f>IFERROR(INDEX('BD+FUNC'!$AH$99:$BI$104,3,MATCH('PLD mensal (dia)'!$A94,'BD+FUNC'!$AH$99:$BI$99,0)),"")</f>
        <v>195.94458333333333</v>
      </c>
      <c r="E94" s="35">
        <f>IFERROR(INDEX('BD+FUNC'!$BJ$99:$CN$104,3,MATCH('PLD mensal (dia)'!$A94,'BD+FUNC'!$BJ$99:$CN$99,0)),"")</f>
        <v>133.98041666666666</v>
      </c>
      <c r="F94" s="34"/>
      <c r="G94" s="34"/>
      <c r="H94" s="34"/>
      <c r="I94" s="34"/>
      <c r="J94" s="34"/>
      <c r="K94" s="34"/>
      <c r="L94" s="34"/>
      <c r="M94" s="34"/>
      <c r="N94" s="34"/>
      <c r="O94" s="43">
        <f t="shared" si="3"/>
        <v>242.72049731182796</v>
      </c>
      <c r="P94" s="43">
        <f t="shared" si="4"/>
        <v>165.98412202380953</v>
      </c>
      <c r="Q94" s="43">
        <f t="shared" si="5"/>
        <v>109.02360215053763</v>
      </c>
      <c r="R94" s="44"/>
      <c r="S94" s="44"/>
      <c r="T94" s="44"/>
      <c r="U94" s="44"/>
      <c r="V94" s="44"/>
      <c r="W94" s="44"/>
      <c r="X94" s="44"/>
      <c r="Y94" s="44"/>
      <c r="Z94" s="44"/>
    </row>
    <row r="95" spans="1:26" x14ac:dyDescent="0.25">
      <c r="A95" s="17">
        <v>24</v>
      </c>
      <c r="B95" s="40" t="s">
        <v>3</v>
      </c>
      <c r="C95" s="35">
        <f>IFERROR(INDEX('BD+FUNC'!$C$99:$AG$104,4,MATCH('PLD mensal (dia)'!$A95,'BD+FUNC'!$C$99:$AG$99,0)),"")</f>
        <v>168.98083333333335</v>
      </c>
      <c r="D95" s="35">
        <f>IFERROR(INDEX('BD+FUNC'!$AH$99:$BI$104,4,MATCH('PLD mensal (dia)'!$A95,'BD+FUNC'!$AH$99:$BI$99,0)),"")</f>
        <v>195.94458333333333</v>
      </c>
      <c r="E95" s="35">
        <f>IFERROR(INDEX('BD+FUNC'!$BJ$99:$CN$104,4,MATCH('PLD mensal (dia)'!$A95,'BD+FUNC'!$BJ$99:$CN$99,0)),"")</f>
        <v>136.98874999999998</v>
      </c>
      <c r="F95" s="34"/>
      <c r="G95" s="34"/>
      <c r="H95" s="34"/>
      <c r="I95" s="34"/>
      <c r="J95" s="34"/>
      <c r="K95" s="34"/>
      <c r="L95" s="34"/>
      <c r="M95" s="34"/>
      <c r="N95" s="34"/>
      <c r="O95" s="43">
        <f t="shared" si="3"/>
        <v>240.3701478494624</v>
      </c>
      <c r="P95" s="43">
        <f t="shared" si="4"/>
        <v>164.3952678571429</v>
      </c>
      <c r="Q95" s="43">
        <f t="shared" si="5"/>
        <v>110.27641129032256</v>
      </c>
      <c r="R95" s="44"/>
      <c r="S95" s="44"/>
      <c r="T95" s="44"/>
      <c r="U95" s="44"/>
      <c r="V95" s="44"/>
      <c r="W95" s="44"/>
      <c r="X95" s="44"/>
      <c r="Y95" s="44"/>
      <c r="Z95" s="44"/>
    </row>
    <row r="96" spans="1:26" x14ac:dyDescent="0.25">
      <c r="A96" s="17">
        <v>24</v>
      </c>
      <c r="B96" s="40" t="s">
        <v>4</v>
      </c>
      <c r="C96" s="35">
        <f>IFERROR(INDEX('BD+FUNC'!$C$99:$AG$104,5,MATCH('PLD mensal (dia)'!$A96,'BD+FUNC'!$C$99:$AG$99,0)),"")</f>
        <v>168.98083333333335</v>
      </c>
      <c r="D96" s="35">
        <f>IFERROR(INDEX('BD+FUNC'!$AH$99:$BI$104,5,MATCH('PLD mensal (dia)'!$A96,'BD+FUNC'!$AH$99:$BI$99,0)),"")</f>
        <v>195.94458333333333</v>
      </c>
      <c r="E96" s="35">
        <f>IFERROR(INDEX('BD+FUNC'!$BJ$99:$CN$104,5,MATCH('PLD mensal (dia)'!$A96,'BD+FUNC'!$BJ$99:$CN$99,0)),"")</f>
        <v>89.5</v>
      </c>
      <c r="F96" s="34"/>
      <c r="G96" s="34"/>
      <c r="H96" s="34"/>
      <c r="I96" s="34"/>
      <c r="J96" s="34"/>
      <c r="K96" s="34"/>
      <c r="L96" s="34"/>
      <c r="M96" s="34"/>
      <c r="N96" s="34"/>
      <c r="O96" s="43">
        <f t="shared" si="3"/>
        <v>239.0182661290323</v>
      </c>
      <c r="P96" s="43">
        <f t="shared" si="4"/>
        <v>162.68462797619048</v>
      </c>
      <c r="Q96" s="43">
        <f t="shared" si="5"/>
        <v>78.01512096774195</v>
      </c>
      <c r="R96" s="44"/>
      <c r="S96" s="44"/>
      <c r="T96" s="44"/>
      <c r="U96" s="44"/>
      <c r="V96" s="44"/>
      <c r="W96" s="44"/>
      <c r="X96" s="44"/>
      <c r="Y96" s="44"/>
      <c r="Z96" s="44"/>
    </row>
    <row r="97" spans="1:26" x14ac:dyDescent="0.25">
      <c r="A97" s="17">
        <v>24</v>
      </c>
      <c r="B97" s="40" t="s">
        <v>5</v>
      </c>
      <c r="C97" s="35">
        <f>IFERROR(INDEX('BD+FUNC'!$C$99:$AG$104,6,MATCH('PLD mensal (dia)'!$A97,'BD+FUNC'!$C$99:$AG$99,0)),"")</f>
        <v>168.98083333333335</v>
      </c>
      <c r="D97" s="35">
        <f>IFERROR(INDEX('BD+FUNC'!$AH$99:$BI$104,6,MATCH('PLD mensal (dia)'!$A97,'BD+FUNC'!$AH$99:$BI$99,0)),"")</f>
        <v>195.76624999999999</v>
      </c>
      <c r="E97" s="35">
        <f>IFERROR(INDEX('BD+FUNC'!$BJ$99:$CN$104,6,MATCH('PLD mensal (dia)'!$A97,'BD+FUNC'!$BJ$99:$CN$99,0)),"")</f>
        <v>49.769999999999989</v>
      </c>
      <c r="F97" s="34"/>
      <c r="G97" s="34"/>
      <c r="H97" s="34"/>
      <c r="I97" s="34"/>
      <c r="J97" s="34"/>
      <c r="K97" s="34"/>
      <c r="L97" s="34"/>
      <c r="M97" s="34"/>
      <c r="N97" s="34"/>
      <c r="O97" s="43">
        <f t="shared" si="3"/>
        <v>240.3973790322581</v>
      </c>
      <c r="P97" s="43">
        <f t="shared" si="4"/>
        <v>162.49965773809527</v>
      </c>
      <c r="Q97" s="43">
        <f t="shared" si="5"/>
        <v>55.573400537634399</v>
      </c>
      <c r="R97" s="44"/>
      <c r="S97" s="44"/>
      <c r="T97" s="44"/>
      <c r="U97" s="44"/>
      <c r="V97" s="44"/>
      <c r="W97" s="44"/>
      <c r="X97" s="44"/>
      <c r="Y97" s="44"/>
      <c r="Z97" s="44"/>
    </row>
    <row r="98" spans="1:26" x14ac:dyDescent="0.25">
      <c r="A98" s="17">
        <v>25</v>
      </c>
      <c r="B98" s="40" t="s">
        <v>2</v>
      </c>
      <c r="C98" s="35">
        <f t="array" ref="C98">IFERROR(INDEX('BD+FUNC'!$C$99:$AG$104,3,MATCH('PLD mensal (dia)'!$A98,'BD+FUNC'!$C$99:$AG$99,0)),"")</f>
        <v>184.99291666666667</v>
      </c>
      <c r="D98" s="35">
        <f>IFERROR(INDEX('BD+FUNC'!$AH$99:$BI$104,3,MATCH('PLD mensal (dia)'!$A98,'BD+FUNC'!$AH$99:$BI$99,0)),"")</f>
        <v>197.43208333333334</v>
      </c>
      <c r="E98" s="35">
        <f>IFERROR(INDEX('BD+FUNC'!$BJ$99:$CN$104,3,MATCH('PLD mensal (dia)'!$A98,'BD+FUNC'!$BJ$99:$CN$99,0)),"")</f>
        <v>131.20124999999999</v>
      </c>
      <c r="F98" s="34"/>
      <c r="G98" s="34"/>
      <c r="H98" s="34"/>
      <c r="I98" s="34"/>
      <c r="J98" s="34"/>
      <c r="K98" s="34"/>
      <c r="L98" s="34"/>
      <c r="M98" s="34"/>
      <c r="N98" s="34"/>
      <c r="O98" s="43">
        <f t="shared" si="3"/>
        <v>242.72049731182796</v>
      </c>
      <c r="P98" s="43">
        <f t="shared" si="4"/>
        <v>165.98412202380953</v>
      </c>
      <c r="Q98" s="43">
        <f t="shared" si="5"/>
        <v>109.02360215053763</v>
      </c>
      <c r="R98" s="44"/>
      <c r="S98" s="44"/>
      <c r="T98" s="44"/>
      <c r="U98" s="44"/>
      <c r="V98" s="44"/>
      <c r="W98" s="44"/>
      <c r="X98" s="44"/>
      <c r="Y98" s="44"/>
      <c r="Z98" s="44"/>
    </row>
    <row r="99" spans="1:26" x14ac:dyDescent="0.25">
      <c r="A99" s="17">
        <v>25</v>
      </c>
      <c r="B99" s="40" t="s">
        <v>3</v>
      </c>
      <c r="C99" s="35">
        <f>IFERROR(INDEX('BD+FUNC'!$C$99:$AG$104,4,MATCH('PLD mensal (dia)'!$A99,'BD+FUNC'!$C$99:$AG$99,0)),"")</f>
        <v>184.35749999999999</v>
      </c>
      <c r="D99" s="35">
        <f>IFERROR(INDEX('BD+FUNC'!$AH$99:$BI$104,4,MATCH('PLD mensal (dia)'!$A99,'BD+FUNC'!$AH$99:$BI$99,0)),"")</f>
        <v>197.43166666666664</v>
      </c>
      <c r="E99" s="35">
        <f>IFERROR(INDEX('BD+FUNC'!$BJ$99:$CN$104,4,MATCH('PLD mensal (dia)'!$A99,'BD+FUNC'!$BJ$99:$CN$99,0)),"")</f>
        <v>134.02499999999998</v>
      </c>
      <c r="F99" s="34"/>
      <c r="G99" s="34"/>
      <c r="H99" s="34"/>
      <c r="I99" s="34"/>
      <c r="J99" s="34"/>
      <c r="K99" s="34"/>
      <c r="L99" s="34"/>
      <c r="M99" s="34"/>
      <c r="N99" s="34"/>
      <c r="O99" s="43">
        <f t="shared" si="3"/>
        <v>240.3701478494624</v>
      </c>
      <c r="P99" s="43">
        <f t="shared" si="4"/>
        <v>164.3952678571429</v>
      </c>
      <c r="Q99" s="43">
        <f t="shared" si="5"/>
        <v>110.27641129032256</v>
      </c>
      <c r="R99" s="44"/>
      <c r="S99" s="44"/>
      <c r="T99" s="44"/>
      <c r="U99" s="44"/>
      <c r="V99" s="44"/>
      <c r="W99" s="44"/>
      <c r="X99" s="44"/>
      <c r="Y99" s="44"/>
      <c r="Z99" s="44"/>
    </row>
    <row r="100" spans="1:26" x14ac:dyDescent="0.25">
      <c r="A100" s="17">
        <v>25</v>
      </c>
      <c r="B100" s="40" t="s">
        <v>4</v>
      </c>
      <c r="C100" s="35">
        <f>IFERROR(INDEX('BD+FUNC'!$C$99:$AG$104,5,MATCH('PLD mensal (dia)'!$A100,'BD+FUNC'!$C$99:$AG$99,0)),"")</f>
        <v>184.35749999999999</v>
      </c>
      <c r="D100" s="35">
        <f>IFERROR(INDEX('BD+FUNC'!$AH$99:$BI$104,5,MATCH('PLD mensal (dia)'!$A100,'BD+FUNC'!$AH$99:$BI$99,0)),"")</f>
        <v>197.43208333333334</v>
      </c>
      <c r="E100" s="35">
        <f>IFERROR(INDEX('BD+FUNC'!$BJ$99:$CN$104,5,MATCH('PLD mensal (dia)'!$A100,'BD+FUNC'!$BJ$99:$CN$99,0)),"")</f>
        <v>91.954166666666694</v>
      </c>
      <c r="F100" s="34"/>
      <c r="G100" s="34"/>
      <c r="H100" s="34"/>
      <c r="I100" s="34"/>
      <c r="J100" s="34"/>
      <c r="K100" s="34"/>
      <c r="L100" s="34"/>
      <c r="M100" s="34"/>
      <c r="N100" s="34"/>
      <c r="O100" s="43">
        <f t="shared" si="3"/>
        <v>239.0182661290323</v>
      </c>
      <c r="P100" s="43">
        <f t="shared" si="4"/>
        <v>162.68462797619048</v>
      </c>
      <c r="Q100" s="43">
        <f t="shared" si="5"/>
        <v>78.01512096774195</v>
      </c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x14ac:dyDescent="0.25">
      <c r="A101" s="17">
        <v>25</v>
      </c>
      <c r="B101" s="40" t="s">
        <v>5</v>
      </c>
      <c r="C101" s="35">
        <f>IFERROR(INDEX('BD+FUNC'!$C$99:$AG$104,6,MATCH('PLD mensal (dia)'!$A101,'BD+FUNC'!$C$99:$AG$99,0)),"")</f>
        <v>184.35749999999999</v>
      </c>
      <c r="D101" s="35">
        <f>IFERROR(INDEX('BD+FUNC'!$AH$99:$BI$104,6,MATCH('PLD mensal (dia)'!$A101,'BD+FUNC'!$AH$99:$BI$99,0)),"")</f>
        <v>197.43166666666664</v>
      </c>
      <c r="E101" s="35">
        <f>IFERROR(INDEX('BD+FUNC'!$BJ$99:$CN$104,6,MATCH('PLD mensal (dia)'!$A101,'BD+FUNC'!$BJ$99:$CN$99,0)),"")</f>
        <v>49.769999999999989</v>
      </c>
      <c r="F101" s="34"/>
      <c r="G101" s="34"/>
      <c r="H101" s="34"/>
      <c r="I101" s="34"/>
      <c r="J101" s="34"/>
      <c r="K101" s="34"/>
      <c r="L101" s="34"/>
      <c r="M101" s="34"/>
      <c r="N101" s="34"/>
      <c r="O101" s="43">
        <f t="shared" si="3"/>
        <v>240.3973790322581</v>
      </c>
      <c r="P101" s="43">
        <f t="shared" si="4"/>
        <v>162.49965773809527</v>
      </c>
      <c r="Q101" s="43">
        <f t="shared" si="5"/>
        <v>55.573400537634399</v>
      </c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x14ac:dyDescent="0.25">
      <c r="A102" s="17">
        <v>26</v>
      </c>
      <c r="B102" s="40" t="s">
        <v>2</v>
      </c>
      <c r="C102" s="35">
        <f t="array" ref="C102">IFERROR(INDEX('BD+FUNC'!$C$99:$AG$104,3,MATCH('PLD mensal (dia)'!$A102,'BD+FUNC'!$C$99:$AG$99,0)),"")</f>
        <v>183.27</v>
      </c>
      <c r="D102" s="35">
        <f>IFERROR(INDEX('BD+FUNC'!$AH$99:$BI$104,3,MATCH('PLD mensal (dia)'!$A102,'BD+FUNC'!$AH$99:$BI$99,0)),"")</f>
        <v>188.90791666666667</v>
      </c>
      <c r="E102" s="35">
        <f>IFERROR(INDEX('BD+FUNC'!$BJ$99:$CN$104,3,MATCH('PLD mensal (dia)'!$A102,'BD+FUNC'!$BJ$99:$CN$99,0)),"")</f>
        <v>131.93375</v>
      </c>
      <c r="F102" s="34"/>
      <c r="G102" s="34"/>
      <c r="H102" s="34"/>
      <c r="I102" s="34"/>
      <c r="J102" s="34"/>
      <c r="K102" s="34"/>
      <c r="L102" s="34"/>
      <c r="M102" s="34"/>
      <c r="N102" s="34"/>
      <c r="O102" s="43">
        <f t="shared" si="3"/>
        <v>242.72049731182796</v>
      </c>
      <c r="P102" s="43">
        <f t="shared" si="4"/>
        <v>165.98412202380953</v>
      </c>
      <c r="Q102" s="43">
        <f t="shared" si="5"/>
        <v>109.02360215053763</v>
      </c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x14ac:dyDescent="0.25">
      <c r="A103" s="17">
        <v>26</v>
      </c>
      <c r="B103" s="40" t="s">
        <v>3</v>
      </c>
      <c r="C103" s="35">
        <f>IFERROR(INDEX('BD+FUNC'!$C$99:$AG$104,4,MATCH('PLD mensal (dia)'!$A103,'BD+FUNC'!$C$99:$AG$99,0)),"")</f>
        <v>180.71124999999998</v>
      </c>
      <c r="D103" s="35">
        <f>IFERROR(INDEX('BD+FUNC'!$AH$99:$BI$104,4,MATCH('PLD mensal (dia)'!$A103,'BD+FUNC'!$AH$99:$BI$99,0)),"")</f>
        <v>188.90750000000003</v>
      </c>
      <c r="E103" s="35">
        <f>IFERROR(INDEX('BD+FUNC'!$BJ$99:$CN$104,4,MATCH('PLD mensal (dia)'!$A103,'BD+FUNC'!$BJ$99:$CN$99,0)),"")</f>
        <v>131.93375</v>
      </c>
      <c r="F103" s="34"/>
      <c r="G103" s="34"/>
      <c r="H103" s="34"/>
      <c r="I103" s="34"/>
      <c r="J103" s="34"/>
      <c r="K103" s="34"/>
      <c r="L103" s="34"/>
      <c r="M103" s="34"/>
      <c r="N103" s="34"/>
      <c r="O103" s="43">
        <f t="shared" si="3"/>
        <v>240.3701478494624</v>
      </c>
      <c r="P103" s="43">
        <f t="shared" si="4"/>
        <v>164.3952678571429</v>
      </c>
      <c r="Q103" s="43">
        <f t="shared" si="5"/>
        <v>110.27641129032256</v>
      </c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x14ac:dyDescent="0.25">
      <c r="A104" s="17">
        <v>26</v>
      </c>
      <c r="B104" s="40" t="s">
        <v>4</v>
      </c>
      <c r="C104" s="35">
        <f>IFERROR(INDEX('BD+FUNC'!$C$99:$AG$104,5,MATCH('PLD mensal (dia)'!$A104,'BD+FUNC'!$C$99:$AG$99,0)),"")</f>
        <v>180.6933333333333</v>
      </c>
      <c r="D104" s="35">
        <f>IFERROR(INDEX('BD+FUNC'!$AH$99:$BI$104,5,MATCH('PLD mensal (dia)'!$A104,'BD+FUNC'!$AH$99:$BI$99,0)),"")</f>
        <v>188.90791666666667</v>
      </c>
      <c r="E104" s="35">
        <f>IFERROR(INDEX('BD+FUNC'!$BJ$99:$CN$104,5,MATCH('PLD mensal (dia)'!$A104,'BD+FUNC'!$BJ$99:$CN$99,0)),"")</f>
        <v>104.88749999999999</v>
      </c>
      <c r="F104" s="34"/>
      <c r="G104" s="34"/>
      <c r="H104" s="34"/>
      <c r="I104" s="34"/>
      <c r="J104" s="34"/>
      <c r="K104" s="34"/>
      <c r="L104" s="34"/>
      <c r="M104" s="34"/>
      <c r="N104" s="34"/>
      <c r="O104" s="43">
        <f t="shared" si="3"/>
        <v>239.0182661290323</v>
      </c>
      <c r="P104" s="43">
        <f t="shared" si="4"/>
        <v>162.68462797619048</v>
      </c>
      <c r="Q104" s="43">
        <f t="shared" si="5"/>
        <v>78.01512096774195</v>
      </c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x14ac:dyDescent="0.25">
      <c r="A105" s="17">
        <v>26</v>
      </c>
      <c r="B105" s="40" t="s">
        <v>5</v>
      </c>
      <c r="C105" s="35">
        <f>IFERROR(INDEX('BD+FUNC'!$C$99:$AG$104,6,MATCH('PLD mensal (dia)'!$A105,'BD+FUNC'!$C$99:$AG$99,0)),"")</f>
        <v>180.71083333333331</v>
      </c>
      <c r="D105" s="35">
        <f>IFERROR(INDEX('BD+FUNC'!$AH$99:$BI$104,6,MATCH('PLD mensal (dia)'!$A105,'BD+FUNC'!$AH$99:$BI$99,0)),"")</f>
        <v>188.90791666666667</v>
      </c>
      <c r="E105" s="35">
        <f>IFERROR(INDEX('BD+FUNC'!$BJ$99:$CN$104,6,MATCH('PLD mensal (dia)'!$A105,'BD+FUNC'!$BJ$99:$CN$99,0)),"")</f>
        <v>49.769999999999989</v>
      </c>
      <c r="F105" s="34"/>
      <c r="G105" s="34"/>
      <c r="H105" s="34"/>
      <c r="I105" s="34"/>
      <c r="J105" s="34"/>
      <c r="K105" s="34"/>
      <c r="L105" s="34"/>
      <c r="M105" s="34"/>
      <c r="N105" s="34"/>
      <c r="O105" s="43">
        <f t="shared" si="3"/>
        <v>240.3973790322581</v>
      </c>
      <c r="P105" s="43">
        <f t="shared" si="4"/>
        <v>162.49965773809527</v>
      </c>
      <c r="Q105" s="43">
        <f t="shared" si="5"/>
        <v>55.573400537634399</v>
      </c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x14ac:dyDescent="0.25">
      <c r="A106" s="17">
        <v>27</v>
      </c>
      <c r="B106" s="40" t="s">
        <v>2</v>
      </c>
      <c r="C106" s="35">
        <f t="array" ref="C106">IFERROR(INDEX('BD+FUNC'!$C$99:$AG$104,3,MATCH('PLD mensal (dia)'!$A106,'BD+FUNC'!$C$99:$AG$99,0)),"")</f>
        <v>185.32291666666666</v>
      </c>
      <c r="D106" s="35">
        <f>IFERROR(INDEX('BD+FUNC'!$AH$99:$BI$104,3,MATCH('PLD mensal (dia)'!$A106,'BD+FUNC'!$AH$99:$BI$99,0)),"")</f>
        <v>109.2329166666667</v>
      </c>
      <c r="E106" s="35">
        <f>IFERROR(INDEX('BD+FUNC'!$BJ$99:$CN$104,3,MATCH('PLD mensal (dia)'!$A106,'BD+FUNC'!$BJ$99:$CN$99,0)),"")</f>
        <v>103.94416666666667</v>
      </c>
      <c r="F106" s="34"/>
      <c r="G106" s="34"/>
      <c r="H106" s="34"/>
      <c r="I106" s="34"/>
      <c r="J106" s="34"/>
      <c r="K106" s="34"/>
      <c r="L106" s="34"/>
      <c r="M106" s="34"/>
      <c r="N106" s="34"/>
      <c r="O106" s="43">
        <f t="shared" si="3"/>
        <v>242.72049731182796</v>
      </c>
      <c r="P106" s="43">
        <f t="shared" si="4"/>
        <v>165.98412202380953</v>
      </c>
      <c r="Q106" s="43">
        <f t="shared" si="5"/>
        <v>109.02360215053763</v>
      </c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x14ac:dyDescent="0.25">
      <c r="A107" s="17">
        <v>27</v>
      </c>
      <c r="B107" s="40" t="s">
        <v>3</v>
      </c>
      <c r="C107" s="35">
        <f>IFERROR(INDEX('BD+FUNC'!$C$99:$AG$104,4,MATCH('PLD mensal (dia)'!$A107,'BD+FUNC'!$C$99:$AG$99,0)),"")</f>
        <v>181.35291666666669</v>
      </c>
      <c r="D107" s="35">
        <f>IFERROR(INDEX('BD+FUNC'!$AH$99:$BI$104,4,MATCH('PLD mensal (dia)'!$A107,'BD+FUNC'!$AH$99:$BI$99,0)),"")</f>
        <v>115.53333333333336</v>
      </c>
      <c r="E107" s="35">
        <f>IFERROR(INDEX('BD+FUNC'!$BJ$99:$CN$104,4,MATCH('PLD mensal (dia)'!$A107,'BD+FUNC'!$BJ$99:$CN$99,0)),"")</f>
        <v>105.54166666666669</v>
      </c>
      <c r="F107" s="34"/>
      <c r="G107" s="34"/>
      <c r="H107" s="34"/>
      <c r="I107" s="34"/>
      <c r="J107" s="34"/>
      <c r="K107" s="34"/>
      <c r="L107" s="34"/>
      <c r="M107" s="34"/>
      <c r="N107" s="34"/>
      <c r="O107" s="43">
        <f t="shared" si="3"/>
        <v>240.3701478494624</v>
      </c>
      <c r="P107" s="43">
        <f t="shared" si="4"/>
        <v>164.3952678571429</v>
      </c>
      <c r="Q107" s="43">
        <f t="shared" si="5"/>
        <v>110.27641129032256</v>
      </c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x14ac:dyDescent="0.25">
      <c r="A108" s="17">
        <v>27</v>
      </c>
      <c r="B108" s="40" t="s">
        <v>4</v>
      </c>
      <c r="C108" s="35">
        <f>IFERROR(INDEX('BD+FUNC'!$C$99:$AG$104,5,MATCH('PLD mensal (dia)'!$A108,'BD+FUNC'!$C$99:$AG$99,0)),"")</f>
        <v>181.35333333333335</v>
      </c>
      <c r="D108" s="35">
        <f>IFERROR(INDEX('BD+FUNC'!$AH$99:$BI$104,5,MATCH('PLD mensal (dia)'!$A108,'BD+FUNC'!$AH$99:$BI$99,0)),"")</f>
        <v>53.829166666666652</v>
      </c>
      <c r="E108" s="35">
        <f>IFERROR(INDEX('BD+FUNC'!$BJ$99:$CN$104,5,MATCH('PLD mensal (dia)'!$A108,'BD+FUNC'!$BJ$99:$CN$99,0)),"")</f>
        <v>71.228333333333339</v>
      </c>
      <c r="F108" s="34"/>
      <c r="G108" s="34"/>
      <c r="H108" s="34"/>
      <c r="I108" s="34"/>
      <c r="J108" s="34"/>
      <c r="K108" s="34"/>
      <c r="L108" s="34"/>
      <c r="M108" s="34"/>
      <c r="N108" s="34"/>
      <c r="O108" s="43">
        <f t="shared" si="3"/>
        <v>239.0182661290323</v>
      </c>
      <c r="P108" s="43">
        <f t="shared" si="4"/>
        <v>162.68462797619048</v>
      </c>
      <c r="Q108" s="43">
        <f t="shared" si="5"/>
        <v>78.01512096774195</v>
      </c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x14ac:dyDescent="0.25">
      <c r="A109" s="17">
        <v>27</v>
      </c>
      <c r="B109" s="40" t="s">
        <v>5</v>
      </c>
      <c r="C109" s="35">
        <f>IFERROR(INDEX('BD+FUNC'!$C$99:$AG$104,6,MATCH('PLD mensal (dia)'!$A109,'BD+FUNC'!$C$99:$AG$99,0)),"")</f>
        <v>181.35333333333335</v>
      </c>
      <c r="D109" s="35">
        <f>IFERROR(INDEX('BD+FUNC'!$AH$99:$BI$104,6,MATCH('PLD mensal (dia)'!$A109,'BD+FUNC'!$AH$99:$BI$99,0)),"")</f>
        <v>49.769999999999989</v>
      </c>
      <c r="E109" s="35">
        <f>IFERROR(INDEX('BD+FUNC'!$BJ$99:$CN$104,6,MATCH('PLD mensal (dia)'!$A109,'BD+FUNC'!$BJ$99:$CN$99,0)),"")</f>
        <v>49.769999999999989</v>
      </c>
      <c r="F109" s="34"/>
      <c r="G109" s="34"/>
      <c r="H109" s="34"/>
      <c r="I109" s="34"/>
      <c r="J109" s="34"/>
      <c r="K109" s="34"/>
      <c r="L109" s="34"/>
      <c r="M109" s="34"/>
      <c r="N109" s="34"/>
      <c r="O109" s="43">
        <f t="shared" si="3"/>
        <v>240.3973790322581</v>
      </c>
      <c r="P109" s="43">
        <f t="shared" si="4"/>
        <v>162.49965773809527</v>
      </c>
      <c r="Q109" s="43">
        <f t="shared" si="5"/>
        <v>55.573400537634399</v>
      </c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x14ac:dyDescent="0.25">
      <c r="A110" s="17">
        <v>28</v>
      </c>
      <c r="B110" s="40" t="s">
        <v>2</v>
      </c>
      <c r="C110" s="35">
        <f t="array" ref="C110">IFERROR(INDEX('BD+FUNC'!$C$99:$AG$104,3,MATCH('PLD mensal (dia)'!$A110,'BD+FUNC'!$C$99:$AG$99,0)),"")</f>
        <v>192.02833333333334</v>
      </c>
      <c r="D110" s="35">
        <f>IFERROR(INDEX('BD+FUNC'!$AH$99:$BI$104,3,MATCH('PLD mensal (dia)'!$A110,'BD+FUNC'!$AH$99:$BI$99,0)),"")</f>
        <v>71.474999999999994</v>
      </c>
      <c r="E110" s="35">
        <f>IFERROR(INDEX('BD+FUNC'!$BJ$99:$CN$104,3,MATCH('PLD mensal (dia)'!$A110,'BD+FUNC'!$BJ$99:$CN$99,0)),"")</f>
        <v>100.35916666666668</v>
      </c>
      <c r="F110" s="34"/>
      <c r="G110" s="34"/>
      <c r="H110" s="34"/>
      <c r="I110" s="34"/>
      <c r="J110" s="34"/>
      <c r="K110" s="34"/>
      <c r="L110" s="34"/>
      <c r="M110" s="34"/>
      <c r="N110" s="34"/>
      <c r="O110" s="43">
        <f t="shared" si="3"/>
        <v>242.72049731182796</v>
      </c>
      <c r="P110" s="43">
        <f t="shared" si="4"/>
        <v>165.98412202380953</v>
      </c>
      <c r="Q110" s="43">
        <f t="shared" si="5"/>
        <v>109.02360215053763</v>
      </c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x14ac:dyDescent="0.25">
      <c r="A111" s="17">
        <v>28</v>
      </c>
      <c r="B111" s="40" t="s">
        <v>3</v>
      </c>
      <c r="C111" s="35">
        <f>IFERROR(INDEX('BD+FUNC'!$C$99:$AG$104,4,MATCH('PLD mensal (dia)'!$A111,'BD+FUNC'!$C$99:$AG$99,0)),"")</f>
        <v>181.38874999999999</v>
      </c>
      <c r="D111" s="35">
        <f>IFERROR(INDEX('BD+FUNC'!$AH$99:$BI$104,4,MATCH('PLD mensal (dia)'!$A111,'BD+FUNC'!$AH$99:$BI$99,0)),"")</f>
        <v>72.426249999999996</v>
      </c>
      <c r="E111" s="35">
        <f>IFERROR(INDEX('BD+FUNC'!$BJ$99:$CN$104,4,MATCH('PLD mensal (dia)'!$A111,'BD+FUNC'!$BJ$99:$CN$99,0)),"")</f>
        <v>100.55500000000001</v>
      </c>
      <c r="F111" s="34"/>
      <c r="G111" s="34"/>
      <c r="H111" s="34"/>
      <c r="I111" s="34"/>
      <c r="J111" s="34"/>
      <c r="K111" s="34"/>
      <c r="L111" s="34"/>
      <c r="M111" s="34"/>
      <c r="N111" s="34"/>
      <c r="O111" s="43">
        <f t="shared" si="3"/>
        <v>240.3701478494624</v>
      </c>
      <c r="P111" s="43">
        <f t="shared" si="4"/>
        <v>164.3952678571429</v>
      </c>
      <c r="Q111" s="43">
        <f t="shared" si="5"/>
        <v>110.27641129032256</v>
      </c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x14ac:dyDescent="0.25">
      <c r="A112" s="17">
        <v>28</v>
      </c>
      <c r="B112" s="40" t="s">
        <v>4</v>
      </c>
      <c r="C112" s="35">
        <f>IFERROR(INDEX('BD+FUNC'!$C$99:$AG$104,5,MATCH('PLD mensal (dia)'!$A112,'BD+FUNC'!$C$99:$AG$99,0)),"")</f>
        <v>180.66125</v>
      </c>
      <c r="D112" s="35">
        <f>IFERROR(INDEX('BD+FUNC'!$AH$99:$BI$104,5,MATCH('PLD mensal (dia)'!$A112,'BD+FUNC'!$AH$99:$BI$99,0)),"")</f>
        <v>49.769999999999989</v>
      </c>
      <c r="E112" s="35">
        <f>IFERROR(INDEX('BD+FUNC'!$BJ$99:$CN$104,5,MATCH('PLD mensal (dia)'!$A112,'BD+FUNC'!$BJ$99:$CN$99,0)),"")</f>
        <v>88.633333333333368</v>
      </c>
      <c r="F112" s="34"/>
      <c r="G112" s="34"/>
      <c r="H112" s="34"/>
      <c r="I112" s="34"/>
      <c r="J112" s="34"/>
      <c r="K112" s="34"/>
      <c r="L112" s="34"/>
      <c r="M112" s="34"/>
      <c r="N112" s="34"/>
      <c r="O112" s="43">
        <f t="shared" si="3"/>
        <v>239.0182661290323</v>
      </c>
      <c r="P112" s="43">
        <f t="shared" si="4"/>
        <v>162.68462797619048</v>
      </c>
      <c r="Q112" s="43">
        <f t="shared" si="5"/>
        <v>78.01512096774195</v>
      </c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x14ac:dyDescent="0.25">
      <c r="A113" s="17">
        <v>28</v>
      </c>
      <c r="B113" s="40" t="s">
        <v>5</v>
      </c>
      <c r="C113" s="35">
        <f>IFERROR(INDEX('BD+FUNC'!$C$99:$AG$104,6,MATCH('PLD mensal (dia)'!$A113,'BD+FUNC'!$C$99:$AG$99,0)),"")</f>
        <v>180.83375000000001</v>
      </c>
      <c r="D113" s="35">
        <f>IFERROR(INDEX('BD+FUNC'!$AH$99:$BI$104,6,MATCH('PLD mensal (dia)'!$A113,'BD+FUNC'!$AH$99:$BI$99,0)),"")</f>
        <v>49.769999999999989</v>
      </c>
      <c r="E113" s="35">
        <f>IFERROR(INDEX('BD+FUNC'!$BJ$99:$CN$104,6,MATCH('PLD mensal (dia)'!$A113,'BD+FUNC'!$BJ$99:$CN$99,0)),"")</f>
        <v>49.769999999999989</v>
      </c>
      <c r="F113" s="34"/>
      <c r="G113" s="34"/>
      <c r="H113" s="34"/>
      <c r="I113" s="34"/>
      <c r="J113" s="34"/>
      <c r="K113" s="34"/>
      <c r="L113" s="34"/>
      <c r="M113" s="34"/>
      <c r="N113" s="34"/>
      <c r="O113" s="43">
        <f t="shared" si="3"/>
        <v>240.3973790322581</v>
      </c>
      <c r="P113" s="43">
        <f t="shared" si="4"/>
        <v>162.49965773809527</v>
      </c>
      <c r="Q113" s="43">
        <f t="shared" si="5"/>
        <v>55.573400537634399</v>
      </c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x14ac:dyDescent="0.25">
      <c r="A114" s="17">
        <v>29</v>
      </c>
      <c r="B114" s="40" t="s">
        <v>2</v>
      </c>
      <c r="C114" s="35">
        <f t="array" ref="C114">IFERROR(INDEX('BD+FUNC'!$C$99:$AG$104,3,MATCH('PLD mensal (dia)'!$A114,'BD+FUNC'!$C$99:$AG$99,0)),"")</f>
        <v>182.64958333333334</v>
      </c>
      <c r="D114" s="35" t="str">
        <f>IFERROR(INDEX('BD+FUNC'!$AH$99:$BI$104,3,MATCH('PLD mensal (dia)'!$A114,'BD+FUNC'!$AH$99:$BI$99,0)),"")</f>
        <v/>
      </c>
      <c r="E114" s="35">
        <f>IFERROR(INDEX('BD+FUNC'!$BJ$99:$CN$104,3,MATCH('PLD mensal (dia)'!$A114,'BD+FUNC'!$BJ$99:$CN$99,0)),"")</f>
        <v>107.18666666666667</v>
      </c>
      <c r="F114" s="34"/>
      <c r="G114" s="34"/>
      <c r="H114" s="34"/>
      <c r="I114" s="34"/>
      <c r="J114" s="34"/>
      <c r="K114" s="34"/>
      <c r="L114" s="34"/>
      <c r="M114" s="34"/>
      <c r="N114" s="34"/>
      <c r="O114" s="43">
        <f t="shared" si="3"/>
        <v>242.72049731182796</v>
      </c>
      <c r="P114" s="43" t="str">
        <f t="shared" si="4"/>
        <v/>
      </c>
      <c r="Q114" s="43">
        <f t="shared" si="5"/>
        <v>109.02360215053763</v>
      </c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x14ac:dyDescent="0.25">
      <c r="A115" s="17">
        <v>29</v>
      </c>
      <c r="B115" s="40" t="s">
        <v>3</v>
      </c>
      <c r="C115" s="35">
        <f>IFERROR(INDEX('BD+FUNC'!$C$99:$AG$104,4,MATCH('PLD mensal (dia)'!$A115,'BD+FUNC'!$C$99:$AG$99,0)),"")</f>
        <v>180.53750000000002</v>
      </c>
      <c r="D115" s="35" t="str">
        <f>IFERROR(INDEX('BD+FUNC'!$AH$99:$BI$104,4,MATCH('PLD mensal (dia)'!$A115,'BD+FUNC'!$AH$99:$BI$99,0)),"")</f>
        <v/>
      </c>
      <c r="E115" s="35">
        <f>IFERROR(INDEX('BD+FUNC'!$BJ$99:$CN$104,4,MATCH('PLD mensal (dia)'!$A115,'BD+FUNC'!$BJ$99:$CN$99,0)),"")</f>
        <v>107.18874999999998</v>
      </c>
      <c r="F115" s="34"/>
      <c r="G115" s="34"/>
      <c r="H115" s="34"/>
      <c r="I115" s="34"/>
      <c r="J115" s="34"/>
      <c r="K115" s="34"/>
      <c r="L115" s="34"/>
      <c r="M115" s="34"/>
      <c r="N115" s="34"/>
      <c r="O115" s="43">
        <f t="shared" si="3"/>
        <v>240.3701478494624</v>
      </c>
      <c r="P115" s="43" t="str">
        <f t="shared" si="4"/>
        <v/>
      </c>
      <c r="Q115" s="43">
        <f t="shared" si="5"/>
        <v>110.27641129032256</v>
      </c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x14ac:dyDescent="0.25">
      <c r="A116" s="17">
        <v>29</v>
      </c>
      <c r="B116" s="40" t="s">
        <v>4</v>
      </c>
      <c r="C116" s="35">
        <f>IFERROR(INDEX('BD+FUNC'!$C$99:$AG$104,5,MATCH('PLD mensal (dia)'!$A116,'BD+FUNC'!$C$99:$AG$99,0)),"")</f>
        <v>178.18000000000004</v>
      </c>
      <c r="D116" s="35" t="str">
        <f>IFERROR(INDEX('BD+FUNC'!$AH$99:$BI$104,5,MATCH('PLD mensal (dia)'!$A116,'BD+FUNC'!$AH$99:$BI$99,0)),"")</f>
        <v/>
      </c>
      <c r="E116" s="35">
        <f>IFERROR(INDEX('BD+FUNC'!$BJ$99:$CN$104,5,MATCH('PLD mensal (dia)'!$A116,'BD+FUNC'!$BJ$99:$CN$99,0)),"")</f>
        <v>104.01791666666668</v>
      </c>
      <c r="F116" s="34"/>
      <c r="G116" s="34"/>
      <c r="H116" s="34"/>
      <c r="I116" s="34"/>
      <c r="J116" s="34"/>
      <c r="K116" s="34"/>
      <c r="L116" s="34"/>
      <c r="M116" s="34"/>
      <c r="N116" s="34"/>
      <c r="O116" s="43">
        <f t="shared" si="3"/>
        <v>239.0182661290323</v>
      </c>
      <c r="P116" s="43" t="str">
        <f t="shared" si="4"/>
        <v/>
      </c>
      <c r="Q116" s="43">
        <f t="shared" si="5"/>
        <v>78.01512096774195</v>
      </c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x14ac:dyDescent="0.25">
      <c r="A117" s="17">
        <v>29</v>
      </c>
      <c r="B117" s="40" t="s">
        <v>5</v>
      </c>
      <c r="C117" s="35">
        <f>IFERROR(INDEX('BD+FUNC'!$C$99:$AG$104,6,MATCH('PLD mensal (dia)'!$A117,'BD+FUNC'!$C$99:$AG$99,0)),"")</f>
        <v>180.83333333333334</v>
      </c>
      <c r="D117" s="35" t="str">
        <f>IFERROR(INDEX('BD+FUNC'!$AH$99:$BI$104,6,MATCH('PLD mensal (dia)'!$A117,'BD+FUNC'!$AH$99:$BI$99,0)),"")</f>
        <v/>
      </c>
      <c r="E117" s="35">
        <f>IFERROR(INDEX('BD+FUNC'!$BJ$99:$CN$104,6,MATCH('PLD mensal (dia)'!$A117,'BD+FUNC'!$BJ$99:$CN$99,0)),"")</f>
        <v>49.769999999999989</v>
      </c>
      <c r="F117" s="34"/>
      <c r="G117" s="34"/>
      <c r="H117" s="34"/>
      <c r="I117" s="34"/>
      <c r="J117" s="34"/>
      <c r="K117" s="34"/>
      <c r="L117" s="34"/>
      <c r="M117" s="34"/>
      <c r="N117" s="34"/>
      <c r="O117" s="43">
        <f t="shared" si="3"/>
        <v>240.3973790322581</v>
      </c>
      <c r="P117" s="43" t="str">
        <f t="shared" si="4"/>
        <v/>
      </c>
      <c r="Q117" s="43">
        <f t="shared" si="5"/>
        <v>55.573400537634399</v>
      </c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x14ac:dyDescent="0.25">
      <c r="A118" s="17">
        <v>30</v>
      </c>
      <c r="B118" s="40" t="s">
        <v>2</v>
      </c>
      <c r="C118" s="35">
        <f t="array" ref="C118">IFERROR(INDEX('BD+FUNC'!$C$99:$AG$104,3,MATCH('PLD mensal (dia)'!$A118,'BD+FUNC'!$C$99:$AG$99,0)),"")</f>
        <v>152.01041666666666</v>
      </c>
      <c r="D118" s="35" t="str">
        <f>IFERROR(INDEX('BD+FUNC'!$AH$99:$BI$104,3,MATCH('PLD mensal (dia)'!$A118,'BD+FUNC'!$AH$99:$BI$99,0)),"")</f>
        <v/>
      </c>
      <c r="E118" s="35">
        <f>IFERROR(INDEX('BD+FUNC'!$BJ$99:$CN$104,3,MATCH('PLD mensal (dia)'!$A118,'BD+FUNC'!$BJ$99:$CN$99,0)),"")</f>
        <v>105.69</v>
      </c>
      <c r="F118" s="34"/>
      <c r="G118" s="34"/>
      <c r="H118" s="34"/>
      <c r="I118" s="34"/>
      <c r="J118" s="34"/>
      <c r="K118" s="34"/>
      <c r="L118" s="34"/>
      <c r="M118" s="34"/>
      <c r="N118" s="34"/>
      <c r="O118" s="43">
        <f t="shared" si="3"/>
        <v>242.72049731182796</v>
      </c>
      <c r="P118" s="43" t="str">
        <f t="shared" si="4"/>
        <v/>
      </c>
      <c r="Q118" s="43">
        <f t="shared" si="5"/>
        <v>109.02360215053763</v>
      </c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x14ac:dyDescent="0.25">
      <c r="A119" s="17">
        <v>30</v>
      </c>
      <c r="B119" s="40" t="s">
        <v>3</v>
      </c>
      <c r="C119" s="35">
        <f>IFERROR(INDEX('BD+FUNC'!$C$99:$AG$104,4,MATCH('PLD mensal (dia)'!$A119,'BD+FUNC'!$C$99:$AG$99,0)),"")</f>
        <v>136.31666666666663</v>
      </c>
      <c r="D119" s="35" t="str">
        <f>IFERROR(INDEX('BD+FUNC'!$AH$99:$BI$104,4,MATCH('PLD mensal (dia)'!$A119,'BD+FUNC'!$AH$99:$BI$99,0)),"")</f>
        <v/>
      </c>
      <c r="E119" s="35">
        <f>IFERROR(INDEX('BD+FUNC'!$BJ$99:$CN$104,4,MATCH('PLD mensal (dia)'!$A119,'BD+FUNC'!$BJ$99:$CN$99,0)),"")</f>
        <v>105.70208333333333</v>
      </c>
      <c r="F119" s="34"/>
      <c r="G119" s="34"/>
      <c r="H119" s="34"/>
      <c r="I119" s="34"/>
      <c r="J119" s="34"/>
      <c r="K119" s="34"/>
      <c r="L119" s="34"/>
      <c r="M119" s="34"/>
      <c r="N119" s="34"/>
      <c r="O119" s="43">
        <f t="shared" si="3"/>
        <v>240.3701478494624</v>
      </c>
      <c r="P119" s="43" t="str">
        <f t="shared" si="4"/>
        <v/>
      </c>
      <c r="Q119" s="43">
        <f t="shared" si="5"/>
        <v>110.27641129032256</v>
      </c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x14ac:dyDescent="0.25">
      <c r="A120" s="17">
        <v>30</v>
      </c>
      <c r="B120" s="40" t="s">
        <v>4</v>
      </c>
      <c r="C120" s="35">
        <f>IFERROR(INDEX('BD+FUNC'!$C$99:$AG$104,5,MATCH('PLD mensal (dia)'!$A120,'BD+FUNC'!$C$99:$AG$99,0)),"")</f>
        <v>136.31666666666663</v>
      </c>
      <c r="D120" s="35" t="str">
        <f>IFERROR(INDEX('BD+FUNC'!$AH$99:$BI$104,5,MATCH('PLD mensal (dia)'!$A120,'BD+FUNC'!$AH$99:$BI$99,0)),"")</f>
        <v/>
      </c>
      <c r="E120" s="35">
        <f>IFERROR(INDEX('BD+FUNC'!$BJ$99:$CN$104,5,MATCH('PLD mensal (dia)'!$A120,'BD+FUNC'!$BJ$99:$CN$99,0)),"")</f>
        <v>104.10541666666667</v>
      </c>
      <c r="F120" s="34"/>
      <c r="G120" s="34"/>
      <c r="H120" s="34"/>
      <c r="I120" s="34"/>
      <c r="J120" s="34"/>
      <c r="K120" s="34"/>
      <c r="L120" s="34"/>
      <c r="M120" s="34"/>
      <c r="N120" s="34"/>
      <c r="O120" s="43">
        <f t="shared" si="3"/>
        <v>239.0182661290323</v>
      </c>
      <c r="P120" s="43" t="str">
        <f t="shared" si="4"/>
        <v/>
      </c>
      <c r="Q120" s="43">
        <f t="shared" si="5"/>
        <v>78.01512096774195</v>
      </c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x14ac:dyDescent="0.25">
      <c r="A121" s="17">
        <v>30</v>
      </c>
      <c r="B121" s="40" t="s">
        <v>5</v>
      </c>
      <c r="C121" s="35">
        <f>IFERROR(INDEX('BD+FUNC'!$C$99:$AG$104,6,MATCH('PLD mensal (dia)'!$A121,'BD+FUNC'!$C$99:$AG$99,0)),"")</f>
        <v>136.31666666666663</v>
      </c>
      <c r="D121" s="35" t="str">
        <f>IFERROR(INDEX('BD+FUNC'!$AH$99:$BI$104,6,MATCH('PLD mensal (dia)'!$A121,'BD+FUNC'!$AH$99:$BI$99,0)),"")</f>
        <v/>
      </c>
      <c r="E121" s="35">
        <f>IFERROR(INDEX('BD+FUNC'!$BJ$99:$CN$104,6,MATCH('PLD mensal (dia)'!$A121,'BD+FUNC'!$BJ$99:$CN$99,0)),"")</f>
        <v>49.769999999999989</v>
      </c>
      <c r="F121" s="34"/>
      <c r="G121" s="34"/>
      <c r="H121" s="34"/>
      <c r="I121" s="34"/>
      <c r="J121" s="34"/>
      <c r="K121" s="34"/>
      <c r="L121" s="34"/>
      <c r="M121" s="34"/>
      <c r="N121" s="34"/>
      <c r="O121" s="43">
        <f t="shared" si="3"/>
        <v>240.3973790322581</v>
      </c>
      <c r="P121" s="43" t="str">
        <f t="shared" si="4"/>
        <v/>
      </c>
      <c r="Q121" s="43">
        <f t="shared" si="5"/>
        <v>55.573400537634399</v>
      </c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x14ac:dyDescent="0.25">
      <c r="A122" s="17">
        <v>31</v>
      </c>
      <c r="B122" s="40" t="s">
        <v>2</v>
      </c>
      <c r="C122" s="35">
        <f t="array" ref="C122">IFERROR(INDEX('BD+FUNC'!$C$99:$AG$104,3,MATCH('PLD mensal (dia)'!$A122,'BD+FUNC'!$C$99:$AG$99,0)),"")</f>
        <v>141.62916666666669</v>
      </c>
      <c r="D122" s="35" t="str">
        <f>IFERROR(INDEX('BD+FUNC'!$AH$99:$BI$104,3,MATCH('PLD mensal (dia)'!$A122,'BD+FUNC'!$AH$99:$BI$99,0)),"")</f>
        <v/>
      </c>
      <c r="E122" s="35">
        <f>IFERROR(INDEX('BD+FUNC'!$BJ$99:$CN$104,3,MATCH('PLD mensal (dia)'!$A122,'BD+FUNC'!$BJ$99:$CN$99,0)),"")</f>
        <v>105.33499999999999</v>
      </c>
      <c r="F122" s="34"/>
      <c r="G122" s="34"/>
      <c r="H122" s="34"/>
      <c r="I122" s="34"/>
      <c r="J122" s="34"/>
      <c r="K122" s="34"/>
      <c r="L122" s="34"/>
      <c r="M122" s="34"/>
      <c r="N122" s="34"/>
      <c r="O122" s="43">
        <f t="shared" si="3"/>
        <v>242.72049731182796</v>
      </c>
      <c r="P122" s="43" t="str">
        <f t="shared" si="4"/>
        <v/>
      </c>
      <c r="Q122" s="43">
        <f t="shared" si="5"/>
        <v>109.02360215053763</v>
      </c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x14ac:dyDescent="0.25">
      <c r="A123" s="17">
        <v>31</v>
      </c>
      <c r="B123" s="40" t="s">
        <v>3</v>
      </c>
      <c r="C123" s="35">
        <f>IFERROR(INDEX('BD+FUNC'!$C$99:$AG$104,4,MATCH('PLD mensal (dia)'!$A123,'BD+FUNC'!$C$99:$AG$99,0)),"")</f>
        <v>131.78791666666666</v>
      </c>
      <c r="D123" s="35" t="str">
        <f>IFERROR(INDEX('BD+FUNC'!$AH$99:$BI$104,4,MATCH('PLD mensal (dia)'!$A123,'BD+FUNC'!$AH$99:$BI$99,0)),"")</f>
        <v/>
      </c>
      <c r="E123" s="35">
        <f>IFERROR(INDEX('BD+FUNC'!$BJ$99:$CN$104,4,MATCH('PLD mensal (dia)'!$A123,'BD+FUNC'!$BJ$99:$CN$99,0)),"")</f>
        <v>105.34375</v>
      </c>
      <c r="F123" s="34"/>
      <c r="G123" s="34"/>
      <c r="H123" s="34"/>
      <c r="I123" s="34"/>
      <c r="J123" s="34"/>
      <c r="K123" s="34"/>
      <c r="L123" s="34"/>
      <c r="M123" s="34"/>
      <c r="N123" s="34"/>
      <c r="O123" s="43">
        <f t="shared" si="3"/>
        <v>240.3701478494624</v>
      </c>
      <c r="P123" s="43" t="str">
        <f t="shared" si="4"/>
        <v/>
      </c>
      <c r="Q123" s="43">
        <f t="shared" si="5"/>
        <v>110.27641129032256</v>
      </c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x14ac:dyDescent="0.25">
      <c r="A124" s="17">
        <v>31</v>
      </c>
      <c r="B124" s="40" t="s">
        <v>4</v>
      </c>
      <c r="C124" s="35">
        <f>IFERROR(INDEX('BD+FUNC'!$C$99:$AG$104,5,MATCH('PLD mensal (dia)'!$A124,'BD+FUNC'!$C$99:$AG$99,0)),"")</f>
        <v>132.97874999999999</v>
      </c>
      <c r="D124" s="35" t="str">
        <f>IFERROR(INDEX('BD+FUNC'!$AH$99:$BI$104,5,MATCH('PLD mensal (dia)'!$A124,'BD+FUNC'!$AH$99:$BI$99,0)),"")</f>
        <v/>
      </c>
      <c r="E124" s="35">
        <f>IFERROR(INDEX('BD+FUNC'!$BJ$99:$CN$104,5,MATCH('PLD mensal (dia)'!$A124,'BD+FUNC'!$BJ$99:$CN$99,0)),"")</f>
        <v>104.08750000000002</v>
      </c>
      <c r="F124" s="34"/>
      <c r="G124" s="34"/>
      <c r="H124" s="34"/>
      <c r="I124" s="34"/>
      <c r="J124" s="34"/>
      <c r="K124" s="34"/>
      <c r="L124" s="34"/>
      <c r="M124" s="34"/>
      <c r="N124" s="34"/>
      <c r="O124" s="43">
        <f t="shared" si="3"/>
        <v>239.0182661290323</v>
      </c>
      <c r="P124" s="43" t="str">
        <f t="shared" si="4"/>
        <v/>
      </c>
      <c r="Q124" s="43">
        <f t="shared" si="5"/>
        <v>78.01512096774195</v>
      </c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x14ac:dyDescent="0.25">
      <c r="A125" s="17">
        <v>31</v>
      </c>
      <c r="B125" s="40" t="s">
        <v>5</v>
      </c>
      <c r="C125" s="35">
        <f>IFERROR(INDEX('BD+FUNC'!$C$99:$AG$104,6,MATCH('PLD mensal (dia)'!$A125,'BD+FUNC'!$C$99:$AG$99,0)),"")</f>
        <v>132.97875000000002</v>
      </c>
      <c r="D125" s="35" t="str">
        <f>IFERROR(INDEX('BD+FUNC'!$AH$99:$BI$104,6,MATCH('PLD mensal (dia)'!$A125,'BD+FUNC'!$AH$99:$BI$99,0)),"")</f>
        <v/>
      </c>
      <c r="E125" s="35">
        <f>IFERROR(INDEX('BD+FUNC'!$BJ$99:$CN$104,6,MATCH('PLD mensal (dia)'!$A125,'BD+FUNC'!$BJ$99:$CN$99,0)),"")</f>
        <v>96.315833333333345</v>
      </c>
      <c r="F125" s="34"/>
      <c r="G125" s="34"/>
      <c r="H125" s="34"/>
      <c r="I125" s="34"/>
      <c r="J125" s="34"/>
      <c r="K125" s="34"/>
      <c r="L125" s="34"/>
      <c r="M125" s="34"/>
      <c r="N125" s="34"/>
      <c r="O125" s="43">
        <f t="shared" si="3"/>
        <v>240.3973790322581</v>
      </c>
      <c r="P125" s="43" t="str">
        <f t="shared" si="4"/>
        <v/>
      </c>
      <c r="Q125" s="43">
        <f t="shared" si="5"/>
        <v>55.573400537634399</v>
      </c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x14ac:dyDescent="0.25">
      <c r="A126" s="30"/>
    </row>
    <row r="129" spans="1:4" x14ac:dyDescent="0.25">
      <c r="A129" s="53" t="s">
        <v>33</v>
      </c>
      <c r="B129" s="17" t="s">
        <v>2</v>
      </c>
      <c r="C129" s="3">
        <f t="array" ref="C129">MIN(IF($B$2:$B$125=$B$129,C$2:C$125,""))</f>
        <v>141.62916666666669</v>
      </c>
      <c r="D129" s="3">
        <f t="array" ref="D129">MIN(IF($B$2:$B$125=$B$129,D$2:D$125,""))</f>
        <v>71.474999999999994</v>
      </c>
    </row>
    <row r="130" spans="1:4" x14ac:dyDescent="0.25">
      <c r="A130" s="54"/>
      <c r="B130" s="17" t="s">
        <v>3</v>
      </c>
      <c r="C130" s="3">
        <f t="array" ref="C130">MIN(IF($B$2:$B$125=$B$130,C$2:C$125,""))</f>
        <v>131.78791666666666</v>
      </c>
      <c r="D130" s="3">
        <f t="array" ref="D130">MIN(IF($B$2:$B$125=$B$130,D$2:D$125,""))</f>
        <v>72.426249999999996</v>
      </c>
    </row>
    <row r="131" spans="1:4" x14ac:dyDescent="0.25">
      <c r="A131" s="54"/>
      <c r="B131" s="17" t="s">
        <v>4</v>
      </c>
      <c r="C131" s="3">
        <f t="array" ref="C131">MIN(IF($B$2:$B$125=$B$131,C$2:C$125,""))</f>
        <v>132.97874999999999</v>
      </c>
      <c r="D131" s="3">
        <f t="array" ref="D131">MIN(IF($B$2:$B$125=$B$131,D$2:D$125,""))</f>
        <v>49.769999999999989</v>
      </c>
    </row>
    <row r="132" spans="1:4" x14ac:dyDescent="0.25">
      <c r="A132" s="55"/>
      <c r="B132" s="17" t="s">
        <v>5</v>
      </c>
      <c r="C132" s="3">
        <f t="array" ref="C132">MIN(IF($B$2:$B$125=$B$132,C$2:C$125,""))</f>
        <v>132.97875000000002</v>
      </c>
      <c r="D132" s="3">
        <f t="array" ref="D132">MIN(IF($B$2:$B$125=$B$132,D$2:D$125,""))</f>
        <v>49.769999999999989</v>
      </c>
    </row>
    <row r="135" spans="1:4" x14ac:dyDescent="0.25">
      <c r="A135" s="53" t="s">
        <v>34</v>
      </c>
      <c r="B135" s="17" t="s">
        <v>2</v>
      </c>
      <c r="C135" s="3">
        <f t="array" ref="C135">MAX(IF($B$2:$B$125=$B$135,C$2:C$125,""))</f>
        <v>328.36708333333326</v>
      </c>
      <c r="D135" s="3">
        <f t="array" ref="D135">MAX(IF($B$2:$B$125=$B$135,D$2:D$125,""))</f>
        <v>197.43208333333334</v>
      </c>
    </row>
    <row r="136" spans="1:4" x14ac:dyDescent="0.25">
      <c r="A136" s="54"/>
      <c r="B136" s="17" t="s">
        <v>3</v>
      </c>
      <c r="C136" s="3">
        <f t="array" ref="C136">MAX(IF($B$2:$B$125=$B$136,C$2:C$125,""))</f>
        <v>328.36708333333326</v>
      </c>
      <c r="D136" s="3">
        <f t="array" ref="D136">MAX(IF($B$2:$B$125=$B$136,D$2:D$125,""))</f>
        <v>197.43166666666664</v>
      </c>
    </row>
    <row r="137" spans="1:4" x14ac:dyDescent="0.25">
      <c r="A137" s="54"/>
      <c r="B137" s="17" t="s">
        <v>4</v>
      </c>
      <c r="C137" s="3">
        <f t="array" ref="C137">MAX(IF($B$2:$B$125=$B$137,C$2:C$125,""))</f>
        <v>328.33458333333334</v>
      </c>
      <c r="D137" s="3">
        <f t="array" ref="D137">MAX(IF($B$2:$B$125=$B$137,D$2:D$125,""))</f>
        <v>197.43208333333334</v>
      </c>
    </row>
    <row r="138" spans="1:4" x14ac:dyDescent="0.25">
      <c r="A138" s="55"/>
      <c r="B138" s="17" t="s">
        <v>5</v>
      </c>
      <c r="C138" s="3">
        <f t="array" ref="C138">MAX(IF($B$2:$B$125=$B$138,C$2:C$125,""))</f>
        <v>328.33416666666665</v>
      </c>
      <c r="D138" s="3">
        <f t="array" ref="D138">MAX(IF($B$2:$B$125=$B$138,D$2:D$125,""))</f>
        <v>197.43166666666664</v>
      </c>
    </row>
  </sheetData>
  <mergeCells count="2">
    <mergeCell ref="A135:A138"/>
    <mergeCell ref="A129:A132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10"/>
  <sheetViews>
    <sheetView topLeftCell="A91" workbookViewId="0">
      <selection activeCell="G107" sqref="G107"/>
    </sheetView>
  </sheetViews>
  <sheetFormatPr defaultRowHeight="15" x14ac:dyDescent="0.25"/>
  <cols>
    <col min="1" max="1" width="5.140625" bestFit="1" customWidth="1"/>
    <col min="2" max="2" width="12.7109375" customWidth="1"/>
    <col min="3" max="14" width="10.42578125" customWidth="1"/>
    <col min="15" max="15" width="13.42578125" bestFit="1" customWidth="1"/>
  </cols>
  <sheetData>
    <row r="1" spans="1:27" x14ac:dyDescent="0.25">
      <c r="A1" s="16" t="s">
        <v>0</v>
      </c>
      <c r="B1" s="16" t="s">
        <v>1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  <c r="H1" s="31" t="s">
        <v>26</v>
      </c>
      <c r="I1" s="31" t="s">
        <v>27</v>
      </c>
      <c r="J1" s="31" t="s">
        <v>28</v>
      </c>
      <c r="K1" s="31" t="s">
        <v>29</v>
      </c>
      <c r="L1" s="31" t="s">
        <v>30</v>
      </c>
      <c r="M1" s="31" t="s">
        <v>31</v>
      </c>
      <c r="N1" s="31" t="s">
        <v>32</v>
      </c>
      <c r="O1" s="41" t="s">
        <v>35</v>
      </c>
      <c r="P1" s="42" t="s">
        <v>41</v>
      </c>
      <c r="Q1" s="42" t="s">
        <v>42</v>
      </c>
      <c r="R1" s="42" t="s">
        <v>43</v>
      </c>
      <c r="S1" s="42" t="s">
        <v>44</v>
      </c>
      <c r="T1" s="42" t="s">
        <v>45</v>
      </c>
      <c r="U1" s="42" t="s">
        <v>46</v>
      </c>
      <c r="V1" s="42" t="s">
        <v>47</v>
      </c>
      <c r="W1" s="42" t="s">
        <v>48</v>
      </c>
      <c r="X1" s="42" t="s">
        <v>49</v>
      </c>
      <c r="Y1" s="42" t="s">
        <v>50</v>
      </c>
      <c r="Z1" s="42" t="s">
        <v>51</v>
      </c>
      <c r="AA1" s="39"/>
    </row>
    <row r="2" spans="1:27" x14ac:dyDescent="0.25">
      <c r="A2" s="17">
        <v>0</v>
      </c>
      <c r="B2" s="40" t="s">
        <v>2</v>
      </c>
      <c r="C2" s="35">
        <f>AVERAGE('BD+FUNC'!C2:AG2)</f>
        <v>242.80516129032256</v>
      </c>
      <c r="D2" s="35">
        <f>AVERAGE('BD+FUNC'!AH2:BI2)</f>
        <v>163.44928571428571</v>
      </c>
      <c r="E2" s="35">
        <f>AVERAGE('BD+FUNC'!CN2:ABJ2)</f>
        <v>105.66</v>
      </c>
      <c r="F2" s="34"/>
      <c r="G2" s="34"/>
      <c r="H2" s="34"/>
      <c r="I2" s="34"/>
      <c r="J2" s="34"/>
      <c r="K2" s="34"/>
      <c r="L2" s="34"/>
      <c r="M2" s="34"/>
      <c r="N2" s="34"/>
      <c r="O2" s="43">
        <f>AVERAGEIF($B$2:$B$97,B2,$C$2:$C$97)</f>
        <v>242.7204973118279</v>
      </c>
      <c r="P2" s="43">
        <f>AVERAGEIF($B$2:$B$97,B2,$D$2:$D$97)</f>
        <v>165.98412202380953</v>
      </c>
      <c r="Q2" s="43">
        <f>AVERAGEIF($B$2:$B$97,B2,$E$2:$E$97)</f>
        <v>105.33499999999999</v>
      </c>
      <c r="R2" s="44"/>
      <c r="S2" s="44"/>
      <c r="T2" s="44"/>
      <c r="U2" s="44"/>
      <c r="V2" s="44"/>
      <c r="W2" s="44"/>
      <c r="X2" s="44"/>
      <c r="Y2" s="44"/>
      <c r="Z2" s="44"/>
    </row>
    <row r="3" spans="1:27" x14ac:dyDescent="0.25">
      <c r="A3" s="17">
        <v>0</v>
      </c>
      <c r="B3" s="40" t="s">
        <v>3</v>
      </c>
      <c r="C3" s="35">
        <f>AVERAGE('BD+FUNC'!C3:AG3)</f>
        <v>241.03129032258059</v>
      </c>
      <c r="D3" s="35">
        <f>AVERAGE('BD+FUNC'!AH3:BI3)</f>
        <v>161.84642857142856</v>
      </c>
      <c r="E3" s="35">
        <f>AVERAGE('BD+FUNC'!CN3:ABJ3)</f>
        <v>105.66</v>
      </c>
      <c r="F3" s="34"/>
      <c r="G3" s="34"/>
      <c r="H3" s="34"/>
      <c r="I3" s="34"/>
      <c r="J3" s="34"/>
      <c r="K3" s="34"/>
      <c r="L3" s="34"/>
      <c r="M3" s="34"/>
      <c r="N3" s="34"/>
      <c r="O3" s="43">
        <f t="shared" ref="O3:O66" si="0">AVERAGEIF($B$2:$B$97,B3,$C$2:$C$97)</f>
        <v>240.37014784946231</v>
      </c>
      <c r="P3" s="43">
        <f t="shared" ref="P3:P66" si="1">AVERAGEIF($B$2:$B$97,B3,$D$2:$D$97)</f>
        <v>164.3952678571429</v>
      </c>
      <c r="Q3" s="43">
        <f t="shared" ref="Q3:Q66" si="2">AVERAGEIF($B$2:$B$97,B3,$E$2:$E$97)</f>
        <v>105.34375</v>
      </c>
      <c r="R3" s="44"/>
      <c r="S3" s="44"/>
      <c r="T3" s="44"/>
      <c r="U3" s="44"/>
      <c r="V3" s="44"/>
      <c r="W3" s="44"/>
      <c r="X3" s="44"/>
      <c r="Y3" s="44"/>
      <c r="Z3" s="44"/>
    </row>
    <row r="4" spans="1:27" x14ac:dyDescent="0.25">
      <c r="A4" s="17">
        <v>0</v>
      </c>
      <c r="B4" s="40" t="s">
        <v>4</v>
      </c>
      <c r="C4" s="35">
        <f>AVERAGE('BD+FUNC'!C4:AG4)</f>
        <v>240.15709677419352</v>
      </c>
      <c r="D4" s="35">
        <f>AVERAGE('BD+FUNC'!AH4:BI4)</f>
        <v>161.43892857142856</v>
      </c>
      <c r="E4" s="35">
        <f>AVERAGE('BD+FUNC'!CN4:ABJ4)</f>
        <v>105.66</v>
      </c>
      <c r="F4" s="34"/>
      <c r="G4" s="34"/>
      <c r="H4" s="34"/>
      <c r="I4" s="34"/>
      <c r="J4" s="34"/>
      <c r="K4" s="34"/>
      <c r="L4" s="34"/>
      <c r="M4" s="34"/>
      <c r="N4" s="34"/>
      <c r="O4" s="43">
        <f t="shared" si="0"/>
        <v>239.01826612903224</v>
      </c>
      <c r="P4" s="43">
        <f t="shared" si="1"/>
        <v>162.68462797619046</v>
      </c>
      <c r="Q4" s="43">
        <f t="shared" si="2"/>
        <v>104.08750000000002</v>
      </c>
      <c r="R4" s="44"/>
      <c r="S4" s="44"/>
      <c r="T4" s="44"/>
      <c r="U4" s="44"/>
      <c r="V4" s="44"/>
      <c r="W4" s="44"/>
      <c r="X4" s="44"/>
      <c r="Y4" s="44"/>
      <c r="Z4" s="44"/>
    </row>
    <row r="5" spans="1:27" x14ac:dyDescent="0.25">
      <c r="A5" s="17">
        <v>0</v>
      </c>
      <c r="B5" s="40" t="s">
        <v>5</v>
      </c>
      <c r="C5" s="35">
        <f>AVERAGE('BD+FUNC'!C5:AG5)</f>
        <v>241.06870967741932</v>
      </c>
      <c r="D5" s="35">
        <f>AVERAGE('BD+FUNC'!AH5:BI5)</f>
        <v>160.09607142857143</v>
      </c>
      <c r="E5" s="35">
        <f>AVERAGE('BD+FUNC'!CN5:ABJ5)</f>
        <v>49.77</v>
      </c>
      <c r="F5" s="34"/>
      <c r="G5" s="34"/>
      <c r="H5" s="34"/>
      <c r="I5" s="34"/>
      <c r="J5" s="34"/>
      <c r="K5" s="34"/>
      <c r="L5" s="34"/>
      <c r="M5" s="34"/>
      <c r="N5" s="34"/>
      <c r="O5" s="43">
        <f t="shared" si="0"/>
        <v>240.39737903225799</v>
      </c>
      <c r="P5" s="43">
        <f t="shared" si="1"/>
        <v>162.49965773809527</v>
      </c>
      <c r="Q5" s="43">
        <f t="shared" si="2"/>
        <v>96.315833333333345</v>
      </c>
      <c r="R5" s="44"/>
      <c r="S5" s="44"/>
      <c r="T5" s="44"/>
      <c r="U5" s="44"/>
      <c r="V5" s="44"/>
      <c r="W5" s="44"/>
      <c r="X5" s="44"/>
      <c r="Y5" s="44"/>
      <c r="Z5" s="44"/>
    </row>
    <row r="6" spans="1:27" x14ac:dyDescent="0.25">
      <c r="A6" s="17">
        <v>1</v>
      </c>
      <c r="B6" s="40" t="s">
        <v>2</v>
      </c>
      <c r="C6" s="35">
        <f>AVERAGE('BD+FUNC'!C6:AG6)</f>
        <v>235.90096774193549</v>
      </c>
      <c r="D6" s="35">
        <f>AVERAGE('BD+FUNC'!AH6:BI6)</f>
        <v>158.32428571428574</v>
      </c>
      <c r="E6" s="35">
        <f>AVERAGE('BD+FUNC'!CN6:ABJ6)</f>
        <v>104.48</v>
      </c>
      <c r="F6" s="34"/>
      <c r="G6" s="34"/>
      <c r="H6" s="34"/>
      <c r="I6" s="34"/>
      <c r="J6" s="34"/>
      <c r="K6" s="34"/>
      <c r="L6" s="34"/>
      <c r="M6" s="34"/>
      <c r="N6" s="34"/>
      <c r="O6" s="43">
        <f t="shared" si="0"/>
        <v>242.7204973118279</v>
      </c>
      <c r="P6" s="43">
        <f t="shared" si="1"/>
        <v>165.98412202380953</v>
      </c>
      <c r="Q6" s="43">
        <f t="shared" si="2"/>
        <v>105.33499999999999</v>
      </c>
      <c r="R6" s="44"/>
      <c r="S6" s="44"/>
      <c r="T6" s="44"/>
      <c r="U6" s="44"/>
      <c r="V6" s="44"/>
      <c r="W6" s="44"/>
      <c r="X6" s="44"/>
      <c r="Y6" s="44"/>
      <c r="Z6" s="44"/>
    </row>
    <row r="7" spans="1:27" x14ac:dyDescent="0.25">
      <c r="A7" s="17">
        <v>1</v>
      </c>
      <c r="B7" s="40" t="s">
        <v>3</v>
      </c>
      <c r="C7" s="35">
        <f>AVERAGE('BD+FUNC'!C7:AG7)</f>
        <v>234.4</v>
      </c>
      <c r="D7" s="35">
        <f>AVERAGE('BD+FUNC'!AH7:BI7)</f>
        <v>157.94000000000005</v>
      </c>
      <c r="E7" s="35">
        <f>AVERAGE('BD+FUNC'!CN7:ABJ7)</f>
        <v>104.48</v>
      </c>
      <c r="F7" s="34"/>
      <c r="G7" s="34"/>
      <c r="H7" s="34"/>
      <c r="I7" s="34"/>
      <c r="J7" s="34"/>
      <c r="K7" s="34"/>
      <c r="L7" s="34"/>
      <c r="M7" s="34"/>
      <c r="N7" s="34"/>
      <c r="O7" s="43">
        <f t="shared" si="0"/>
        <v>240.37014784946231</v>
      </c>
      <c r="P7" s="43">
        <f t="shared" si="1"/>
        <v>164.3952678571429</v>
      </c>
      <c r="Q7" s="43">
        <f t="shared" si="2"/>
        <v>105.34375</v>
      </c>
      <c r="R7" s="44"/>
      <c r="S7" s="44"/>
      <c r="T7" s="44"/>
      <c r="U7" s="44"/>
      <c r="V7" s="44"/>
      <c r="W7" s="44"/>
      <c r="X7" s="44"/>
      <c r="Y7" s="44"/>
      <c r="Z7" s="44"/>
    </row>
    <row r="8" spans="1:27" x14ac:dyDescent="0.25">
      <c r="A8" s="17">
        <v>1</v>
      </c>
      <c r="B8" s="40" t="s">
        <v>4</v>
      </c>
      <c r="C8" s="35">
        <f>AVERAGE('BD+FUNC'!C8:AG8)</f>
        <v>233.51645161290324</v>
      </c>
      <c r="D8" s="35">
        <f>AVERAGE('BD+FUNC'!AH8:BI8)</f>
        <v>156.67857142857147</v>
      </c>
      <c r="E8" s="35">
        <f>AVERAGE('BD+FUNC'!CN8:ABJ8)</f>
        <v>104.48</v>
      </c>
      <c r="F8" s="34"/>
      <c r="G8" s="34"/>
      <c r="H8" s="34"/>
      <c r="I8" s="34"/>
      <c r="J8" s="34"/>
      <c r="K8" s="34"/>
      <c r="L8" s="34"/>
      <c r="M8" s="34"/>
      <c r="N8" s="34"/>
      <c r="O8" s="43">
        <f t="shared" si="0"/>
        <v>239.01826612903224</v>
      </c>
      <c r="P8" s="43">
        <f t="shared" si="1"/>
        <v>162.68462797619046</v>
      </c>
      <c r="Q8" s="43">
        <f t="shared" si="2"/>
        <v>104.08750000000002</v>
      </c>
      <c r="R8" s="44"/>
      <c r="S8" s="44"/>
      <c r="T8" s="44"/>
      <c r="U8" s="44"/>
      <c r="V8" s="44"/>
      <c r="W8" s="44"/>
      <c r="X8" s="44"/>
      <c r="Y8" s="44"/>
      <c r="Z8" s="44"/>
    </row>
    <row r="9" spans="1:27" x14ac:dyDescent="0.25">
      <c r="A9" s="17">
        <v>1</v>
      </c>
      <c r="B9" s="40" t="s">
        <v>5</v>
      </c>
      <c r="C9" s="35">
        <f>AVERAGE('BD+FUNC'!C9:AG9)</f>
        <v>234.4</v>
      </c>
      <c r="D9" s="35">
        <f>AVERAGE('BD+FUNC'!AH9:BI9)</f>
        <v>155.61571428571435</v>
      </c>
      <c r="E9" s="35">
        <f>AVERAGE('BD+FUNC'!CN9:ABJ9)</f>
        <v>72.97</v>
      </c>
      <c r="F9" s="34"/>
      <c r="G9" s="34"/>
      <c r="H9" s="34"/>
      <c r="I9" s="34"/>
      <c r="J9" s="34"/>
      <c r="K9" s="34"/>
      <c r="L9" s="34"/>
      <c r="M9" s="34"/>
      <c r="N9" s="34"/>
      <c r="O9" s="43">
        <f t="shared" si="0"/>
        <v>240.39737903225799</v>
      </c>
      <c r="P9" s="43">
        <f t="shared" si="1"/>
        <v>162.49965773809527</v>
      </c>
      <c r="Q9" s="43">
        <f t="shared" si="2"/>
        <v>96.315833333333345</v>
      </c>
      <c r="R9" s="44"/>
      <c r="S9" s="44"/>
      <c r="T9" s="44"/>
      <c r="U9" s="44"/>
      <c r="V9" s="44"/>
      <c r="W9" s="44"/>
      <c r="X9" s="44"/>
      <c r="Y9" s="44"/>
      <c r="Z9" s="44"/>
    </row>
    <row r="10" spans="1:27" x14ac:dyDescent="0.25">
      <c r="A10" s="17">
        <v>2</v>
      </c>
      <c r="B10" s="40" t="s">
        <v>2</v>
      </c>
      <c r="C10" s="35">
        <f>AVERAGE('BD+FUNC'!C10:AG10)</f>
        <v>232.76419354838703</v>
      </c>
      <c r="D10" s="35">
        <f>AVERAGE('BD+FUNC'!AH10:BI10)</f>
        <v>156.83535714285716</v>
      </c>
      <c r="E10" s="35">
        <f>AVERAGE('BD+FUNC'!CN10:ABJ10)</f>
        <v>103.36</v>
      </c>
      <c r="F10" s="34"/>
      <c r="G10" s="34"/>
      <c r="H10" s="34"/>
      <c r="I10" s="34"/>
      <c r="J10" s="34"/>
      <c r="K10" s="34"/>
      <c r="L10" s="34"/>
      <c r="M10" s="34"/>
      <c r="N10" s="34"/>
      <c r="O10" s="43">
        <f t="shared" si="0"/>
        <v>242.7204973118279</v>
      </c>
      <c r="P10" s="43">
        <f t="shared" si="1"/>
        <v>165.98412202380953</v>
      </c>
      <c r="Q10" s="43">
        <f t="shared" si="2"/>
        <v>105.33499999999999</v>
      </c>
      <c r="R10" s="44"/>
      <c r="S10" s="44"/>
      <c r="T10" s="44"/>
      <c r="U10" s="44"/>
      <c r="V10" s="44"/>
      <c r="W10" s="44"/>
      <c r="X10" s="44"/>
      <c r="Y10" s="44"/>
      <c r="Z10" s="44"/>
    </row>
    <row r="11" spans="1:27" x14ac:dyDescent="0.25">
      <c r="A11" s="17">
        <v>2</v>
      </c>
      <c r="B11" s="40" t="s">
        <v>3</v>
      </c>
      <c r="C11" s="35">
        <f>AVERAGE('BD+FUNC'!C11:AG11)</f>
        <v>231.60064516129026</v>
      </c>
      <c r="D11" s="35">
        <f>AVERAGE('BD+FUNC'!AH11:BI11)</f>
        <v>156.04428571428573</v>
      </c>
      <c r="E11" s="35">
        <f>AVERAGE('BD+FUNC'!CN11:ABJ11)</f>
        <v>103.36</v>
      </c>
      <c r="F11" s="34"/>
      <c r="G11" s="34"/>
      <c r="H11" s="34"/>
      <c r="I11" s="34"/>
      <c r="J11" s="34"/>
      <c r="K11" s="34"/>
      <c r="L11" s="34"/>
      <c r="M11" s="34"/>
      <c r="N11" s="34"/>
      <c r="O11" s="43">
        <f t="shared" si="0"/>
        <v>240.37014784946231</v>
      </c>
      <c r="P11" s="43">
        <f t="shared" si="1"/>
        <v>164.3952678571429</v>
      </c>
      <c r="Q11" s="43">
        <f t="shared" si="2"/>
        <v>105.34375</v>
      </c>
      <c r="R11" s="44"/>
      <c r="S11" s="44"/>
      <c r="T11" s="44"/>
      <c r="U11" s="44"/>
      <c r="V11" s="44"/>
      <c r="W11" s="44"/>
      <c r="X11" s="44"/>
      <c r="Y11" s="44"/>
      <c r="Z11" s="44"/>
    </row>
    <row r="12" spans="1:27" x14ac:dyDescent="0.25">
      <c r="A12" s="17">
        <v>2</v>
      </c>
      <c r="B12" s="40" t="s">
        <v>4</v>
      </c>
      <c r="C12" s="35">
        <f>AVERAGE('BD+FUNC'!C12:AG12)</f>
        <v>230.98322580645157</v>
      </c>
      <c r="D12" s="35">
        <f>AVERAGE('BD+FUNC'!AH12:BI12)</f>
        <v>155.28464285714287</v>
      </c>
      <c r="E12" s="35">
        <f>AVERAGE('BD+FUNC'!CN12:ABJ12)</f>
        <v>103.35</v>
      </c>
      <c r="F12" s="34"/>
      <c r="G12" s="34"/>
      <c r="H12" s="34"/>
      <c r="I12" s="34"/>
      <c r="J12" s="34"/>
      <c r="K12" s="34"/>
      <c r="L12" s="34"/>
      <c r="M12" s="34"/>
      <c r="N12" s="34"/>
      <c r="O12" s="43">
        <f t="shared" si="0"/>
        <v>239.01826612903224</v>
      </c>
      <c r="P12" s="43">
        <f t="shared" si="1"/>
        <v>162.68462797619046</v>
      </c>
      <c r="Q12" s="43">
        <f t="shared" si="2"/>
        <v>104.08750000000002</v>
      </c>
      <c r="R12" s="44"/>
      <c r="S12" s="44"/>
      <c r="T12" s="44"/>
      <c r="U12" s="44"/>
      <c r="V12" s="44"/>
      <c r="W12" s="44"/>
      <c r="X12" s="44"/>
      <c r="Y12" s="44"/>
      <c r="Z12" s="44"/>
    </row>
    <row r="13" spans="1:27" x14ac:dyDescent="0.25">
      <c r="A13" s="17">
        <v>2</v>
      </c>
      <c r="B13" s="40" t="s">
        <v>5</v>
      </c>
      <c r="C13" s="35">
        <f>AVERAGE('BD+FUNC'!C13:AG13)</f>
        <v>231.60064516129026</v>
      </c>
      <c r="D13" s="35">
        <f>AVERAGE('BD+FUNC'!AH13:BI13)</f>
        <v>154.42178571428573</v>
      </c>
      <c r="E13" s="35">
        <f>AVERAGE('BD+FUNC'!CN13:ABJ13)</f>
        <v>75.489999999999995</v>
      </c>
      <c r="F13" s="34"/>
      <c r="G13" s="34"/>
      <c r="H13" s="34"/>
      <c r="I13" s="34"/>
      <c r="J13" s="34"/>
      <c r="K13" s="34"/>
      <c r="L13" s="34"/>
      <c r="M13" s="34"/>
      <c r="N13" s="34"/>
      <c r="O13" s="43">
        <f t="shared" si="0"/>
        <v>240.39737903225799</v>
      </c>
      <c r="P13" s="43">
        <f t="shared" si="1"/>
        <v>162.49965773809527</v>
      </c>
      <c r="Q13" s="43">
        <f t="shared" si="2"/>
        <v>96.315833333333345</v>
      </c>
      <c r="R13" s="44"/>
      <c r="S13" s="44"/>
      <c r="T13" s="44"/>
      <c r="U13" s="44"/>
      <c r="V13" s="44"/>
      <c r="W13" s="44"/>
      <c r="X13" s="44"/>
      <c r="Y13" s="44"/>
      <c r="Z13" s="44"/>
    </row>
    <row r="14" spans="1:27" x14ac:dyDescent="0.25">
      <c r="A14" s="17">
        <v>3</v>
      </c>
      <c r="B14" s="40" t="s">
        <v>2</v>
      </c>
      <c r="C14" s="35">
        <f>AVERAGE('BD+FUNC'!C14:AG14)</f>
        <v>232.44322580645161</v>
      </c>
      <c r="D14" s="35">
        <f>AVERAGE('BD+FUNC'!AH14:BI14)</f>
        <v>154.12642857142856</v>
      </c>
      <c r="E14" s="35">
        <f>AVERAGE('BD+FUNC'!CN14:ABJ14)</f>
        <v>102.47</v>
      </c>
      <c r="F14" s="34"/>
      <c r="G14" s="34"/>
      <c r="H14" s="34"/>
      <c r="I14" s="34"/>
      <c r="J14" s="34"/>
      <c r="K14" s="34"/>
      <c r="L14" s="34"/>
      <c r="M14" s="34"/>
      <c r="N14" s="34"/>
      <c r="O14" s="43">
        <f t="shared" si="0"/>
        <v>242.7204973118279</v>
      </c>
      <c r="P14" s="43">
        <f t="shared" si="1"/>
        <v>165.98412202380953</v>
      </c>
      <c r="Q14" s="43">
        <f t="shared" si="2"/>
        <v>105.33499999999999</v>
      </c>
      <c r="R14" s="44"/>
      <c r="S14" s="44"/>
      <c r="T14" s="44"/>
      <c r="U14" s="44"/>
      <c r="V14" s="44"/>
      <c r="W14" s="44"/>
      <c r="X14" s="44"/>
      <c r="Y14" s="44"/>
      <c r="Z14" s="44"/>
    </row>
    <row r="15" spans="1:27" x14ac:dyDescent="0.25">
      <c r="A15" s="17">
        <v>3</v>
      </c>
      <c r="B15" s="40" t="s">
        <v>3</v>
      </c>
      <c r="C15" s="35">
        <f>AVERAGE('BD+FUNC'!C15:AG15)</f>
        <v>231.57999999999998</v>
      </c>
      <c r="D15" s="35">
        <f>AVERAGE('BD+FUNC'!AH15:BI15)</f>
        <v>153.22142857142859</v>
      </c>
      <c r="E15" s="35">
        <f>AVERAGE('BD+FUNC'!CN15:ABJ15)</f>
        <v>102.47</v>
      </c>
      <c r="F15" s="34"/>
      <c r="G15" s="34"/>
      <c r="H15" s="34"/>
      <c r="I15" s="34"/>
      <c r="J15" s="34"/>
      <c r="K15" s="34"/>
      <c r="L15" s="34"/>
      <c r="M15" s="34"/>
      <c r="N15" s="34"/>
      <c r="O15" s="43">
        <f t="shared" si="0"/>
        <v>240.37014784946231</v>
      </c>
      <c r="P15" s="43">
        <f t="shared" si="1"/>
        <v>164.3952678571429</v>
      </c>
      <c r="Q15" s="43">
        <f t="shared" si="2"/>
        <v>105.34375</v>
      </c>
      <c r="R15" s="44"/>
      <c r="S15" s="44"/>
      <c r="T15" s="44"/>
      <c r="U15" s="44"/>
      <c r="V15" s="44"/>
      <c r="W15" s="44"/>
      <c r="X15" s="44"/>
      <c r="Y15" s="44"/>
      <c r="Z15" s="44"/>
    </row>
    <row r="16" spans="1:27" x14ac:dyDescent="0.25">
      <c r="A16" s="17">
        <v>3</v>
      </c>
      <c r="B16" s="40" t="s">
        <v>4</v>
      </c>
      <c r="C16" s="35">
        <f>AVERAGE('BD+FUNC'!C16:AG16)</f>
        <v>230.65677419354839</v>
      </c>
      <c r="D16" s="35">
        <f>AVERAGE('BD+FUNC'!AH16:BI16)</f>
        <v>154.50535714285715</v>
      </c>
      <c r="E16" s="35">
        <f>AVERAGE('BD+FUNC'!CN16:ABJ16)</f>
        <v>102.47</v>
      </c>
      <c r="F16" s="34"/>
      <c r="G16" s="34"/>
      <c r="H16" s="34"/>
      <c r="I16" s="34"/>
      <c r="J16" s="34"/>
      <c r="K16" s="34"/>
      <c r="L16" s="34"/>
      <c r="M16" s="34"/>
      <c r="N16" s="34"/>
      <c r="O16" s="43">
        <f t="shared" si="0"/>
        <v>239.01826612903224</v>
      </c>
      <c r="P16" s="43">
        <f t="shared" si="1"/>
        <v>162.68462797619046</v>
      </c>
      <c r="Q16" s="43">
        <f t="shared" si="2"/>
        <v>104.08750000000002</v>
      </c>
      <c r="R16" s="44"/>
      <c r="S16" s="44"/>
      <c r="T16" s="44"/>
      <c r="U16" s="44"/>
      <c r="V16" s="44"/>
      <c r="W16" s="44"/>
      <c r="X16" s="44"/>
      <c r="Y16" s="44"/>
      <c r="Z16" s="44"/>
    </row>
    <row r="17" spans="1:26" x14ac:dyDescent="0.25">
      <c r="A17" s="17">
        <v>3</v>
      </c>
      <c r="B17" s="40" t="s">
        <v>5</v>
      </c>
      <c r="C17" s="35">
        <f>AVERAGE('BD+FUNC'!C17:AG17)</f>
        <v>231.57967741935482</v>
      </c>
      <c r="D17" s="35">
        <f>AVERAGE('BD+FUNC'!AH17:BI17)</f>
        <v>154.13607142857146</v>
      </c>
      <c r="E17" s="35">
        <f>AVERAGE('BD+FUNC'!CN17:ABJ17)</f>
        <v>91.8</v>
      </c>
      <c r="F17" s="34"/>
      <c r="G17" s="34"/>
      <c r="H17" s="34"/>
      <c r="I17" s="34"/>
      <c r="J17" s="34"/>
      <c r="K17" s="34"/>
      <c r="L17" s="34"/>
      <c r="M17" s="34"/>
      <c r="N17" s="34"/>
      <c r="O17" s="43">
        <f t="shared" si="0"/>
        <v>240.39737903225799</v>
      </c>
      <c r="P17" s="43">
        <f t="shared" si="1"/>
        <v>162.49965773809527</v>
      </c>
      <c r="Q17" s="43">
        <f t="shared" si="2"/>
        <v>96.315833333333345</v>
      </c>
      <c r="R17" s="44"/>
      <c r="S17" s="44"/>
      <c r="T17" s="44"/>
      <c r="U17" s="44"/>
      <c r="V17" s="44"/>
      <c r="W17" s="44"/>
      <c r="X17" s="44"/>
      <c r="Y17" s="44"/>
      <c r="Z17" s="44"/>
    </row>
    <row r="18" spans="1:26" x14ac:dyDescent="0.25">
      <c r="A18" s="17">
        <v>4</v>
      </c>
      <c r="B18" s="40" t="s">
        <v>2</v>
      </c>
      <c r="C18" s="35">
        <f>AVERAGE('BD+FUNC'!C18:AG18)</f>
        <v>232.46580645161291</v>
      </c>
      <c r="D18" s="35">
        <f>AVERAGE('BD+FUNC'!AH18:BI18)</f>
        <v>154.44321428571433</v>
      </c>
      <c r="E18" s="35">
        <f>AVERAGE('BD+FUNC'!CN18:ABJ18)</f>
        <v>102.88</v>
      </c>
      <c r="F18" s="34"/>
      <c r="G18" s="34"/>
      <c r="H18" s="34"/>
      <c r="I18" s="34"/>
      <c r="J18" s="34"/>
      <c r="K18" s="34"/>
      <c r="L18" s="34"/>
      <c r="M18" s="34"/>
      <c r="N18" s="34"/>
      <c r="O18" s="43">
        <f t="shared" si="0"/>
        <v>242.7204973118279</v>
      </c>
      <c r="P18" s="43">
        <f t="shared" si="1"/>
        <v>165.98412202380953</v>
      </c>
      <c r="Q18" s="43">
        <f t="shared" si="2"/>
        <v>105.33499999999999</v>
      </c>
      <c r="R18" s="44"/>
      <c r="S18" s="44"/>
      <c r="T18" s="44"/>
      <c r="U18" s="44"/>
      <c r="V18" s="44"/>
      <c r="W18" s="44"/>
      <c r="X18" s="44"/>
      <c r="Y18" s="44"/>
      <c r="Z18" s="44"/>
    </row>
    <row r="19" spans="1:26" x14ac:dyDescent="0.25">
      <c r="A19" s="17">
        <v>4</v>
      </c>
      <c r="B19" s="40" t="s">
        <v>3</v>
      </c>
      <c r="C19" s="35">
        <f>AVERAGE('BD+FUNC'!C19:AG19)</f>
        <v>231.53903225806448</v>
      </c>
      <c r="D19" s="35">
        <f>AVERAGE('BD+FUNC'!AH19:BI19)</f>
        <v>153.53107142857149</v>
      </c>
      <c r="E19" s="35">
        <f>AVERAGE('BD+FUNC'!CN19:ABJ19)</f>
        <v>102.88</v>
      </c>
      <c r="F19" s="34"/>
      <c r="G19" s="34"/>
      <c r="H19" s="34"/>
      <c r="I19" s="34"/>
      <c r="J19" s="34"/>
      <c r="K19" s="34"/>
      <c r="L19" s="34"/>
      <c r="M19" s="34"/>
      <c r="N19" s="34"/>
      <c r="O19" s="43">
        <f t="shared" si="0"/>
        <v>240.37014784946231</v>
      </c>
      <c r="P19" s="43">
        <f t="shared" si="1"/>
        <v>164.3952678571429</v>
      </c>
      <c r="Q19" s="43">
        <f t="shared" si="2"/>
        <v>105.34375</v>
      </c>
      <c r="R19" s="44"/>
      <c r="S19" s="44"/>
      <c r="T19" s="44"/>
      <c r="U19" s="44"/>
      <c r="V19" s="44"/>
      <c r="W19" s="44"/>
      <c r="X19" s="44"/>
      <c r="Y19" s="44"/>
      <c r="Z19" s="44"/>
    </row>
    <row r="20" spans="1:26" x14ac:dyDescent="0.25">
      <c r="A20" s="17">
        <v>4</v>
      </c>
      <c r="B20" s="40" t="s">
        <v>4</v>
      </c>
      <c r="C20" s="35">
        <f>AVERAGE('BD+FUNC'!C20:AG20)</f>
        <v>230.55612903225807</v>
      </c>
      <c r="D20" s="35">
        <f>AVERAGE('BD+FUNC'!AH20:BI20)</f>
        <v>154.87142857142862</v>
      </c>
      <c r="E20" s="35">
        <f>AVERAGE('BD+FUNC'!CN20:ABJ20)</f>
        <v>102.88</v>
      </c>
      <c r="F20" s="34"/>
      <c r="G20" s="34"/>
      <c r="H20" s="34"/>
      <c r="I20" s="34"/>
      <c r="J20" s="34"/>
      <c r="K20" s="34"/>
      <c r="L20" s="34"/>
      <c r="M20" s="34"/>
      <c r="N20" s="34"/>
      <c r="O20" s="43">
        <f t="shared" si="0"/>
        <v>239.01826612903224</v>
      </c>
      <c r="P20" s="43">
        <f t="shared" si="1"/>
        <v>162.68462797619046</v>
      </c>
      <c r="Q20" s="43">
        <f t="shared" si="2"/>
        <v>104.08750000000002</v>
      </c>
      <c r="R20" s="44"/>
      <c r="S20" s="44"/>
      <c r="T20" s="44"/>
      <c r="U20" s="44"/>
      <c r="V20" s="44"/>
      <c r="W20" s="44"/>
      <c r="X20" s="44"/>
      <c r="Y20" s="44"/>
      <c r="Z20" s="44"/>
    </row>
    <row r="21" spans="1:26" x14ac:dyDescent="0.25">
      <c r="A21" s="17">
        <v>4</v>
      </c>
      <c r="B21" s="40" t="s">
        <v>5</v>
      </c>
      <c r="C21" s="35">
        <f>AVERAGE('BD+FUNC'!C21:AG21)</f>
        <v>231.53870967741935</v>
      </c>
      <c r="D21" s="35">
        <f>AVERAGE('BD+FUNC'!AH21:BI21)</f>
        <v>154.52535714285722</v>
      </c>
      <c r="E21" s="35">
        <f>AVERAGE('BD+FUNC'!CN21:ABJ21)</f>
        <v>101.75</v>
      </c>
      <c r="F21" s="34"/>
      <c r="G21" s="34"/>
      <c r="H21" s="34"/>
      <c r="I21" s="34"/>
      <c r="J21" s="34"/>
      <c r="K21" s="34"/>
      <c r="L21" s="34"/>
      <c r="M21" s="34"/>
      <c r="N21" s="34"/>
      <c r="O21" s="43">
        <f t="shared" si="0"/>
        <v>240.39737903225799</v>
      </c>
      <c r="P21" s="43">
        <f t="shared" si="1"/>
        <v>162.49965773809527</v>
      </c>
      <c r="Q21" s="43">
        <f t="shared" si="2"/>
        <v>96.315833333333345</v>
      </c>
      <c r="R21" s="44"/>
      <c r="S21" s="44"/>
      <c r="T21" s="44"/>
      <c r="U21" s="44"/>
      <c r="V21" s="44"/>
      <c r="W21" s="44"/>
      <c r="X21" s="44"/>
      <c r="Y21" s="44"/>
      <c r="Z21" s="44"/>
    </row>
    <row r="22" spans="1:26" x14ac:dyDescent="0.25">
      <c r="A22" s="17">
        <v>5</v>
      </c>
      <c r="B22" s="40" t="s">
        <v>2</v>
      </c>
      <c r="C22" s="35">
        <f>AVERAGE('BD+FUNC'!C22:AG22)</f>
        <v>231.25032258064513</v>
      </c>
      <c r="D22" s="35">
        <f>AVERAGE('BD+FUNC'!AH22:BI22)</f>
        <v>155.75321428571434</v>
      </c>
      <c r="E22" s="35">
        <f>AVERAGE('BD+FUNC'!CN22:ABJ22)</f>
        <v>103.38</v>
      </c>
      <c r="F22" s="34"/>
      <c r="G22" s="34"/>
      <c r="H22" s="34"/>
      <c r="I22" s="34"/>
      <c r="J22" s="34"/>
      <c r="K22" s="34"/>
      <c r="L22" s="34"/>
      <c r="M22" s="34"/>
      <c r="N22" s="34"/>
      <c r="O22" s="43">
        <f t="shared" si="0"/>
        <v>242.7204973118279</v>
      </c>
      <c r="P22" s="43">
        <f t="shared" si="1"/>
        <v>165.98412202380953</v>
      </c>
      <c r="Q22" s="43">
        <f t="shared" si="2"/>
        <v>105.33499999999999</v>
      </c>
      <c r="R22" s="44"/>
      <c r="S22" s="44"/>
      <c r="T22" s="44"/>
      <c r="U22" s="44"/>
      <c r="V22" s="44"/>
      <c r="W22" s="44"/>
      <c r="X22" s="44"/>
      <c r="Y22" s="44"/>
      <c r="Z22" s="44"/>
    </row>
    <row r="23" spans="1:26" x14ac:dyDescent="0.25">
      <c r="A23" s="17">
        <v>5</v>
      </c>
      <c r="B23" s="40" t="s">
        <v>3</v>
      </c>
      <c r="C23" s="35">
        <f>AVERAGE('BD+FUNC'!C23:AG23)</f>
        <v>230.45935483870974</v>
      </c>
      <c r="D23" s="35">
        <f>AVERAGE('BD+FUNC'!AH23:BI23)</f>
        <v>154.39642857142857</v>
      </c>
      <c r="E23" s="35">
        <f>AVERAGE('BD+FUNC'!CN23:ABJ23)</f>
        <v>103.38</v>
      </c>
      <c r="F23" s="34"/>
      <c r="G23" s="34"/>
      <c r="H23" s="34"/>
      <c r="I23" s="34"/>
      <c r="J23" s="34"/>
      <c r="K23" s="34"/>
      <c r="L23" s="34"/>
      <c r="M23" s="34"/>
      <c r="N23" s="34"/>
      <c r="O23" s="43">
        <f t="shared" si="0"/>
        <v>240.37014784946231</v>
      </c>
      <c r="P23" s="43">
        <f t="shared" si="1"/>
        <v>164.3952678571429</v>
      </c>
      <c r="Q23" s="43">
        <f t="shared" si="2"/>
        <v>105.34375</v>
      </c>
      <c r="R23" s="44"/>
      <c r="S23" s="44"/>
      <c r="T23" s="44"/>
      <c r="U23" s="44"/>
      <c r="V23" s="44"/>
      <c r="W23" s="44"/>
      <c r="X23" s="44"/>
      <c r="Y23" s="44"/>
      <c r="Z23" s="44"/>
    </row>
    <row r="24" spans="1:26" x14ac:dyDescent="0.25">
      <c r="A24" s="17">
        <v>5</v>
      </c>
      <c r="B24" s="40" t="s">
        <v>4</v>
      </c>
      <c r="C24" s="35">
        <f>AVERAGE('BD+FUNC'!C24:AG24)</f>
        <v>229.34967741935489</v>
      </c>
      <c r="D24" s="35">
        <f>AVERAGE('BD+FUNC'!AH24:BI24)</f>
        <v>155.85142857142861</v>
      </c>
      <c r="E24" s="35">
        <f>AVERAGE('BD+FUNC'!CN24:ABJ24)</f>
        <v>103.38</v>
      </c>
      <c r="F24" s="34"/>
      <c r="G24" s="34"/>
      <c r="H24" s="34"/>
      <c r="I24" s="34"/>
      <c r="J24" s="34"/>
      <c r="K24" s="34"/>
      <c r="L24" s="34"/>
      <c r="M24" s="34"/>
      <c r="N24" s="34"/>
      <c r="O24" s="43">
        <f t="shared" si="0"/>
        <v>239.01826612903224</v>
      </c>
      <c r="P24" s="43">
        <f t="shared" si="1"/>
        <v>162.68462797619046</v>
      </c>
      <c r="Q24" s="43">
        <f t="shared" si="2"/>
        <v>104.08750000000002</v>
      </c>
      <c r="R24" s="44"/>
      <c r="S24" s="44"/>
      <c r="T24" s="44"/>
      <c r="U24" s="44"/>
      <c r="V24" s="44"/>
      <c r="W24" s="44"/>
      <c r="X24" s="44"/>
      <c r="Y24" s="44"/>
      <c r="Z24" s="44"/>
    </row>
    <row r="25" spans="1:26" x14ac:dyDescent="0.25">
      <c r="A25" s="17">
        <v>5</v>
      </c>
      <c r="B25" s="40" t="s">
        <v>5</v>
      </c>
      <c r="C25" s="35">
        <f>AVERAGE('BD+FUNC'!C25:AG25)</f>
        <v>230.45935483870974</v>
      </c>
      <c r="D25" s="35">
        <f>AVERAGE('BD+FUNC'!AH25:BI25)</f>
        <v>155.76285714285717</v>
      </c>
      <c r="E25" s="35">
        <f>AVERAGE('BD+FUNC'!CN25:ABJ25)</f>
        <v>101.57</v>
      </c>
      <c r="F25" s="34"/>
      <c r="G25" s="34"/>
      <c r="H25" s="34"/>
      <c r="I25" s="34"/>
      <c r="J25" s="34"/>
      <c r="K25" s="34"/>
      <c r="L25" s="34"/>
      <c r="M25" s="34"/>
      <c r="N25" s="34"/>
      <c r="O25" s="43">
        <f t="shared" si="0"/>
        <v>240.39737903225799</v>
      </c>
      <c r="P25" s="43">
        <f t="shared" si="1"/>
        <v>162.49965773809527</v>
      </c>
      <c r="Q25" s="43">
        <f t="shared" si="2"/>
        <v>96.315833333333345</v>
      </c>
      <c r="R25" s="44"/>
      <c r="S25" s="44"/>
      <c r="T25" s="44"/>
      <c r="U25" s="44"/>
      <c r="V25" s="44"/>
      <c r="W25" s="44"/>
      <c r="X25" s="44"/>
      <c r="Y25" s="44"/>
      <c r="Z25" s="44"/>
    </row>
    <row r="26" spans="1:26" x14ac:dyDescent="0.25">
      <c r="A26" s="17">
        <v>6</v>
      </c>
      <c r="B26" s="40" t="s">
        <v>2</v>
      </c>
      <c r="C26" s="35">
        <f>AVERAGE('BD+FUNC'!C26:AG26)</f>
        <v>229.94967741935488</v>
      </c>
      <c r="D26" s="35">
        <f>AVERAGE('BD+FUNC'!AH26:BI26)</f>
        <v>155.94035714285715</v>
      </c>
      <c r="E26" s="35">
        <f>AVERAGE('BD+FUNC'!CN26:ABJ26)</f>
        <v>103.34</v>
      </c>
      <c r="F26" s="34"/>
      <c r="G26" s="34"/>
      <c r="H26" s="34"/>
      <c r="I26" s="34"/>
      <c r="J26" s="34"/>
      <c r="K26" s="34"/>
      <c r="L26" s="34"/>
      <c r="M26" s="34"/>
      <c r="N26" s="34"/>
      <c r="O26" s="43">
        <f t="shared" si="0"/>
        <v>242.7204973118279</v>
      </c>
      <c r="P26" s="43">
        <f t="shared" si="1"/>
        <v>165.98412202380953</v>
      </c>
      <c r="Q26" s="43">
        <f t="shared" si="2"/>
        <v>105.33499999999999</v>
      </c>
      <c r="R26" s="44"/>
      <c r="S26" s="44"/>
      <c r="T26" s="44"/>
      <c r="U26" s="44"/>
      <c r="V26" s="44"/>
      <c r="W26" s="44"/>
      <c r="X26" s="44"/>
      <c r="Y26" s="44"/>
      <c r="Z26" s="44"/>
    </row>
    <row r="27" spans="1:26" x14ac:dyDescent="0.25">
      <c r="A27" s="17">
        <v>6</v>
      </c>
      <c r="B27" s="40" t="s">
        <v>3</v>
      </c>
      <c r="C27" s="35">
        <f>AVERAGE('BD+FUNC'!C27:AG27)</f>
        <v>229.64903225806455</v>
      </c>
      <c r="D27" s="35">
        <f>AVERAGE('BD+FUNC'!AH27:BI27)</f>
        <v>154.49035714285716</v>
      </c>
      <c r="E27" s="35">
        <f>AVERAGE('BD+FUNC'!CN27:ABJ27)</f>
        <v>103.54</v>
      </c>
      <c r="F27" s="34"/>
      <c r="G27" s="34"/>
      <c r="H27" s="34"/>
      <c r="I27" s="34"/>
      <c r="J27" s="34"/>
      <c r="K27" s="34"/>
      <c r="L27" s="34"/>
      <c r="M27" s="34"/>
      <c r="N27" s="34"/>
      <c r="O27" s="43">
        <f t="shared" si="0"/>
        <v>240.37014784946231</v>
      </c>
      <c r="P27" s="43">
        <f t="shared" si="1"/>
        <v>164.3952678571429</v>
      </c>
      <c r="Q27" s="43">
        <f t="shared" si="2"/>
        <v>105.34375</v>
      </c>
      <c r="R27" s="44"/>
      <c r="S27" s="44"/>
      <c r="T27" s="44"/>
      <c r="U27" s="44"/>
      <c r="V27" s="44"/>
      <c r="W27" s="44"/>
      <c r="X27" s="44"/>
      <c r="Y27" s="44"/>
      <c r="Z27" s="44"/>
    </row>
    <row r="28" spans="1:26" x14ac:dyDescent="0.25">
      <c r="A28" s="17">
        <v>6</v>
      </c>
      <c r="B28" s="40" t="s">
        <v>4</v>
      </c>
      <c r="C28" s="35">
        <f>AVERAGE('BD+FUNC'!C28:AG28)</f>
        <v>228.2587096774194</v>
      </c>
      <c r="D28" s="35">
        <f>AVERAGE('BD+FUNC'!AH28:BI28)</f>
        <v>155.94035714285715</v>
      </c>
      <c r="E28" s="35">
        <f>AVERAGE('BD+FUNC'!CN28:ABJ28)</f>
        <v>103.34</v>
      </c>
      <c r="F28" s="34"/>
      <c r="G28" s="34"/>
      <c r="H28" s="34"/>
      <c r="I28" s="34"/>
      <c r="J28" s="34"/>
      <c r="K28" s="34"/>
      <c r="L28" s="34"/>
      <c r="M28" s="34"/>
      <c r="N28" s="34"/>
      <c r="O28" s="43">
        <f t="shared" si="0"/>
        <v>239.01826612903224</v>
      </c>
      <c r="P28" s="43">
        <f t="shared" si="1"/>
        <v>162.68462797619046</v>
      </c>
      <c r="Q28" s="43">
        <f t="shared" si="2"/>
        <v>104.08750000000002</v>
      </c>
      <c r="R28" s="44"/>
      <c r="S28" s="44"/>
      <c r="T28" s="44"/>
      <c r="U28" s="44"/>
      <c r="V28" s="44"/>
      <c r="W28" s="44"/>
      <c r="X28" s="44"/>
      <c r="Y28" s="44"/>
      <c r="Z28" s="44"/>
    </row>
    <row r="29" spans="1:26" x14ac:dyDescent="0.25">
      <c r="A29" s="17">
        <v>6</v>
      </c>
      <c r="B29" s="40" t="s">
        <v>5</v>
      </c>
      <c r="C29" s="35">
        <f>AVERAGE('BD+FUNC'!C29:AG29)</f>
        <v>229.64838709677423</v>
      </c>
      <c r="D29" s="35">
        <f>AVERAGE('BD+FUNC'!AH29:BI29)</f>
        <v>155.94035714285715</v>
      </c>
      <c r="E29" s="35">
        <f>AVERAGE('BD+FUNC'!CN29:ABJ29)</f>
        <v>101.39</v>
      </c>
      <c r="F29" s="34"/>
      <c r="G29" s="34"/>
      <c r="H29" s="34"/>
      <c r="I29" s="34"/>
      <c r="J29" s="34"/>
      <c r="K29" s="34"/>
      <c r="L29" s="34"/>
      <c r="M29" s="34"/>
      <c r="N29" s="34"/>
      <c r="O29" s="43">
        <f t="shared" si="0"/>
        <v>240.39737903225799</v>
      </c>
      <c r="P29" s="43">
        <f t="shared" si="1"/>
        <v>162.49965773809527</v>
      </c>
      <c r="Q29" s="43">
        <f t="shared" si="2"/>
        <v>96.315833333333345</v>
      </c>
      <c r="R29" s="44"/>
      <c r="S29" s="44"/>
      <c r="T29" s="44"/>
      <c r="U29" s="44"/>
      <c r="V29" s="44"/>
      <c r="W29" s="44"/>
      <c r="X29" s="44"/>
      <c r="Y29" s="44"/>
      <c r="Z29" s="44"/>
    </row>
    <row r="30" spans="1:26" x14ac:dyDescent="0.25">
      <c r="A30" s="17">
        <v>7</v>
      </c>
      <c r="B30" s="40" t="s">
        <v>2</v>
      </c>
      <c r="C30" s="35">
        <f>AVERAGE('BD+FUNC'!C30:AG30)</f>
        <v>233.91451612903231</v>
      </c>
      <c r="D30" s="35">
        <f>AVERAGE('BD+FUNC'!AH30:BI30)</f>
        <v>159.26035714285715</v>
      </c>
      <c r="E30" s="35">
        <f>AVERAGE('BD+FUNC'!CN30:ABJ30)</f>
        <v>104.24</v>
      </c>
      <c r="F30" s="34"/>
      <c r="G30" s="34"/>
      <c r="H30" s="34"/>
      <c r="I30" s="34"/>
      <c r="J30" s="34"/>
      <c r="K30" s="34"/>
      <c r="L30" s="34"/>
      <c r="M30" s="34"/>
      <c r="N30" s="34"/>
      <c r="O30" s="43">
        <f t="shared" si="0"/>
        <v>242.7204973118279</v>
      </c>
      <c r="P30" s="43">
        <f t="shared" si="1"/>
        <v>165.98412202380953</v>
      </c>
      <c r="Q30" s="43">
        <f t="shared" si="2"/>
        <v>105.33499999999999</v>
      </c>
      <c r="R30" s="44"/>
      <c r="S30" s="44"/>
      <c r="T30" s="44"/>
      <c r="U30" s="44"/>
      <c r="V30" s="44"/>
      <c r="W30" s="44"/>
      <c r="X30" s="44"/>
      <c r="Y30" s="44"/>
      <c r="Z30" s="44"/>
    </row>
    <row r="31" spans="1:26" x14ac:dyDescent="0.25">
      <c r="A31" s="17">
        <v>7</v>
      </c>
      <c r="B31" s="40" t="s">
        <v>3</v>
      </c>
      <c r="C31" s="35">
        <f>AVERAGE('BD+FUNC'!C31:AG31)</f>
        <v>232.95903225806455</v>
      </c>
      <c r="D31" s="35">
        <f>AVERAGE('BD+FUNC'!AH31:BI31)</f>
        <v>158.33214285714286</v>
      </c>
      <c r="E31" s="35">
        <f>AVERAGE('BD+FUNC'!CN31:ABJ31)</f>
        <v>104.24</v>
      </c>
      <c r="F31" s="34"/>
      <c r="G31" s="34"/>
      <c r="H31" s="34"/>
      <c r="I31" s="34"/>
      <c r="J31" s="34"/>
      <c r="K31" s="34"/>
      <c r="L31" s="34"/>
      <c r="M31" s="34"/>
      <c r="N31" s="34"/>
      <c r="O31" s="43">
        <f t="shared" si="0"/>
        <v>240.37014784946231</v>
      </c>
      <c r="P31" s="43">
        <f t="shared" si="1"/>
        <v>164.3952678571429</v>
      </c>
      <c r="Q31" s="43">
        <f t="shared" si="2"/>
        <v>105.34375</v>
      </c>
      <c r="R31" s="44"/>
      <c r="S31" s="44"/>
      <c r="T31" s="44"/>
      <c r="U31" s="44"/>
      <c r="V31" s="44"/>
      <c r="W31" s="44"/>
      <c r="X31" s="44"/>
      <c r="Y31" s="44"/>
      <c r="Z31" s="44"/>
    </row>
    <row r="32" spans="1:26" x14ac:dyDescent="0.25">
      <c r="A32" s="17">
        <v>7</v>
      </c>
      <c r="B32" s="40" t="s">
        <v>4</v>
      </c>
      <c r="C32" s="35">
        <f>AVERAGE('BD+FUNC'!C32:AG32)</f>
        <v>230.9748387096775</v>
      </c>
      <c r="D32" s="35">
        <f>AVERAGE('BD+FUNC'!AH32:BI32)</f>
        <v>158.89785714285716</v>
      </c>
      <c r="E32" s="35">
        <f>AVERAGE('BD+FUNC'!CN32:ABJ32)</f>
        <v>103.73</v>
      </c>
      <c r="F32" s="34"/>
      <c r="G32" s="34"/>
      <c r="H32" s="34"/>
      <c r="I32" s="34"/>
      <c r="J32" s="34"/>
      <c r="K32" s="34"/>
      <c r="L32" s="34"/>
      <c r="M32" s="34"/>
      <c r="N32" s="34"/>
      <c r="O32" s="43">
        <f t="shared" si="0"/>
        <v>239.01826612903224</v>
      </c>
      <c r="P32" s="43">
        <f t="shared" si="1"/>
        <v>162.68462797619046</v>
      </c>
      <c r="Q32" s="43">
        <f t="shared" si="2"/>
        <v>104.08750000000002</v>
      </c>
      <c r="R32" s="44"/>
      <c r="S32" s="44"/>
      <c r="T32" s="44"/>
      <c r="U32" s="44"/>
      <c r="V32" s="44"/>
      <c r="W32" s="44"/>
      <c r="X32" s="44"/>
      <c r="Y32" s="44"/>
      <c r="Z32" s="44"/>
    </row>
    <row r="33" spans="1:26" x14ac:dyDescent="0.25">
      <c r="A33" s="17">
        <v>7</v>
      </c>
      <c r="B33" s="40" t="s">
        <v>5</v>
      </c>
      <c r="C33" s="35">
        <f>AVERAGE('BD+FUNC'!C33:AG33)</f>
        <v>232.95903225806455</v>
      </c>
      <c r="D33" s="35">
        <f>AVERAGE('BD+FUNC'!AH33:BI33)</f>
        <v>158.89785714285716</v>
      </c>
      <c r="E33" s="35">
        <f>AVERAGE('BD+FUNC'!CN33:ABJ33)</f>
        <v>97.94</v>
      </c>
      <c r="F33" s="34"/>
      <c r="G33" s="34"/>
      <c r="H33" s="34"/>
      <c r="I33" s="34"/>
      <c r="J33" s="34"/>
      <c r="K33" s="34"/>
      <c r="L33" s="34"/>
      <c r="M33" s="34"/>
      <c r="N33" s="34"/>
      <c r="O33" s="43">
        <f t="shared" si="0"/>
        <v>240.39737903225799</v>
      </c>
      <c r="P33" s="43">
        <f t="shared" si="1"/>
        <v>162.49965773809527</v>
      </c>
      <c r="Q33" s="43">
        <f t="shared" si="2"/>
        <v>96.315833333333345</v>
      </c>
      <c r="R33" s="44"/>
      <c r="S33" s="44"/>
      <c r="T33" s="44"/>
      <c r="U33" s="44"/>
      <c r="V33" s="44"/>
      <c r="W33" s="44"/>
      <c r="X33" s="44"/>
      <c r="Y33" s="44"/>
      <c r="Z33" s="44"/>
    </row>
    <row r="34" spans="1:26" x14ac:dyDescent="0.25">
      <c r="A34" s="17">
        <v>8</v>
      </c>
      <c r="B34" s="40" t="s">
        <v>2</v>
      </c>
      <c r="C34" s="35">
        <f>AVERAGE('BD+FUNC'!C34:AG34)</f>
        <v>239.37838709677419</v>
      </c>
      <c r="D34" s="35">
        <f>AVERAGE('BD+FUNC'!AH34:BI34)</f>
        <v>164.39249999999998</v>
      </c>
      <c r="E34" s="35">
        <f>AVERAGE('BD+FUNC'!CN34:ABJ34)</f>
        <v>105.3</v>
      </c>
      <c r="F34" s="34"/>
      <c r="G34" s="34"/>
      <c r="H34" s="34"/>
      <c r="I34" s="34"/>
      <c r="J34" s="34"/>
      <c r="K34" s="34"/>
      <c r="L34" s="34"/>
      <c r="M34" s="34"/>
      <c r="N34" s="34"/>
      <c r="O34" s="43">
        <f t="shared" si="0"/>
        <v>242.7204973118279</v>
      </c>
      <c r="P34" s="43">
        <f t="shared" si="1"/>
        <v>165.98412202380953</v>
      </c>
      <c r="Q34" s="43">
        <f t="shared" si="2"/>
        <v>105.33499999999999</v>
      </c>
      <c r="R34" s="44"/>
      <c r="S34" s="44"/>
      <c r="T34" s="44"/>
      <c r="U34" s="44"/>
      <c r="V34" s="44"/>
      <c r="W34" s="44"/>
      <c r="X34" s="44"/>
      <c r="Y34" s="44"/>
      <c r="Z34" s="44"/>
    </row>
    <row r="35" spans="1:26" x14ac:dyDescent="0.25">
      <c r="A35" s="17">
        <v>8</v>
      </c>
      <c r="B35" s="40" t="s">
        <v>3</v>
      </c>
      <c r="C35" s="35">
        <f>AVERAGE('BD+FUNC'!C35:AG35)</f>
        <v>238.40709677419355</v>
      </c>
      <c r="D35" s="35">
        <f>AVERAGE('BD+FUNC'!AH35:BI35)</f>
        <v>163.05964285714285</v>
      </c>
      <c r="E35" s="35">
        <f>AVERAGE('BD+FUNC'!CN35:ABJ35)</f>
        <v>105.3</v>
      </c>
      <c r="F35" s="34"/>
      <c r="G35" s="34"/>
      <c r="H35" s="34"/>
      <c r="I35" s="34"/>
      <c r="J35" s="34"/>
      <c r="K35" s="34"/>
      <c r="L35" s="34"/>
      <c r="M35" s="34"/>
      <c r="N35" s="34"/>
      <c r="O35" s="43">
        <f t="shared" si="0"/>
        <v>240.37014784946231</v>
      </c>
      <c r="P35" s="43">
        <f t="shared" si="1"/>
        <v>164.3952678571429</v>
      </c>
      <c r="Q35" s="43">
        <f t="shared" si="2"/>
        <v>105.34375</v>
      </c>
      <c r="R35" s="44"/>
      <c r="S35" s="44"/>
      <c r="T35" s="44"/>
      <c r="U35" s="44"/>
      <c r="V35" s="44"/>
      <c r="W35" s="44"/>
      <c r="X35" s="44"/>
      <c r="Y35" s="44"/>
      <c r="Z35" s="44"/>
    </row>
    <row r="36" spans="1:26" x14ac:dyDescent="0.25">
      <c r="A36" s="17">
        <v>8</v>
      </c>
      <c r="B36" s="40" t="s">
        <v>4</v>
      </c>
      <c r="C36" s="35">
        <f>AVERAGE('BD+FUNC'!C36:AG36)</f>
        <v>236.71870967741935</v>
      </c>
      <c r="D36" s="35">
        <f>AVERAGE('BD+FUNC'!AH36:BI36)</f>
        <v>162.62285714285716</v>
      </c>
      <c r="E36" s="35">
        <f>AVERAGE('BD+FUNC'!CN36:ABJ36)</f>
        <v>104.45</v>
      </c>
      <c r="F36" s="34"/>
      <c r="G36" s="34"/>
      <c r="H36" s="34"/>
      <c r="I36" s="34"/>
      <c r="J36" s="34"/>
      <c r="K36" s="34"/>
      <c r="L36" s="34"/>
      <c r="M36" s="34"/>
      <c r="N36" s="34"/>
      <c r="O36" s="43">
        <f t="shared" si="0"/>
        <v>239.01826612903224</v>
      </c>
      <c r="P36" s="43">
        <f t="shared" si="1"/>
        <v>162.68462797619046</v>
      </c>
      <c r="Q36" s="43">
        <f t="shared" si="2"/>
        <v>104.08750000000002</v>
      </c>
      <c r="R36" s="44"/>
      <c r="S36" s="44"/>
      <c r="T36" s="44"/>
      <c r="U36" s="44"/>
      <c r="V36" s="44"/>
      <c r="W36" s="44"/>
      <c r="X36" s="44"/>
      <c r="Y36" s="44"/>
      <c r="Z36" s="44"/>
    </row>
    <row r="37" spans="1:26" x14ac:dyDescent="0.25">
      <c r="A37" s="17">
        <v>8</v>
      </c>
      <c r="B37" s="40" t="s">
        <v>5</v>
      </c>
      <c r="C37" s="35">
        <f>AVERAGE('BD+FUNC'!C37:AG37)</f>
        <v>238.40709677419355</v>
      </c>
      <c r="D37" s="35">
        <f>AVERAGE('BD+FUNC'!AH37:BI37)</f>
        <v>162.60214285714287</v>
      </c>
      <c r="E37" s="35">
        <f>AVERAGE('BD+FUNC'!CN37:ABJ37)</f>
        <v>103.02</v>
      </c>
      <c r="F37" s="34"/>
      <c r="G37" s="34"/>
      <c r="H37" s="34"/>
      <c r="I37" s="34"/>
      <c r="J37" s="34"/>
      <c r="K37" s="34"/>
      <c r="L37" s="34"/>
      <c r="M37" s="34"/>
      <c r="N37" s="34"/>
      <c r="O37" s="43">
        <f t="shared" si="0"/>
        <v>240.39737903225799</v>
      </c>
      <c r="P37" s="43">
        <f t="shared" si="1"/>
        <v>162.49965773809527</v>
      </c>
      <c r="Q37" s="43">
        <f t="shared" si="2"/>
        <v>96.315833333333345</v>
      </c>
      <c r="R37" s="44"/>
      <c r="S37" s="44"/>
      <c r="T37" s="44"/>
      <c r="U37" s="44"/>
      <c r="V37" s="44"/>
      <c r="W37" s="44"/>
      <c r="X37" s="44"/>
      <c r="Y37" s="44"/>
      <c r="Z37" s="44"/>
    </row>
    <row r="38" spans="1:26" x14ac:dyDescent="0.25">
      <c r="A38" s="17">
        <v>9</v>
      </c>
      <c r="B38" s="40" t="s">
        <v>2</v>
      </c>
      <c r="C38" s="35">
        <f>AVERAGE('BD+FUNC'!C38:AG38)</f>
        <v>243.68516129032261</v>
      </c>
      <c r="D38" s="35">
        <f>AVERAGE('BD+FUNC'!AH38:BI38)</f>
        <v>166.9075</v>
      </c>
      <c r="E38" s="35">
        <f>AVERAGE('BD+FUNC'!CN38:ABJ38)</f>
        <v>105.4</v>
      </c>
      <c r="F38" s="34"/>
      <c r="G38" s="34"/>
      <c r="H38" s="34"/>
      <c r="I38" s="34"/>
      <c r="J38" s="34"/>
      <c r="K38" s="34"/>
      <c r="L38" s="34"/>
      <c r="M38" s="34"/>
      <c r="N38" s="34"/>
      <c r="O38" s="43">
        <f t="shared" si="0"/>
        <v>242.7204973118279</v>
      </c>
      <c r="P38" s="43">
        <f t="shared" si="1"/>
        <v>165.98412202380953</v>
      </c>
      <c r="Q38" s="43">
        <f t="shared" si="2"/>
        <v>105.33499999999999</v>
      </c>
      <c r="R38" s="44"/>
      <c r="S38" s="44"/>
      <c r="T38" s="44"/>
      <c r="U38" s="44"/>
      <c r="V38" s="44"/>
      <c r="W38" s="44"/>
      <c r="X38" s="44"/>
      <c r="Y38" s="44"/>
      <c r="Z38" s="44"/>
    </row>
    <row r="39" spans="1:26" x14ac:dyDescent="0.25">
      <c r="A39" s="17">
        <v>9</v>
      </c>
      <c r="B39" s="40" t="s">
        <v>3</v>
      </c>
      <c r="C39" s="35">
        <f>AVERAGE('BD+FUNC'!C39:AG39)</f>
        <v>242.22193548387096</v>
      </c>
      <c r="D39" s="35">
        <f>AVERAGE('BD+FUNC'!AH39:BI39)</f>
        <v>166.71714285714287</v>
      </c>
      <c r="E39" s="35">
        <f>AVERAGE('BD+FUNC'!CN39:ABJ39)</f>
        <v>105.4</v>
      </c>
      <c r="F39" s="34"/>
      <c r="G39" s="34"/>
      <c r="H39" s="34"/>
      <c r="I39" s="34"/>
      <c r="J39" s="34"/>
      <c r="K39" s="34"/>
      <c r="L39" s="34"/>
      <c r="M39" s="34"/>
      <c r="N39" s="34"/>
      <c r="O39" s="43">
        <f t="shared" si="0"/>
        <v>240.37014784946231</v>
      </c>
      <c r="P39" s="43">
        <f t="shared" si="1"/>
        <v>164.3952678571429</v>
      </c>
      <c r="Q39" s="43">
        <f t="shared" si="2"/>
        <v>105.34375</v>
      </c>
      <c r="R39" s="44"/>
      <c r="S39" s="44"/>
      <c r="T39" s="44"/>
      <c r="U39" s="44"/>
      <c r="V39" s="44"/>
      <c r="W39" s="44"/>
      <c r="X39" s="44"/>
      <c r="Y39" s="44"/>
      <c r="Z39" s="44"/>
    </row>
    <row r="40" spans="1:26" x14ac:dyDescent="0.25">
      <c r="A40" s="17">
        <v>9</v>
      </c>
      <c r="B40" s="40" t="s">
        <v>4</v>
      </c>
      <c r="C40" s="35">
        <f>AVERAGE('BD+FUNC'!C40:AG40)</f>
        <v>240.76483870967749</v>
      </c>
      <c r="D40" s="35">
        <f>AVERAGE('BD+FUNC'!AH40:BI40)</f>
        <v>165.27357142857144</v>
      </c>
      <c r="E40" s="35">
        <f>AVERAGE('BD+FUNC'!CN40:ABJ40)</f>
        <v>104.68</v>
      </c>
      <c r="F40" s="34"/>
      <c r="G40" s="34"/>
      <c r="H40" s="34"/>
      <c r="I40" s="34"/>
      <c r="J40" s="34"/>
      <c r="K40" s="34"/>
      <c r="L40" s="34"/>
      <c r="M40" s="34"/>
      <c r="N40" s="34"/>
      <c r="O40" s="43">
        <f t="shared" si="0"/>
        <v>239.01826612903224</v>
      </c>
      <c r="P40" s="43">
        <f t="shared" si="1"/>
        <v>162.68462797619046</v>
      </c>
      <c r="Q40" s="43">
        <f t="shared" si="2"/>
        <v>104.08750000000002</v>
      </c>
      <c r="R40" s="44"/>
      <c r="S40" s="44"/>
      <c r="T40" s="44"/>
      <c r="U40" s="44"/>
      <c r="V40" s="44"/>
      <c r="W40" s="44"/>
      <c r="X40" s="44"/>
      <c r="Y40" s="44"/>
      <c r="Z40" s="44"/>
    </row>
    <row r="41" spans="1:26" x14ac:dyDescent="0.25">
      <c r="A41" s="17">
        <v>9</v>
      </c>
      <c r="B41" s="40" t="s">
        <v>5</v>
      </c>
      <c r="C41" s="35">
        <f>AVERAGE('BD+FUNC'!C41:AG41)</f>
        <v>242.22161290322583</v>
      </c>
      <c r="D41" s="35">
        <f>AVERAGE('BD+FUNC'!AH41:BI41)</f>
        <v>164.92964285714291</v>
      </c>
      <c r="E41" s="35">
        <f>AVERAGE('BD+FUNC'!CN41:ABJ41)</f>
        <v>104</v>
      </c>
      <c r="F41" s="34"/>
      <c r="G41" s="34"/>
      <c r="H41" s="34"/>
      <c r="I41" s="34"/>
      <c r="J41" s="34"/>
      <c r="K41" s="34"/>
      <c r="L41" s="34"/>
      <c r="M41" s="34"/>
      <c r="N41" s="34"/>
      <c r="O41" s="43">
        <f t="shared" si="0"/>
        <v>240.39737903225799</v>
      </c>
      <c r="P41" s="43">
        <f t="shared" si="1"/>
        <v>162.49965773809527</v>
      </c>
      <c r="Q41" s="43">
        <f t="shared" si="2"/>
        <v>96.315833333333345</v>
      </c>
      <c r="R41" s="44"/>
      <c r="S41" s="44"/>
      <c r="T41" s="44"/>
      <c r="U41" s="44"/>
      <c r="V41" s="44"/>
      <c r="W41" s="44"/>
      <c r="X41" s="44"/>
      <c r="Y41" s="44"/>
      <c r="Z41" s="44"/>
    </row>
    <row r="42" spans="1:26" x14ac:dyDescent="0.25">
      <c r="A42" s="17">
        <v>10</v>
      </c>
      <c r="B42" s="40" t="s">
        <v>2</v>
      </c>
      <c r="C42" s="35">
        <f>AVERAGE('BD+FUNC'!C42:AG42)</f>
        <v>245.69161290322583</v>
      </c>
      <c r="D42" s="35">
        <f>AVERAGE('BD+FUNC'!AH42:BI42)</f>
        <v>168.3446428571429</v>
      </c>
      <c r="E42" s="35">
        <f>AVERAGE('BD+FUNC'!CN42:ABJ42)</f>
        <v>105.86</v>
      </c>
      <c r="F42" s="34"/>
      <c r="G42" s="34"/>
      <c r="H42" s="34"/>
      <c r="I42" s="34"/>
      <c r="J42" s="34"/>
      <c r="K42" s="34"/>
      <c r="L42" s="34"/>
      <c r="M42" s="34"/>
      <c r="N42" s="34"/>
      <c r="O42" s="43">
        <f t="shared" si="0"/>
        <v>242.7204973118279</v>
      </c>
      <c r="P42" s="43">
        <f t="shared" si="1"/>
        <v>165.98412202380953</v>
      </c>
      <c r="Q42" s="43">
        <f t="shared" si="2"/>
        <v>105.33499999999999</v>
      </c>
      <c r="R42" s="44"/>
      <c r="S42" s="44"/>
      <c r="T42" s="44"/>
      <c r="U42" s="44"/>
      <c r="V42" s="44"/>
      <c r="W42" s="44"/>
      <c r="X42" s="44"/>
      <c r="Y42" s="44"/>
      <c r="Z42" s="44"/>
    </row>
    <row r="43" spans="1:26" x14ac:dyDescent="0.25">
      <c r="A43" s="17">
        <v>10</v>
      </c>
      <c r="B43" s="40" t="s">
        <v>3</v>
      </c>
      <c r="C43" s="35">
        <f>AVERAGE('BD+FUNC'!C43:AG43)</f>
        <v>244.0129032258065</v>
      </c>
      <c r="D43" s="35">
        <f>AVERAGE('BD+FUNC'!AH43:BI43)</f>
        <v>167.48464285714289</v>
      </c>
      <c r="E43" s="35">
        <f>AVERAGE('BD+FUNC'!CN43:ABJ43)</f>
        <v>105.87</v>
      </c>
      <c r="F43" s="34"/>
      <c r="G43" s="34"/>
      <c r="H43" s="34"/>
      <c r="I43" s="34"/>
      <c r="J43" s="34"/>
      <c r="K43" s="34"/>
      <c r="L43" s="34"/>
      <c r="M43" s="34"/>
      <c r="N43" s="34"/>
      <c r="O43" s="43">
        <f t="shared" si="0"/>
        <v>240.37014784946231</v>
      </c>
      <c r="P43" s="43">
        <f t="shared" si="1"/>
        <v>164.3952678571429</v>
      </c>
      <c r="Q43" s="43">
        <f t="shared" si="2"/>
        <v>105.34375</v>
      </c>
      <c r="R43" s="44"/>
      <c r="S43" s="44"/>
      <c r="T43" s="44"/>
      <c r="U43" s="44"/>
      <c r="V43" s="44"/>
      <c r="W43" s="44"/>
      <c r="X43" s="44"/>
      <c r="Y43" s="44"/>
      <c r="Z43" s="44"/>
    </row>
    <row r="44" spans="1:26" x14ac:dyDescent="0.25">
      <c r="A44" s="17">
        <v>10</v>
      </c>
      <c r="B44" s="40" t="s">
        <v>4</v>
      </c>
      <c r="C44" s="35">
        <f>AVERAGE('BD+FUNC'!C44:AG44)</f>
        <v>242.38258064516134</v>
      </c>
      <c r="D44" s="35">
        <f>AVERAGE('BD+FUNC'!AH44:BI44)</f>
        <v>166.26214285714292</v>
      </c>
      <c r="E44" s="35">
        <f>AVERAGE('BD+FUNC'!CN44:ABJ44)</f>
        <v>104.13</v>
      </c>
      <c r="F44" s="34"/>
      <c r="G44" s="34"/>
      <c r="H44" s="34"/>
      <c r="I44" s="34"/>
      <c r="J44" s="34"/>
      <c r="K44" s="34"/>
      <c r="L44" s="34"/>
      <c r="M44" s="34"/>
      <c r="N44" s="34"/>
      <c r="O44" s="43">
        <f t="shared" si="0"/>
        <v>239.01826612903224</v>
      </c>
      <c r="P44" s="43">
        <f t="shared" si="1"/>
        <v>162.68462797619046</v>
      </c>
      <c r="Q44" s="43">
        <f t="shared" si="2"/>
        <v>104.08750000000002</v>
      </c>
      <c r="R44" s="44"/>
      <c r="S44" s="44"/>
      <c r="T44" s="44"/>
      <c r="U44" s="44"/>
      <c r="V44" s="44"/>
      <c r="W44" s="44"/>
      <c r="X44" s="44"/>
      <c r="Y44" s="44"/>
      <c r="Z44" s="44"/>
    </row>
    <row r="45" spans="1:26" x14ac:dyDescent="0.25">
      <c r="A45" s="17">
        <v>10</v>
      </c>
      <c r="B45" s="40" t="s">
        <v>5</v>
      </c>
      <c r="C45" s="35">
        <f>AVERAGE('BD+FUNC'!C45:AG45)</f>
        <v>244.0129032258065</v>
      </c>
      <c r="D45" s="35">
        <f>AVERAGE('BD+FUNC'!AH45:BI45)</f>
        <v>166.26214285714292</v>
      </c>
      <c r="E45" s="35">
        <f>AVERAGE('BD+FUNC'!CN45:ABJ45)</f>
        <v>102.46</v>
      </c>
      <c r="F45" s="34"/>
      <c r="G45" s="34"/>
      <c r="H45" s="34"/>
      <c r="I45" s="34"/>
      <c r="J45" s="34"/>
      <c r="K45" s="34"/>
      <c r="L45" s="34"/>
      <c r="M45" s="34"/>
      <c r="N45" s="34"/>
      <c r="O45" s="43">
        <f t="shared" si="0"/>
        <v>240.39737903225799</v>
      </c>
      <c r="P45" s="43">
        <f t="shared" si="1"/>
        <v>162.49965773809527</v>
      </c>
      <c r="Q45" s="43">
        <f t="shared" si="2"/>
        <v>96.315833333333345</v>
      </c>
      <c r="R45" s="44"/>
      <c r="S45" s="44"/>
      <c r="T45" s="44"/>
      <c r="U45" s="44"/>
      <c r="V45" s="44"/>
      <c r="W45" s="44"/>
      <c r="X45" s="44"/>
      <c r="Y45" s="44"/>
      <c r="Z45" s="44"/>
    </row>
    <row r="46" spans="1:26" x14ac:dyDescent="0.25">
      <c r="A46" s="17">
        <v>11</v>
      </c>
      <c r="B46" s="40" t="s">
        <v>2</v>
      </c>
      <c r="C46" s="35">
        <f>AVERAGE('BD+FUNC'!C46:AG46)</f>
        <v>245.02032258064511</v>
      </c>
      <c r="D46" s="35">
        <f>AVERAGE('BD+FUNC'!AH46:BI46)</f>
        <v>167.74321428571429</v>
      </c>
      <c r="E46" s="35">
        <f>AVERAGE('BD+FUNC'!CN46:ABJ46)</f>
        <v>105.85</v>
      </c>
      <c r="F46" s="34"/>
      <c r="G46" s="34"/>
      <c r="H46" s="34"/>
      <c r="I46" s="34"/>
      <c r="J46" s="34"/>
      <c r="K46" s="34"/>
      <c r="L46" s="34"/>
      <c r="M46" s="34"/>
      <c r="N46" s="34"/>
      <c r="O46" s="43">
        <f t="shared" si="0"/>
        <v>242.7204973118279</v>
      </c>
      <c r="P46" s="43">
        <f t="shared" si="1"/>
        <v>165.98412202380953</v>
      </c>
      <c r="Q46" s="43">
        <f t="shared" si="2"/>
        <v>105.33499999999999</v>
      </c>
      <c r="R46" s="44"/>
      <c r="S46" s="44"/>
      <c r="T46" s="44"/>
      <c r="U46" s="44"/>
      <c r="V46" s="44"/>
      <c r="W46" s="44"/>
      <c r="X46" s="44"/>
      <c r="Y46" s="44"/>
      <c r="Z46" s="44"/>
    </row>
    <row r="47" spans="1:26" x14ac:dyDescent="0.25">
      <c r="A47" s="17">
        <v>11</v>
      </c>
      <c r="B47" s="40" t="s">
        <v>3</v>
      </c>
      <c r="C47" s="35">
        <f>AVERAGE('BD+FUNC'!C47:AG47)</f>
        <v>243.13225806451615</v>
      </c>
      <c r="D47" s="35">
        <f>AVERAGE('BD+FUNC'!AH47:BI47)</f>
        <v>166.46357142857141</v>
      </c>
      <c r="E47" s="35">
        <f>AVERAGE('BD+FUNC'!CN47:ABJ47)</f>
        <v>105.85</v>
      </c>
      <c r="F47" s="34"/>
      <c r="G47" s="34"/>
      <c r="H47" s="34"/>
      <c r="I47" s="34"/>
      <c r="J47" s="34"/>
      <c r="K47" s="34"/>
      <c r="L47" s="34"/>
      <c r="M47" s="34"/>
      <c r="N47" s="34"/>
      <c r="O47" s="43">
        <f t="shared" si="0"/>
        <v>240.37014784946231</v>
      </c>
      <c r="P47" s="43">
        <f t="shared" si="1"/>
        <v>164.3952678571429</v>
      </c>
      <c r="Q47" s="43">
        <f t="shared" si="2"/>
        <v>105.34375</v>
      </c>
      <c r="R47" s="44"/>
      <c r="S47" s="44"/>
      <c r="T47" s="44"/>
      <c r="U47" s="44"/>
      <c r="V47" s="44"/>
      <c r="W47" s="44"/>
      <c r="X47" s="44"/>
      <c r="Y47" s="44"/>
      <c r="Z47" s="44"/>
    </row>
    <row r="48" spans="1:26" x14ac:dyDescent="0.25">
      <c r="A48" s="17">
        <v>11</v>
      </c>
      <c r="B48" s="40" t="s">
        <v>4</v>
      </c>
      <c r="C48" s="35">
        <f>AVERAGE('BD+FUNC'!C48:AG48)</f>
        <v>241.72967741935483</v>
      </c>
      <c r="D48" s="35">
        <f>AVERAGE('BD+FUNC'!AH48:BI48)</f>
        <v>165.29464285714289</v>
      </c>
      <c r="E48" s="35">
        <f>AVERAGE('BD+FUNC'!CN48:ABJ48)</f>
        <v>104</v>
      </c>
      <c r="F48" s="34"/>
      <c r="G48" s="34"/>
      <c r="H48" s="34"/>
      <c r="I48" s="34"/>
      <c r="J48" s="34"/>
      <c r="K48" s="34"/>
      <c r="L48" s="34"/>
      <c r="M48" s="34"/>
      <c r="N48" s="34"/>
      <c r="O48" s="43">
        <f t="shared" si="0"/>
        <v>239.01826612903224</v>
      </c>
      <c r="P48" s="43">
        <f t="shared" si="1"/>
        <v>162.68462797619046</v>
      </c>
      <c r="Q48" s="43">
        <f t="shared" si="2"/>
        <v>104.08750000000002</v>
      </c>
      <c r="R48" s="44"/>
      <c r="S48" s="44"/>
      <c r="T48" s="44"/>
      <c r="U48" s="44"/>
      <c r="V48" s="44"/>
      <c r="W48" s="44"/>
      <c r="X48" s="44"/>
      <c r="Y48" s="44"/>
      <c r="Z48" s="44"/>
    </row>
    <row r="49" spans="1:26" x14ac:dyDescent="0.25">
      <c r="A49" s="17">
        <v>11</v>
      </c>
      <c r="B49" s="40" t="s">
        <v>5</v>
      </c>
      <c r="C49" s="35">
        <f>AVERAGE('BD+FUNC'!C49:AG49)</f>
        <v>243.13225806451615</v>
      </c>
      <c r="D49" s="35">
        <f>AVERAGE('BD+FUNC'!AH49:BI49)</f>
        <v>165.29464285714289</v>
      </c>
      <c r="E49" s="35">
        <f>AVERAGE('BD+FUNC'!CN49:ABJ49)</f>
        <v>102.22</v>
      </c>
      <c r="F49" s="34"/>
      <c r="G49" s="34"/>
      <c r="H49" s="34"/>
      <c r="I49" s="34"/>
      <c r="J49" s="34"/>
      <c r="K49" s="34"/>
      <c r="L49" s="34"/>
      <c r="M49" s="34"/>
      <c r="N49" s="34"/>
      <c r="O49" s="43">
        <f t="shared" si="0"/>
        <v>240.39737903225799</v>
      </c>
      <c r="P49" s="43">
        <f t="shared" si="1"/>
        <v>162.49965773809527</v>
      </c>
      <c r="Q49" s="43">
        <f t="shared" si="2"/>
        <v>96.315833333333345</v>
      </c>
      <c r="R49" s="44"/>
      <c r="S49" s="44"/>
      <c r="T49" s="44"/>
      <c r="U49" s="44"/>
      <c r="V49" s="44"/>
      <c r="W49" s="44"/>
      <c r="X49" s="44"/>
      <c r="Y49" s="44"/>
      <c r="Z49" s="44"/>
    </row>
    <row r="50" spans="1:26" x14ac:dyDescent="0.25">
      <c r="A50" s="17">
        <v>12</v>
      </c>
      <c r="B50" s="40" t="s">
        <v>2</v>
      </c>
      <c r="C50" s="35">
        <f>AVERAGE('BD+FUNC'!C50:AG50)</f>
        <v>243.33677419354839</v>
      </c>
      <c r="D50" s="35">
        <f>AVERAGE('BD+FUNC'!AH50:BI50)</f>
        <v>166.85107142857146</v>
      </c>
      <c r="E50" s="35">
        <f>AVERAGE('BD+FUNC'!CN50:ABJ50)</f>
        <v>105.29</v>
      </c>
      <c r="F50" s="34"/>
      <c r="G50" s="34"/>
      <c r="H50" s="34"/>
      <c r="I50" s="34"/>
      <c r="J50" s="34"/>
      <c r="K50" s="34"/>
      <c r="L50" s="34"/>
      <c r="M50" s="34"/>
      <c r="N50" s="34"/>
      <c r="O50" s="43">
        <f t="shared" si="0"/>
        <v>242.7204973118279</v>
      </c>
      <c r="P50" s="43">
        <f t="shared" si="1"/>
        <v>165.98412202380953</v>
      </c>
      <c r="Q50" s="43">
        <f t="shared" si="2"/>
        <v>105.33499999999999</v>
      </c>
      <c r="R50" s="44"/>
      <c r="S50" s="44"/>
      <c r="T50" s="44"/>
      <c r="U50" s="44"/>
      <c r="V50" s="44"/>
      <c r="W50" s="44"/>
      <c r="X50" s="44"/>
      <c r="Y50" s="44"/>
      <c r="Z50" s="44"/>
    </row>
    <row r="51" spans="1:26" x14ac:dyDescent="0.25">
      <c r="A51" s="17">
        <v>12</v>
      </c>
      <c r="B51" s="40" t="s">
        <v>3</v>
      </c>
      <c r="C51" s="35">
        <f>AVERAGE('BD+FUNC'!C51:AG51)</f>
        <v>241.04516129032257</v>
      </c>
      <c r="D51" s="35">
        <f>AVERAGE('BD+FUNC'!AH51:BI51)</f>
        <v>164.82142857142853</v>
      </c>
      <c r="E51" s="35">
        <f>AVERAGE('BD+FUNC'!CN51:ABJ51)</f>
        <v>105.29</v>
      </c>
      <c r="F51" s="34"/>
      <c r="G51" s="34"/>
      <c r="H51" s="34"/>
      <c r="I51" s="34"/>
      <c r="J51" s="34"/>
      <c r="K51" s="34"/>
      <c r="L51" s="34"/>
      <c r="M51" s="34"/>
      <c r="N51" s="34"/>
      <c r="O51" s="43">
        <f t="shared" si="0"/>
        <v>240.37014784946231</v>
      </c>
      <c r="P51" s="43">
        <f t="shared" si="1"/>
        <v>164.3952678571429</v>
      </c>
      <c r="Q51" s="43">
        <f t="shared" si="2"/>
        <v>105.34375</v>
      </c>
      <c r="R51" s="44"/>
      <c r="S51" s="44"/>
      <c r="T51" s="44"/>
      <c r="U51" s="44"/>
      <c r="V51" s="44"/>
      <c r="W51" s="44"/>
      <c r="X51" s="44"/>
      <c r="Y51" s="44"/>
      <c r="Z51" s="44"/>
    </row>
    <row r="52" spans="1:26" x14ac:dyDescent="0.25">
      <c r="A52" s="17">
        <v>12</v>
      </c>
      <c r="B52" s="40" t="s">
        <v>4</v>
      </c>
      <c r="C52" s="35">
        <f>AVERAGE('BD+FUNC'!C52:AG52)</f>
        <v>239.78258064516126</v>
      </c>
      <c r="D52" s="35">
        <f>AVERAGE('BD+FUNC'!AH52:BI52)</f>
        <v>164.01000000000002</v>
      </c>
      <c r="E52" s="35">
        <f>AVERAGE('BD+FUNC'!CN52:ABJ52)</f>
        <v>103.3</v>
      </c>
      <c r="F52" s="34"/>
      <c r="G52" s="34"/>
      <c r="H52" s="34"/>
      <c r="I52" s="34"/>
      <c r="J52" s="34"/>
      <c r="K52" s="34"/>
      <c r="L52" s="34"/>
      <c r="M52" s="34"/>
      <c r="N52" s="34"/>
      <c r="O52" s="43">
        <f t="shared" si="0"/>
        <v>239.01826612903224</v>
      </c>
      <c r="P52" s="43">
        <f t="shared" si="1"/>
        <v>162.68462797619046</v>
      </c>
      <c r="Q52" s="43">
        <f t="shared" si="2"/>
        <v>104.08750000000002</v>
      </c>
      <c r="R52" s="44"/>
      <c r="S52" s="44"/>
      <c r="T52" s="44"/>
      <c r="U52" s="44"/>
      <c r="V52" s="44"/>
      <c r="W52" s="44"/>
      <c r="X52" s="44"/>
      <c r="Y52" s="44"/>
      <c r="Z52" s="44"/>
    </row>
    <row r="53" spans="1:26" x14ac:dyDescent="0.25">
      <c r="A53" s="17">
        <v>12</v>
      </c>
      <c r="B53" s="40" t="s">
        <v>5</v>
      </c>
      <c r="C53" s="35">
        <f>AVERAGE('BD+FUNC'!C53:AG53)</f>
        <v>241.04516129032257</v>
      </c>
      <c r="D53" s="35">
        <f>AVERAGE('BD+FUNC'!AH53:BI53)</f>
        <v>164.01000000000002</v>
      </c>
      <c r="E53" s="35">
        <f>AVERAGE('BD+FUNC'!CN53:ABJ53)</f>
        <v>101.39</v>
      </c>
      <c r="F53" s="34"/>
      <c r="G53" s="34"/>
      <c r="H53" s="34"/>
      <c r="I53" s="34"/>
      <c r="J53" s="34"/>
      <c r="K53" s="34"/>
      <c r="L53" s="34"/>
      <c r="M53" s="34"/>
      <c r="N53" s="34"/>
      <c r="O53" s="43">
        <f t="shared" si="0"/>
        <v>240.39737903225799</v>
      </c>
      <c r="P53" s="43">
        <f t="shared" si="1"/>
        <v>162.49965773809527</v>
      </c>
      <c r="Q53" s="43">
        <f t="shared" si="2"/>
        <v>96.315833333333345</v>
      </c>
      <c r="R53" s="44"/>
      <c r="S53" s="44"/>
      <c r="T53" s="44"/>
      <c r="U53" s="44"/>
      <c r="V53" s="44"/>
      <c r="W53" s="44"/>
      <c r="X53" s="44"/>
      <c r="Y53" s="44"/>
      <c r="Z53" s="44"/>
    </row>
    <row r="54" spans="1:26" x14ac:dyDescent="0.25">
      <c r="A54" s="17">
        <v>13</v>
      </c>
      <c r="B54" s="40" t="s">
        <v>2</v>
      </c>
      <c r="C54" s="35">
        <f>AVERAGE('BD+FUNC'!C54:AG54)</f>
        <v>246.01096774193553</v>
      </c>
      <c r="D54" s="35">
        <f>AVERAGE('BD+FUNC'!AH54:BI54)</f>
        <v>169.39392857142863</v>
      </c>
      <c r="E54" s="35">
        <f>AVERAGE('BD+FUNC'!CN54:ABJ54)</f>
        <v>106.03</v>
      </c>
      <c r="F54" s="34"/>
      <c r="G54" s="34"/>
      <c r="H54" s="34"/>
      <c r="I54" s="34"/>
      <c r="J54" s="34"/>
      <c r="K54" s="34"/>
      <c r="L54" s="34"/>
      <c r="M54" s="34"/>
      <c r="N54" s="34"/>
      <c r="O54" s="43">
        <f t="shared" si="0"/>
        <v>242.7204973118279</v>
      </c>
      <c r="P54" s="43">
        <f t="shared" si="1"/>
        <v>165.98412202380953</v>
      </c>
      <c r="Q54" s="43">
        <f t="shared" si="2"/>
        <v>105.33499999999999</v>
      </c>
      <c r="R54" s="44"/>
      <c r="S54" s="44"/>
      <c r="T54" s="44"/>
      <c r="U54" s="44"/>
      <c r="V54" s="44"/>
      <c r="W54" s="44"/>
      <c r="X54" s="44"/>
      <c r="Y54" s="44"/>
      <c r="Z54" s="44"/>
    </row>
    <row r="55" spans="1:26" x14ac:dyDescent="0.25">
      <c r="A55" s="17">
        <v>13</v>
      </c>
      <c r="B55" s="40" t="s">
        <v>3</v>
      </c>
      <c r="C55" s="35">
        <f>AVERAGE('BD+FUNC'!C55:AG55)</f>
        <v>243.59290322580645</v>
      </c>
      <c r="D55" s="35">
        <f>AVERAGE('BD+FUNC'!AH55:BI55)</f>
        <v>167.45357142857145</v>
      </c>
      <c r="E55" s="35">
        <f>AVERAGE('BD+FUNC'!CN55:ABJ55)</f>
        <v>106.03</v>
      </c>
      <c r="F55" s="34"/>
      <c r="G55" s="34"/>
      <c r="H55" s="34"/>
      <c r="I55" s="34"/>
      <c r="J55" s="34"/>
      <c r="K55" s="34"/>
      <c r="L55" s="34"/>
      <c r="M55" s="34"/>
      <c r="N55" s="34"/>
      <c r="O55" s="43">
        <f t="shared" si="0"/>
        <v>240.37014784946231</v>
      </c>
      <c r="P55" s="43">
        <f t="shared" si="1"/>
        <v>164.3952678571429</v>
      </c>
      <c r="Q55" s="43">
        <f t="shared" si="2"/>
        <v>105.34375</v>
      </c>
      <c r="R55" s="44"/>
      <c r="S55" s="44"/>
      <c r="T55" s="44"/>
      <c r="U55" s="44"/>
      <c r="V55" s="44"/>
      <c r="W55" s="44"/>
      <c r="X55" s="44"/>
      <c r="Y55" s="44"/>
      <c r="Z55" s="44"/>
    </row>
    <row r="56" spans="1:26" x14ac:dyDescent="0.25">
      <c r="A56" s="17">
        <v>13</v>
      </c>
      <c r="B56" s="40" t="s">
        <v>4</v>
      </c>
      <c r="C56" s="35">
        <f>AVERAGE('BD+FUNC'!C56:AG56)</f>
        <v>242.41</v>
      </c>
      <c r="D56" s="35">
        <f>AVERAGE('BD+FUNC'!AH56:BI56)</f>
        <v>165.95678571428579</v>
      </c>
      <c r="E56" s="35">
        <f>AVERAGE('BD+FUNC'!CN56:ABJ56)</f>
        <v>103.84</v>
      </c>
      <c r="F56" s="34"/>
      <c r="G56" s="34"/>
      <c r="H56" s="34"/>
      <c r="I56" s="34"/>
      <c r="J56" s="34"/>
      <c r="K56" s="34"/>
      <c r="L56" s="34"/>
      <c r="M56" s="34"/>
      <c r="N56" s="34"/>
      <c r="O56" s="43">
        <f t="shared" si="0"/>
        <v>239.01826612903224</v>
      </c>
      <c r="P56" s="43">
        <f t="shared" si="1"/>
        <v>162.68462797619046</v>
      </c>
      <c r="Q56" s="43">
        <f t="shared" si="2"/>
        <v>104.08750000000002</v>
      </c>
      <c r="R56" s="44"/>
      <c r="S56" s="44"/>
      <c r="T56" s="44"/>
      <c r="U56" s="44"/>
      <c r="V56" s="44"/>
      <c r="W56" s="44"/>
      <c r="X56" s="44"/>
      <c r="Y56" s="44"/>
      <c r="Z56" s="44"/>
    </row>
    <row r="57" spans="1:26" x14ac:dyDescent="0.25">
      <c r="A57" s="17">
        <v>13</v>
      </c>
      <c r="B57" s="40" t="s">
        <v>5</v>
      </c>
      <c r="C57" s="35">
        <f>AVERAGE('BD+FUNC'!C57:AG57)</f>
        <v>243.59258064516129</v>
      </c>
      <c r="D57" s="35">
        <f>AVERAGE('BD+FUNC'!AH57:BI57)</f>
        <v>165.95678571428579</v>
      </c>
      <c r="E57" s="35">
        <f>AVERAGE('BD+FUNC'!CN57:ABJ57)</f>
        <v>101.74</v>
      </c>
      <c r="F57" s="34"/>
      <c r="G57" s="34"/>
      <c r="H57" s="34"/>
      <c r="I57" s="34"/>
      <c r="J57" s="34"/>
      <c r="K57" s="34"/>
      <c r="L57" s="34"/>
      <c r="M57" s="34"/>
      <c r="N57" s="34"/>
      <c r="O57" s="43">
        <f t="shared" si="0"/>
        <v>240.39737903225799</v>
      </c>
      <c r="P57" s="43">
        <f t="shared" si="1"/>
        <v>162.49965773809527</v>
      </c>
      <c r="Q57" s="43">
        <f t="shared" si="2"/>
        <v>96.315833333333345</v>
      </c>
      <c r="R57" s="44"/>
      <c r="S57" s="44"/>
      <c r="T57" s="44"/>
      <c r="U57" s="44"/>
      <c r="V57" s="44"/>
      <c r="W57" s="44"/>
      <c r="X57" s="44"/>
      <c r="Y57" s="44"/>
      <c r="Z57" s="44"/>
    </row>
    <row r="58" spans="1:26" x14ac:dyDescent="0.25">
      <c r="A58" s="17">
        <v>14</v>
      </c>
      <c r="B58" s="40" t="s">
        <v>2</v>
      </c>
      <c r="C58" s="35">
        <f>AVERAGE('BD+FUNC'!C58:AG58)</f>
        <v>249.49161290322579</v>
      </c>
      <c r="D58" s="35">
        <f>AVERAGE('BD+FUNC'!AH58:BI58)</f>
        <v>172.06785714285724</v>
      </c>
      <c r="E58" s="35">
        <f>AVERAGE('BD+FUNC'!CN58:ABJ58)</f>
        <v>106.61</v>
      </c>
      <c r="F58" s="34"/>
      <c r="G58" s="34"/>
      <c r="H58" s="34"/>
      <c r="I58" s="34"/>
      <c r="J58" s="34"/>
      <c r="K58" s="34"/>
      <c r="L58" s="34"/>
      <c r="M58" s="34"/>
      <c r="N58" s="34"/>
      <c r="O58" s="43">
        <f t="shared" si="0"/>
        <v>242.7204973118279</v>
      </c>
      <c r="P58" s="43">
        <f t="shared" si="1"/>
        <v>165.98412202380953</v>
      </c>
      <c r="Q58" s="43">
        <f t="shared" si="2"/>
        <v>105.33499999999999</v>
      </c>
      <c r="R58" s="44"/>
      <c r="S58" s="44"/>
      <c r="T58" s="44"/>
      <c r="U58" s="44"/>
      <c r="V58" s="44"/>
      <c r="W58" s="44"/>
      <c r="X58" s="44"/>
      <c r="Y58" s="44"/>
      <c r="Z58" s="44"/>
    </row>
    <row r="59" spans="1:26" x14ac:dyDescent="0.25">
      <c r="A59" s="17">
        <v>14</v>
      </c>
      <c r="B59" s="40" t="s">
        <v>3</v>
      </c>
      <c r="C59" s="35">
        <f>AVERAGE('BD+FUNC'!C59:AG59)</f>
        <v>246.56096774193543</v>
      </c>
      <c r="D59" s="35">
        <f>AVERAGE('BD+FUNC'!AH59:BI59)</f>
        <v>168.96571428571434</v>
      </c>
      <c r="E59" s="35">
        <f>AVERAGE('BD+FUNC'!CN59:ABJ59)</f>
        <v>106.61</v>
      </c>
      <c r="F59" s="34"/>
      <c r="G59" s="34"/>
      <c r="H59" s="34"/>
      <c r="I59" s="34"/>
      <c r="J59" s="34"/>
      <c r="K59" s="34"/>
      <c r="L59" s="34"/>
      <c r="M59" s="34"/>
      <c r="N59" s="34"/>
      <c r="O59" s="43">
        <f t="shared" si="0"/>
        <v>240.37014784946231</v>
      </c>
      <c r="P59" s="43">
        <f t="shared" si="1"/>
        <v>164.3952678571429</v>
      </c>
      <c r="Q59" s="43">
        <f t="shared" si="2"/>
        <v>105.34375</v>
      </c>
      <c r="R59" s="44"/>
      <c r="S59" s="44"/>
      <c r="T59" s="44"/>
      <c r="U59" s="44"/>
      <c r="V59" s="44"/>
      <c r="W59" s="44"/>
      <c r="X59" s="44"/>
      <c r="Y59" s="44"/>
      <c r="Z59" s="44"/>
    </row>
    <row r="60" spans="1:26" x14ac:dyDescent="0.25">
      <c r="A60" s="17">
        <v>14</v>
      </c>
      <c r="B60" s="40" t="s">
        <v>4</v>
      </c>
      <c r="C60" s="35">
        <f>AVERAGE('BD+FUNC'!C60:AG60)</f>
        <v>245.23032258064512</v>
      </c>
      <c r="D60" s="35">
        <f>AVERAGE('BD+FUNC'!AH60:BI60)</f>
        <v>167.56107142857149</v>
      </c>
      <c r="E60" s="35">
        <f>AVERAGE('BD+FUNC'!CN60:ABJ60)</f>
        <v>104.01</v>
      </c>
      <c r="F60" s="34"/>
      <c r="G60" s="34"/>
      <c r="H60" s="34"/>
      <c r="I60" s="34"/>
      <c r="J60" s="34"/>
      <c r="K60" s="34"/>
      <c r="L60" s="34"/>
      <c r="M60" s="34"/>
      <c r="N60" s="34"/>
      <c r="O60" s="43">
        <f t="shared" si="0"/>
        <v>239.01826612903224</v>
      </c>
      <c r="P60" s="43">
        <f t="shared" si="1"/>
        <v>162.68462797619046</v>
      </c>
      <c r="Q60" s="43">
        <f t="shared" si="2"/>
        <v>104.08750000000002</v>
      </c>
      <c r="R60" s="44"/>
      <c r="S60" s="44"/>
      <c r="T60" s="44"/>
      <c r="U60" s="44"/>
      <c r="V60" s="44"/>
      <c r="W60" s="44"/>
      <c r="X60" s="44"/>
      <c r="Y60" s="44"/>
      <c r="Z60" s="44"/>
    </row>
    <row r="61" spans="1:26" x14ac:dyDescent="0.25">
      <c r="A61" s="17">
        <v>14</v>
      </c>
      <c r="B61" s="40" t="s">
        <v>5</v>
      </c>
      <c r="C61" s="35">
        <f>AVERAGE('BD+FUNC'!C61:AG61)</f>
        <v>246.48774193548383</v>
      </c>
      <c r="D61" s="35">
        <f>AVERAGE('BD+FUNC'!AH61:BI61)</f>
        <v>167.56107142857152</v>
      </c>
      <c r="E61" s="35">
        <f>AVERAGE('BD+FUNC'!CN61:ABJ61)</f>
        <v>101.51</v>
      </c>
      <c r="F61" s="34"/>
      <c r="G61" s="34"/>
      <c r="H61" s="34"/>
      <c r="I61" s="34"/>
      <c r="J61" s="34"/>
      <c r="K61" s="34"/>
      <c r="L61" s="34"/>
      <c r="M61" s="34"/>
      <c r="N61" s="34"/>
      <c r="O61" s="43">
        <f t="shared" si="0"/>
        <v>240.39737903225799</v>
      </c>
      <c r="P61" s="43">
        <f t="shared" si="1"/>
        <v>162.49965773809527</v>
      </c>
      <c r="Q61" s="43">
        <f t="shared" si="2"/>
        <v>96.315833333333345</v>
      </c>
      <c r="R61" s="44"/>
      <c r="S61" s="44"/>
      <c r="T61" s="44"/>
      <c r="U61" s="44"/>
      <c r="V61" s="44"/>
      <c r="W61" s="44"/>
      <c r="X61" s="44"/>
      <c r="Y61" s="44"/>
      <c r="Z61" s="44"/>
    </row>
    <row r="62" spans="1:26" x14ac:dyDescent="0.25">
      <c r="A62" s="17">
        <v>15</v>
      </c>
      <c r="B62" s="40" t="s">
        <v>2</v>
      </c>
      <c r="C62" s="35">
        <f>AVERAGE('BD+FUNC'!C62:AG62)</f>
        <v>249.87516129032258</v>
      </c>
      <c r="D62" s="35">
        <f>AVERAGE('BD+FUNC'!AH62:BI62)</f>
        <v>172.2471428571429</v>
      </c>
      <c r="E62" s="35">
        <f>AVERAGE('BD+FUNC'!CN62:ABJ62)</f>
        <v>106.78</v>
      </c>
      <c r="F62" s="34"/>
      <c r="G62" s="34"/>
      <c r="H62" s="34"/>
      <c r="I62" s="34"/>
      <c r="J62" s="34"/>
      <c r="K62" s="34"/>
      <c r="L62" s="34"/>
      <c r="M62" s="34"/>
      <c r="N62" s="34"/>
      <c r="O62" s="43">
        <f t="shared" si="0"/>
        <v>242.7204973118279</v>
      </c>
      <c r="P62" s="43">
        <f t="shared" si="1"/>
        <v>165.98412202380953</v>
      </c>
      <c r="Q62" s="43">
        <f t="shared" si="2"/>
        <v>105.33499999999999</v>
      </c>
      <c r="R62" s="44"/>
      <c r="S62" s="44"/>
      <c r="T62" s="44"/>
      <c r="U62" s="44"/>
      <c r="V62" s="44"/>
      <c r="W62" s="44"/>
      <c r="X62" s="44"/>
      <c r="Y62" s="44"/>
      <c r="Z62" s="44"/>
    </row>
    <row r="63" spans="1:26" x14ac:dyDescent="0.25">
      <c r="A63" s="17">
        <v>15</v>
      </c>
      <c r="B63" s="40" t="s">
        <v>3</v>
      </c>
      <c r="C63" s="35">
        <f>AVERAGE('BD+FUNC'!C63:AG63)</f>
        <v>246.59483870967745</v>
      </c>
      <c r="D63" s="35">
        <f>AVERAGE('BD+FUNC'!AH63:BI63)</f>
        <v>168.59678571428574</v>
      </c>
      <c r="E63" s="35">
        <f>AVERAGE('BD+FUNC'!CN63:ABJ63)</f>
        <v>106.78</v>
      </c>
      <c r="F63" s="34"/>
      <c r="G63" s="34"/>
      <c r="H63" s="34"/>
      <c r="I63" s="34"/>
      <c r="J63" s="34"/>
      <c r="K63" s="34"/>
      <c r="L63" s="34"/>
      <c r="M63" s="34"/>
      <c r="N63" s="34"/>
      <c r="O63" s="43">
        <f t="shared" si="0"/>
        <v>240.37014784946231</v>
      </c>
      <c r="P63" s="43">
        <f t="shared" si="1"/>
        <v>164.3952678571429</v>
      </c>
      <c r="Q63" s="43">
        <f t="shared" si="2"/>
        <v>105.34375</v>
      </c>
      <c r="R63" s="44"/>
      <c r="S63" s="44"/>
      <c r="T63" s="44"/>
      <c r="U63" s="44"/>
      <c r="V63" s="44"/>
      <c r="W63" s="44"/>
      <c r="X63" s="44"/>
      <c r="Y63" s="44"/>
      <c r="Z63" s="44"/>
    </row>
    <row r="64" spans="1:26" x14ac:dyDescent="0.25">
      <c r="A64" s="17">
        <v>15</v>
      </c>
      <c r="B64" s="40" t="s">
        <v>4</v>
      </c>
      <c r="C64" s="35">
        <f>AVERAGE('BD+FUNC'!C64:AG64)</f>
        <v>245.09290322580648</v>
      </c>
      <c r="D64" s="35">
        <f>AVERAGE('BD+FUNC'!AH64:BI64)</f>
        <v>167.38392857142864</v>
      </c>
      <c r="E64" s="35">
        <f>AVERAGE('BD+FUNC'!CN64:ABJ64)</f>
        <v>103.96</v>
      </c>
      <c r="F64" s="34"/>
      <c r="G64" s="34"/>
      <c r="H64" s="34"/>
      <c r="I64" s="34"/>
      <c r="J64" s="34"/>
      <c r="K64" s="34"/>
      <c r="L64" s="34"/>
      <c r="M64" s="34"/>
      <c r="N64" s="34"/>
      <c r="O64" s="43">
        <f t="shared" si="0"/>
        <v>239.01826612903224</v>
      </c>
      <c r="P64" s="43">
        <f t="shared" si="1"/>
        <v>162.68462797619046</v>
      </c>
      <c r="Q64" s="43">
        <f t="shared" si="2"/>
        <v>104.08750000000002</v>
      </c>
      <c r="R64" s="44"/>
      <c r="S64" s="44"/>
      <c r="T64" s="44"/>
      <c r="U64" s="44"/>
      <c r="V64" s="44"/>
      <c r="W64" s="44"/>
      <c r="X64" s="44"/>
      <c r="Y64" s="44"/>
      <c r="Z64" s="44"/>
    </row>
    <row r="65" spans="1:26" x14ac:dyDescent="0.25">
      <c r="A65" s="17">
        <v>15</v>
      </c>
      <c r="B65" s="40" t="s">
        <v>5</v>
      </c>
      <c r="C65" s="35">
        <f>AVERAGE('BD+FUNC'!C65:AG65)</f>
        <v>246.46870967741938</v>
      </c>
      <c r="D65" s="35">
        <f>AVERAGE('BD+FUNC'!AH65:BI65)</f>
        <v>167.38357142857149</v>
      </c>
      <c r="E65" s="35">
        <f>AVERAGE('BD+FUNC'!CN65:ABJ65)</f>
        <v>101.25</v>
      </c>
      <c r="F65" s="34"/>
      <c r="G65" s="34"/>
      <c r="H65" s="34"/>
      <c r="I65" s="34"/>
      <c r="J65" s="34"/>
      <c r="K65" s="34"/>
      <c r="L65" s="34"/>
      <c r="M65" s="34"/>
      <c r="N65" s="34"/>
      <c r="O65" s="43">
        <f t="shared" si="0"/>
        <v>240.39737903225799</v>
      </c>
      <c r="P65" s="43">
        <f t="shared" si="1"/>
        <v>162.49965773809527</v>
      </c>
      <c r="Q65" s="43">
        <f t="shared" si="2"/>
        <v>96.315833333333345</v>
      </c>
      <c r="R65" s="44"/>
      <c r="S65" s="44"/>
      <c r="T65" s="44"/>
      <c r="U65" s="44"/>
      <c r="V65" s="44"/>
      <c r="W65" s="44"/>
      <c r="X65" s="44"/>
      <c r="Y65" s="44"/>
      <c r="Z65" s="44"/>
    </row>
    <row r="66" spans="1:26" x14ac:dyDescent="0.25">
      <c r="A66" s="17">
        <v>16</v>
      </c>
      <c r="B66" s="40" t="s">
        <v>2</v>
      </c>
      <c r="C66" s="35">
        <f>AVERAGE('BD+FUNC'!C66:AG66)</f>
        <v>248.33354838709678</v>
      </c>
      <c r="D66" s="35">
        <f>AVERAGE('BD+FUNC'!AH66:BI66)</f>
        <v>171.18892857142865</v>
      </c>
      <c r="E66" s="35">
        <f>AVERAGE('BD+FUNC'!CN66:ABJ66)</f>
        <v>106.73</v>
      </c>
      <c r="F66" s="34"/>
      <c r="G66" s="34"/>
      <c r="H66" s="34"/>
      <c r="I66" s="34"/>
      <c r="J66" s="34"/>
      <c r="K66" s="34"/>
      <c r="L66" s="34"/>
      <c r="M66" s="34"/>
      <c r="N66" s="34"/>
      <c r="O66" s="43">
        <f t="shared" si="0"/>
        <v>242.7204973118279</v>
      </c>
      <c r="P66" s="43">
        <f t="shared" si="1"/>
        <v>165.98412202380953</v>
      </c>
      <c r="Q66" s="43">
        <f t="shared" si="2"/>
        <v>105.33499999999999</v>
      </c>
      <c r="R66" s="44"/>
      <c r="S66" s="44"/>
      <c r="T66" s="44"/>
      <c r="U66" s="44"/>
      <c r="V66" s="44"/>
      <c r="W66" s="44"/>
      <c r="X66" s="44"/>
      <c r="Y66" s="44"/>
      <c r="Z66" s="44"/>
    </row>
    <row r="67" spans="1:26" x14ac:dyDescent="0.25">
      <c r="A67" s="17">
        <v>16</v>
      </c>
      <c r="B67" s="40" t="s">
        <v>3</v>
      </c>
      <c r="C67" s="35">
        <f>AVERAGE('BD+FUNC'!C67:AG67)</f>
        <v>245.13548387096773</v>
      </c>
      <c r="D67" s="35">
        <f>AVERAGE('BD+FUNC'!AH67:BI67)</f>
        <v>167.99000000000007</v>
      </c>
      <c r="E67" s="35">
        <f>AVERAGE('BD+FUNC'!CN67:ABJ67)</f>
        <v>106.73</v>
      </c>
      <c r="F67" s="34"/>
      <c r="G67" s="34"/>
      <c r="H67" s="34"/>
      <c r="I67" s="34"/>
      <c r="J67" s="34"/>
      <c r="K67" s="34"/>
      <c r="L67" s="34"/>
      <c r="M67" s="34"/>
      <c r="N67" s="34"/>
      <c r="O67" s="43">
        <f t="shared" ref="O67:O97" si="3">AVERAGEIF($B$2:$B$97,B67,$C$2:$C$97)</f>
        <v>240.37014784946231</v>
      </c>
      <c r="P67" s="43">
        <f t="shared" ref="P67:P97" si="4">AVERAGEIF($B$2:$B$97,B67,$D$2:$D$97)</f>
        <v>164.3952678571429</v>
      </c>
      <c r="Q67" s="43">
        <f t="shared" ref="Q67:Q97" si="5">AVERAGEIF($B$2:$B$97,B67,$E$2:$E$97)</f>
        <v>105.34375</v>
      </c>
      <c r="R67" s="44"/>
      <c r="S67" s="44"/>
      <c r="T67" s="44"/>
      <c r="U67" s="44"/>
      <c r="V67" s="44"/>
      <c r="W67" s="44"/>
      <c r="X67" s="44"/>
      <c r="Y67" s="44"/>
      <c r="Z67" s="44"/>
    </row>
    <row r="68" spans="1:26" x14ac:dyDescent="0.25">
      <c r="A68" s="17">
        <v>16</v>
      </c>
      <c r="B68" s="40" t="s">
        <v>4</v>
      </c>
      <c r="C68" s="35">
        <f>AVERAGE('BD+FUNC'!C68:AG68)</f>
        <v>243.19419354838709</v>
      </c>
      <c r="D68" s="35">
        <f>AVERAGE('BD+FUNC'!AH68:BI68)</f>
        <v>166.48107142857151</v>
      </c>
      <c r="E68" s="35">
        <f>AVERAGE('BD+FUNC'!CN68:ABJ68)</f>
        <v>103.81</v>
      </c>
      <c r="F68" s="34"/>
      <c r="G68" s="34"/>
      <c r="H68" s="34"/>
      <c r="I68" s="34"/>
      <c r="J68" s="34"/>
      <c r="K68" s="34"/>
      <c r="L68" s="34"/>
      <c r="M68" s="34"/>
      <c r="N68" s="34"/>
      <c r="O68" s="43">
        <f t="shared" si="3"/>
        <v>239.01826612903224</v>
      </c>
      <c r="P68" s="43">
        <f t="shared" si="4"/>
        <v>162.68462797619046</v>
      </c>
      <c r="Q68" s="43">
        <f t="shared" si="5"/>
        <v>104.08750000000002</v>
      </c>
      <c r="R68" s="44"/>
      <c r="S68" s="44"/>
      <c r="T68" s="44"/>
      <c r="U68" s="44"/>
      <c r="V68" s="44"/>
      <c r="W68" s="44"/>
      <c r="X68" s="44"/>
      <c r="Y68" s="44"/>
      <c r="Z68" s="44"/>
    </row>
    <row r="69" spans="1:26" x14ac:dyDescent="0.25">
      <c r="A69" s="17">
        <v>16</v>
      </c>
      <c r="B69" s="40" t="s">
        <v>5</v>
      </c>
      <c r="C69" s="35">
        <f>AVERAGE('BD+FUNC'!C69:AG69)</f>
        <v>245.01483870967738</v>
      </c>
      <c r="D69" s="35">
        <f>AVERAGE('BD+FUNC'!AH69:BI69)</f>
        <v>166.48107142857151</v>
      </c>
      <c r="E69" s="35">
        <f>AVERAGE('BD+FUNC'!CN69:ABJ69)</f>
        <v>101.01</v>
      </c>
      <c r="F69" s="34"/>
      <c r="G69" s="34"/>
      <c r="H69" s="34"/>
      <c r="I69" s="34"/>
      <c r="J69" s="34"/>
      <c r="K69" s="34"/>
      <c r="L69" s="34"/>
      <c r="M69" s="34"/>
      <c r="N69" s="34"/>
      <c r="O69" s="43">
        <f t="shared" si="3"/>
        <v>240.39737903225799</v>
      </c>
      <c r="P69" s="43">
        <f t="shared" si="4"/>
        <v>162.49965773809527</v>
      </c>
      <c r="Q69" s="43">
        <f t="shared" si="5"/>
        <v>96.315833333333345</v>
      </c>
      <c r="R69" s="44"/>
      <c r="S69" s="44"/>
      <c r="T69" s="44"/>
      <c r="U69" s="44"/>
      <c r="V69" s="44"/>
      <c r="W69" s="44"/>
      <c r="X69" s="44"/>
      <c r="Y69" s="44"/>
      <c r="Z69" s="44"/>
    </row>
    <row r="70" spans="1:26" x14ac:dyDescent="0.25">
      <c r="A70" s="17">
        <v>17</v>
      </c>
      <c r="B70" s="40" t="s">
        <v>2</v>
      </c>
      <c r="C70" s="35">
        <f>AVERAGE('BD+FUNC'!C70:AG70)</f>
        <v>244.9977419354839</v>
      </c>
      <c r="D70" s="35">
        <f>AVERAGE('BD+FUNC'!AH70:BI70)</f>
        <v>169.09321428571428</v>
      </c>
      <c r="E70" s="35">
        <f>AVERAGE('BD+FUNC'!CN70:ABJ70)</f>
        <v>106.19</v>
      </c>
      <c r="F70" s="34"/>
      <c r="G70" s="34"/>
      <c r="H70" s="34"/>
      <c r="I70" s="34"/>
      <c r="J70" s="34"/>
      <c r="K70" s="34"/>
      <c r="L70" s="34"/>
      <c r="M70" s="34"/>
      <c r="N70" s="34"/>
      <c r="O70" s="43">
        <f t="shared" si="3"/>
        <v>242.7204973118279</v>
      </c>
      <c r="P70" s="43">
        <f t="shared" si="4"/>
        <v>165.98412202380953</v>
      </c>
      <c r="Q70" s="43">
        <f t="shared" si="5"/>
        <v>105.33499999999999</v>
      </c>
      <c r="R70" s="44"/>
      <c r="S70" s="44"/>
      <c r="T70" s="44"/>
      <c r="U70" s="44"/>
      <c r="V70" s="44"/>
      <c r="W70" s="44"/>
      <c r="X70" s="44"/>
      <c r="Y70" s="44"/>
      <c r="Z70" s="44"/>
    </row>
    <row r="71" spans="1:26" x14ac:dyDescent="0.25">
      <c r="A71" s="17">
        <v>17</v>
      </c>
      <c r="B71" s="40" t="s">
        <v>3</v>
      </c>
      <c r="C71" s="35">
        <f>AVERAGE('BD+FUNC'!C71:AG71)</f>
        <v>241.83161290322576</v>
      </c>
      <c r="D71" s="35">
        <f>AVERAGE('BD+FUNC'!AH71:BI71)</f>
        <v>167.56749999999997</v>
      </c>
      <c r="E71" s="35">
        <f>AVERAGE('BD+FUNC'!CN71:ABJ71)</f>
        <v>106.19</v>
      </c>
      <c r="F71" s="34"/>
      <c r="G71" s="34"/>
      <c r="H71" s="34"/>
      <c r="I71" s="34"/>
      <c r="J71" s="34"/>
      <c r="K71" s="34"/>
      <c r="L71" s="34"/>
      <c r="M71" s="34"/>
      <c r="N71" s="34"/>
      <c r="O71" s="43">
        <f t="shared" si="3"/>
        <v>240.37014784946231</v>
      </c>
      <c r="P71" s="43">
        <f t="shared" si="4"/>
        <v>164.3952678571429</v>
      </c>
      <c r="Q71" s="43">
        <f t="shared" si="5"/>
        <v>105.34375</v>
      </c>
      <c r="R71" s="44"/>
      <c r="S71" s="44"/>
      <c r="T71" s="44"/>
      <c r="U71" s="44"/>
      <c r="V71" s="44"/>
      <c r="W71" s="44"/>
      <c r="X71" s="44"/>
      <c r="Y71" s="44"/>
      <c r="Z71" s="44"/>
    </row>
    <row r="72" spans="1:26" x14ac:dyDescent="0.25">
      <c r="A72" s="17">
        <v>17</v>
      </c>
      <c r="B72" s="40" t="s">
        <v>4</v>
      </c>
      <c r="C72" s="35">
        <f>AVERAGE('BD+FUNC'!C72:AG72)</f>
        <v>240.3122580645161</v>
      </c>
      <c r="D72" s="35">
        <f>AVERAGE('BD+FUNC'!AH72:BI72)</f>
        <v>164.28321428571434</v>
      </c>
      <c r="E72" s="35">
        <f>AVERAGE('BD+FUNC'!CN72:ABJ72)</f>
        <v>103.73</v>
      </c>
      <c r="F72" s="34"/>
      <c r="G72" s="34"/>
      <c r="H72" s="34"/>
      <c r="I72" s="34"/>
      <c r="J72" s="34"/>
      <c r="K72" s="34"/>
      <c r="L72" s="34"/>
      <c r="M72" s="34"/>
      <c r="N72" s="34"/>
      <c r="O72" s="43">
        <f t="shared" si="3"/>
        <v>239.01826612903224</v>
      </c>
      <c r="P72" s="43">
        <f t="shared" si="4"/>
        <v>162.68462797619046</v>
      </c>
      <c r="Q72" s="43">
        <f t="shared" si="5"/>
        <v>104.08750000000002</v>
      </c>
      <c r="R72" s="44"/>
      <c r="S72" s="44"/>
      <c r="T72" s="44"/>
      <c r="U72" s="44"/>
      <c r="V72" s="44"/>
      <c r="W72" s="44"/>
      <c r="X72" s="44"/>
      <c r="Y72" s="44"/>
      <c r="Z72" s="44"/>
    </row>
    <row r="73" spans="1:26" x14ac:dyDescent="0.25">
      <c r="A73" s="17">
        <v>17</v>
      </c>
      <c r="B73" s="40" t="s">
        <v>5</v>
      </c>
      <c r="C73" s="35">
        <f>AVERAGE('BD+FUNC'!C73:AG73)</f>
        <v>241.83161290322576</v>
      </c>
      <c r="D73" s="35">
        <f>AVERAGE('BD+FUNC'!AH73:BI73)</f>
        <v>164.28250000000003</v>
      </c>
      <c r="E73" s="35">
        <f>AVERAGE('BD+FUNC'!CN73:ABJ73)</f>
        <v>100.77</v>
      </c>
      <c r="F73" s="34"/>
      <c r="G73" s="34"/>
      <c r="H73" s="34"/>
      <c r="I73" s="34"/>
      <c r="J73" s="34"/>
      <c r="K73" s="34"/>
      <c r="L73" s="34"/>
      <c r="M73" s="34"/>
      <c r="N73" s="34"/>
      <c r="O73" s="43">
        <f t="shared" si="3"/>
        <v>240.39737903225799</v>
      </c>
      <c r="P73" s="43">
        <f t="shared" si="4"/>
        <v>162.49965773809527</v>
      </c>
      <c r="Q73" s="43">
        <f t="shared" si="5"/>
        <v>96.315833333333345</v>
      </c>
      <c r="R73" s="44"/>
      <c r="S73" s="44"/>
      <c r="T73" s="44"/>
      <c r="U73" s="44"/>
      <c r="V73" s="44"/>
      <c r="W73" s="44"/>
      <c r="X73" s="44"/>
      <c r="Y73" s="44"/>
      <c r="Z73" s="44"/>
    </row>
    <row r="74" spans="1:26" x14ac:dyDescent="0.25">
      <c r="A74" s="17">
        <v>18</v>
      </c>
      <c r="B74" s="40" t="s">
        <v>2</v>
      </c>
      <c r="C74" s="35">
        <f>AVERAGE('BD+FUNC'!C74:AG74)</f>
        <v>245.9470967741936</v>
      </c>
      <c r="D74" s="35">
        <f>AVERAGE('BD+FUNC'!AH74:BI74)</f>
        <v>171.38714285714286</v>
      </c>
      <c r="E74" s="35">
        <f>AVERAGE('BD+FUNC'!CN74:ABJ74)</f>
        <v>106.57</v>
      </c>
      <c r="F74" s="34"/>
      <c r="G74" s="34"/>
      <c r="H74" s="34"/>
      <c r="I74" s="34"/>
      <c r="J74" s="34"/>
      <c r="K74" s="34"/>
      <c r="L74" s="34"/>
      <c r="M74" s="34"/>
      <c r="N74" s="34"/>
      <c r="O74" s="43">
        <f t="shared" si="3"/>
        <v>242.7204973118279</v>
      </c>
      <c r="P74" s="43">
        <f t="shared" si="4"/>
        <v>165.98412202380953</v>
      </c>
      <c r="Q74" s="43">
        <f t="shared" si="5"/>
        <v>105.33499999999999</v>
      </c>
      <c r="R74" s="44"/>
      <c r="S74" s="44"/>
      <c r="T74" s="44"/>
      <c r="U74" s="44"/>
      <c r="V74" s="44"/>
      <c r="W74" s="44"/>
      <c r="X74" s="44"/>
      <c r="Y74" s="44"/>
      <c r="Z74" s="44"/>
    </row>
    <row r="75" spans="1:26" x14ac:dyDescent="0.25">
      <c r="A75" s="17">
        <v>18</v>
      </c>
      <c r="B75" s="40" t="s">
        <v>3</v>
      </c>
      <c r="C75" s="35">
        <f>AVERAGE('BD+FUNC'!C75:AG75)</f>
        <v>242.19774193548383</v>
      </c>
      <c r="D75" s="35">
        <f>AVERAGE('BD+FUNC'!AH75:BI75)</f>
        <v>169.91714285714289</v>
      </c>
      <c r="E75" s="35">
        <f>AVERAGE('BD+FUNC'!CN75:ABJ75)</f>
        <v>106.57</v>
      </c>
      <c r="F75" s="34"/>
      <c r="G75" s="34"/>
      <c r="H75" s="34"/>
      <c r="I75" s="34"/>
      <c r="J75" s="34"/>
      <c r="K75" s="34"/>
      <c r="L75" s="34"/>
      <c r="M75" s="34"/>
      <c r="N75" s="34"/>
      <c r="O75" s="43">
        <f t="shared" si="3"/>
        <v>240.37014784946231</v>
      </c>
      <c r="P75" s="43">
        <f t="shared" si="4"/>
        <v>164.3952678571429</v>
      </c>
      <c r="Q75" s="43">
        <f t="shared" si="5"/>
        <v>105.34375</v>
      </c>
      <c r="R75" s="44"/>
      <c r="S75" s="44"/>
      <c r="T75" s="44"/>
      <c r="U75" s="44"/>
      <c r="V75" s="44"/>
      <c r="W75" s="44"/>
      <c r="X75" s="44"/>
      <c r="Y75" s="44"/>
      <c r="Z75" s="44"/>
    </row>
    <row r="76" spans="1:26" x14ac:dyDescent="0.25">
      <c r="A76" s="17">
        <v>18</v>
      </c>
      <c r="B76" s="40" t="s">
        <v>4</v>
      </c>
      <c r="C76" s="35">
        <f>AVERAGE('BD+FUNC'!C76:AG76)</f>
        <v>240.81032258064513</v>
      </c>
      <c r="D76" s="35">
        <f>AVERAGE('BD+FUNC'!AH76:BI76)</f>
        <v>164.74071428571435</v>
      </c>
      <c r="E76" s="35">
        <f>AVERAGE('BD+FUNC'!CN76:ABJ76)</f>
        <v>103.78</v>
      </c>
      <c r="F76" s="34"/>
      <c r="G76" s="34"/>
      <c r="H76" s="34"/>
      <c r="I76" s="34"/>
      <c r="J76" s="34"/>
      <c r="K76" s="34"/>
      <c r="L76" s="34"/>
      <c r="M76" s="34"/>
      <c r="N76" s="34"/>
      <c r="O76" s="43">
        <f t="shared" si="3"/>
        <v>239.01826612903224</v>
      </c>
      <c r="P76" s="43">
        <f t="shared" si="4"/>
        <v>162.68462797619046</v>
      </c>
      <c r="Q76" s="43">
        <f t="shared" si="5"/>
        <v>104.08750000000002</v>
      </c>
      <c r="R76" s="44"/>
      <c r="S76" s="44"/>
      <c r="T76" s="44"/>
      <c r="U76" s="44"/>
      <c r="V76" s="44"/>
      <c r="W76" s="44"/>
      <c r="X76" s="44"/>
      <c r="Y76" s="44"/>
      <c r="Z76" s="44"/>
    </row>
    <row r="77" spans="1:26" x14ac:dyDescent="0.25">
      <c r="A77" s="17">
        <v>18</v>
      </c>
      <c r="B77" s="40" t="s">
        <v>5</v>
      </c>
      <c r="C77" s="35">
        <f>AVERAGE('BD+FUNC'!C77:AG77)</f>
        <v>242.20935483870963</v>
      </c>
      <c r="D77" s="35">
        <f>AVERAGE('BD+FUNC'!AH77:BI77)</f>
        <v>164.74071428571435</v>
      </c>
      <c r="E77" s="35">
        <f>AVERAGE('BD+FUNC'!CN77:ABJ77)</f>
        <v>100.53</v>
      </c>
      <c r="F77" s="34"/>
      <c r="G77" s="34"/>
      <c r="H77" s="34"/>
      <c r="I77" s="34"/>
      <c r="J77" s="34"/>
      <c r="K77" s="34"/>
      <c r="L77" s="34"/>
      <c r="M77" s="34"/>
      <c r="N77" s="34"/>
      <c r="O77" s="43">
        <f t="shared" si="3"/>
        <v>240.39737903225799</v>
      </c>
      <c r="P77" s="43">
        <f t="shared" si="4"/>
        <v>162.49965773809527</v>
      </c>
      <c r="Q77" s="43">
        <f t="shared" si="5"/>
        <v>96.315833333333345</v>
      </c>
      <c r="R77" s="44"/>
      <c r="S77" s="44"/>
      <c r="T77" s="44"/>
      <c r="U77" s="44"/>
      <c r="V77" s="44"/>
      <c r="W77" s="44"/>
      <c r="X77" s="44"/>
      <c r="Y77" s="44"/>
      <c r="Z77" s="44"/>
    </row>
    <row r="78" spans="1:26" x14ac:dyDescent="0.25">
      <c r="A78" s="17">
        <v>19</v>
      </c>
      <c r="B78" s="40" t="s">
        <v>2</v>
      </c>
      <c r="C78" s="35">
        <f>AVERAGE('BD+FUNC'!C78:AG78)</f>
        <v>251.92193548387093</v>
      </c>
      <c r="D78" s="35">
        <f>AVERAGE('BD+FUNC'!AH78:BI78)</f>
        <v>174.76357142857142</v>
      </c>
      <c r="E78" s="35">
        <f>AVERAGE('BD+FUNC'!CN78:ABJ78)</f>
        <v>107.08</v>
      </c>
      <c r="F78" s="34"/>
      <c r="G78" s="34"/>
      <c r="H78" s="34"/>
      <c r="I78" s="34"/>
      <c r="J78" s="34"/>
      <c r="K78" s="34"/>
      <c r="L78" s="34"/>
      <c r="M78" s="34"/>
      <c r="N78" s="34"/>
      <c r="O78" s="43">
        <f t="shared" si="3"/>
        <v>242.7204973118279</v>
      </c>
      <c r="P78" s="43">
        <f t="shared" si="4"/>
        <v>165.98412202380953</v>
      </c>
      <c r="Q78" s="43">
        <f t="shared" si="5"/>
        <v>105.33499999999999</v>
      </c>
      <c r="R78" s="44"/>
      <c r="S78" s="44"/>
      <c r="T78" s="44"/>
      <c r="U78" s="44"/>
      <c r="V78" s="44"/>
      <c r="W78" s="44"/>
      <c r="X78" s="44"/>
      <c r="Y78" s="44"/>
      <c r="Z78" s="44"/>
    </row>
    <row r="79" spans="1:26" x14ac:dyDescent="0.25">
      <c r="A79" s="17">
        <v>19</v>
      </c>
      <c r="B79" s="40" t="s">
        <v>3</v>
      </c>
      <c r="C79" s="35">
        <f>AVERAGE('BD+FUNC'!C79:AG79)</f>
        <v>246.83548387096764</v>
      </c>
      <c r="D79" s="35">
        <f>AVERAGE('BD+FUNC'!AH79:BI79)</f>
        <v>172.34321428571431</v>
      </c>
      <c r="E79" s="35">
        <f>AVERAGE('BD+FUNC'!CN79:ABJ79)</f>
        <v>107.08</v>
      </c>
      <c r="F79" s="34"/>
      <c r="G79" s="34"/>
      <c r="H79" s="34"/>
      <c r="I79" s="34"/>
      <c r="J79" s="34"/>
      <c r="K79" s="34"/>
      <c r="L79" s="34"/>
      <c r="M79" s="34"/>
      <c r="N79" s="34"/>
      <c r="O79" s="43">
        <f t="shared" si="3"/>
        <v>240.37014784946231</v>
      </c>
      <c r="P79" s="43">
        <f t="shared" si="4"/>
        <v>164.3952678571429</v>
      </c>
      <c r="Q79" s="43">
        <f t="shared" si="5"/>
        <v>105.34375</v>
      </c>
      <c r="R79" s="44"/>
      <c r="S79" s="44"/>
      <c r="T79" s="44"/>
      <c r="U79" s="44"/>
      <c r="V79" s="44"/>
      <c r="W79" s="44"/>
      <c r="X79" s="44"/>
      <c r="Y79" s="44"/>
      <c r="Z79" s="44"/>
    </row>
    <row r="80" spans="1:26" x14ac:dyDescent="0.25">
      <c r="A80" s="17">
        <v>19</v>
      </c>
      <c r="B80" s="40" t="s">
        <v>4</v>
      </c>
      <c r="C80" s="35">
        <f>AVERAGE('BD+FUNC'!C80:AG80)</f>
        <v>245.20935483870957</v>
      </c>
      <c r="D80" s="35">
        <f>AVERAGE('BD+FUNC'!AH80:BI80)</f>
        <v>167.38071428571433</v>
      </c>
      <c r="E80" s="35">
        <f>AVERAGE('BD+FUNC'!CN80:ABJ80)</f>
        <v>103.89</v>
      </c>
      <c r="F80" s="34"/>
      <c r="G80" s="34"/>
      <c r="H80" s="34"/>
      <c r="I80" s="34"/>
      <c r="J80" s="34"/>
      <c r="K80" s="34"/>
      <c r="L80" s="34"/>
      <c r="M80" s="34"/>
      <c r="N80" s="34"/>
      <c r="O80" s="43">
        <f t="shared" si="3"/>
        <v>239.01826612903224</v>
      </c>
      <c r="P80" s="43">
        <f t="shared" si="4"/>
        <v>162.68462797619046</v>
      </c>
      <c r="Q80" s="43">
        <f t="shared" si="5"/>
        <v>104.08750000000002</v>
      </c>
      <c r="R80" s="44"/>
      <c r="S80" s="44"/>
      <c r="T80" s="44"/>
      <c r="U80" s="44"/>
      <c r="V80" s="44"/>
      <c r="W80" s="44"/>
      <c r="X80" s="44"/>
      <c r="Y80" s="44"/>
      <c r="Z80" s="44"/>
    </row>
    <row r="81" spans="1:26" x14ac:dyDescent="0.25">
      <c r="A81" s="17">
        <v>19</v>
      </c>
      <c r="B81" s="40" t="s">
        <v>5</v>
      </c>
      <c r="C81" s="35">
        <f>AVERAGE('BD+FUNC'!C81:AG81)</f>
        <v>247.08548387096764</v>
      </c>
      <c r="D81" s="35">
        <f>AVERAGE('BD+FUNC'!AH81:BI81)</f>
        <v>167.38107142857149</v>
      </c>
      <c r="E81" s="35">
        <f>AVERAGE('BD+FUNC'!CN81:ABJ81)</f>
        <v>100.28</v>
      </c>
      <c r="F81" s="34"/>
      <c r="G81" s="34"/>
      <c r="H81" s="34"/>
      <c r="I81" s="34"/>
      <c r="J81" s="34"/>
      <c r="K81" s="34"/>
      <c r="L81" s="34"/>
      <c r="M81" s="34"/>
      <c r="N81" s="34"/>
      <c r="O81" s="43">
        <f t="shared" si="3"/>
        <v>240.39737903225799</v>
      </c>
      <c r="P81" s="43">
        <f t="shared" si="4"/>
        <v>162.49965773809527</v>
      </c>
      <c r="Q81" s="43">
        <f t="shared" si="5"/>
        <v>96.315833333333345</v>
      </c>
      <c r="R81" s="44"/>
      <c r="S81" s="44"/>
      <c r="T81" s="44"/>
      <c r="U81" s="44"/>
      <c r="V81" s="44"/>
      <c r="W81" s="44"/>
      <c r="X81" s="44"/>
      <c r="Y81" s="44"/>
      <c r="Z81" s="44"/>
    </row>
    <row r="82" spans="1:26" x14ac:dyDescent="0.25">
      <c r="A82" s="17">
        <v>20</v>
      </c>
      <c r="B82" s="40" t="s">
        <v>2</v>
      </c>
      <c r="C82" s="35">
        <f>AVERAGE('BD+FUNC'!C82:AG82)</f>
        <v>252.75290322580642</v>
      </c>
      <c r="D82" s="35">
        <f>AVERAGE('BD+FUNC'!AH82:BI82)</f>
        <v>175.00392857142856</v>
      </c>
      <c r="E82" s="35">
        <f>AVERAGE('BD+FUNC'!CN82:ABJ82)</f>
        <v>106.46</v>
      </c>
      <c r="F82" s="34"/>
      <c r="G82" s="34"/>
      <c r="H82" s="34"/>
      <c r="I82" s="34"/>
      <c r="J82" s="34"/>
      <c r="K82" s="34"/>
      <c r="L82" s="34"/>
      <c r="M82" s="34"/>
      <c r="N82" s="34"/>
      <c r="O82" s="43">
        <f t="shared" si="3"/>
        <v>242.7204973118279</v>
      </c>
      <c r="P82" s="43">
        <f t="shared" si="4"/>
        <v>165.98412202380953</v>
      </c>
      <c r="Q82" s="43">
        <f t="shared" si="5"/>
        <v>105.33499999999999</v>
      </c>
      <c r="R82" s="44"/>
      <c r="S82" s="44"/>
      <c r="T82" s="44"/>
      <c r="U82" s="44"/>
      <c r="V82" s="44"/>
      <c r="W82" s="44"/>
      <c r="X82" s="44"/>
      <c r="Y82" s="44"/>
      <c r="Z82" s="44"/>
    </row>
    <row r="83" spans="1:26" x14ac:dyDescent="0.25">
      <c r="A83" s="17">
        <v>20</v>
      </c>
      <c r="B83" s="40" t="s">
        <v>3</v>
      </c>
      <c r="C83" s="35">
        <f>AVERAGE('BD+FUNC'!C83:AG83)</f>
        <v>247.728064516129</v>
      </c>
      <c r="D83" s="35">
        <f>AVERAGE('BD+FUNC'!AH83:BI83)</f>
        <v>172.51142857142855</v>
      </c>
      <c r="E83" s="35">
        <f>AVERAGE('BD+FUNC'!CN83:ABJ83)</f>
        <v>106.46</v>
      </c>
      <c r="F83" s="34"/>
      <c r="G83" s="34"/>
      <c r="H83" s="34"/>
      <c r="I83" s="34"/>
      <c r="J83" s="34"/>
      <c r="K83" s="34"/>
      <c r="L83" s="34"/>
      <c r="M83" s="34"/>
      <c r="N83" s="34"/>
      <c r="O83" s="43">
        <f t="shared" si="3"/>
        <v>240.37014784946231</v>
      </c>
      <c r="P83" s="43">
        <f t="shared" si="4"/>
        <v>164.3952678571429</v>
      </c>
      <c r="Q83" s="43">
        <f t="shared" si="5"/>
        <v>105.34375</v>
      </c>
      <c r="R83" s="44"/>
      <c r="S83" s="44"/>
      <c r="T83" s="44"/>
      <c r="U83" s="44"/>
      <c r="V83" s="44"/>
      <c r="W83" s="44"/>
      <c r="X83" s="44"/>
      <c r="Y83" s="44"/>
      <c r="Z83" s="44"/>
    </row>
    <row r="84" spans="1:26" x14ac:dyDescent="0.25">
      <c r="A84" s="17">
        <v>20</v>
      </c>
      <c r="B84" s="40" t="s">
        <v>4</v>
      </c>
      <c r="C84" s="35">
        <f>AVERAGE('BD+FUNC'!C84:AG84)</f>
        <v>246.10258064516125</v>
      </c>
      <c r="D84" s="35">
        <f>AVERAGE('BD+FUNC'!AH84:BI84)</f>
        <v>167.34821428571431</v>
      </c>
      <c r="E84" s="35">
        <f>AVERAGE('BD+FUNC'!CN84:ABJ84)</f>
        <v>103.94</v>
      </c>
      <c r="F84" s="34"/>
      <c r="G84" s="34"/>
      <c r="H84" s="34"/>
      <c r="I84" s="34"/>
      <c r="J84" s="34"/>
      <c r="K84" s="34"/>
      <c r="L84" s="34"/>
      <c r="M84" s="34"/>
      <c r="N84" s="34"/>
      <c r="O84" s="43">
        <f t="shared" si="3"/>
        <v>239.01826612903224</v>
      </c>
      <c r="P84" s="43">
        <f t="shared" si="4"/>
        <v>162.68462797619046</v>
      </c>
      <c r="Q84" s="43">
        <f t="shared" si="5"/>
        <v>104.08750000000002</v>
      </c>
      <c r="R84" s="44"/>
      <c r="S84" s="44"/>
      <c r="T84" s="44"/>
      <c r="U84" s="44"/>
      <c r="V84" s="44"/>
      <c r="W84" s="44"/>
      <c r="X84" s="44"/>
      <c r="Y84" s="44"/>
      <c r="Z84" s="44"/>
    </row>
    <row r="85" spans="1:26" x14ac:dyDescent="0.25">
      <c r="A85" s="17">
        <v>20</v>
      </c>
      <c r="B85" s="40" t="s">
        <v>5</v>
      </c>
      <c r="C85" s="35">
        <f>AVERAGE('BD+FUNC'!C85:AG85)</f>
        <v>247.95806451612896</v>
      </c>
      <c r="D85" s="35">
        <f>AVERAGE('BD+FUNC'!AH85:BI85)</f>
        <v>167.34785714285718</v>
      </c>
      <c r="E85" s="35">
        <f>AVERAGE('BD+FUNC'!CN85:ABJ85)</f>
        <v>100.04</v>
      </c>
      <c r="F85" s="34"/>
      <c r="G85" s="34"/>
      <c r="H85" s="34"/>
      <c r="I85" s="34"/>
      <c r="J85" s="34"/>
      <c r="K85" s="34"/>
      <c r="L85" s="34"/>
      <c r="M85" s="34"/>
      <c r="N85" s="34"/>
      <c r="O85" s="43">
        <f t="shared" si="3"/>
        <v>240.39737903225799</v>
      </c>
      <c r="P85" s="43">
        <f t="shared" si="4"/>
        <v>162.49965773809527</v>
      </c>
      <c r="Q85" s="43">
        <f t="shared" si="5"/>
        <v>96.315833333333345</v>
      </c>
      <c r="R85" s="44"/>
      <c r="S85" s="44"/>
      <c r="T85" s="44"/>
      <c r="U85" s="44"/>
      <c r="V85" s="44"/>
      <c r="W85" s="44"/>
      <c r="X85" s="44"/>
      <c r="Y85" s="44"/>
      <c r="Z85" s="44"/>
    </row>
    <row r="86" spans="1:26" x14ac:dyDescent="0.25">
      <c r="A86" s="17">
        <v>21</v>
      </c>
      <c r="B86" s="40" t="s">
        <v>2</v>
      </c>
      <c r="C86" s="35">
        <f>AVERAGE('BD+FUNC'!C86:AG86)</f>
        <v>254.09677419354838</v>
      </c>
      <c r="D86" s="35">
        <f>AVERAGE('BD+FUNC'!AH86:BI86)</f>
        <v>175.30857142857141</v>
      </c>
      <c r="E86" s="35">
        <f>AVERAGE('BD+FUNC'!CN86:ABJ86)</f>
        <v>106.48</v>
      </c>
      <c r="F86" s="34"/>
      <c r="G86" s="34"/>
      <c r="H86" s="34"/>
      <c r="I86" s="34"/>
      <c r="J86" s="34"/>
      <c r="K86" s="34"/>
      <c r="L86" s="34"/>
      <c r="M86" s="34"/>
      <c r="N86" s="34"/>
      <c r="O86" s="43">
        <f t="shared" si="3"/>
        <v>242.7204973118279</v>
      </c>
      <c r="P86" s="43">
        <f t="shared" si="4"/>
        <v>165.98412202380953</v>
      </c>
      <c r="Q86" s="43">
        <f t="shared" si="5"/>
        <v>105.33499999999999</v>
      </c>
      <c r="R86" s="44"/>
      <c r="S86" s="44"/>
      <c r="T86" s="44"/>
      <c r="U86" s="44"/>
      <c r="V86" s="44"/>
      <c r="W86" s="44"/>
      <c r="X86" s="44"/>
      <c r="Y86" s="44"/>
      <c r="Z86" s="44"/>
    </row>
    <row r="87" spans="1:26" x14ac:dyDescent="0.25">
      <c r="A87" s="17">
        <v>21</v>
      </c>
      <c r="B87" s="40" t="s">
        <v>3</v>
      </c>
      <c r="C87" s="35">
        <f>AVERAGE('BD+FUNC'!C87:AG87)</f>
        <v>249.69838709677424</v>
      </c>
      <c r="D87" s="35">
        <f>AVERAGE('BD+FUNC'!AH87:BI87)</f>
        <v>172.88071428571428</v>
      </c>
      <c r="E87" s="35">
        <f>AVERAGE('BD+FUNC'!CN87:ABJ87)</f>
        <v>106.48</v>
      </c>
      <c r="F87" s="34"/>
      <c r="G87" s="34"/>
      <c r="H87" s="34"/>
      <c r="I87" s="34"/>
      <c r="J87" s="34"/>
      <c r="K87" s="34"/>
      <c r="L87" s="34"/>
      <c r="M87" s="34"/>
      <c r="N87" s="34"/>
      <c r="O87" s="43">
        <f t="shared" si="3"/>
        <v>240.37014784946231</v>
      </c>
      <c r="P87" s="43">
        <f t="shared" si="4"/>
        <v>164.3952678571429</v>
      </c>
      <c r="Q87" s="43">
        <f t="shared" si="5"/>
        <v>105.34375</v>
      </c>
      <c r="R87" s="44"/>
      <c r="S87" s="44"/>
      <c r="T87" s="44"/>
      <c r="U87" s="44"/>
      <c r="V87" s="44"/>
      <c r="W87" s="44"/>
      <c r="X87" s="44"/>
      <c r="Y87" s="44"/>
      <c r="Z87" s="44"/>
    </row>
    <row r="88" spans="1:26" x14ac:dyDescent="0.25">
      <c r="A88" s="17">
        <v>21</v>
      </c>
      <c r="B88" s="40" t="s">
        <v>4</v>
      </c>
      <c r="C88" s="35">
        <f>AVERAGE('BD+FUNC'!C88:AG88)</f>
        <v>248.41096774193551</v>
      </c>
      <c r="D88" s="35">
        <f>AVERAGE('BD+FUNC'!AH88:BI88)</f>
        <v>167.80392857142857</v>
      </c>
      <c r="E88" s="35">
        <f>AVERAGE('BD+FUNC'!CN88:ABJ88)</f>
        <v>105.69</v>
      </c>
      <c r="F88" s="34"/>
      <c r="G88" s="34"/>
      <c r="H88" s="34"/>
      <c r="I88" s="34"/>
      <c r="J88" s="34"/>
      <c r="K88" s="34"/>
      <c r="L88" s="34"/>
      <c r="M88" s="34"/>
      <c r="N88" s="34"/>
      <c r="O88" s="43">
        <f t="shared" si="3"/>
        <v>239.01826612903224</v>
      </c>
      <c r="P88" s="43">
        <f t="shared" si="4"/>
        <v>162.68462797619046</v>
      </c>
      <c r="Q88" s="43">
        <f t="shared" si="5"/>
        <v>104.08750000000002</v>
      </c>
      <c r="R88" s="44"/>
      <c r="S88" s="44"/>
      <c r="T88" s="44"/>
      <c r="U88" s="44"/>
      <c r="V88" s="44"/>
      <c r="W88" s="44"/>
      <c r="X88" s="44"/>
      <c r="Y88" s="44"/>
      <c r="Z88" s="44"/>
    </row>
    <row r="89" spans="1:26" x14ac:dyDescent="0.25">
      <c r="A89" s="17">
        <v>21</v>
      </c>
      <c r="B89" s="40" t="s">
        <v>5</v>
      </c>
      <c r="C89" s="35">
        <f>AVERAGE('BD+FUNC'!C89:AG89)</f>
        <v>250.0409677419355</v>
      </c>
      <c r="D89" s="35">
        <f>AVERAGE('BD+FUNC'!AH89:BI89)</f>
        <v>167.80321428571429</v>
      </c>
      <c r="E89" s="35">
        <f>AVERAGE('BD+FUNC'!CN89:ABJ89)</f>
        <v>99.8</v>
      </c>
      <c r="F89" s="34"/>
      <c r="G89" s="34"/>
      <c r="H89" s="34"/>
      <c r="I89" s="34"/>
      <c r="J89" s="34"/>
      <c r="K89" s="34"/>
      <c r="L89" s="34"/>
      <c r="M89" s="34"/>
      <c r="N89" s="34"/>
      <c r="O89" s="43">
        <f t="shared" si="3"/>
        <v>240.39737903225799</v>
      </c>
      <c r="P89" s="43">
        <f t="shared" si="4"/>
        <v>162.49965773809527</v>
      </c>
      <c r="Q89" s="43">
        <f t="shared" si="5"/>
        <v>96.315833333333345</v>
      </c>
      <c r="R89" s="44"/>
      <c r="S89" s="44"/>
      <c r="T89" s="44"/>
      <c r="U89" s="44"/>
      <c r="V89" s="44"/>
      <c r="W89" s="44"/>
      <c r="X89" s="44"/>
      <c r="Y89" s="44"/>
      <c r="Z89" s="44"/>
    </row>
    <row r="90" spans="1:26" x14ac:dyDescent="0.25">
      <c r="A90" s="17">
        <v>22</v>
      </c>
      <c r="B90" s="40" t="s">
        <v>2</v>
      </c>
      <c r="C90" s="35">
        <f>AVERAGE('BD+FUNC'!C90:AG90)</f>
        <v>249.36193548387098</v>
      </c>
      <c r="D90" s="35">
        <f>AVERAGE('BD+FUNC'!AH90:BI90)</f>
        <v>172.3907142857143</v>
      </c>
      <c r="E90" s="35">
        <f>AVERAGE('BD+FUNC'!CN90:ABJ90)</f>
        <v>106.3</v>
      </c>
      <c r="F90" s="34"/>
      <c r="G90" s="34"/>
      <c r="H90" s="34"/>
      <c r="I90" s="34"/>
      <c r="J90" s="34"/>
      <c r="K90" s="34"/>
      <c r="L90" s="34"/>
      <c r="M90" s="34"/>
      <c r="N90" s="34"/>
      <c r="O90" s="43">
        <f t="shared" si="3"/>
        <v>242.7204973118279</v>
      </c>
      <c r="P90" s="43">
        <f t="shared" si="4"/>
        <v>165.98412202380953</v>
      </c>
      <c r="Q90" s="43">
        <f t="shared" si="5"/>
        <v>105.33499999999999</v>
      </c>
      <c r="R90" s="44"/>
      <c r="S90" s="44"/>
      <c r="T90" s="44"/>
      <c r="U90" s="44"/>
      <c r="V90" s="44"/>
      <c r="W90" s="44"/>
      <c r="X90" s="44"/>
      <c r="Y90" s="44"/>
      <c r="Z90" s="44"/>
    </row>
    <row r="91" spans="1:26" x14ac:dyDescent="0.25">
      <c r="A91" s="17">
        <v>22</v>
      </c>
      <c r="B91" s="40" t="s">
        <v>3</v>
      </c>
      <c r="C91" s="35">
        <f>AVERAGE('BD+FUNC'!C91:AG91)</f>
        <v>245.71516129032258</v>
      </c>
      <c r="D91" s="35">
        <f>AVERAGE('BD+FUNC'!AH91:BI91)</f>
        <v>170.80821428571431</v>
      </c>
      <c r="E91" s="35">
        <f>AVERAGE('BD+FUNC'!CN91:ABJ91)</f>
        <v>106.3</v>
      </c>
      <c r="F91" s="34"/>
      <c r="G91" s="34"/>
      <c r="H91" s="34"/>
      <c r="I91" s="34"/>
      <c r="J91" s="34"/>
      <c r="K91" s="34"/>
      <c r="L91" s="34"/>
      <c r="M91" s="34"/>
      <c r="N91" s="34"/>
      <c r="O91" s="43">
        <f t="shared" si="3"/>
        <v>240.37014784946231</v>
      </c>
      <c r="P91" s="43">
        <f t="shared" si="4"/>
        <v>164.3952678571429</v>
      </c>
      <c r="Q91" s="43">
        <f t="shared" si="5"/>
        <v>105.34375</v>
      </c>
      <c r="R91" s="44"/>
      <c r="S91" s="44"/>
      <c r="T91" s="44"/>
      <c r="U91" s="44"/>
      <c r="V91" s="44"/>
      <c r="W91" s="44"/>
      <c r="X91" s="44"/>
      <c r="Y91" s="44"/>
      <c r="Z91" s="44"/>
    </row>
    <row r="92" spans="1:26" x14ac:dyDescent="0.25">
      <c r="A92" s="17">
        <v>22</v>
      </c>
      <c r="B92" s="40" t="s">
        <v>4</v>
      </c>
      <c r="C92" s="35">
        <f>AVERAGE('BD+FUNC'!C92:AG92)</f>
        <v>244.26129032258061</v>
      </c>
      <c r="D92" s="35">
        <f>AVERAGE('BD+FUNC'!AH92:BI92)</f>
        <v>165.56857142857146</v>
      </c>
      <c r="E92" s="35">
        <f>AVERAGE('BD+FUNC'!CN92:ABJ92)</f>
        <v>106.3</v>
      </c>
      <c r="F92" s="34"/>
      <c r="G92" s="34"/>
      <c r="H92" s="34"/>
      <c r="I92" s="34"/>
      <c r="J92" s="34"/>
      <c r="K92" s="34"/>
      <c r="L92" s="34"/>
      <c r="M92" s="34"/>
      <c r="N92" s="34"/>
      <c r="O92" s="43">
        <f t="shared" si="3"/>
        <v>239.01826612903224</v>
      </c>
      <c r="P92" s="43">
        <f t="shared" si="4"/>
        <v>162.68462797619046</v>
      </c>
      <c r="Q92" s="43">
        <f t="shared" si="5"/>
        <v>104.08750000000002</v>
      </c>
      <c r="R92" s="44"/>
      <c r="S92" s="44"/>
      <c r="T92" s="44"/>
      <c r="U92" s="44"/>
      <c r="V92" s="44"/>
      <c r="W92" s="44"/>
      <c r="X92" s="44"/>
      <c r="Y92" s="44"/>
      <c r="Z92" s="44"/>
    </row>
    <row r="93" spans="1:26" x14ac:dyDescent="0.25">
      <c r="A93" s="17">
        <v>22</v>
      </c>
      <c r="B93" s="40" t="s">
        <v>5</v>
      </c>
      <c r="C93" s="35">
        <f>AVERAGE('BD+FUNC'!C93:AG93)</f>
        <v>245.81870967741932</v>
      </c>
      <c r="D93" s="35">
        <f>AVERAGE('BD+FUNC'!AH93:BI93)</f>
        <v>165.56857142857146</v>
      </c>
      <c r="E93" s="35">
        <f>AVERAGE('BD+FUNC'!CN93:ABJ93)</f>
        <v>99.56</v>
      </c>
      <c r="F93" s="34"/>
      <c r="G93" s="34"/>
      <c r="H93" s="34"/>
      <c r="I93" s="34"/>
      <c r="J93" s="34"/>
      <c r="K93" s="34"/>
      <c r="L93" s="34"/>
      <c r="M93" s="34"/>
      <c r="N93" s="34"/>
      <c r="O93" s="43">
        <f t="shared" si="3"/>
        <v>240.39737903225799</v>
      </c>
      <c r="P93" s="43">
        <f t="shared" si="4"/>
        <v>162.49965773809527</v>
      </c>
      <c r="Q93" s="43">
        <f t="shared" si="5"/>
        <v>96.315833333333345</v>
      </c>
      <c r="R93" s="44"/>
      <c r="S93" s="44"/>
      <c r="T93" s="44"/>
      <c r="U93" s="44"/>
      <c r="V93" s="44"/>
      <c r="W93" s="44"/>
      <c r="X93" s="44"/>
      <c r="Y93" s="44"/>
      <c r="Z93" s="44"/>
    </row>
    <row r="94" spans="1:26" x14ac:dyDescent="0.25">
      <c r="A94" s="17">
        <v>23</v>
      </c>
      <c r="B94" s="40" t="s">
        <v>2</v>
      </c>
      <c r="C94" s="35">
        <f>AVERAGE('BD+FUNC'!C94:AG94)</f>
        <v>243.89612903225802</v>
      </c>
      <c r="D94" s="35">
        <f>AVERAGE('BD+FUNC'!AH94:BI94)</f>
        <v>168.4025</v>
      </c>
      <c r="E94" s="35">
        <f>AVERAGE('BD+FUNC'!CN94:ABJ94)</f>
        <v>105.3</v>
      </c>
      <c r="F94" s="34"/>
      <c r="G94" s="34"/>
      <c r="H94" s="34"/>
      <c r="I94" s="34"/>
      <c r="J94" s="34"/>
      <c r="K94" s="34"/>
      <c r="L94" s="34"/>
      <c r="M94" s="34"/>
      <c r="N94" s="34"/>
      <c r="O94" s="43">
        <f t="shared" si="3"/>
        <v>242.7204973118279</v>
      </c>
      <c r="P94" s="43">
        <f t="shared" si="4"/>
        <v>165.98412202380953</v>
      </c>
      <c r="Q94" s="43">
        <f t="shared" si="5"/>
        <v>105.33499999999999</v>
      </c>
      <c r="R94" s="44"/>
      <c r="S94" s="44"/>
      <c r="T94" s="44"/>
      <c r="U94" s="44"/>
      <c r="V94" s="44"/>
      <c r="W94" s="44"/>
      <c r="X94" s="44"/>
      <c r="Y94" s="44"/>
      <c r="Z94" s="44"/>
    </row>
    <row r="95" spans="1:26" x14ac:dyDescent="0.25">
      <c r="A95" s="17">
        <v>23</v>
      </c>
      <c r="B95" s="40" t="s">
        <v>3</v>
      </c>
      <c r="C95" s="35">
        <f>AVERAGE('BD+FUNC'!C95:AG95)</f>
        <v>240.95516129032256</v>
      </c>
      <c r="D95" s="35">
        <f>AVERAGE('BD+FUNC'!AH95:BI95)</f>
        <v>168.10357142857146</v>
      </c>
      <c r="E95" s="35">
        <f>AVERAGE('BD+FUNC'!CN95:ABJ95)</f>
        <v>105.3</v>
      </c>
      <c r="F95" s="34"/>
      <c r="G95" s="34"/>
      <c r="H95" s="34"/>
      <c r="I95" s="34"/>
      <c r="J95" s="34"/>
      <c r="K95" s="34"/>
      <c r="L95" s="34"/>
      <c r="M95" s="34"/>
      <c r="N95" s="34"/>
      <c r="O95" s="43">
        <f t="shared" si="3"/>
        <v>240.37014784946231</v>
      </c>
      <c r="P95" s="43">
        <f t="shared" si="4"/>
        <v>164.3952678571429</v>
      </c>
      <c r="Q95" s="43">
        <f t="shared" si="5"/>
        <v>105.34375</v>
      </c>
      <c r="R95" s="44"/>
      <c r="S95" s="44"/>
      <c r="T95" s="44"/>
      <c r="U95" s="44"/>
      <c r="V95" s="44"/>
      <c r="W95" s="44"/>
      <c r="X95" s="44"/>
      <c r="Y95" s="44"/>
      <c r="Z95" s="44"/>
    </row>
    <row r="96" spans="1:26" x14ac:dyDescent="0.25">
      <c r="A96" s="17">
        <v>23</v>
      </c>
      <c r="B96" s="40" t="s">
        <v>4</v>
      </c>
      <c r="C96" s="35">
        <f>AVERAGE('BD+FUNC'!C96:AG96)</f>
        <v>239.57290322580647</v>
      </c>
      <c r="D96" s="35">
        <f>AVERAGE('BD+FUNC'!AH96:BI96)</f>
        <v>162.99107142857147</v>
      </c>
      <c r="E96" s="35">
        <f>AVERAGE('BD+FUNC'!CN96:ABJ96)</f>
        <v>105.3</v>
      </c>
      <c r="F96" s="34"/>
      <c r="G96" s="34"/>
      <c r="H96" s="34"/>
      <c r="I96" s="34"/>
      <c r="J96" s="34"/>
      <c r="K96" s="34"/>
      <c r="L96" s="34"/>
      <c r="M96" s="34"/>
      <c r="N96" s="34"/>
      <c r="O96" s="43">
        <f t="shared" si="3"/>
        <v>239.01826612903224</v>
      </c>
      <c r="P96" s="43">
        <f t="shared" si="4"/>
        <v>162.68462797619046</v>
      </c>
      <c r="Q96" s="43">
        <f t="shared" si="5"/>
        <v>104.08750000000002</v>
      </c>
      <c r="R96" s="44"/>
      <c r="S96" s="44"/>
      <c r="T96" s="44"/>
      <c r="U96" s="44"/>
      <c r="V96" s="44"/>
      <c r="W96" s="44"/>
      <c r="X96" s="44"/>
      <c r="Y96" s="44"/>
      <c r="Z96" s="44"/>
    </row>
    <row r="97" spans="1:26" x14ac:dyDescent="0.25">
      <c r="A97" s="17">
        <v>23</v>
      </c>
      <c r="B97" s="40" t="s">
        <v>5</v>
      </c>
      <c r="C97" s="35">
        <f>AVERAGE('BD+FUNC'!C97:AG97)</f>
        <v>240.95548387096773</v>
      </c>
      <c r="D97" s="35">
        <f>AVERAGE('BD+FUNC'!AH97:BI97)</f>
        <v>162.99071428571435</v>
      </c>
      <c r="E97" s="35">
        <f>AVERAGE('BD+FUNC'!CN97:ABJ97)</f>
        <v>99.32</v>
      </c>
      <c r="F97" s="34"/>
      <c r="G97" s="34"/>
      <c r="H97" s="34"/>
      <c r="I97" s="34"/>
      <c r="J97" s="34"/>
      <c r="K97" s="34"/>
      <c r="L97" s="34"/>
      <c r="M97" s="34"/>
      <c r="N97" s="34"/>
      <c r="O97" s="43">
        <f t="shared" si="3"/>
        <v>240.39737903225799</v>
      </c>
      <c r="P97" s="43">
        <f t="shared" si="4"/>
        <v>162.49965773809527</v>
      </c>
      <c r="Q97" s="43">
        <f t="shared" si="5"/>
        <v>96.315833333333345</v>
      </c>
      <c r="R97" s="44"/>
      <c r="S97" s="44"/>
      <c r="T97" s="44"/>
      <c r="U97" s="44"/>
      <c r="V97" s="44"/>
      <c r="W97" s="44"/>
      <c r="X97" s="44"/>
      <c r="Y97" s="44"/>
      <c r="Z97" s="44"/>
    </row>
    <row r="101" spans="1:26" x14ac:dyDescent="0.25">
      <c r="A101" s="53" t="s">
        <v>33</v>
      </c>
      <c r="B101" s="17" t="s">
        <v>2</v>
      </c>
      <c r="C101" s="3">
        <f t="array" ref="C101">MIN(IF($B$2:$B$97=$B$101,C$2:C$97,""))</f>
        <v>229.94967741935488</v>
      </c>
      <c r="D101" s="3">
        <f t="array" ref="D101">MIN(IF($B$2:$B$97=$B$101,D$2:D$97,""))</f>
        <v>154.12642857142856</v>
      </c>
      <c r="E101" s="3">
        <f t="array" ref="E101">MIN(IF($B$2:$B$97=$B$101,E$2:E$97,""))</f>
        <v>102.47</v>
      </c>
    </row>
    <row r="102" spans="1:26" x14ac:dyDescent="0.25">
      <c r="A102" s="54"/>
      <c r="B102" s="17" t="s">
        <v>3</v>
      </c>
      <c r="C102" s="3">
        <f t="array" ref="C102">MIN(IF($B$2:$B$97=$B$102,C$2:C$97,""))</f>
        <v>229.64903225806455</v>
      </c>
      <c r="D102" s="3">
        <f t="array" ref="D102">MIN(IF($B$2:$B$97=$B$102,D$2:D$97,""))</f>
        <v>153.22142857142859</v>
      </c>
      <c r="E102" s="3">
        <f t="array" ref="E102">MIN(IF($B$2:$B$97=$B$102,E$2:E$97,""))</f>
        <v>102.47</v>
      </c>
    </row>
    <row r="103" spans="1:26" x14ac:dyDescent="0.25">
      <c r="A103" s="54"/>
      <c r="B103" s="17" t="s">
        <v>4</v>
      </c>
      <c r="C103" s="3">
        <f t="array" ref="C103">MIN(IF($B$2:$B$97=$B$103,C$2:C$97,""))</f>
        <v>228.2587096774194</v>
      </c>
      <c r="D103" s="3">
        <f t="array" ref="D103">MIN(IF($B$2:$B$97=$B$103,D$2:D$97,""))</f>
        <v>154.50535714285715</v>
      </c>
      <c r="E103" s="3">
        <f t="array" ref="E103">MIN(IF($B$2:$B$97=$B$103,E$2:E$97,""))</f>
        <v>102.47</v>
      </c>
    </row>
    <row r="104" spans="1:26" x14ac:dyDescent="0.25">
      <c r="A104" s="55"/>
      <c r="B104" s="17" t="s">
        <v>5</v>
      </c>
      <c r="C104" s="3">
        <f t="array" ref="C104">MIN(IF($B$2:$B$97=$B$104,C$2:C$97,""))</f>
        <v>229.64838709677423</v>
      </c>
      <c r="D104" s="3">
        <f t="array" ref="D104">MIN(IF($B$2:$B$97=$B$104,D$2:D$97,""))</f>
        <v>154.13607142857146</v>
      </c>
      <c r="E104" s="3">
        <f t="array" ref="E104">MIN(IF($B$2:$B$97=$B$104,E$2:E$97,""))</f>
        <v>49.77</v>
      </c>
    </row>
    <row r="107" spans="1:26" x14ac:dyDescent="0.25">
      <c r="A107" s="53" t="s">
        <v>34</v>
      </c>
      <c r="B107" s="17" t="s">
        <v>2</v>
      </c>
      <c r="C107" s="3">
        <f t="array" ref="C107">MAX(IF($B$2:$B$97=$B$107,C$2:C$97,""))</f>
        <v>254.09677419354838</v>
      </c>
      <c r="D107" s="3">
        <f t="array" ref="D107">MAX(IF($B$2:$B$97=$B$107,D$2:D$97,""))</f>
        <v>175.30857142857141</v>
      </c>
      <c r="E107" s="3">
        <f t="array" ref="E107">MAX(IF($B$2:$B$97=$B$107,E$2:E$97,""))</f>
        <v>107.08</v>
      </c>
    </row>
    <row r="108" spans="1:26" x14ac:dyDescent="0.25">
      <c r="A108" s="54"/>
      <c r="B108" s="17" t="s">
        <v>3</v>
      </c>
      <c r="C108" s="3">
        <f t="array" ref="C108">MAX(IF($B$2:$B$97=$B$108,C$2:C$97,""))</f>
        <v>249.69838709677424</v>
      </c>
      <c r="D108" s="3">
        <f t="array" ref="D108">MAX(IF($B$2:$B$97=$B$108,D$2:D$97,""))</f>
        <v>172.88071428571428</v>
      </c>
      <c r="E108" s="3">
        <f t="array" ref="E108">MAX(IF($B$2:$B$97=$B$108,E$2:E$97,""))</f>
        <v>107.08</v>
      </c>
    </row>
    <row r="109" spans="1:26" x14ac:dyDescent="0.25">
      <c r="A109" s="54"/>
      <c r="B109" s="17" t="s">
        <v>4</v>
      </c>
      <c r="C109" s="3">
        <f t="array" ref="C109">MAX(IF($B$2:$B$97=$B$109,C$2:C$97,""))</f>
        <v>248.41096774193551</v>
      </c>
      <c r="D109" s="3">
        <f t="array" ref="D109">MAX(IF($B$2:$B$97=$B$109,D$2:D$97,""))</f>
        <v>167.80392857142857</v>
      </c>
      <c r="E109" s="3">
        <f t="array" ref="E109">MAX(IF($B$2:$B$97=$B$109,E$2:E$97,""))</f>
        <v>106.3</v>
      </c>
    </row>
    <row r="110" spans="1:26" x14ac:dyDescent="0.25">
      <c r="A110" s="55"/>
      <c r="B110" s="17" t="s">
        <v>5</v>
      </c>
      <c r="C110" s="3">
        <f t="array" ref="C110">MAX(IF($B$2:$B$97=$B$110,C$2:C$97,""))</f>
        <v>250.0409677419355</v>
      </c>
      <c r="D110" s="3">
        <f t="array" ref="D110">MAX(IF($B$2:$B$97=$B$110,D$2:D$97,""))</f>
        <v>167.80321428571429</v>
      </c>
      <c r="E110" s="3">
        <f t="array" ref="E110">MAX(IF($B$2:$B$97=$B$110,E$2:E$97,""))</f>
        <v>104</v>
      </c>
    </row>
  </sheetData>
  <mergeCells count="2">
    <mergeCell ref="A101:A104"/>
    <mergeCell ref="A107:A110"/>
  </mergeCells>
  <conditionalFormatting sqref="C2:C97">
    <cfRule type="expression" dxfId="7" priority="1">
      <formula>C2=$C$110</formula>
    </cfRule>
    <cfRule type="expression" dxfId="6" priority="2">
      <formula>C2=$C$109</formula>
    </cfRule>
    <cfRule type="expression" dxfId="5" priority="3">
      <formula>C2=$C$108</formula>
    </cfRule>
    <cfRule type="expression" dxfId="4" priority="4">
      <formula>C2=$C$107</formula>
    </cfRule>
    <cfRule type="expression" dxfId="3" priority="5">
      <formula>C2=$C$104</formula>
    </cfRule>
    <cfRule type="expression" dxfId="2" priority="6">
      <formula>C2=$C$103</formula>
    </cfRule>
    <cfRule type="expression" dxfId="1" priority="7">
      <formula>C2=$C$102</formula>
    </cfRule>
    <cfRule type="cellIs" dxfId="0" priority="8" operator="equal">
      <formula>$C$101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"/>
  <sheetViews>
    <sheetView zoomScale="90" zoomScaleNormal="90" workbookViewId="0">
      <selection activeCell="I2" sqref="I2"/>
    </sheetView>
  </sheetViews>
  <sheetFormatPr defaultRowHeight="15" x14ac:dyDescent="0.25"/>
  <sheetData>
    <row r="1" spans="1:26" x14ac:dyDescent="0.25">
      <c r="B1" t="s">
        <v>57</v>
      </c>
      <c r="C1" t="s">
        <v>58</v>
      </c>
      <c r="D1" t="s">
        <v>59</v>
      </c>
      <c r="E1" t="s">
        <v>62</v>
      </c>
      <c r="F1" t="s">
        <v>63</v>
      </c>
      <c r="G1" t="s">
        <v>60</v>
      </c>
      <c r="H1" t="s">
        <v>61</v>
      </c>
      <c r="N1" s="47"/>
      <c r="O1" s="47"/>
      <c r="P1" s="47"/>
      <c r="Q1" s="47"/>
      <c r="R1" s="47"/>
      <c r="S1" s="47"/>
      <c r="U1" s="47"/>
      <c r="V1" s="47"/>
      <c r="W1" s="47"/>
      <c r="X1" s="47"/>
      <c r="Y1" s="47"/>
      <c r="Z1" s="47"/>
    </row>
    <row r="2" spans="1:26" x14ac:dyDescent="0.25">
      <c r="A2" t="s">
        <v>67</v>
      </c>
      <c r="B2" s="3">
        <v>128.40083333333331</v>
      </c>
      <c r="C2" s="3">
        <v>87.930416666666659</v>
      </c>
      <c r="D2" s="3">
        <v>133.5975</v>
      </c>
      <c r="E2" s="3">
        <v>136.58000000000001</v>
      </c>
      <c r="F2" s="3">
        <v>133.98041666666666</v>
      </c>
      <c r="G2" s="3">
        <v>131.20124999999999</v>
      </c>
      <c r="H2" s="3">
        <v>131.93375</v>
      </c>
      <c r="M2" s="3"/>
      <c r="N2" s="3"/>
      <c r="O2" s="3"/>
      <c r="P2" s="3"/>
      <c r="Q2" s="3"/>
      <c r="R2" s="3"/>
      <c r="S2" s="3"/>
    </row>
    <row r="3" spans="1:26" x14ac:dyDescent="0.25">
      <c r="A3" t="s">
        <v>64</v>
      </c>
      <c r="B3" s="3">
        <v>130.43291666666667</v>
      </c>
      <c r="C3" s="3">
        <v>89.048749999999984</v>
      </c>
      <c r="D3" s="3">
        <v>133.91166666666666</v>
      </c>
      <c r="E3" s="3">
        <v>136.58000000000001</v>
      </c>
      <c r="F3" s="3">
        <v>136.98874999999998</v>
      </c>
      <c r="G3" s="3">
        <v>134.02499999999998</v>
      </c>
      <c r="H3" s="3">
        <v>131.93375</v>
      </c>
      <c r="M3" s="3"/>
      <c r="N3" s="3"/>
      <c r="O3" s="3"/>
      <c r="P3" s="3"/>
      <c r="Q3" s="3"/>
      <c r="R3" s="3"/>
      <c r="S3" s="3"/>
    </row>
    <row r="4" spans="1:26" x14ac:dyDescent="0.25">
      <c r="A4" t="s">
        <v>65</v>
      </c>
      <c r="B4" s="3">
        <v>79.247916666666654</v>
      </c>
      <c r="C4" s="3">
        <v>60.886249999999997</v>
      </c>
      <c r="D4" s="3">
        <v>79.552916666666661</v>
      </c>
      <c r="E4" s="3">
        <v>81.851666666666645</v>
      </c>
      <c r="F4" s="3">
        <v>89.5</v>
      </c>
      <c r="G4" s="3">
        <v>91.954166666666694</v>
      </c>
      <c r="H4" s="3">
        <v>104.88749999999999</v>
      </c>
      <c r="M4" s="3"/>
      <c r="N4" s="3"/>
      <c r="O4" s="3"/>
      <c r="P4" s="3"/>
      <c r="Q4" s="3"/>
      <c r="R4" s="3"/>
      <c r="S4" s="3"/>
    </row>
    <row r="5" spans="1:26" x14ac:dyDescent="0.25">
      <c r="A5" t="s">
        <v>66</v>
      </c>
      <c r="B5" s="3">
        <v>49.769999999999989</v>
      </c>
      <c r="C5" s="3">
        <v>49.769999999999989</v>
      </c>
      <c r="D5" s="3">
        <v>49.769999999999989</v>
      </c>
      <c r="E5" s="3">
        <v>49.769999999999989</v>
      </c>
      <c r="F5" s="3">
        <v>49.769999999999989</v>
      </c>
      <c r="G5" s="3">
        <v>49.769999999999989</v>
      </c>
      <c r="H5" s="3">
        <v>49.769999999999989</v>
      </c>
      <c r="M5" s="3"/>
      <c r="N5" s="3"/>
      <c r="O5" s="3"/>
      <c r="P5" s="3"/>
      <c r="Q5" s="3"/>
      <c r="R5" s="3"/>
      <c r="S5" s="3"/>
    </row>
  </sheetData>
  <phoneticPr fontId="18" type="noConversion"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7845faa-03cc-49cd-bb78-417d718ee1f8">EPYKTNNKC6QZ-347962844-31006</_dlc_DocId>
    <_dlc_DocIdUrl xmlns="e7845faa-03cc-49cd-bb78-417d718ee1f8">
      <Url>https://direcionalcomercializadora.sharepoint.com/sites/fileserver/_layouts/15/DocIdRedir.aspx?ID=EPYKTNNKC6QZ-347962844-31006</Url>
      <Description>EPYKTNNKC6QZ-347962844-31006</Description>
    </_dlc_DocIdUrl>
    <_Flow_SignoffStatus xmlns="5da882be-81a4-4a49-8f97-1e0cb5dc1e9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62ED1522FDC44A8AA14E04C2FBE52D" ma:contentTypeVersion="12" ma:contentTypeDescription="Crie um novo documento." ma:contentTypeScope="" ma:versionID="14f2feaea6d135e8e8add22a02514458">
  <xsd:schema xmlns:xsd="http://www.w3.org/2001/XMLSchema" xmlns:xs="http://www.w3.org/2001/XMLSchema" xmlns:p="http://schemas.microsoft.com/office/2006/metadata/properties" xmlns:ns2="e7845faa-03cc-49cd-bb78-417d718ee1f8" xmlns:ns3="5da882be-81a4-4a49-8f97-1e0cb5dc1e98" targetNamespace="http://schemas.microsoft.com/office/2006/metadata/properties" ma:root="true" ma:fieldsID="0de7efd122ff7b768da0029d4b7c1e42" ns2:_="" ns3:_="">
    <xsd:import namespace="e7845faa-03cc-49cd-bb78-417d718ee1f8"/>
    <xsd:import namespace="5da882be-81a4-4a49-8f97-1e0cb5dc1e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45faa-03cc-49cd-bb78-417d718ee1f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882be-81a4-4a49-8f97-1e0cb5dc1e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tatus de liberação" ma:internalName="Status_x0020_de_x0020_libera_x00e7__x00e3_o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5A2483-AF92-4891-8014-871EA6BBD41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2CBF172-47B5-4699-BF19-A2412077E5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F1C8B1-9C74-4C7F-8D19-10A77511B85C}">
  <ds:schemaRefs>
    <ds:schemaRef ds:uri="http://schemas.microsoft.com/office/2006/metadata/properties"/>
    <ds:schemaRef ds:uri="http://schemas.microsoft.com/office/infopath/2007/PartnerControls"/>
    <ds:schemaRef ds:uri="e7845faa-03cc-49cd-bb78-417d718ee1f8"/>
    <ds:schemaRef ds:uri="5da882be-81a4-4a49-8f97-1e0cb5dc1e98"/>
  </ds:schemaRefs>
</ds:datastoreItem>
</file>

<file path=customXml/itemProps4.xml><?xml version="1.0" encoding="utf-8"?>
<ds:datastoreItem xmlns:ds="http://schemas.openxmlformats.org/officeDocument/2006/customXml" ds:itemID="{7F7ECD41-75C0-4C74-BA0B-408BF9794A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GRAFICO Horario</vt:lpstr>
      <vt:lpstr>BD+FUNC</vt:lpstr>
      <vt:lpstr>GRAFICO Mensal (dia)</vt:lpstr>
      <vt:lpstr>GRAFICO Mensal (hora)</vt:lpstr>
      <vt:lpstr>PLD mensal (dia)</vt:lpstr>
      <vt:lpstr>PLD mensal (hora)</vt:lpstr>
      <vt:lpstr>PLD semanal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Melo</dc:creator>
  <cp:lastModifiedBy>Analu Sorbara | Direcional Energia</cp:lastModifiedBy>
  <dcterms:created xsi:type="dcterms:W3CDTF">2021-01-01T00:03:04Z</dcterms:created>
  <dcterms:modified xsi:type="dcterms:W3CDTF">2021-04-14T13:30:33Z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b322e491-c04a-4d43-a343-19bb36144f61</vt:lpwstr>
  </property>
  <property fmtid="{D5CDD505-2E9C-101B-9397-08002B2CF9AE}" pid="3" name="ContentTypeId">
    <vt:lpwstr>0x0101002762ED1522FDC44A8AA14E04C2FBE52D</vt:lpwstr>
  </property>
  <property fmtid="{D5CDD505-2E9C-101B-9397-08002B2CF9AE}" pid="4" name="_dlc_DocIdItemGuid">
    <vt:lpwstr>11f71710-a7be-450c-9224-9008fc7cefd8</vt:lpwstr>
  </property>
</Properties>
</file>