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hidePivotFieldList="1" defaultThemeVersion="166925"/>
  <mc:AlternateContent xmlns:mc="http://schemas.openxmlformats.org/markup-compatibility/2006">
    <mc:Choice Requires="x15">
      <x15ac:absPath xmlns:x15ac="http://schemas.microsoft.com/office/spreadsheetml/2010/11/ac" url="A:\Ravi Folder\Learning Folder\Ravi Projects\Excel\"/>
    </mc:Choice>
  </mc:AlternateContent>
  <xr:revisionPtr revIDLastSave="0" documentId="13_ncr:1_{E0DBD303-D45D-4ACD-A92A-A974CADD6ACB}" xr6:coauthVersionLast="40" xr6:coauthVersionMax="40" xr10:uidLastSave="{00000000-0000-0000-0000-000000000000}"/>
  <bookViews>
    <workbookView xWindow="0" yWindow="0" windowWidth="20490" windowHeight="7695" xr2:uid="{00000000-000D-0000-FFFF-FFFF00000000}"/>
  </bookViews>
  <sheets>
    <sheet name="DASHBOARD" sheetId="3" r:id="rId1"/>
    <sheet name="Electricity Consumption Analysi" sheetId="1" r:id="rId2"/>
    <sheet name="Analysis" sheetId="4" r:id="rId3"/>
  </sheets>
  <definedNames>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F8" i="4"/>
  <c r="B3" i="4"/>
  <c r="B52" i="4"/>
  <c r="F3" i="4"/>
  <c r="K2" i="1" l="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K3" i="1"/>
  <c r="K4" i="1"/>
  <c r="K5" i="1"/>
  <c r="K6" i="1"/>
  <c r="K7" i="1"/>
  <c r="K8" i="1"/>
  <c r="K9" i="1"/>
  <c r="K10" i="1"/>
  <c r="K11" i="1"/>
  <c r="K12" i="1"/>
  <c r="K13" i="1"/>
  <c r="K14" i="1"/>
  <c r="K15" i="1"/>
  <c r="K16" i="1"/>
  <c r="K17" i="1"/>
  <c r="K18" i="1"/>
  <c r="K19" i="1"/>
  <c r="K20" i="1"/>
  <c r="K21" i="1"/>
  <c r="K22" i="1"/>
  <c r="K23" i="1"/>
  <c r="K24" i="1"/>
  <c r="K25" i="1"/>
  <c r="K27" i="1"/>
  <c r="K28" i="1"/>
  <c r="K29" i="1"/>
  <c r="K30" i="1"/>
  <c r="K32" i="1"/>
  <c r="K33" i="1"/>
  <c r="K34" i="1"/>
  <c r="K35" i="1"/>
  <c r="K36" i="1"/>
  <c r="K37" i="1"/>
  <c r="K38" i="1"/>
  <c r="K39" i="1"/>
  <c r="K40" i="1"/>
  <c r="K41" i="1"/>
  <c r="K42" i="1"/>
  <c r="K43" i="1"/>
  <c r="K45" i="1"/>
  <c r="K46" i="1"/>
  <c r="K47" i="1"/>
  <c r="K48"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2" i="1"/>
  <c r="C34" i="1"/>
  <c r="C35" i="1"/>
  <c r="C36" i="1"/>
  <c r="C37" i="1"/>
  <c r="C38" i="1"/>
  <c r="C39" i="1"/>
  <c r="C40" i="1"/>
  <c r="C41" i="1"/>
  <c r="C42" i="1"/>
  <c r="C43" i="1"/>
  <c r="C44" i="1"/>
  <c r="C45" i="1"/>
  <c r="C46" i="1"/>
  <c r="C47" i="1"/>
  <c r="C48" i="1"/>
  <c r="B37" i="1"/>
  <c r="N49" i="1"/>
  <c r="C33" i="1"/>
  <c r="D33" i="1"/>
</calcChain>
</file>

<file path=xl/sharedStrings.xml><?xml version="1.0" encoding="utf-8"?>
<sst xmlns="http://schemas.openxmlformats.org/spreadsheetml/2006/main" count="300" uniqueCount="83">
  <si>
    <t xml:space="preserve">City </t>
  </si>
  <si>
    <t>Year</t>
  </si>
  <si>
    <t>Consumption of Electricity (in lakh units)-Domestic purpose</t>
  </si>
  <si>
    <t>Consumption of Electricity (in lakh units)-Commercial purpose</t>
  </si>
  <si>
    <t>Consumption of Electricity (in lakh units)-Industry purpose</t>
  </si>
  <si>
    <t>Consumption of Electricity (in lakh units)-Public Water Work &amp; Street Light</t>
  </si>
  <si>
    <t>Consumption of Electricity (in lakh units)-Others</t>
  </si>
  <si>
    <t>Consumption of Electricity (in lakh units)-Total Consumption</t>
  </si>
  <si>
    <t xml:space="preserve">Agartala </t>
  </si>
  <si>
    <t>2018-19</t>
  </si>
  <si>
    <t>Agra</t>
  </si>
  <si>
    <t>2017-18</t>
  </si>
  <si>
    <t>Aizawl</t>
  </si>
  <si>
    <t xml:space="preserve">Amritsar </t>
  </si>
  <si>
    <t>Belagavi csd -1</t>
  </si>
  <si>
    <t>Bengaluru</t>
  </si>
  <si>
    <t>Chandigarh (in MU)</t>
  </si>
  <si>
    <t>Chennai</t>
  </si>
  <si>
    <t>Davanagere</t>
  </si>
  <si>
    <t>Gwalior</t>
  </si>
  <si>
    <t>Indore</t>
  </si>
  <si>
    <t>Jabalpur</t>
  </si>
  <si>
    <t>Jaipur-C-I</t>
  </si>
  <si>
    <t>Jaipur-C-II</t>
  </si>
  <si>
    <t>2017-19</t>
  </si>
  <si>
    <t>Jaipur-C-III</t>
  </si>
  <si>
    <t>2017-20</t>
  </si>
  <si>
    <t>Jaipur-C-IV</t>
  </si>
  <si>
    <t>2017-21</t>
  </si>
  <si>
    <t>Jhansi</t>
  </si>
  <si>
    <t xml:space="preserve">Kakinada </t>
  </si>
  <si>
    <t>Kanpur Nagar</t>
  </si>
  <si>
    <t>Karimnagar</t>
  </si>
  <si>
    <t>Kohima</t>
  </si>
  <si>
    <t>KOTA</t>
  </si>
  <si>
    <t>Madurai</t>
  </si>
  <si>
    <t>Muzaffarpur</t>
  </si>
  <si>
    <t>NA</t>
  </si>
  <si>
    <t>Nagpur</t>
  </si>
  <si>
    <t>NDMC</t>
  </si>
  <si>
    <t>New Town Kolkata</t>
  </si>
  <si>
    <t>Pimpri Chinchwad</t>
  </si>
  <si>
    <t>Raipur city</t>
  </si>
  <si>
    <t>Salem</t>
  </si>
  <si>
    <t>Satna</t>
  </si>
  <si>
    <t>Shillong</t>
  </si>
  <si>
    <t>Shivamogga</t>
  </si>
  <si>
    <t>Solapur Smart City</t>
  </si>
  <si>
    <t>srinagar</t>
  </si>
  <si>
    <t>Thanjavur</t>
  </si>
  <si>
    <t>Thoothukudi</t>
  </si>
  <si>
    <t>Tiruchirappalli</t>
  </si>
  <si>
    <t>Tirupati</t>
  </si>
  <si>
    <t>Udaipur</t>
  </si>
  <si>
    <t>Vadodara</t>
  </si>
  <si>
    <t>Varanasi</t>
  </si>
  <si>
    <t>2016-17</t>
  </si>
  <si>
    <t>Visakhapatnam</t>
  </si>
  <si>
    <t>Warangal</t>
  </si>
  <si>
    <t>Row Labels</t>
  </si>
  <si>
    <t>Grand Total</t>
  </si>
  <si>
    <t xml:space="preserve">Aurangabad </t>
  </si>
  <si>
    <t>domestic consumption in lakhs</t>
  </si>
  <si>
    <t>other consumption in lakhs</t>
  </si>
  <si>
    <t>Total consumption in lakhs</t>
  </si>
  <si>
    <t>Sum of Total consumption in lakhs</t>
  </si>
  <si>
    <t>Commercial consumption in lakhs</t>
  </si>
  <si>
    <t>water work &amp; street  light electricity consumption</t>
  </si>
  <si>
    <t>Sum of Commercial consumption in lakhs</t>
  </si>
  <si>
    <t>Industrial consumption in lakhs</t>
  </si>
  <si>
    <t>Max Industrial Electricity Consumption</t>
  </si>
  <si>
    <t>Min Industrial Electricity Consumption</t>
  </si>
  <si>
    <t>Max of Industrial consumption in lakhs</t>
  </si>
  <si>
    <t>Min of Industrial consumption in lakhs</t>
  </si>
  <si>
    <t>Column Labels</t>
  </si>
  <si>
    <t>2018-19 (upto Feb)</t>
  </si>
  <si>
    <t>2018-19 (upto Jan)</t>
  </si>
  <si>
    <t>2018-19 (upto Dec)</t>
  </si>
  <si>
    <t xml:space="preserve">top 5 electricity consuming cities </t>
  </si>
  <si>
    <t>Sum of water work &amp; street  light electricity consumption</t>
  </si>
  <si>
    <t>Sum of other consumption in lakhs</t>
  </si>
  <si>
    <t>Sum of Industrial consumption in lakhs</t>
  </si>
  <si>
    <t>Sum of domestic consumption in lakhs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</si>
</sst>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quot;M&quot;\ &quot;Units&quot;"/>
    <numFmt numFmtId="165" formatCode="0,,\ &quot;M&quot;\ &quot;Units&quot;"/>
    <numFmt numFmtId="166" formatCode="0.0,\ &quot;K&quot;\ &quot;Units&quot;"/>
    <numFmt numFmtId="167" formatCode="0,\ &quot;K&quot;\ &quot;Units&quot;"/>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9" tint="0.59999389629810485"/>
        <bgColor indexed="64"/>
      </patternFill>
    </fill>
    <fill>
      <patternFill patternType="solid">
        <fgColor rgb="FF388880"/>
        <bgColor indexed="64"/>
      </patternFill>
    </fill>
    <fill>
      <patternFill patternType="solid">
        <fgColor theme="4" tint="0.79998168889431442"/>
        <bgColor theme="4" tint="0.79998168889431442"/>
      </patternFill>
    </fill>
    <fill>
      <patternFill patternType="solid">
        <fgColor theme="4"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pivotButton="1"/>
    <xf numFmtId="0" fontId="0" fillId="0" borderId="0" xfId="0" applyAlignment="1">
      <alignment horizontal="left"/>
    </xf>
    <xf numFmtId="0" fontId="0" fillId="35" borderId="0" xfId="0" applyFill="1"/>
    <xf numFmtId="164" fontId="0" fillId="0" borderId="0" xfId="0" applyNumberFormat="1"/>
    <xf numFmtId="165" fontId="16" fillId="36" borderId="10" xfId="0" applyNumberFormat="1" applyFont="1" applyFill="1" applyBorder="1"/>
    <xf numFmtId="164" fontId="16" fillId="36" borderId="0" xfId="0" applyNumberFormat="1" applyFont="1" applyFill="1"/>
    <xf numFmtId="0" fontId="0" fillId="33" borderId="0" xfId="0" applyFill="1"/>
    <xf numFmtId="0" fontId="0" fillId="34" borderId="0" xfId="0" applyFill="1"/>
    <xf numFmtId="166" fontId="16" fillId="37" borderId="0" xfId="0" applyNumberFormat="1" applyFont="1" applyFill="1"/>
    <xf numFmtId="165" fontId="16" fillId="36" borderId="0" xfId="0" applyNumberFormat="1" applyFont="1" applyFill="1"/>
    <xf numFmtId="167" fontId="16" fillId="37" borderId="0" xfId="0" applyNumberFormat="1"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font>
        <b/>
      </font>
      <numFmt numFmtId="164" formatCode="0.0,,\ &quot;M&quot;\ &quot;Units&quot;"/>
      <fill>
        <patternFill patternType="solid">
          <fgColor theme="4" tint="0.79998168889431442"/>
          <bgColor theme="4" tint="0.79998168889431442"/>
        </patternFill>
      </fill>
    </dxf>
    <dxf>
      <numFmt numFmtId="164" formatCode="0.0,,\ &quot;M&quot;\ &quot;Units&quot;"/>
    </dxf>
    <dxf>
      <font>
        <b/>
      </font>
      <numFmt numFmtId="164" formatCode="0.0,,\ &quot;M&quot;\ &quot;Units&quot;"/>
      <fill>
        <patternFill patternType="solid">
          <fgColor theme="4" tint="0.79998168889431442"/>
          <bgColor theme="4" tint="0.79998168889431442"/>
        </patternFill>
      </fill>
    </dxf>
    <dxf>
      <numFmt numFmtId="164" formatCode="0.0,,\ &quot;M&quot;\ &quot;Units&quot;"/>
    </dxf>
    <dxf>
      <font>
        <b/>
      </font>
      <numFmt numFmtId="164" formatCode="0.0,,\ &quot;M&quot;\ &quot;Units&quot;"/>
      <fill>
        <patternFill patternType="solid">
          <fgColor theme="4" tint="0.79998168889431442"/>
          <bgColor theme="4" tint="0.79998168889431442"/>
        </patternFill>
      </fill>
    </dxf>
    <dxf>
      <numFmt numFmtId="164" formatCode="0.0,,\ &quot;M&quot;\ &quot;Units&quot;"/>
    </dxf>
    <dxf>
      <font>
        <b/>
      </font>
      <numFmt numFmtId="164" formatCode="0.0,,\ &quot;M&quot;\ &quot;Units&quot;"/>
      <fill>
        <patternFill patternType="solid">
          <fgColor theme="4" tint="0.79998168889431442"/>
          <bgColor theme="4" tint="0.79998168889431442"/>
        </patternFill>
      </fill>
    </dxf>
    <dxf>
      <numFmt numFmtId="164" formatCode="0.0,,\ &quot;M&quot;\ &quot;Units&quot;"/>
    </dxf>
    <dxf>
      <font>
        <b/>
      </font>
      <numFmt numFmtId="164" formatCode="0.0,,\ &quot;M&quot;\ &quot;Units&quot;"/>
      <fill>
        <patternFill patternType="solid">
          <fgColor theme="4" tint="0.79998168889431442"/>
          <bgColor theme="4" tint="0.79998168889431442"/>
        </patternFill>
      </fill>
    </dxf>
    <dxf>
      <numFmt numFmtId="164" formatCode="0.0,,\ &quot;M&quot;\ &quot;Units&quot;"/>
    </dxf>
    <dxf>
      <numFmt numFmtId="164" formatCode="0.0,,\ &quot;M&quot;\ &quot;Units&quot;"/>
    </dxf>
    <dxf>
      <numFmt numFmtId="164" formatCode="0.0,,\ &quot;M&quot;\ &quot;Units&quot;"/>
    </dxf>
    <dxf>
      <font>
        <b/>
      </font>
    </dxf>
    <dxf>
      <fill>
        <patternFill patternType="solid">
          <bgColor theme="4" tint="0.59999389629810485"/>
        </patternFill>
      </fill>
    </dxf>
    <dxf>
      <font>
        <b val="0"/>
        <i val="0"/>
        <strike val="0"/>
        <condense val="0"/>
        <extend val="0"/>
        <outline val="0"/>
        <shadow val="0"/>
        <u val="none"/>
        <vertAlign val="baseline"/>
        <sz val="11"/>
        <color theme="1"/>
        <name val="Calibri"/>
        <family val="2"/>
        <scheme val="minor"/>
      </font>
      <numFmt numFmtId="166" formatCode="0.0,\ &quot;K&quot;\ &quot;Units&quot;"/>
      <fill>
        <patternFill patternType="none">
          <fgColor indexed="64"/>
          <bgColor indexed="65"/>
        </patternFill>
      </fill>
    </dxf>
    <dxf>
      <numFmt numFmtId="164" formatCode="0.0,,\ &quot;M&quot;\ &quot;Units&quot;"/>
    </dxf>
    <dxf>
      <font>
        <b/>
      </font>
      <numFmt numFmtId="164" formatCode="0.0,,\ &quot;M&quot;\ &quot;Units&quot;"/>
      <fill>
        <patternFill patternType="solid">
          <fgColor theme="4" tint="0.79998168889431442"/>
          <bgColor theme="4" tint="0.79998168889431442"/>
        </patternFill>
      </fill>
    </dxf>
    <dxf>
      <numFmt numFmtId="164" formatCode="0.0,,\ &quot;M&quot;\ &quot;Units&quot;"/>
    </dxf>
    <dxf>
      <font>
        <b/>
      </font>
      <numFmt numFmtId="164" formatCode="0.0,,\ &quot;M&quot;\ &quot;Units&quot;"/>
      <fill>
        <patternFill patternType="solid">
          <fgColor theme="4" tint="0.79998168889431442"/>
          <bgColor theme="4" tint="0.79998168889431442"/>
        </patternFill>
      </fill>
    </dxf>
    <dxf>
      <numFmt numFmtId="164" formatCode="0.0,,\ &quot;M&quot;\ &quot;Units&quot;"/>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5" tint="0.59996337778862885"/>
        </patternFill>
      </fill>
    </dxf>
    <dxf>
      <font>
        <sz val="8"/>
        <color theme="0"/>
      </font>
      <fill>
        <patternFill patternType="none">
          <bgColor auto="1"/>
        </patternFill>
      </fill>
    </dxf>
    <dxf>
      <fill>
        <patternFill patternType="none">
          <bgColor auto="1"/>
        </patternFill>
      </fill>
    </dxf>
  </dxfs>
  <tableStyles count="1" defaultTableStyle="TableStyleMedium2" defaultPivotStyle="PivotStyleLight16">
    <tableStyle name="Slicer Style 1" pivot="0" table="0" count="5" xr9:uid="{A3EBDEB8-9605-41DC-9A4D-1CF1C5FC3C25}">
      <tableStyleElement type="wholeTable" dxfId="31"/>
      <tableStyleElement type="headerRow" dxfId="30"/>
    </tableStyle>
  </tableStyles>
  <colors>
    <mruColors>
      <color rgb="FF66FF33"/>
      <color rgb="FF388880"/>
      <color rgb="FF008000"/>
      <color rgb="FFFF1D1D"/>
      <color rgb="FFF995A6"/>
      <color rgb="FFFF3300"/>
      <color rgb="FFFF4F4F"/>
      <color rgb="FFCC3300"/>
      <color rgb="FF003399"/>
      <color rgb="FF0066FF"/>
    </mruColors>
  </colors>
  <extLst>
    <ext xmlns:x14="http://schemas.microsoft.com/office/spreadsheetml/2009/9/main" uri="{46F421CA-312F-682f-3DD2-61675219B42D}">
      <x14:dxfs count="3">
        <dxf>
          <fill>
            <patternFill>
              <bgColor theme="9" tint="0.59996337778862885"/>
            </patternFill>
          </fill>
        </dxf>
        <dxf>
          <fill>
            <patternFill>
              <bgColor theme="9" tint="0.59996337778862885"/>
            </patternFill>
          </fill>
        </dxf>
        <dxf>
          <fill>
            <patternFill>
              <bgColor theme="9"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[Electricity Consumption Analysis 8th Project.xlsx]Analysis!PivotTable6</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pivotFmt>
      <c:pivotFmt>
        <c:idx val="5"/>
        <c:spPr>
          <a:solidFill>
            <a:srgbClr val="92D05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rgbClr val="66FF33"/>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2D050"/>
          </a:solidFill>
          <a:ln>
            <a:noFill/>
          </a:ln>
          <a:effectLst/>
        </c:spPr>
        <c:dLbl>
          <c:idx val="0"/>
          <c:layout>
            <c:manualLayout>
              <c:x val="-7.8201368523949169E-3"/>
              <c:y val="-0.3687943262411347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FF33"/>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dLbl>
          <c:idx val="0"/>
          <c:layout>
            <c:manualLayout>
              <c:x val="2.3460410557184733E-2"/>
              <c:y val="-0.3414504555751823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FF33"/>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2D050"/>
          </a:solidFill>
          <a:ln>
            <a:noFill/>
          </a:ln>
          <a:effectLst/>
        </c:spPr>
        <c:dLbl>
          <c:idx val="0"/>
          <c:layout>
            <c:manualLayout>
              <c:x val="3.9100684261974229E-3"/>
              <c:y val="-0.27559813578435777"/>
            </c:manualLayout>
          </c:layout>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rgbClr val="66FF33"/>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a:noFill/>
          </a:ln>
          <a:effectLst/>
        </c:spPr>
        <c:dLbl>
          <c:idx val="0"/>
          <c:layout>
            <c:manualLayout>
              <c:x val="3.9100684261973865E-3"/>
              <c:y val="-0.1702127659574468"/>
            </c:manualLayout>
          </c:layout>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rgbClr val="66FF33"/>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92D050"/>
          </a:solidFill>
          <a:ln>
            <a:noFill/>
          </a:ln>
          <a:effectLst/>
        </c:spPr>
        <c:dLbl>
          <c:idx val="0"/>
          <c:layout>
            <c:manualLayout>
              <c:x val="-7.1683759716710806E-17"/>
              <c:y val="-0.17021276595744689"/>
            </c:manualLayout>
          </c:layout>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rgbClr val="66FF33"/>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92D050"/>
          </a:solidFill>
          <a:ln>
            <a:noFill/>
          </a:ln>
          <a:effectLst/>
        </c:spPr>
        <c:dLbl>
          <c:idx val="0"/>
          <c:layout>
            <c:manualLayout>
              <c:x val="-7.1683759716710806E-17"/>
              <c:y val="-0.15130023640661938"/>
            </c:manualLayout>
          </c:layout>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rgbClr val="66FF33"/>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92D050"/>
          </a:solidFill>
          <a:ln>
            <a:noFill/>
          </a:ln>
          <a:effectLst/>
        </c:spPr>
        <c:dLbl>
          <c:idx val="0"/>
          <c:layout>
            <c:manualLayout>
              <c:x val="0"/>
              <c:y val="-0.15602836879432616"/>
            </c:manualLayout>
          </c:layout>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rgbClr val="66FF33"/>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92D050"/>
          </a:solidFill>
          <a:ln>
            <a:noFill/>
          </a:ln>
          <a:effectLst/>
        </c:spPr>
        <c:dLbl>
          <c:idx val="0"/>
          <c:layout>
            <c:manualLayout>
              <c:x val="0"/>
              <c:y val="-0.1371158392434989"/>
            </c:manualLayout>
          </c:layout>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rgbClr val="66FF33"/>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92D050"/>
          </a:solidFill>
          <a:ln>
            <a:noFill/>
          </a:ln>
          <a:effectLst/>
        </c:spPr>
        <c:dLbl>
          <c:idx val="0"/>
          <c:layout>
            <c:manualLayout>
              <c:x val="0"/>
              <c:y val="-0.13238770685579204"/>
            </c:manualLayout>
          </c:layout>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rgbClr val="66FF33"/>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109828280262622E-2"/>
          <c:y val="6.4102564102564097E-2"/>
          <c:w val="0.91677927355854716"/>
          <c:h val="0.68410256410256409"/>
        </c:manualLayout>
      </c:layout>
      <c:barChart>
        <c:barDir val="col"/>
        <c:grouping val="stacked"/>
        <c:varyColors val="0"/>
        <c:ser>
          <c:idx val="0"/>
          <c:order val="0"/>
          <c:tx>
            <c:strRef>
              <c:f>Analysis!$E$11</c:f>
              <c:strCache>
                <c:ptCount val="1"/>
                <c:pt idx="0">
                  <c:v>Total</c:v>
                </c:pt>
              </c:strCache>
            </c:strRef>
          </c:tx>
          <c:spPr>
            <a:solidFill>
              <a:srgbClr val="92D050"/>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0-DD08-462F-B35F-5C93AFFBF0B2}"/>
              </c:ext>
            </c:extLst>
          </c:dPt>
          <c:dPt>
            <c:idx val="1"/>
            <c:invertIfNegative val="0"/>
            <c:bubble3D val="0"/>
            <c:spPr>
              <a:solidFill>
                <a:srgbClr val="92D050"/>
              </a:solidFill>
              <a:ln>
                <a:noFill/>
              </a:ln>
              <a:effectLst/>
            </c:spPr>
            <c:extLst>
              <c:ext xmlns:c16="http://schemas.microsoft.com/office/drawing/2014/chart" uri="{C3380CC4-5D6E-409C-BE32-E72D297353CC}">
                <c16:uniqueId val="{00000001-DD08-462F-B35F-5C93AFFBF0B2}"/>
              </c:ext>
            </c:extLst>
          </c:dPt>
          <c:dPt>
            <c:idx val="2"/>
            <c:invertIfNegative val="0"/>
            <c:bubble3D val="0"/>
            <c:spPr>
              <a:solidFill>
                <a:srgbClr val="92D050"/>
              </a:solidFill>
              <a:ln>
                <a:noFill/>
              </a:ln>
              <a:effectLst/>
            </c:spPr>
            <c:extLst>
              <c:ext xmlns:c16="http://schemas.microsoft.com/office/drawing/2014/chart" uri="{C3380CC4-5D6E-409C-BE32-E72D297353CC}">
                <c16:uniqueId val="{00000002-DD08-462F-B35F-5C93AFFBF0B2}"/>
              </c:ext>
            </c:extLst>
          </c:dPt>
          <c:dPt>
            <c:idx val="3"/>
            <c:invertIfNegative val="0"/>
            <c:bubble3D val="0"/>
            <c:spPr>
              <a:solidFill>
                <a:srgbClr val="92D050"/>
              </a:solidFill>
              <a:ln>
                <a:noFill/>
              </a:ln>
              <a:effectLst/>
            </c:spPr>
            <c:extLst>
              <c:ext xmlns:c16="http://schemas.microsoft.com/office/drawing/2014/chart" uri="{C3380CC4-5D6E-409C-BE32-E72D297353CC}">
                <c16:uniqueId val="{00000003-DD08-462F-B35F-5C93AFFBF0B2}"/>
              </c:ext>
            </c:extLst>
          </c:dPt>
          <c:dPt>
            <c:idx val="4"/>
            <c:invertIfNegative val="0"/>
            <c:bubble3D val="0"/>
            <c:spPr>
              <a:solidFill>
                <a:srgbClr val="92D050"/>
              </a:solidFill>
              <a:ln>
                <a:noFill/>
              </a:ln>
              <a:effectLst/>
            </c:spPr>
            <c:extLst>
              <c:ext xmlns:c16="http://schemas.microsoft.com/office/drawing/2014/chart" uri="{C3380CC4-5D6E-409C-BE32-E72D297353CC}">
                <c16:uniqueId val="{00000004-DD08-462F-B35F-5C93AFFBF0B2}"/>
              </c:ext>
            </c:extLst>
          </c:dPt>
          <c:dPt>
            <c:idx val="5"/>
            <c:invertIfNegative val="0"/>
            <c:bubble3D val="0"/>
            <c:spPr>
              <a:solidFill>
                <a:srgbClr val="92D050"/>
              </a:solidFill>
              <a:ln>
                <a:noFill/>
              </a:ln>
              <a:effectLst/>
            </c:spPr>
            <c:extLst>
              <c:ext xmlns:c16="http://schemas.microsoft.com/office/drawing/2014/chart" uri="{C3380CC4-5D6E-409C-BE32-E72D297353CC}">
                <c16:uniqueId val="{00000008-DD08-462F-B35F-5C93AFFBF0B2}"/>
              </c:ext>
            </c:extLst>
          </c:dPt>
          <c:dPt>
            <c:idx val="6"/>
            <c:invertIfNegative val="0"/>
            <c:bubble3D val="0"/>
            <c:spPr>
              <a:solidFill>
                <a:srgbClr val="92D050"/>
              </a:solidFill>
              <a:ln>
                <a:noFill/>
              </a:ln>
              <a:effectLst/>
            </c:spPr>
            <c:extLst>
              <c:ext xmlns:c16="http://schemas.microsoft.com/office/drawing/2014/chart" uri="{C3380CC4-5D6E-409C-BE32-E72D297353CC}">
                <c16:uniqueId val="{00000007-DD08-462F-B35F-5C93AFFBF0B2}"/>
              </c:ext>
            </c:extLst>
          </c:dPt>
          <c:dPt>
            <c:idx val="7"/>
            <c:invertIfNegative val="0"/>
            <c:bubble3D val="0"/>
            <c:spPr>
              <a:solidFill>
                <a:srgbClr val="92D050"/>
              </a:solidFill>
              <a:ln>
                <a:noFill/>
              </a:ln>
              <a:effectLst/>
            </c:spPr>
            <c:extLst>
              <c:ext xmlns:c16="http://schemas.microsoft.com/office/drawing/2014/chart" uri="{C3380CC4-5D6E-409C-BE32-E72D297353CC}">
                <c16:uniqueId val="{00000006-DD08-462F-B35F-5C93AFFBF0B2}"/>
              </c:ext>
            </c:extLst>
          </c:dPt>
          <c:dPt>
            <c:idx val="8"/>
            <c:invertIfNegative val="0"/>
            <c:bubble3D val="0"/>
            <c:spPr>
              <a:solidFill>
                <a:srgbClr val="92D050"/>
              </a:solidFill>
              <a:ln>
                <a:noFill/>
              </a:ln>
              <a:effectLst/>
            </c:spPr>
            <c:extLst>
              <c:ext xmlns:c16="http://schemas.microsoft.com/office/drawing/2014/chart" uri="{C3380CC4-5D6E-409C-BE32-E72D297353CC}">
                <c16:uniqueId val="{00000005-DD08-462F-B35F-5C93AFFBF0B2}"/>
              </c:ext>
            </c:extLst>
          </c:dPt>
          <c:dLbls>
            <c:dLbl>
              <c:idx val="0"/>
              <c:layout>
                <c:manualLayout>
                  <c:x val="-7.8201368523949169E-3"/>
                  <c:y val="-0.3687943262411347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FF33"/>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D08-462F-B35F-5C93AFFBF0B2}"/>
                </c:ext>
              </c:extLst>
            </c:dLbl>
            <c:dLbl>
              <c:idx val="1"/>
              <c:layout>
                <c:manualLayout>
                  <c:x val="2.3460410557184733E-2"/>
                  <c:y val="-0.3414504555751823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FF33"/>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D08-462F-B35F-5C93AFFBF0B2}"/>
                </c:ext>
              </c:extLst>
            </c:dLbl>
            <c:dLbl>
              <c:idx val="2"/>
              <c:layout>
                <c:manualLayout>
                  <c:x val="3.9100684261974229E-3"/>
                  <c:y val="-0.2755981357843577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D08-462F-B35F-5C93AFFBF0B2}"/>
                </c:ext>
              </c:extLst>
            </c:dLbl>
            <c:dLbl>
              <c:idx val="3"/>
              <c:layout>
                <c:manualLayout>
                  <c:x val="3.9100684261973865E-3"/>
                  <c:y val="-0.170212765957446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D08-462F-B35F-5C93AFFBF0B2}"/>
                </c:ext>
              </c:extLst>
            </c:dLbl>
            <c:dLbl>
              <c:idx val="4"/>
              <c:layout>
                <c:manualLayout>
                  <c:x val="-7.1683759716710806E-17"/>
                  <c:y val="-0.1702127659574468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D08-462F-B35F-5C93AFFBF0B2}"/>
                </c:ext>
              </c:extLst>
            </c:dLbl>
            <c:dLbl>
              <c:idx val="5"/>
              <c:layout>
                <c:manualLayout>
                  <c:x val="-7.1683759716710806E-17"/>
                  <c:y val="-0.1513002364066193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D08-462F-B35F-5C93AFFBF0B2}"/>
                </c:ext>
              </c:extLst>
            </c:dLbl>
            <c:dLbl>
              <c:idx val="6"/>
              <c:layout>
                <c:manualLayout>
                  <c:x val="0"/>
                  <c:y val="-0.1560283687943261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D08-462F-B35F-5C93AFFBF0B2}"/>
                </c:ext>
              </c:extLst>
            </c:dLbl>
            <c:dLbl>
              <c:idx val="7"/>
              <c:layout>
                <c:manualLayout>
                  <c:x val="0"/>
                  <c:y val="-0.137115839243498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D08-462F-B35F-5C93AFFBF0B2}"/>
                </c:ext>
              </c:extLst>
            </c:dLbl>
            <c:dLbl>
              <c:idx val="8"/>
              <c:layout>
                <c:manualLayout>
                  <c:x val="0"/>
                  <c:y val="-0.1323877068557920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D08-462F-B35F-5C93AFFBF0B2}"/>
                </c:ext>
              </c:extLst>
            </c:dLbl>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rgbClr val="66FF33"/>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Analysis!$D$12:$D$20</c:f>
              <c:strCache>
                <c:ptCount val="9"/>
                <c:pt idx="0">
                  <c:v>2017-18</c:v>
                </c:pt>
                <c:pt idx="1">
                  <c:v>2016-17</c:v>
                </c:pt>
                <c:pt idx="2">
                  <c:v>2018-19</c:v>
                </c:pt>
                <c:pt idx="3">
                  <c:v>2018-19 (upto Feb)</c:v>
                </c:pt>
                <c:pt idx="4">
                  <c:v>2018-19 (upto Dec)</c:v>
                </c:pt>
                <c:pt idx="5">
                  <c:v>2018-19 (upto Jan)</c:v>
                </c:pt>
                <c:pt idx="6">
                  <c:v>2017-21</c:v>
                </c:pt>
                <c:pt idx="7">
                  <c:v>2017-20</c:v>
                </c:pt>
                <c:pt idx="8">
                  <c:v>2017-19</c:v>
                </c:pt>
              </c:strCache>
            </c:strRef>
          </c:cat>
          <c:val>
            <c:numRef>
              <c:f>Analysis!$E$12:$E$20</c:f>
              <c:numCache>
                <c:formatCode>0.0,,\ "M"\ "Units"</c:formatCode>
                <c:ptCount val="9"/>
                <c:pt idx="0">
                  <c:v>59886313012</c:v>
                </c:pt>
                <c:pt idx="1">
                  <c:v>57429300000</c:v>
                </c:pt>
                <c:pt idx="2">
                  <c:v>20357166678.400002</c:v>
                </c:pt>
                <c:pt idx="3">
                  <c:v>2713337000</c:v>
                </c:pt>
                <c:pt idx="4">
                  <c:v>2456350000</c:v>
                </c:pt>
                <c:pt idx="5">
                  <c:v>364878000</c:v>
                </c:pt>
                <c:pt idx="6">
                  <c:v>111847000</c:v>
                </c:pt>
                <c:pt idx="7">
                  <c:v>77879900</c:v>
                </c:pt>
                <c:pt idx="8">
                  <c:v>56975199.999999993</c:v>
                </c:pt>
              </c:numCache>
            </c:numRef>
          </c:val>
          <c:extLst>
            <c:ext xmlns:c16="http://schemas.microsoft.com/office/drawing/2014/chart" uri="{C3380CC4-5D6E-409C-BE32-E72D297353CC}">
              <c16:uniqueId val="{00000000-24EC-4FB5-A2E3-CFAF8C623B51}"/>
            </c:ext>
          </c:extLst>
        </c:ser>
        <c:dLbls>
          <c:dLblPos val="ctr"/>
          <c:showLegendKey val="0"/>
          <c:showVal val="1"/>
          <c:showCatName val="0"/>
          <c:showSerName val="0"/>
          <c:showPercent val="0"/>
          <c:showBubbleSize val="0"/>
        </c:dLbls>
        <c:gapWidth val="44"/>
        <c:overlap val="100"/>
        <c:axId val="480013416"/>
        <c:axId val="480013744"/>
      </c:barChart>
      <c:catAx>
        <c:axId val="4800134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chemeClr val="accent1">
                    <a:lumMod val="20000"/>
                    <a:lumOff val="80000"/>
                  </a:schemeClr>
                </a:solidFill>
                <a:latin typeface="+mn-lt"/>
                <a:ea typeface="+mn-ea"/>
                <a:cs typeface="+mn-cs"/>
              </a:defRPr>
            </a:pPr>
            <a:endParaRPr lang="en-US"/>
          </a:p>
        </c:txPr>
        <c:crossAx val="480013744"/>
        <c:crosses val="autoZero"/>
        <c:auto val="1"/>
        <c:lblAlgn val="ctr"/>
        <c:lblOffset val="100"/>
        <c:noMultiLvlLbl val="0"/>
      </c:catAx>
      <c:valAx>
        <c:axId val="480013744"/>
        <c:scaling>
          <c:orientation val="minMax"/>
        </c:scaling>
        <c:delete val="1"/>
        <c:axPos val="l"/>
        <c:numFmt formatCode="0.0,,\ &quot;M&quot;\ &quot;Units&quot;" sourceLinked="1"/>
        <c:majorTickMark val="out"/>
        <c:minorTickMark val="none"/>
        <c:tickLblPos val="nextTo"/>
        <c:crossAx val="480013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[Electricity Consumption Analysis 8th Project.xlsx]Analysis!PivotTable8</c:name>
    <c:fmtId val="7"/>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Analysis!$H$51:$H$53</c:f>
              <c:strCache>
                <c:ptCount val="1"/>
                <c:pt idx="0">
                  <c:v>Varanasi - Sum of domestic consumption in lakhs</c:v>
                </c:pt>
              </c:strCache>
            </c:strRef>
          </c:tx>
          <c:spPr>
            <a:solidFill>
              <a:schemeClr val="accent1"/>
            </a:solidFill>
            <a:ln>
              <a:noFill/>
            </a:ln>
            <a:effectLst/>
          </c:spPr>
          <c:invertIfNegative val="0"/>
          <c:dLbls>
            <c:delete val="1"/>
          </c:dLbls>
          <c:cat>
            <c:strRef>
              <c:f>Analysis!$G$54:$G$55</c:f>
              <c:strCache>
                <c:ptCount val="2"/>
                <c:pt idx="0">
                  <c:v>2016-17</c:v>
                </c:pt>
                <c:pt idx="1">
                  <c:v>2017-18</c:v>
                </c:pt>
              </c:strCache>
            </c:strRef>
          </c:cat>
          <c:val>
            <c:numRef>
              <c:f>Analysis!$H$54:$H$55</c:f>
              <c:numCache>
                <c:formatCode>0.0,,\ "M"\ "Units"</c:formatCode>
                <c:ptCount val="2"/>
                <c:pt idx="0">
                  <c:v>34427600000</c:v>
                </c:pt>
                <c:pt idx="1">
                  <c:v>22775300000</c:v>
                </c:pt>
              </c:numCache>
            </c:numRef>
          </c:val>
          <c:extLst>
            <c:ext xmlns:c16="http://schemas.microsoft.com/office/drawing/2014/chart" uri="{C3380CC4-5D6E-409C-BE32-E72D297353CC}">
              <c16:uniqueId val="{00000000-121A-4CB9-AD14-E38BDEDFF0A3}"/>
            </c:ext>
          </c:extLst>
        </c:ser>
        <c:ser>
          <c:idx val="1"/>
          <c:order val="1"/>
          <c:tx>
            <c:strRef>
              <c:f>Analysis!$I$51:$I$53</c:f>
              <c:strCache>
                <c:ptCount val="1"/>
                <c:pt idx="0">
                  <c:v>Varanasi - Sum of water work &amp; street  light electricity consumption</c:v>
                </c:pt>
              </c:strCache>
            </c:strRef>
          </c:tx>
          <c:spPr>
            <a:solidFill>
              <a:schemeClr val="accent2"/>
            </a:solidFill>
            <a:ln>
              <a:noFill/>
            </a:ln>
            <a:effectLst/>
          </c:spPr>
          <c:invertIfNegative val="0"/>
          <c:dLbls>
            <c:delete val="1"/>
          </c:dLbls>
          <c:cat>
            <c:strRef>
              <c:f>Analysis!$G$54:$G$55</c:f>
              <c:strCache>
                <c:ptCount val="2"/>
                <c:pt idx="0">
                  <c:v>2016-17</c:v>
                </c:pt>
                <c:pt idx="1">
                  <c:v>2017-18</c:v>
                </c:pt>
              </c:strCache>
            </c:strRef>
          </c:cat>
          <c:val>
            <c:numRef>
              <c:f>Analysis!$I$54:$I$55</c:f>
              <c:numCache>
                <c:formatCode>0.0,,\ "M"\ "Units"</c:formatCode>
                <c:ptCount val="2"/>
                <c:pt idx="0">
                  <c:v>2634000000</c:v>
                </c:pt>
                <c:pt idx="1">
                  <c:v>6806900000</c:v>
                </c:pt>
              </c:numCache>
            </c:numRef>
          </c:val>
          <c:extLst>
            <c:ext xmlns:c16="http://schemas.microsoft.com/office/drawing/2014/chart" uri="{C3380CC4-5D6E-409C-BE32-E72D297353CC}">
              <c16:uniqueId val="{00000001-121A-4CB9-AD14-E38BDEDFF0A3}"/>
            </c:ext>
          </c:extLst>
        </c:ser>
        <c:ser>
          <c:idx val="2"/>
          <c:order val="2"/>
          <c:tx>
            <c:strRef>
              <c:f>Analysis!$J$51:$J$53</c:f>
              <c:strCache>
                <c:ptCount val="1"/>
                <c:pt idx="0">
                  <c:v>Varanasi - Sum of other consumption in lakhs</c:v>
                </c:pt>
              </c:strCache>
            </c:strRef>
          </c:tx>
          <c:spPr>
            <a:solidFill>
              <a:schemeClr val="accent3"/>
            </a:solidFill>
            <a:ln>
              <a:noFill/>
            </a:ln>
            <a:effectLst/>
          </c:spPr>
          <c:invertIfNegative val="0"/>
          <c:dLbls>
            <c:delete val="1"/>
          </c:dLbls>
          <c:cat>
            <c:strRef>
              <c:f>Analysis!$G$54:$G$55</c:f>
              <c:strCache>
                <c:ptCount val="2"/>
                <c:pt idx="0">
                  <c:v>2016-17</c:v>
                </c:pt>
                <c:pt idx="1">
                  <c:v>2017-18</c:v>
                </c:pt>
              </c:strCache>
            </c:strRef>
          </c:cat>
          <c:val>
            <c:numRef>
              <c:f>Analysis!$J$54:$J$55</c:f>
              <c:numCache>
                <c:formatCode>0.0,,\ "M"\ "Units"</c:formatCode>
                <c:ptCount val="2"/>
                <c:pt idx="0">
                  <c:v>696500000</c:v>
                </c:pt>
                <c:pt idx="1">
                  <c:v>935700000</c:v>
                </c:pt>
              </c:numCache>
            </c:numRef>
          </c:val>
          <c:extLst>
            <c:ext xmlns:c16="http://schemas.microsoft.com/office/drawing/2014/chart" uri="{C3380CC4-5D6E-409C-BE32-E72D297353CC}">
              <c16:uniqueId val="{00000002-121A-4CB9-AD14-E38BDEDFF0A3}"/>
            </c:ext>
          </c:extLst>
        </c:ser>
        <c:ser>
          <c:idx val="3"/>
          <c:order val="3"/>
          <c:tx>
            <c:strRef>
              <c:f>Analysis!$K$51:$K$53</c:f>
              <c:strCache>
                <c:ptCount val="1"/>
                <c:pt idx="0">
                  <c:v>Varanasi - Sum of Industrial consumption in lakhs</c:v>
                </c:pt>
              </c:strCache>
            </c:strRef>
          </c:tx>
          <c:spPr>
            <a:solidFill>
              <a:schemeClr val="accent4"/>
            </a:solidFill>
            <a:ln>
              <a:noFill/>
            </a:ln>
            <a:effectLst/>
          </c:spPr>
          <c:invertIfNegative val="0"/>
          <c:dLbls>
            <c:delete val="1"/>
          </c:dLbls>
          <c:cat>
            <c:strRef>
              <c:f>Analysis!$G$54:$G$55</c:f>
              <c:strCache>
                <c:ptCount val="2"/>
                <c:pt idx="0">
                  <c:v>2016-17</c:v>
                </c:pt>
                <c:pt idx="1">
                  <c:v>2017-18</c:v>
                </c:pt>
              </c:strCache>
            </c:strRef>
          </c:cat>
          <c:val>
            <c:numRef>
              <c:f>Analysis!$K$54:$K$55</c:f>
              <c:numCache>
                <c:formatCode>0.0,,\ "M"\ "Units"</c:formatCode>
                <c:ptCount val="2"/>
                <c:pt idx="0">
                  <c:v>8854700000</c:v>
                </c:pt>
                <c:pt idx="1">
                  <c:v>4336000000</c:v>
                </c:pt>
              </c:numCache>
            </c:numRef>
          </c:val>
          <c:extLst>
            <c:ext xmlns:c16="http://schemas.microsoft.com/office/drawing/2014/chart" uri="{C3380CC4-5D6E-409C-BE32-E72D297353CC}">
              <c16:uniqueId val="{00000003-121A-4CB9-AD14-E38BDEDFF0A3}"/>
            </c:ext>
          </c:extLst>
        </c:ser>
        <c:ser>
          <c:idx val="4"/>
          <c:order val="4"/>
          <c:tx>
            <c:strRef>
              <c:f>Analysis!$L$51:$L$53</c:f>
              <c:strCache>
                <c:ptCount val="1"/>
                <c:pt idx="0">
                  <c:v>Varanasi - Sum of Commercial consumption in lakhs</c:v>
                </c:pt>
              </c:strCache>
            </c:strRef>
          </c:tx>
          <c:spPr>
            <a:solidFill>
              <a:schemeClr val="accent5"/>
            </a:solidFill>
            <a:ln>
              <a:noFill/>
            </a:ln>
            <a:effectLst/>
          </c:spPr>
          <c:invertIfNegative val="0"/>
          <c:dLbls>
            <c:delete val="1"/>
          </c:dLbls>
          <c:cat>
            <c:strRef>
              <c:f>Analysis!$G$54:$G$55</c:f>
              <c:strCache>
                <c:ptCount val="2"/>
                <c:pt idx="0">
                  <c:v>2016-17</c:v>
                </c:pt>
                <c:pt idx="1">
                  <c:v>2017-18</c:v>
                </c:pt>
              </c:strCache>
            </c:strRef>
          </c:cat>
          <c:val>
            <c:numRef>
              <c:f>Analysis!$L$54:$L$55</c:f>
              <c:numCache>
                <c:formatCode>0.0,,\ "M"\ "Units"</c:formatCode>
                <c:ptCount val="2"/>
                <c:pt idx="0">
                  <c:v>11728500000</c:v>
                </c:pt>
                <c:pt idx="1">
                  <c:v>8520700000</c:v>
                </c:pt>
              </c:numCache>
            </c:numRef>
          </c:val>
          <c:extLst>
            <c:ext xmlns:c16="http://schemas.microsoft.com/office/drawing/2014/chart" uri="{C3380CC4-5D6E-409C-BE32-E72D297353CC}">
              <c16:uniqueId val="{00000004-121A-4CB9-AD14-E38BDEDFF0A3}"/>
            </c:ext>
          </c:extLst>
        </c:ser>
        <c:dLbls>
          <c:dLblPos val="outEnd"/>
          <c:showLegendKey val="0"/>
          <c:showVal val="1"/>
          <c:showCatName val="0"/>
          <c:showSerName val="0"/>
          <c:showPercent val="0"/>
          <c:showBubbleSize val="0"/>
        </c:dLbls>
        <c:gapWidth val="219"/>
        <c:overlap val="-27"/>
        <c:axId val="396375992"/>
        <c:axId val="396379272"/>
      </c:barChart>
      <c:catAx>
        <c:axId val="396375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379272"/>
        <c:crosses val="autoZero"/>
        <c:auto val="1"/>
        <c:lblAlgn val="ctr"/>
        <c:lblOffset val="100"/>
        <c:noMultiLvlLbl val="0"/>
      </c:catAx>
      <c:valAx>
        <c:axId val="396379272"/>
        <c:scaling>
          <c:orientation val="minMax"/>
        </c:scaling>
        <c:delete val="0"/>
        <c:axPos val="l"/>
        <c:majorGridlines>
          <c:spPr>
            <a:ln w="9525" cap="flat" cmpd="sng" algn="ctr">
              <a:solidFill>
                <a:schemeClr val="tx1">
                  <a:lumMod val="15000"/>
                  <a:lumOff val="85000"/>
                </a:schemeClr>
              </a:solidFill>
              <a:round/>
            </a:ln>
            <a:effectLst/>
          </c:spPr>
        </c:majorGridlines>
        <c:numFmt formatCode="0.0,,\ &quot;M&quot;\ &quot;Units&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375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[Electricity Consumption Analysis 8th Project.xlsx]Analysis!PivotTable9</c:name>
    <c:fmtId val="7"/>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layout>
            <c:manualLayout>
              <c:x val="-2.984902746250916E-2"/>
              <c:y val="-5.9216797900262456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226300517142017E-2"/>
          <c:y val="0.14457579645614063"/>
          <c:w val="0.95250651546651599"/>
          <c:h val="0.42470661708624519"/>
        </c:manualLayout>
      </c:layout>
      <c:lineChart>
        <c:grouping val="standard"/>
        <c:varyColors val="0"/>
        <c:ser>
          <c:idx val="0"/>
          <c:order val="0"/>
          <c:tx>
            <c:strRef>
              <c:f>Analysis!$E$78</c:f>
              <c:strCache>
                <c:ptCount val="1"/>
                <c:pt idx="0">
                  <c:v>Total</c:v>
                </c:pt>
              </c:strCache>
            </c:strRef>
          </c:tx>
          <c:spPr>
            <a:ln w="28575" cap="rnd">
              <a:solidFill>
                <a:schemeClr val="accent1"/>
              </a:solidFill>
              <a:round/>
            </a:ln>
            <a:effectLst/>
          </c:spPr>
          <c:marker>
            <c:symbol val="none"/>
          </c:marker>
          <c:dPt>
            <c:idx val="42"/>
            <c:marker>
              <c:symbol val="none"/>
            </c:marker>
            <c:bubble3D val="0"/>
            <c:extLst>
              <c:ext xmlns:c16="http://schemas.microsoft.com/office/drawing/2014/chart" uri="{C3380CC4-5D6E-409C-BE32-E72D297353CC}">
                <c16:uniqueId val="{00000001-43F3-40E8-AA42-F8E672242651}"/>
              </c:ext>
            </c:extLst>
          </c:dPt>
          <c:dLbls>
            <c:dLbl>
              <c:idx val="42"/>
              <c:layout>
                <c:manualLayout>
                  <c:x val="-2.984902746250916E-2"/>
                  <c:y val="-5.9216797900262456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3F3-40E8-AA42-F8E672242651}"/>
                </c:ext>
              </c:extLst>
            </c:dLbl>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Analysis!$D$79:$D$123</c:f>
              <c:strCache>
                <c:ptCount val="45"/>
                <c:pt idx="0">
                  <c:v>Agartala </c:v>
                </c:pt>
                <c:pt idx="1">
                  <c:v>Agra</c:v>
                </c:pt>
                <c:pt idx="2">
                  <c:v>Aizawl</c:v>
                </c:pt>
                <c:pt idx="3">
                  <c:v>Amritsar </c:v>
                </c:pt>
                <c:pt idx="4">
                  <c:v>Aurangabad </c:v>
                </c:pt>
                <c:pt idx="5">
                  <c:v>Belagavi csd -1</c:v>
                </c:pt>
                <c:pt idx="6">
                  <c:v>Bengaluru</c:v>
                </c:pt>
                <c:pt idx="7">
                  <c:v>Chandigarh (in MU)</c:v>
                </c:pt>
                <c:pt idx="8">
                  <c:v>Chennai</c:v>
                </c:pt>
                <c:pt idx="9">
                  <c:v>Davanagere</c:v>
                </c:pt>
                <c:pt idx="10">
                  <c:v>Gwalior</c:v>
                </c:pt>
                <c:pt idx="11">
                  <c:v>Indore</c:v>
                </c:pt>
                <c:pt idx="12">
                  <c:v>Jabalpur</c:v>
                </c:pt>
                <c:pt idx="13">
                  <c:v>Jaipur-C-I</c:v>
                </c:pt>
                <c:pt idx="14">
                  <c:v>Jaipur-C-II</c:v>
                </c:pt>
                <c:pt idx="15">
                  <c:v>Jaipur-C-III</c:v>
                </c:pt>
                <c:pt idx="16">
                  <c:v>Jaipur-C-IV</c:v>
                </c:pt>
                <c:pt idx="17">
                  <c:v>Jhansi</c:v>
                </c:pt>
                <c:pt idx="18">
                  <c:v>Kakinada </c:v>
                </c:pt>
                <c:pt idx="19">
                  <c:v>Kanpur Nagar</c:v>
                </c:pt>
                <c:pt idx="20">
                  <c:v>Karimnagar</c:v>
                </c:pt>
                <c:pt idx="21">
                  <c:v>Kohima</c:v>
                </c:pt>
                <c:pt idx="22">
                  <c:v>KOTA</c:v>
                </c:pt>
                <c:pt idx="23">
                  <c:v>Madurai</c:v>
                </c:pt>
                <c:pt idx="24">
                  <c:v>Muzaffarpur</c:v>
                </c:pt>
                <c:pt idx="25">
                  <c:v>Nagpur</c:v>
                </c:pt>
                <c:pt idx="26">
                  <c:v>NDMC</c:v>
                </c:pt>
                <c:pt idx="27">
                  <c:v>New Town Kolkata</c:v>
                </c:pt>
                <c:pt idx="28">
                  <c:v>Pimpri Chinchwad</c:v>
                </c:pt>
                <c:pt idx="29">
                  <c:v>Raipur city</c:v>
                </c:pt>
                <c:pt idx="30">
                  <c:v>Salem</c:v>
                </c:pt>
                <c:pt idx="31">
                  <c:v>Satna</c:v>
                </c:pt>
                <c:pt idx="32">
                  <c:v>Shillong</c:v>
                </c:pt>
                <c:pt idx="33">
                  <c:v>Shivamogga</c:v>
                </c:pt>
                <c:pt idx="34">
                  <c:v>Solapur Smart City</c:v>
                </c:pt>
                <c:pt idx="35">
                  <c:v>srinagar</c:v>
                </c:pt>
                <c:pt idx="36">
                  <c:v>Thanjavur</c:v>
                </c:pt>
                <c:pt idx="37">
                  <c:v>Thoothukudi</c:v>
                </c:pt>
                <c:pt idx="38">
                  <c:v>Tiruchirappalli</c:v>
                </c:pt>
                <c:pt idx="39">
                  <c:v>Tirupati</c:v>
                </c:pt>
                <c:pt idx="40">
                  <c:v>Udaipur</c:v>
                </c:pt>
                <c:pt idx="41">
                  <c:v>Vadodara</c:v>
                </c:pt>
                <c:pt idx="42">
                  <c:v>Varanasi</c:v>
                </c:pt>
                <c:pt idx="43">
                  <c:v>Visakhapatnam</c:v>
                </c:pt>
                <c:pt idx="44">
                  <c:v>Warangal</c:v>
                </c:pt>
              </c:strCache>
            </c:strRef>
          </c:cat>
          <c:val>
            <c:numRef>
              <c:f>Analysis!$E$79:$E$123</c:f>
              <c:numCache>
                <c:formatCode>0.0,,\ "M"\ "Units"</c:formatCode>
                <c:ptCount val="45"/>
                <c:pt idx="0">
                  <c:v>594000</c:v>
                </c:pt>
                <c:pt idx="1">
                  <c:v>287000000</c:v>
                </c:pt>
                <c:pt idx="2">
                  <c:v>13341000</c:v>
                </c:pt>
                <c:pt idx="3">
                  <c:v>147903000</c:v>
                </c:pt>
                <c:pt idx="4">
                  <c:v>12108000</c:v>
                </c:pt>
                <c:pt idx="5">
                  <c:v>150000</c:v>
                </c:pt>
                <c:pt idx="6">
                  <c:v>2711679479</c:v>
                </c:pt>
                <c:pt idx="7">
                  <c:v>25868000</c:v>
                </c:pt>
                <c:pt idx="8">
                  <c:v>2651500000</c:v>
                </c:pt>
                <c:pt idx="9">
                  <c:v>19152000</c:v>
                </c:pt>
                <c:pt idx="10">
                  <c:v>166800000</c:v>
                </c:pt>
                <c:pt idx="11">
                  <c:v>206290000</c:v>
                </c:pt>
                <c:pt idx="12">
                  <c:v>9289000</c:v>
                </c:pt>
                <c:pt idx="13">
                  <c:v>1056000</c:v>
                </c:pt>
                <c:pt idx="14">
                  <c:v>2298000</c:v>
                </c:pt>
                <c:pt idx="15">
                  <c:v>732000</c:v>
                </c:pt>
                <c:pt idx="16">
                  <c:v>1369000</c:v>
                </c:pt>
                <c:pt idx="17">
                  <c:v>8009999.9999999991</c:v>
                </c:pt>
                <c:pt idx="18">
                  <c:v>47400000</c:v>
                </c:pt>
                <c:pt idx="19">
                  <c:v>574500000</c:v>
                </c:pt>
                <c:pt idx="20">
                  <c:v>438000</c:v>
                </c:pt>
                <c:pt idx="21">
                  <c:v>112900</c:v>
                </c:pt>
                <c:pt idx="22">
                  <c:v>226392798</c:v>
                </c:pt>
                <c:pt idx="23">
                  <c:v>1656144</c:v>
                </c:pt>
                <c:pt idx="24">
                  <c:v>745000</c:v>
                </c:pt>
                <c:pt idx="25">
                  <c:v>1160317000</c:v>
                </c:pt>
                <c:pt idx="26">
                  <c:v>22000</c:v>
                </c:pt>
                <c:pt idx="27">
                  <c:v>25000</c:v>
                </c:pt>
                <c:pt idx="28">
                  <c:v>#N/A</c:v>
                </c:pt>
                <c:pt idx="29">
                  <c:v>25893000</c:v>
                </c:pt>
                <c:pt idx="30">
                  <c:v>17600000</c:v>
                </c:pt>
                <c:pt idx="31">
                  <c:v>3618000</c:v>
                </c:pt>
                <c:pt idx="32">
                  <c:v>3310000</c:v>
                </c:pt>
                <c:pt idx="33">
                  <c:v>132406000</c:v>
                </c:pt>
                <c:pt idx="34">
                  <c:v>253491887</c:v>
                </c:pt>
                <c:pt idx="35">
                  <c:v>15000000</c:v>
                </c:pt>
                <c:pt idx="36">
                  <c:v>1710000.0000000002</c:v>
                </c:pt>
                <c:pt idx="37">
                  <c:v>66402000</c:v>
                </c:pt>
                <c:pt idx="38">
                  <c:v>125000</c:v>
                </c:pt>
                <c:pt idx="39">
                  <c:v>354000</c:v>
                </c:pt>
                <c:pt idx="40">
                  <c:v>216211000</c:v>
                </c:pt>
                <c:pt idx="41">
                  <c:v>141780000</c:v>
                </c:pt>
                <c:pt idx="42">
                  <c:v>13190700000</c:v>
                </c:pt>
                <c:pt idx="43">
                  <c:v>20327300</c:v>
                </c:pt>
                <c:pt idx="44">
                  <c:v>7134000</c:v>
                </c:pt>
              </c:numCache>
            </c:numRef>
          </c:val>
          <c:smooth val="0"/>
          <c:extLst>
            <c:ext xmlns:c16="http://schemas.microsoft.com/office/drawing/2014/chart" uri="{C3380CC4-5D6E-409C-BE32-E72D297353CC}">
              <c16:uniqueId val="{00000000-43F3-40E8-AA42-F8E672242651}"/>
            </c:ext>
          </c:extLst>
        </c:ser>
        <c:dLbls>
          <c:dLblPos val="t"/>
          <c:showLegendKey val="0"/>
          <c:showVal val="1"/>
          <c:showCatName val="0"/>
          <c:showSerName val="0"/>
          <c:showPercent val="0"/>
          <c:showBubbleSize val="0"/>
        </c:dLbls>
        <c:smooth val="0"/>
        <c:axId val="527429872"/>
        <c:axId val="527426920"/>
      </c:lineChart>
      <c:catAx>
        <c:axId val="52742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27426920"/>
        <c:crosses val="autoZero"/>
        <c:auto val="1"/>
        <c:lblAlgn val="ctr"/>
        <c:lblOffset val="100"/>
        <c:noMultiLvlLbl val="0"/>
      </c:catAx>
      <c:valAx>
        <c:axId val="527426920"/>
        <c:scaling>
          <c:orientation val="minMax"/>
        </c:scaling>
        <c:delete val="1"/>
        <c:axPos val="l"/>
        <c:numFmt formatCode="0.0,,\ &quot;M&quot;\ &quot;Units&quot;" sourceLinked="1"/>
        <c:majorTickMark val="none"/>
        <c:minorTickMark val="none"/>
        <c:tickLblPos val="nextTo"/>
        <c:crossAx val="527429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[Electricity Consumption Analysis 8th Project.xlsx]Analysis!PivotTable7</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FF3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layout>
            <c:manualLayout>
              <c:x val="-3.9682695913010949E-2"/>
              <c:y val="-2.3980815347721934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5581333583302083"/>
                  <c:h val="9.5779376498800958E-2"/>
                </c:manualLayout>
              </c15:layout>
            </c:ext>
          </c:extLst>
        </c:dLbl>
      </c:pivotFmt>
      <c:pivotFmt>
        <c:idx val="4"/>
        <c:spPr>
          <a:solidFill>
            <a:schemeClr val="accent2"/>
          </a:solidFill>
          <a:ln>
            <a:noFill/>
          </a:ln>
          <a:effectLst/>
        </c:spPr>
        <c:dLbl>
          <c:idx val="0"/>
          <c:layout>
            <c:manualLayout>
              <c:x val="-3.5714285714285754E-2"/>
              <c:y val="-1.7585728103164306E-1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FF3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581333583302086"/>
                  <c:h val="0.11976019184652278"/>
                </c:manualLayout>
              </c15:layout>
            </c:ext>
          </c:extLst>
        </c:dLbl>
      </c:pivotFmt>
      <c:pivotFmt>
        <c:idx val="5"/>
        <c:spPr>
          <a:solidFill>
            <a:schemeClr val="accent2"/>
          </a:solidFill>
          <a:ln>
            <a:noFill/>
          </a:ln>
          <a:effectLst/>
        </c:spPr>
        <c:dLbl>
          <c:idx val="0"/>
          <c:layout>
            <c:manualLayout>
              <c:x val="-7.1428571428571466E-2"/>
              <c:y val="0"/>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rgbClr val="66FF3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343238345206858"/>
                  <c:h val="8.1390887290167871E-2"/>
                </c:manualLayout>
              </c15:layout>
            </c:ext>
          </c:extLst>
        </c:dLbl>
      </c:pivotFmt>
      <c:pivotFmt>
        <c:idx val="6"/>
        <c:spPr>
          <a:solidFill>
            <a:schemeClr val="accent2"/>
          </a:solidFill>
          <a:ln>
            <a:noFill/>
          </a:ln>
          <a:effectLst/>
        </c:spPr>
        <c:dLbl>
          <c:idx val="0"/>
          <c:layout>
            <c:manualLayout>
              <c:x val="-5.9523809523809521E-2"/>
              <c:y val="1.8882531769859702E-7"/>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rgbClr val="66FF3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5581333583302088"/>
                  <c:h val="0.10537170263788967"/>
                </c:manualLayout>
              </c15:layout>
            </c:ext>
          </c:extLst>
        </c:dLbl>
      </c:pivotFmt>
      <c:pivotFmt>
        <c:idx val="7"/>
        <c:spPr>
          <a:solidFill>
            <a:schemeClr val="accent2"/>
          </a:solidFill>
          <a:ln>
            <a:noFill/>
          </a:ln>
          <a:effectLst/>
        </c:spPr>
        <c:dLbl>
          <c:idx val="0"/>
          <c:layout>
            <c:manualLayout>
              <c:x val="-4.3650793650793648E-2"/>
              <c:y val="0"/>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rgbClr val="66FF3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5184508186476693"/>
                  <c:h val="9.0983213429256596E-2"/>
                </c:manualLayout>
              </c15:layout>
            </c:ext>
          </c:extLst>
        </c:dLbl>
      </c:pivotFmt>
    </c:pivotFmts>
    <c:plotArea>
      <c:layout>
        <c:manualLayout>
          <c:layoutTarget val="inner"/>
          <c:xMode val="edge"/>
          <c:yMode val="edge"/>
          <c:x val="0.27073147106611672"/>
          <c:y val="5.2757793764988008E-2"/>
          <c:w val="0.71736376702912141"/>
          <c:h val="0.9472422346445396"/>
        </c:manualLayout>
      </c:layout>
      <c:barChart>
        <c:barDir val="bar"/>
        <c:grouping val="clustered"/>
        <c:varyColors val="0"/>
        <c:ser>
          <c:idx val="0"/>
          <c:order val="0"/>
          <c:tx>
            <c:strRef>
              <c:f>Analysis!$E$23</c:f>
              <c:strCache>
                <c:ptCount val="1"/>
                <c:pt idx="0">
                  <c:v>Total</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3-472F-49F6-AC77-E39F22D8881E}"/>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2-472F-49F6-AC77-E39F22D8881E}"/>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1-472F-49F6-AC77-E39F22D8881E}"/>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0-472F-49F6-AC77-E39F22D8881E}"/>
              </c:ext>
            </c:extLst>
          </c:dPt>
          <c:dPt>
            <c:idx val="4"/>
            <c:invertIfNegative val="0"/>
            <c:bubble3D val="0"/>
            <c:spPr>
              <a:solidFill>
                <a:schemeClr val="accent2"/>
              </a:solidFill>
              <a:ln>
                <a:noFill/>
              </a:ln>
              <a:effectLst/>
            </c:spPr>
            <c:extLst>
              <c:ext xmlns:c16="http://schemas.microsoft.com/office/drawing/2014/chart" uri="{C3380CC4-5D6E-409C-BE32-E72D297353CC}">
                <c16:uniqueId val="{00000001-5557-40A3-BCCE-C0268525DECB}"/>
              </c:ext>
            </c:extLst>
          </c:dPt>
          <c:dLbls>
            <c:dLbl>
              <c:idx val="0"/>
              <c:layout>
                <c:manualLayout>
                  <c:x val="-3.5714285714285754E-2"/>
                  <c:y val="-1.7585728103164306E-16"/>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32581333583302086"/>
                      <c:h val="0.11976019184652278"/>
                    </c:manualLayout>
                  </c15:layout>
                </c:ext>
                <c:ext xmlns:c16="http://schemas.microsoft.com/office/drawing/2014/chart" uri="{C3380CC4-5D6E-409C-BE32-E72D297353CC}">
                  <c16:uniqueId val="{00000003-472F-49F6-AC77-E39F22D8881E}"/>
                </c:ext>
              </c:extLst>
            </c:dLbl>
            <c:dLbl>
              <c:idx val="1"/>
              <c:layout>
                <c:manualLayout>
                  <c:x val="-7.1428571428571466E-2"/>
                  <c:y val="0"/>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rgbClr val="66FF3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7343238345206858"/>
                      <c:h val="8.1390887290167871E-2"/>
                    </c:manualLayout>
                  </c15:layout>
                </c:ext>
                <c:ext xmlns:c16="http://schemas.microsoft.com/office/drawing/2014/chart" uri="{C3380CC4-5D6E-409C-BE32-E72D297353CC}">
                  <c16:uniqueId val="{00000002-472F-49F6-AC77-E39F22D8881E}"/>
                </c:ext>
              </c:extLst>
            </c:dLbl>
            <c:dLbl>
              <c:idx val="2"/>
              <c:layout>
                <c:manualLayout>
                  <c:x val="-5.9523809523809521E-2"/>
                  <c:y val="1.8882531769859702E-7"/>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rgbClr val="66FF3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5581333583302088"/>
                      <c:h val="0.10537170263788967"/>
                    </c:manualLayout>
                  </c15:layout>
                </c:ext>
                <c:ext xmlns:c16="http://schemas.microsoft.com/office/drawing/2014/chart" uri="{C3380CC4-5D6E-409C-BE32-E72D297353CC}">
                  <c16:uniqueId val="{00000001-472F-49F6-AC77-E39F22D8881E}"/>
                </c:ext>
              </c:extLst>
            </c:dLbl>
            <c:dLbl>
              <c:idx val="3"/>
              <c:layout>
                <c:manualLayout>
                  <c:x val="-4.3650793650793648E-2"/>
                  <c:y val="0"/>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rgbClr val="66FF3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5184508186476693"/>
                      <c:h val="9.0983213429256596E-2"/>
                    </c:manualLayout>
                  </c15:layout>
                </c:ext>
                <c:ext xmlns:c16="http://schemas.microsoft.com/office/drawing/2014/chart" uri="{C3380CC4-5D6E-409C-BE32-E72D297353CC}">
                  <c16:uniqueId val="{00000000-472F-49F6-AC77-E39F22D8881E}"/>
                </c:ext>
              </c:extLst>
            </c:dLbl>
            <c:dLbl>
              <c:idx val="4"/>
              <c:layout>
                <c:manualLayout>
                  <c:x val="-3.9682695913010949E-2"/>
                  <c:y val="-2.3980815347721934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5581333583302083"/>
                      <c:h val="9.5779376498800958E-2"/>
                    </c:manualLayout>
                  </c15:layout>
                </c:ext>
                <c:ext xmlns:c16="http://schemas.microsoft.com/office/drawing/2014/chart" uri="{C3380CC4-5D6E-409C-BE32-E72D297353CC}">
                  <c16:uniqueId val="{00000001-5557-40A3-BCCE-C0268525DEC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FF3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Analysis!$D$24:$D$28</c:f>
              <c:strCache>
                <c:ptCount val="5"/>
                <c:pt idx="0">
                  <c:v>Kanpur Nagar</c:v>
                </c:pt>
                <c:pt idx="1">
                  <c:v>Nagpur</c:v>
                </c:pt>
                <c:pt idx="2">
                  <c:v>Bengaluru</c:v>
                </c:pt>
                <c:pt idx="3">
                  <c:v>Chennai</c:v>
                </c:pt>
                <c:pt idx="4">
                  <c:v>Varanasi</c:v>
                </c:pt>
              </c:strCache>
            </c:strRef>
          </c:cat>
          <c:val>
            <c:numRef>
              <c:f>Analysis!$E$24:$E$28</c:f>
              <c:numCache>
                <c:formatCode>0.0,,\ "M"\ "Units"</c:formatCode>
                <c:ptCount val="5"/>
                <c:pt idx="0">
                  <c:v>2456350000</c:v>
                </c:pt>
                <c:pt idx="1">
                  <c:v>4704240000</c:v>
                </c:pt>
                <c:pt idx="2">
                  <c:v>13167576680.000002</c:v>
                </c:pt>
                <c:pt idx="3">
                  <c:v>14733800000</c:v>
                </c:pt>
                <c:pt idx="4">
                  <c:v>94803900000</c:v>
                </c:pt>
              </c:numCache>
            </c:numRef>
          </c:val>
          <c:extLst>
            <c:ext xmlns:c16="http://schemas.microsoft.com/office/drawing/2014/chart" uri="{C3380CC4-5D6E-409C-BE32-E72D297353CC}">
              <c16:uniqueId val="{00000000-5557-40A3-BCCE-C0268525DECB}"/>
            </c:ext>
          </c:extLst>
        </c:ser>
        <c:dLbls>
          <c:dLblPos val="outEnd"/>
          <c:showLegendKey val="0"/>
          <c:showVal val="1"/>
          <c:showCatName val="0"/>
          <c:showSerName val="0"/>
          <c:showPercent val="0"/>
          <c:showBubbleSize val="0"/>
        </c:dLbls>
        <c:gapWidth val="47"/>
        <c:axId val="486344832"/>
        <c:axId val="486340240"/>
      </c:barChart>
      <c:catAx>
        <c:axId val="486344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20000"/>
                    <a:lumOff val="80000"/>
                  </a:schemeClr>
                </a:solidFill>
                <a:latin typeface="+mn-lt"/>
                <a:ea typeface="+mn-ea"/>
                <a:cs typeface="+mn-cs"/>
              </a:defRPr>
            </a:pPr>
            <a:endParaRPr lang="en-US"/>
          </a:p>
        </c:txPr>
        <c:crossAx val="486340240"/>
        <c:crosses val="autoZero"/>
        <c:auto val="1"/>
        <c:lblAlgn val="ctr"/>
        <c:lblOffset val="100"/>
        <c:noMultiLvlLbl val="0"/>
      </c:catAx>
      <c:valAx>
        <c:axId val="486340240"/>
        <c:scaling>
          <c:orientation val="minMax"/>
        </c:scaling>
        <c:delete val="1"/>
        <c:axPos val="b"/>
        <c:numFmt formatCode="0.0,,\ &quot;M&quot;\ &quot;Units&quot;" sourceLinked="1"/>
        <c:majorTickMark val="none"/>
        <c:minorTickMark val="none"/>
        <c:tickLblPos val="nextTo"/>
        <c:crossAx val="486344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[Electricity Consumption Analysis 8th Project.xlsx]Analysis!PivotTable3</c:name>
    <c:fmtId val="6"/>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noFill/>
          </a:ln>
          <a:effectLst/>
        </c:spPr>
        <c:marker>
          <c:symbol val="none"/>
        </c:marker>
      </c:pivotFmt>
      <c:pivotFmt>
        <c:idx val="48"/>
        <c:spPr>
          <a:solidFill>
            <a:schemeClr val="accent1"/>
          </a:solidFill>
          <a:ln w="19050">
            <a:noFill/>
          </a:ln>
          <a:effectLst/>
        </c:spPr>
      </c:pivotFmt>
      <c:pivotFmt>
        <c:idx val="49"/>
        <c:spPr>
          <a:solidFill>
            <a:srgbClr val="FFC000"/>
          </a:solidFill>
          <a:ln w="19050">
            <a:noFill/>
          </a:ln>
          <a:effectLst/>
        </c:spPr>
      </c:pivotFmt>
      <c:pivotFmt>
        <c:idx val="50"/>
        <c:spPr>
          <a:solidFill>
            <a:schemeClr val="tx1"/>
          </a:solidFill>
          <a:ln w="19050">
            <a:noFill/>
          </a:ln>
          <a:effectLst/>
        </c:spPr>
      </c:pivotFmt>
      <c:pivotFmt>
        <c:idx val="51"/>
        <c:spPr>
          <a:solidFill>
            <a:schemeClr val="accent1"/>
          </a:solidFill>
          <a:ln w="19050">
            <a:noFill/>
          </a:ln>
          <a:effectLst/>
        </c:spPr>
      </c:pivotFmt>
      <c:pivotFmt>
        <c:idx val="52"/>
        <c:spPr>
          <a:solidFill>
            <a:schemeClr val="accent1"/>
          </a:solidFill>
          <a:ln w="19050">
            <a:noFill/>
          </a:ln>
          <a:effectLst/>
        </c:spPr>
      </c:pivotFmt>
      <c:pivotFmt>
        <c:idx val="53"/>
        <c:spPr>
          <a:solidFill>
            <a:schemeClr val="accent1"/>
          </a:solidFill>
          <a:ln w="19050">
            <a:noFill/>
          </a:ln>
          <a:effectLst/>
        </c:spPr>
      </c:pivotFmt>
      <c:pivotFmt>
        <c:idx val="54"/>
        <c:spPr>
          <a:solidFill>
            <a:srgbClr val="92D050"/>
          </a:solidFill>
          <a:ln w="19050">
            <a:noFill/>
          </a:ln>
          <a:effectLst/>
        </c:spPr>
      </c:pivotFmt>
      <c:pivotFmt>
        <c:idx val="55"/>
        <c:spPr>
          <a:solidFill>
            <a:schemeClr val="accent1"/>
          </a:solidFill>
          <a:ln w="19050">
            <a:noFill/>
          </a:ln>
          <a:effectLst/>
        </c:spPr>
      </c:pivotFmt>
      <c:pivotFmt>
        <c:idx val="56"/>
        <c:spPr>
          <a:solidFill>
            <a:srgbClr val="00B0F0"/>
          </a:solidFill>
          <a:ln w="19050">
            <a:noFill/>
          </a:ln>
          <a:effectLst/>
        </c:spPr>
      </c:pivotFmt>
      <c:pivotFmt>
        <c:idx val="57"/>
        <c:spPr>
          <a:solidFill>
            <a:schemeClr val="accent1"/>
          </a:solidFill>
          <a:ln w="19050">
            <a:noFill/>
          </a:ln>
          <a:effectLst/>
        </c:spPr>
      </c:pivotFmt>
      <c:pivotFmt>
        <c:idx val="58"/>
        <c:spPr>
          <a:solidFill>
            <a:schemeClr val="accent1"/>
          </a:solidFill>
          <a:ln w="19050">
            <a:noFill/>
          </a:ln>
          <a:effectLst/>
        </c:spPr>
      </c:pivotFmt>
      <c:pivotFmt>
        <c:idx val="59"/>
        <c:spPr>
          <a:solidFill>
            <a:schemeClr val="accent1"/>
          </a:solidFill>
          <a:ln w="19050">
            <a:noFill/>
          </a:ln>
          <a:effectLst/>
        </c:spPr>
      </c:pivotFmt>
      <c:pivotFmt>
        <c:idx val="60"/>
        <c:spPr>
          <a:solidFill>
            <a:schemeClr val="accent1"/>
          </a:solidFill>
          <a:ln w="19050">
            <a:noFill/>
          </a:ln>
          <a:effectLst/>
        </c:spPr>
      </c:pivotFmt>
      <c:pivotFmt>
        <c:idx val="61"/>
        <c:spPr>
          <a:solidFill>
            <a:schemeClr val="accent1"/>
          </a:solidFill>
          <a:ln w="19050">
            <a:noFill/>
          </a:ln>
          <a:effectLst/>
        </c:spPr>
      </c:pivotFmt>
      <c:pivotFmt>
        <c:idx val="62"/>
        <c:spPr>
          <a:solidFill>
            <a:schemeClr val="accent1"/>
          </a:solidFill>
          <a:ln w="19050">
            <a:noFill/>
          </a:ln>
          <a:effectLst/>
        </c:spPr>
      </c:pivotFmt>
      <c:pivotFmt>
        <c:idx val="63"/>
        <c:spPr>
          <a:solidFill>
            <a:schemeClr val="accent1"/>
          </a:solidFill>
          <a:ln w="19050">
            <a:noFill/>
          </a:ln>
          <a:effectLst/>
        </c:spPr>
      </c:pivotFmt>
      <c:pivotFmt>
        <c:idx val="64"/>
        <c:spPr>
          <a:solidFill>
            <a:schemeClr val="accent1"/>
          </a:solidFill>
          <a:ln w="19050">
            <a:noFill/>
          </a:ln>
          <a:effectLst/>
        </c:spPr>
      </c:pivotFmt>
      <c:pivotFmt>
        <c:idx val="65"/>
        <c:spPr>
          <a:solidFill>
            <a:schemeClr val="accent1"/>
          </a:solidFill>
          <a:ln w="19050">
            <a:noFill/>
          </a:ln>
          <a:effectLst/>
        </c:spPr>
      </c:pivotFmt>
      <c:pivotFmt>
        <c:idx val="66"/>
        <c:spPr>
          <a:solidFill>
            <a:schemeClr val="accent1"/>
          </a:solidFill>
          <a:ln w="19050">
            <a:noFill/>
          </a:ln>
          <a:effectLst/>
        </c:spPr>
      </c:pivotFmt>
      <c:pivotFmt>
        <c:idx val="67"/>
        <c:spPr>
          <a:solidFill>
            <a:srgbClr val="FFFF00"/>
          </a:solidFill>
          <a:ln w="19050">
            <a:noFill/>
          </a:ln>
          <a:effectLst/>
        </c:spPr>
      </c:pivotFmt>
      <c:pivotFmt>
        <c:idx val="68"/>
        <c:spPr>
          <a:solidFill>
            <a:schemeClr val="accent1"/>
          </a:solidFill>
          <a:ln w="19050">
            <a:noFill/>
          </a:ln>
          <a:effectLst/>
        </c:spPr>
      </c:pivotFmt>
      <c:pivotFmt>
        <c:idx val="69"/>
        <c:spPr>
          <a:solidFill>
            <a:schemeClr val="accent1"/>
          </a:solidFill>
          <a:ln w="19050">
            <a:noFill/>
          </a:ln>
          <a:effectLst/>
        </c:spPr>
      </c:pivotFmt>
      <c:pivotFmt>
        <c:idx val="70"/>
        <c:spPr>
          <a:solidFill>
            <a:schemeClr val="accent1"/>
          </a:solidFill>
          <a:ln w="19050">
            <a:noFill/>
          </a:ln>
          <a:effectLst/>
        </c:spPr>
      </c:pivotFmt>
      <c:pivotFmt>
        <c:idx val="71"/>
        <c:spPr>
          <a:solidFill>
            <a:schemeClr val="accent1"/>
          </a:solidFill>
          <a:ln w="19050">
            <a:noFill/>
          </a:ln>
          <a:effectLst/>
        </c:spPr>
      </c:pivotFmt>
      <c:pivotFmt>
        <c:idx val="72"/>
        <c:spPr>
          <a:solidFill>
            <a:schemeClr val="accent1"/>
          </a:solidFill>
          <a:ln w="19050">
            <a:noFill/>
          </a:ln>
          <a:effectLst/>
        </c:spPr>
      </c:pivotFmt>
      <c:pivotFmt>
        <c:idx val="73"/>
        <c:spPr>
          <a:solidFill>
            <a:schemeClr val="bg2"/>
          </a:solidFill>
          <a:ln w="19050">
            <a:noFill/>
          </a:ln>
          <a:effectLst/>
        </c:spPr>
      </c:pivotFmt>
      <c:pivotFmt>
        <c:idx val="74"/>
        <c:spPr>
          <a:solidFill>
            <a:schemeClr val="accent1"/>
          </a:solidFill>
          <a:ln w="19050">
            <a:noFill/>
          </a:ln>
          <a:effectLst/>
        </c:spPr>
      </c:pivotFmt>
      <c:pivotFmt>
        <c:idx val="75"/>
        <c:spPr>
          <a:solidFill>
            <a:schemeClr val="accent1"/>
          </a:solidFill>
          <a:ln w="19050">
            <a:noFill/>
          </a:ln>
          <a:effectLst/>
        </c:spPr>
      </c:pivotFmt>
      <c:pivotFmt>
        <c:idx val="76"/>
        <c:spPr>
          <a:solidFill>
            <a:schemeClr val="accent1"/>
          </a:solidFill>
          <a:ln w="19050">
            <a:noFill/>
          </a:ln>
          <a:effectLst/>
        </c:spPr>
      </c:pivotFmt>
      <c:pivotFmt>
        <c:idx val="77"/>
        <c:spPr>
          <a:solidFill>
            <a:schemeClr val="accent1"/>
          </a:solidFill>
          <a:ln w="19050">
            <a:noFill/>
          </a:ln>
          <a:effectLst/>
        </c:spPr>
      </c:pivotFmt>
      <c:pivotFmt>
        <c:idx val="78"/>
        <c:spPr>
          <a:solidFill>
            <a:schemeClr val="accent1"/>
          </a:solidFill>
          <a:ln w="19050">
            <a:noFill/>
          </a:ln>
          <a:effectLst/>
        </c:spPr>
      </c:pivotFmt>
      <c:pivotFmt>
        <c:idx val="79"/>
        <c:spPr>
          <a:solidFill>
            <a:schemeClr val="accent1"/>
          </a:solidFill>
          <a:ln w="19050">
            <a:noFill/>
          </a:ln>
          <a:effectLst/>
        </c:spPr>
      </c:pivotFmt>
      <c:pivotFmt>
        <c:idx val="80"/>
        <c:spPr>
          <a:solidFill>
            <a:schemeClr val="accent1"/>
          </a:solidFill>
          <a:ln w="19050">
            <a:noFill/>
          </a:ln>
          <a:effectLst/>
        </c:spPr>
      </c:pivotFmt>
      <c:pivotFmt>
        <c:idx val="81"/>
        <c:spPr>
          <a:solidFill>
            <a:schemeClr val="accent1"/>
          </a:solidFill>
          <a:ln w="19050">
            <a:noFill/>
          </a:ln>
          <a:effectLst/>
        </c:spPr>
      </c:pivotFmt>
      <c:pivotFmt>
        <c:idx val="82"/>
        <c:spPr>
          <a:solidFill>
            <a:schemeClr val="accent4">
              <a:lumMod val="40000"/>
              <a:lumOff val="60000"/>
            </a:schemeClr>
          </a:solidFill>
          <a:ln w="19050">
            <a:noFill/>
          </a:ln>
          <a:effectLst/>
        </c:spPr>
      </c:pivotFmt>
      <c:pivotFmt>
        <c:idx val="83"/>
        <c:spPr>
          <a:solidFill>
            <a:schemeClr val="accent1"/>
          </a:solidFill>
          <a:ln w="19050">
            <a:noFill/>
          </a:ln>
          <a:effectLst/>
        </c:spPr>
      </c:pivotFmt>
      <c:pivotFmt>
        <c:idx val="84"/>
        <c:spPr>
          <a:solidFill>
            <a:schemeClr val="accent1"/>
          </a:solidFill>
          <a:ln w="19050">
            <a:noFill/>
          </a:ln>
          <a:effectLst/>
        </c:spPr>
      </c:pivotFmt>
      <c:pivotFmt>
        <c:idx val="85"/>
        <c:spPr>
          <a:solidFill>
            <a:schemeClr val="accent1"/>
          </a:solidFill>
          <a:ln w="19050">
            <a:noFill/>
          </a:ln>
          <a:effectLst/>
        </c:spPr>
      </c:pivotFmt>
      <c:pivotFmt>
        <c:idx val="86"/>
        <c:spPr>
          <a:solidFill>
            <a:schemeClr val="accent1"/>
          </a:solidFill>
          <a:ln w="19050">
            <a:noFill/>
          </a:ln>
          <a:effectLst/>
        </c:spPr>
      </c:pivotFmt>
      <c:pivotFmt>
        <c:idx val="87"/>
        <c:spPr>
          <a:solidFill>
            <a:schemeClr val="accent1"/>
          </a:solidFill>
          <a:ln w="19050">
            <a:noFill/>
          </a:ln>
          <a:effectLst/>
        </c:spPr>
      </c:pivotFmt>
      <c:pivotFmt>
        <c:idx val="88"/>
        <c:spPr>
          <a:solidFill>
            <a:schemeClr val="accent1"/>
          </a:solidFill>
          <a:ln w="19050">
            <a:noFill/>
          </a:ln>
          <a:effectLst/>
        </c:spPr>
      </c:pivotFmt>
      <c:pivotFmt>
        <c:idx val="89"/>
        <c:spPr>
          <a:solidFill>
            <a:schemeClr val="accent1"/>
          </a:solidFill>
          <a:ln w="19050">
            <a:noFill/>
          </a:ln>
          <a:effectLst/>
        </c:spPr>
      </c:pivotFmt>
      <c:pivotFmt>
        <c:idx val="90"/>
        <c:spPr>
          <a:solidFill>
            <a:schemeClr val="accent4"/>
          </a:solidFill>
          <a:ln w="19050">
            <a:noFill/>
          </a:ln>
          <a:effectLst/>
        </c:spPr>
      </c:pivotFmt>
      <c:pivotFmt>
        <c:idx val="91"/>
        <c:spPr>
          <a:solidFill>
            <a:schemeClr val="accent1"/>
          </a:solidFill>
          <a:ln w="19050">
            <a:noFill/>
          </a:ln>
          <a:effectLst/>
        </c:spPr>
      </c:pivotFmt>
      <c:pivotFmt>
        <c:idx val="92"/>
        <c:spPr>
          <a:solidFill>
            <a:schemeClr val="accent1"/>
          </a:solidFill>
          <a:ln w="19050">
            <a:noFill/>
          </a:ln>
          <a:effectLst/>
        </c:spPr>
      </c:pivotFmt>
    </c:pivotFmts>
    <c:plotArea>
      <c:layout>
        <c:manualLayout>
          <c:layoutTarget val="inner"/>
          <c:xMode val="edge"/>
          <c:yMode val="edge"/>
          <c:x val="0.1950038949694447"/>
          <c:y val="0.1004757217847769"/>
          <c:w val="0.59418690581263967"/>
          <c:h val="0.85785695538057738"/>
        </c:manualLayout>
      </c:layout>
      <c:pieChart>
        <c:varyColors val="1"/>
        <c:ser>
          <c:idx val="0"/>
          <c:order val="0"/>
          <c:tx>
            <c:strRef>
              <c:f>Analysis!$E$31</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2105-402D-BFA3-A4B4CB142D9A}"/>
              </c:ext>
            </c:extLst>
          </c:dPt>
          <c:dPt>
            <c:idx val="1"/>
            <c:bubble3D val="0"/>
            <c:spPr>
              <a:solidFill>
                <a:srgbClr val="FFC000"/>
              </a:solidFill>
              <a:ln w="19050">
                <a:noFill/>
              </a:ln>
              <a:effectLst/>
            </c:spPr>
            <c:extLst>
              <c:ext xmlns:c16="http://schemas.microsoft.com/office/drawing/2014/chart" uri="{C3380CC4-5D6E-409C-BE32-E72D297353CC}">
                <c16:uniqueId val="{00000003-2105-402D-BFA3-A4B4CB142D9A}"/>
              </c:ext>
            </c:extLst>
          </c:dPt>
          <c:dPt>
            <c:idx val="2"/>
            <c:bubble3D val="0"/>
            <c:spPr>
              <a:solidFill>
                <a:schemeClr val="tx1"/>
              </a:solidFill>
              <a:ln w="19050">
                <a:noFill/>
              </a:ln>
              <a:effectLst/>
            </c:spPr>
            <c:extLst>
              <c:ext xmlns:c16="http://schemas.microsoft.com/office/drawing/2014/chart" uri="{C3380CC4-5D6E-409C-BE32-E72D297353CC}">
                <c16:uniqueId val="{00000005-2105-402D-BFA3-A4B4CB142D9A}"/>
              </c:ext>
            </c:extLst>
          </c:dPt>
          <c:dPt>
            <c:idx val="3"/>
            <c:bubble3D val="0"/>
            <c:spPr>
              <a:solidFill>
                <a:schemeClr val="accent4"/>
              </a:solidFill>
              <a:ln w="19050">
                <a:noFill/>
              </a:ln>
              <a:effectLst/>
            </c:spPr>
            <c:extLst>
              <c:ext xmlns:c16="http://schemas.microsoft.com/office/drawing/2014/chart" uri="{C3380CC4-5D6E-409C-BE32-E72D297353CC}">
                <c16:uniqueId val="{00000007-2105-402D-BFA3-A4B4CB142D9A}"/>
              </c:ext>
            </c:extLst>
          </c:dPt>
          <c:dPt>
            <c:idx val="4"/>
            <c:bubble3D val="0"/>
            <c:spPr>
              <a:solidFill>
                <a:schemeClr val="accent5"/>
              </a:solidFill>
              <a:ln w="19050">
                <a:noFill/>
              </a:ln>
              <a:effectLst/>
            </c:spPr>
            <c:extLst>
              <c:ext xmlns:c16="http://schemas.microsoft.com/office/drawing/2014/chart" uri="{C3380CC4-5D6E-409C-BE32-E72D297353CC}">
                <c16:uniqueId val="{00000009-2105-402D-BFA3-A4B4CB142D9A}"/>
              </c:ext>
            </c:extLst>
          </c:dPt>
          <c:dPt>
            <c:idx val="5"/>
            <c:bubble3D val="0"/>
            <c:spPr>
              <a:solidFill>
                <a:schemeClr val="accent6"/>
              </a:solidFill>
              <a:ln w="19050">
                <a:noFill/>
              </a:ln>
              <a:effectLst/>
            </c:spPr>
            <c:extLst>
              <c:ext xmlns:c16="http://schemas.microsoft.com/office/drawing/2014/chart" uri="{C3380CC4-5D6E-409C-BE32-E72D297353CC}">
                <c16:uniqueId val="{0000000B-2105-402D-BFA3-A4B4CB142D9A}"/>
              </c:ext>
            </c:extLst>
          </c:dPt>
          <c:dPt>
            <c:idx val="6"/>
            <c:bubble3D val="0"/>
            <c:spPr>
              <a:solidFill>
                <a:srgbClr val="92D050"/>
              </a:solidFill>
              <a:ln w="19050">
                <a:noFill/>
              </a:ln>
              <a:effectLst/>
            </c:spPr>
            <c:extLst>
              <c:ext xmlns:c16="http://schemas.microsoft.com/office/drawing/2014/chart" uri="{C3380CC4-5D6E-409C-BE32-E72D297353CC}">
                <c16:uniqueId val="{0000000D-2105-402D-BFA3-A4B4CB142D9A}"/>
              </c:ext>
            </c:extLst>
          </c:dPt>
          <c:dPt>
            <c:idx val="7"/>
            <c:bubble3D val="0"/>
            <c:spPr>
              <a:solidFill>
                <a:schemeClr val="accent2">
                  <a:lumMod val="60000"/>
                </a:schemeClr>
              </a:solidFill>
              <a:ln w="19050">
                <a:noFill/>
              </a:ln>
              <a:effectLst/>
            </c:spPr>
            <c:extLst>
              <c:ext xmlns:c16="http://schemas.microsoft.com/office/drawing/2014/chart" uri="{C3380CC4-5D6E-409C-BE32-E72D297353CC}">
                <c16:uniqueId val="{0000000F-2105-402D-BFA3-A4B4CB142D9A}"/>
              </c:ext>
            </c:extLst>
          </c:dPt>
          <c:dPt>
            <c:idx val="8"/>
            <c:bubble3D val="0"/>
            <c:spPr>
              <a:solidFill>
                <a:srgbClr val="00B0F0"/>
              </a:solidFill>
              <a:ln w="19050">
                <a:noFill/>
              </a:ln>
              <a:effectLst/>
            </c:spPr>
            <c:extLst>
              <c:ext xmlns:c16="http://schemas.microsoft.com/office/drawing/2014/chart" uri="{C3380CC4-5D6E-409C-BE32-E72D297353CC}">
                <c16:uniqueId val="{00000011-2105-402D-BFA3-A4B4CB142D9A}"/>
              </c:ext>
            </c:extLst>
          </c:dPt>
          <c:dPt>
            <c:idx val="9"/>
            <c:bubble3D val="0"/>
            <c:spPr>
              <a:solidFill>
                <a:schemeClr val="accent4">
                  <a:lumMod val="60000"/>
                </a:schemeClr>
              </a:solidFill>
              <a:ln w="19050">
                <a:noFill/>
              </a:ln>
              <a:effectLst/>
            </c:spPr>
            <c:extLst>
              <c:ext xmlns:c16="http://schemas.microsoft.com/office/drawing/2014/chart" uri="{C3380CC4-5D6E-409C-BE32-E72D297353CC}">
                <c16:uniqueId val="{00000013-2105-402D-BFA3-A4B4CB142D9A}"/>
              </c:ext>
            </c:extLst>
          </c:dPt>
          <c:dPt>
            <c:idx val="10"/>
            <c:bubble3D val="0"/>
            <c:spPr>
              <a:solidFill>
                <a:schemeClr val="accent5">
                  <a:lumMod val="60000"/>
                </a:schemeClr>
              </a:solidFill>
              <a:ln w="19050">
                <a:noFill/>
              </a:ln>
              <a:effectLst/>
            </c:spPr>
            <c:extLst>
              <c:ext xmlns:c16="http://schemas.microsoft.com/office/drawing/2014/chart" uri="{C3380CC4-5D6E-409C-BE32-E72D297353CC}">
                <c16:uniqueId val="{00000015-2105-402D-BFA3-A4B4CB142D9A}"/>
              </c:ext>
            </c:extLst>
          </c:dPt>
          <c:dPt>
            <c:idx val="11"/>
            <c:bubble3D val="0"/>
            <c:spPr>
              <a:solidFill>
                <a:schemeClr val="accent6">
                  <a:lumMod val="60000"/>
                </a:schemeClr>
              </a:solidFill>
              <a:ln w="19050">
                <a:noFill/>
              </a:ln>
              <a:effectLst/>
            </c:spPr>
            <c:extLst>
              <c:ext xmlns:c16="http://schemas.microsoft.com/office/drawing/2014/chart" uri="{C3380CC4-5D6E-409C-BE32-E72D297353CC}">
                <c16:uniqueId val="{00000017-2105-402D-BFA3-A4B4CB142D9A}"/>
              </c:ext>
            </c:extLst>
          </c:dPt>
          <c:dPt>
            <c:idx val="12"/>
            <c:bubble3D val="0"/>
            <c:spPr>
              <a:solidFill>
                <a:schemeClr val="accent1">
                  <a:lumMod val="80000"/>
                  <a:lumOff val="20000"/>
                </a:schemeClr>
              </a:solidFill>
              <a:ln w="19050">
                <a:noFill/>
              </a:ln>
              <a:effectLst/>
            </c:spPr>
            <c:extLst>
              <c:ext xmlns:c16="http://schemas.microsoft.com/office/drawing/2014/chart" uri="{C3380CC4-5D6E-409C-BE32-E72D297353CC}">
                <c16:uniqueId val="{00000019-2105-402D-BFA3-A4B4CB142D9A}"/>
              </c:ext>
            </c:extLst>
          </c:dPt>
          <c:dPt>
            <c:idx val="13"/>
            <c:bubble3D val="0"/>
            <c:spPr>
              <a:solidFill>
                <a:schemeClr val="accent2">
                  <a:lumMod val="80000"/>
                  <a:lumOff val="20000"/>
                </a:schemeClr>
              </a:solidFill>
              <a:ln w="19050">
                <a:noFill/>
              </a:ln>
              <a:effectLst/>
            </c:spPr>
            <c:extLst>
              <c:ext xmlns:c16="http://schemas.microsoft.com/office/drawing/2014/chart" uri="{C3380CC4-5D6E-409C-BE32-E72D297353CC}">
                <c16:uniqueId val="{0000001B-2105-402D-BFA3-A4B4CB142D9A}"/>
              </c:ext>
            </c:extLst>
          </c:dPt>
          <c:dPt>
            <c:idx val="14"/>
            <c:bubble3D val="0"/>
            <c:spPr>
              <a:solidFill>
                <a:schemeClr val="accent3">
                  <a:lumMod val="80000"/>
                  <a:lumOff val="20000"/>
                </a:schemeClr>
              </a:solidFill>
              <a:ln w="19050">
                <a:noFill/>
              </a:ln>
              <a:effectLst/>
            </c:spPr>
            <c:extLst>
              <c:ext xmlns:c16="http://schemas.microsoft.com/office/drawing/2014/chart" uri="{C3380CC4-5D6E-409C-BE32-E72D297353CC}">
                <c16:uniqueId val="{0000001D-2105-402D-BFA3-A4B4CB142D9A}"/>
              </c:ext>
            </c:extLst>
          </c:dPt>
          <c:dPt>
            <c:idx val="15"/>
            <c:bubble3D val="0"/>
            <c:spPr>
              <a:solidFill>
                <a:schemeClr val="accent4">
                  <a:lumMod val="80000"/>
                  <a:lumOff val="20000"/>
                </a:schemeClr>
              </a:solidFill>
              <a:ln w="19050">
                <a:noFill/>
              </a:ln>
              <a:effectLst/>
            </c:spPr>
            <c:extLst>
              <c:ext xmlns:c16="http://schemas.microsoft.com/office/drawing/2014/chart" uri="{C3380CC4-5D6E-409C-BE32-E72D297353CC}">
                <c16:uniqueId val="{0000001F-2105-402D-BFA3-A4B4CB142D9A}"/>
              </c:ext>
            </c:extLst>
          </c:dPt>
          <c:dPt>
            <c:idx val="16"/>
            <c:bubble3D val="0"/>
            <c:spPr>
              <a:solidFill>
                <a:schemeClr val="accent5">
                  <a:lumMod val="80000"/>
                  <a:lumOff val="20000"/>
                </a:schemeClr>
              </a:solidFill>
              <a:ln w="19050">
                <a:noFill/>
              </a:ln>
              <a:effectLst/>
            </c:spPr>
            <c:extLst>
              <c:ext xmlns:c16="http://schemas.microsoft.com/office/drawing/2014/chart" uri="{C3380CC4-5D6E-409C-BE32-E72D297353CC}">
                <c16:uniqueId val="{00000021-2105-402D-BFA3-A4B4CB142D9A}"/>
              </c:ext>
            </c:extLst>
          </c:dPt>
          <c:dPt>
            <c:idx val="17"/>
            <c:bubble3D val="0"/>
            <c:spPr>
              <a:solidFill>
                <a:schemeClr val="accent6">
                  <a:lumMod val="80000"/>
                  <a:lumOff val="20000"/>
                </a:schemeClr>
              </a:solidFill>
              <a:ln w="19050">
                <a:noFill/>
              </a:ln>
              <a:effectLst/>
            </c:spPr>
            <c:extLst>
              <c:ext xmlns:c16="http://schemas.microsoft.com/office/drawing/2014/chart" uri="{C3380CC4-5D6E-409C-BE32-E72D297353CC}">
                <c16:uniqueId val="{00000023-2105-402D-BFA3-A4B4CB142D9A}"/>
              </c:ext>
            </c:extLst>
          </c:dPt>
          <c:dPt>
            <c:idx val="18"/>
            <c:bubble3D val="0"/>
            <c:spPr>
              <a:solidFill>
                <a:schemeClr val="accent1">
                  <a:lumMod val="80000"/>
                </a:schemeClr>
              </a:solidFill>
              <a:ln w="19050">
                <a:noFill/>
              </a:ln>
              <a:effectLst/>
            </c:spPr>
            <c:extLst>
              <c:ext xmlns:c16="http://schemas.microsoft.com/office/drawing/2014/chart" uri="{C3380CC4-5D6E-409C-BE32-E72D297353CC}">
                <c16:uniqueId val="{00000025-2105-402D-BFA3-A4B4CB142D9A}"/>
              </c:ext>
            </c:extLst>
          </c:dPt>
          <c:dPt>
            <c:idx val="19"/>
            <c:bubble3D val="0"/>
            <c:spPr>
              <a:solidFill>
                <a:srgbClr val="FFFF00"/>
              </a:solidFill>
              <a:ln w="19050">
                <a:noFill/>
              </a:ln>
              <a:effectLst/>
            </c:spPr>
            <c:extLst>
              <c:ext xmlns:c16="http://schemas.microsoft.com/office/drawing/2014/chart" uri="{C3380CC4-5D6E-409C-BE32-E72D297353CC}">
                <c16:uniqueId val="{00000027-2105-402D-BFA3-A4B4CB142D9A}"/>
              </c:ext>
            </c:extLst>
          </c:dPt>
          <c:dPt>
            <c:idx val="20"/>
            <c:bubble3D val="0"/>
            <c:spPr>
              <a:solidFill>
                <a:schemeClr val="accent3">
                  <a:lumMod val="80000"/>
                </a:schemeClr>
              </a:solidFill>
              <a:ln w="19050">
                <a:noFill/>
              </a:ln>
              <a:effectLst/>
            </c:spPr>
            <c:extLst>
              <c:ext xmlns:c16="http://schemas.microsoft.com/office/drawing/2014/chart" uri="{C3380CC4-5D6E-409C-BE32-E72D297353CC}">
                <c16:uniqueId val="{00000029-2105-402D-BFA3-A4B4CB142D9A}"/>
              </c:ext>
            </c:extLst>
          </c:dPt>
          <c:dPt>
            <c:idx val="21"/>
            <c:bubble3D val="0"/>
            <c:spPr>
              <a:solidFill>
                <a:schemeClr val="accent4">
                  <a:lumMod val="80000"/>
                </a:schemeClr>
              </a:solidFill>
              <a:ln w="19050">
                <a:noFill/>
              </a:ln>
              <a:effectLst/>
            </c:spPr>
            <c:extLst>
              <c:ext xmlns:c16="http://schemas.microsoft.com/office/drawing/2014/chart" uri="{C3380CC4-5D6E-409C-BE32-E72D297353CC}">
                <c16:uniqueId val="{0000002B-2105-402D-BFA3-A4B4CB142D9A}"/>
              </c:ext>
            </c:extLst>
          </c:dPt>
          <c:dPt>
            <c:idx val="22"/>
            <c:bubble3D val="0"/>
            <c:spPr>
              <a:solidFill>
                <a:schemeClr val="accent5">
                  <a:lumMod val="80000"/>
                </a:schemeClr>
              </a:solidFill>
              <a:ln w="19050">
                <a:noFill/>
              </a:ln>
              <a:effectLst/>
            </c:spPr>
            <c:extLst>
              <c:ext xmlns:c16="http://schemas.microsoft.com/office/drawing/2014/chart" uri="{C3380CC4-5D6E-409C-BE32-E72D297353CC}">
                <c16:uniqueId val="{0000002D-2105-402D-BFA3-A4B4CB142D9A}"/>
              </c:ext>
            </c:extLst>
          </c:dPt>
          <c:dPt>
            <c:idx val="23"/>
            <c:bubble3D val="0"/>
            <c:spPr>
              <a:solidFill>
                <a:schemeClr val="accent6">
                  <a:lumMod val="80000"/>
                </a:schemeClr>
              </a:solidFill>
              <a:ln w="19050">
                <a:noFill/>
              </a:ln>
              <a:effectLst/>
            </c:spPr>
            <c:extLst>
              <c:ext xmlns:c16="http://schemas.microsoft.com/office/drawing/2014/chart" uri="{C3380CC4-5D6E-409C-BE32-E72D297353CC}">
                <c16:uniqueId val="{0000002F-2105-402D-BFA3-A4B4CB142D9A}"/>
              </c:ext>
            </c:extLst>
          </c:dPt>
          <c:dPt>
            <c:idx val="24"/>
            <c:bubble3D val="0"/>
            <c:spPr>
              <a:solidFill>
                <a:schemeClr val="accent1">
                  <a:lumMod val="60000"/>
                  <a:lumOff val="40000"/>
                </a:schemeClr>
              </a:solidFill>
              <a:ln w="19050">
                <a:noFill/>
              </a:ln>
              <a:effectLst/>
            </c:spPr>
            <c:extLst>
              <c:ext xmlns:c16="http://schemas.microsoft.com/office/drawing/2014/chart" uri="{C3380CC4-5D6E-409C-BE32-E72D297353CC}">
                <c16:uniqueId val="{00000031-2105-402D-BFA3-A4B4CB142D9A}"/>
              </c:ext>
            </c:extLst>
          </c:dPt>
          <c:dPt>
            <c:idx val="25"/>
            <c:bubble3D val="0"/>
            <c:spPr>
              <a:solidFill>
                <a:schemeClr val="bg2"/>
              </a:solidFill>
              <a:ln w="19050">
                <a:noFill/>
              </a:ln>
              <a:effectLst/>
            </c:spPr>
            <c:extLst>
              <c:ext xmlns:c16="http://schemas.microsoft.com/office/drawing/2014/chart" uri="{C3380CC4-5D6E-409C-BE32-E72D297353CC}">
                <c16:uniqueId val="{00000033-2105-402D-BFA3-A4B4CB142D9A}"/>
              </c:ext>
            </c:extLst>
          </c:dPt>
          <c:dPt>
            <c:idx val="26"/>
            <c:bubble3D val="0"/>
            <c:spPr>
              <a:solidFill>
                <a:schemeClr val="accent3">
                  <a:lumMod val="60000"/>
                  <a:lumOff val="40000"/>
                </a:schemeClr>
              </a:solidFill>
              <a:ln w="19050">
                <a:noFill/>
              </a:ln>
              <a:effectLst/>
            </c:spPr>
            <c:extLst>
              <c:ext xmlns:c16="http://schemas.microsoft.com/office/drawing/2014/chart" uri="{C3380CC4-5D6E-409C-BE32-E72D297353CC}">
                <c16:uniqueId val="{00000035-2105-402D-BFA3-A4B4CB142D9A}"/>
              </c:ext>
            </c:extLst>
          </c:dPt>
          <c:dPt>
            <c:idx val="27"/>
            <c:bubble3D val="0"/>
            <c:spPr>
              <a:solidFill>
                <a:schemeClr val="accent4">
                  <a:lumMod val="60000"/>
                  <a:lumOff val="40000"/>
                </a:schemeClr>
              </a:solidFill>
              <a:ln w="19050">
                <a:noFill/>
              </a:ln>
              <a:effectLst/>
            </c:spPr>
            <c:extLst>
              <c:ext xmlns:c16="http://schemas.microsoft.com/office/drawing/2014/chart" uri="{C3380CC4-5D6E-409C-BE32-E72D297353CC}">
                <c16:uniqueId val="{00000037-2105-402D-BFA3-A4B4CB142D9A}"/>
              </c:ext>
            </c:extLst>
          </c:dPt>
          <c:dPt>
            <c:idx val="28"/>
            <c:bubble3D val="0"/>
            <c:spPr>
              <a:solidFill>
                <a:schemeClr val="accent5">
                  <a:lumMod val="60000"/>
                  <a:lumOff val="40000"/>
                </a:schemeClr>
              </a:solidFill>
              <a:ln w="19050">
                <a:noFill/>
              </a:ln>
              <a:effectLst/>
            </c:spPr>
            <c:extLst>
              <c:ext xmlns:c16="http://schemas.microsoft.com/office/drawing/2014/chart" uri="{C3380CC4-5D6E-409C-BE32-E72D297353CC}">
                <c16:uniqueId val="{00000039-2105-402D-BFA3-A4B4CB142D9A}"/>
              </c:ext>
            </c:extLst>
          </c:dPt>
          <c:dPt>
            <c:idx val="29"/>
            <c:bubble3D val="0"/>
            <c:spPr>
              <a:solidFill>
                <a:schemeClr val="accent6">
                  <a:lumMod val="60000"/>
                  <a:lumOff val="40000"/>
                </a:schemeClr>
              </a:solidFill>
              <a:ln w="19050">
                <a:noFill/>
              </a:ln>
              <a:effectLst/>
            </c:spPr>
            <c:extLst>
              <c:ext xmlns:c16="http://schemas.microsoft.com/office/drawing/2014/chart" uri="{C3380CC4-5D6E-409C-BE32-E72D297353CC}">
                <c16:uniqueId val="{0000003B-2105-402D-BFA3-A4B4CB142D9A}"/>
              </c:ext>
            </c:extLst>
          </c:dPt>
          <c:dPt>
            <c:idx val="30"/>
            <c:bubble3D val="0"/>
            <c:spPr>
              <a:solidFill>
                <a:schemeClr val="accent1">
                  <a:lumMod val="50000"/>
                </a:schemeClr>
              </a:solidFill>
              <a:ln w="19050">
                <a:noFill/>
              </a:ln>
              <a:effectLst/>
            </c:spPr>
            <c:extLst>
              <c:ext xmlns:c16="http://schemas.microsoft.com/office/drawing/2014/chart" uri="{C3380CC4-5D6E-409C-BE32-E72D297353CC}">
                <c16:uniqueId val="{0000003D-2105-402D-BFA3-A4B4CB142D9A}"/>
              </c:ext>
            </c:extLst>
          </c:dPt>
          <c:dPt>
            <c:idx val="31"/>
            <c:bubble3D val="0"/>
            <c:spPr>
              <a:solidFill>
                <a:schemeClr val="accent2">
                  <a:lumMod val="50000"/>
                </a:schemeClr>
              </a:solidFill>
              <a:ln w="19050">
                <a:noFill/>
              </a:ln>
              <a:effectLst/>
            </c:spPr>
            <c:extLst>
              <c:ext xmlns:c16="http://schemas.microsoft.com/office/drawing/2014/chart" uri="{C3380CC4-5D6E-409C-BE32-E72D297353CC}">
                <c16:uniqueId val="{0000003F-2105-402D-BFA3-A4B4CB142D9A}"/>
              </c:ext>
            </c:extLst>
          </c:dPt>
          <c:dPt>
            <c:idx val="32"/>
            <c:bubble3D val="0"/>
            <c:spPr>
              <a:solidFill>
                <a:schemeClr val="accent3">
                  <a:lumMod val="50000"/>
                </a:schemeClr>
              </a:solidFill>
              <a:ln w="19050">
                <a:noFill/>
              </a:ln>
              <a:effectLst/>
            </c:spPr>
            <c:extLst>
              <c:ext xmlns:c16="http://schemas.microsoft.com/office/drawing/2014/chart" uri="{C3380CC4-5D6E-409C-BE32-E72D297353CC}">
                <c16:uniqueId val="{00000041-2105-402D-BFA3-A4B4CB142D9A}"/>
              </c:ext>
            </c:extLst>
          </c:dPt>
          <c:dPt>
            <c:idx val="33"/>
            <c:bubble3D val="0"/>
            <c:spPr>
              <a:solidFill>
                <a:schemeClr val="accent4">
                  <a:lumMod val="50000"/>
                </a:schemeClr>
              </a:solidFill>
              <a:ln w="19050">
                <a:noFill/>
              </a:ln>
              <a:effectLst/>
            </c:spPr>
            <c:extLst>
              <c:ext xmlns:c16="http://schemas.microsoft.com/office/drawing/2014/chart" uri="{C3380CC4-5D6E-409C-BE32-E72D297353CC}">
                <c16:uniqueId val="{00000043-2105-402D-BFA3-A4B4CB142D9A}"/>
              </c:ext>
            </c:extLst>
          </c:dPt>
          <c:dPt>
            <c:idx val="34"/>
            <c:bubble3D val="0"/>
            <c:spPr>
              <a:solidFill>
                <a:schemeClr val="accent4">
                  <a:lumMod val="40000"/>
                  <a:lumOff val="60000"/>
                </a:schemeClr>
              </a:solidFill>
              <a:ln w="19050">
                <a:noFill/>
              </a:ln>
              <a:effectLst/>
            </c:spPr>
            <c:extLst>
              <c:ext xmlns:c16="http://schemas.microsoft.com/office/drawing/2014/chart" uri="{C3380CC4-5D6E-409C-BE32-E72D297353CC}">
                <c16:uniqueId val="{00000045-2105-402D-BFA3-A4B4CB142D9A}"/>
              </c:ext>
            </c:extLst>
          </c:dPt>
          <c:dPt>
            <c:idx val="35"/>
            <c:bubble3D val="0"/>
            <c:spPr>
              <a:solidFill>
                <a:schemeClr val="accent6">
                  <a:lumMod val="50000"/>
                </a:schemeClr>
              </a:solidFill>
              <a:ln w="19050">
                <a:noFill/>
              </a:ln>
              <a:effectLst/>
            </c:spPr>
            <c:extLst>
              <c:ext xmlns:c16="http://schemas.microsoft.com/office/drawing/2014/chart" uri="{C3380CC4-5D6E-409C-BE32-E72D297353CC}">
                <c16:uniqueId val="{00000047-2105-402D-BFA3-A4B4CB142D9A}"/>
              </c:ext>
            </c:extLst>
          </c:dPt>
          <c:dPt>
            <c:idx val="36"/>
            <c:bubble3D val="0"/>
            <c:spPr>
              <a:solidFill>
                <a:schemeClr val="accent1">
                  <a:lumMod val="70000"/>
                  <a:lumOff val="30000"/>
                </a:schemeClr>
              </a:solidFill>
              <a:ln w="19050">
                <a:noFill/>
              </a:ln>
              <a:effectLst/>
            </c:spPr>
            <c:extLst>
              <c:ext xmlns:c16="http://schemas.microsoft.com/office/drawing/2014/chart" uri="{C3380CC4-5D6E-409C-BE32-E72D297353CC}">
                <c16:uniqueId val="{00000049-2105-402D-BFA3-A4B4CB142D9A}"/>
              </c:ext>
            </c:extLst>
          </c:dPt>
          <c:dPt>
            <c:idx val="37"/>
            <c:bubble3D val="0"/>
            <c:spPr>
              <a:solidFill>
                <a:schemeClr val="accent2">
                  <a:lumMod val="70000"/>
                  <a:lumOff val="30000"/>
                </a:schemeClr>
              </a:solidFill>
              <a:ln w="19050">
                <a:noFill/>
              </a:ln>
              <a:effectLst/>
            </c:spPr>
            <c:extLst>
              <c:ext xmlns:c16="http://schemas.microsoft.com/office/drawing/2014/chart" uri="{C3380CC4-5D6E-409C-BE32-E72D297353CC}">
                <c16:uniqueId val="{0000004B-2105-402D-BFA3-A4B4CB142D9A}"/>
              </c:ext>
            </c:extLst>
          </c:dPt>
          <c:dPt>
            <c:idx val="38"/>
            <c:bubble3D val="0"/>
            <c:spPr>
              <a:solidFill>
                <a:schemeClr val="accent3">
                  <a:lumMod val="70000"/>
                  <a:lumOff val="30000"/>
                </a:schemeClr>
              </a:solidFill>
              <a:ln w="19050">
                <a:noFill/>
              </a:ln>
              <a:effectLst/>
            </c:spPr>
            <c:extLst>
              <c:ext xmlns:c16="http://schemas.microsoft.com/office/drawing/2014/chart" uri="{C3380CC4-5D6E-409C-BE32-E72D297353CC}">
                <c16:uniqueId val="{0000004D-2105-402D-BFA3-A4B4CB142D9A}"/>
              </c:ext>
            </c:extLst>
          </c:dPt>
          <c:dPt>
            <c:idx val="39"/>
            <c:bubble3D val="0"/>
            <c:spPr>
              <a:solidFill>
                <a:schemeClr val="accent4">
                  <a:lumMod val="70000"/>
                  <a:lumOff val="30000"/>
                </a:schemeClr>
              </a:solidFill>
              <a:ln w="19050">
                <a:noFill/>
              </a:ln>
              <a:effectLst/>
            </c:spPr>
            <c:extLst>
              <c:ext xmlns:c16="http://schemas.microsoft.com/office/drawing/2014/chart" uri="{C3380CC4-5D6E-409C-BE32-E72D297353CC}">
                <c16:uniqueId val="{0000004F-2105-402D-BFA3-A4B4CB142D9A}"/>
              </c:ext>
            </c:extLst>
          </c:dPt>
          <c:dPt>
            <c:idx val="40"/>
            <c:bubble3D val="0"/>
            <c:spPr>
              <a:solidFill>
                <a:schemeClr val="accent5">
                  <a:lumMod val="70000"/>
                  <a:lumOff val="30000"/>
                </a:schemeClr>
              </a:solidFill>
              <a:ln w="19050">
                <a:noFill/>
              </a:ln>
              <a:effectLst/>
            </c:spPr>
            <c:extLst>
              <c:ext xmlns:c16="http://schemas.microsoft.com/office/drawing/2014/chart" uri="{C3380CC4-5D6E-409C-BE32-E72D297353CC}">
                <c16:uniqueId val="{00000051-2105-402D-BFA3-A4B4CB142D9A}"/>
              </c:ext>
            </c:extLst>
          </c:dPt>
          <c:dPt>
            <c:idx val="41"/>
            <c:bubble3D val="0"/>
            <c:spPr>
              <a:solidFill>
                <a:schemeClr val="accent6">
                  <a:lumMod val="70000"/>
                  <a:lumOff val="30000"/>
                </a:schemeClr>
              </a:solidFill>
              <a:ln w="19050">
                <a:noFill/>
              </a:ln>
              <a:effectLst/>
            </c:spPr>
            <c:extLst>
              <c:ext xmlns:c16="http://schemas.microsoft.com/office/drawing/2014/chart" uri="{C3380CC4-5D6E-409C-BE32-E72D297353CC}">
                <c16:uniqueId val="{00000053-2105-402D-BFA3-A4B4CB142D9A}"/>
              </c:ext>
            </c:extLst>
          </c:dPt>
          <c:dPt>
            <c:idx val="42"/>
            <c:bubble3D val="0"/>
            <c:spPr>
              <a:solidFill>
                <a:schemeClr val="accent4"/>
              </a:solidFill>
              <a:ln w="19050">
                <a:noFill/>
              </a:ln>
              <a:effectLst/>
            </c:spPr>
            <c:extLst>
              <c:ext xmlns:c16="http://schemas.microsoft.com/office/drawing/2014/chart" uri="{C3380CC4-5D6E-409C-BE32-E72D297353CC}">
                <c16:uniqueId val="{00000055-2105-402D-BFA3-A4B4CB142D9A}"/>
              </c:ext>
            </c:extLst>
          </c:dPt>
          <c:dPt>
            <c:idx val="43"/>
            <c:bubble3D val="0"/>
            <c:spPr>
              <a:solidFill>
                <a:schemeClr val="accent2">
                  <a:lumMod val="70000"/>
                </a:schemeClr>
              </a:solidFill>
              <a:ln w="19050">
                <a:noFill/>
              </a:ln>
              <a:effectLst/>
            </c:spPr>
            <c:extLst>
              <c:ext xmlns:c16="http://schemas.microsoft.com/office/drawing/2014/chart" uri="{C3380CC4-5D6E-409C-BE32-E72D297353CC}">
                <c16:uniqueId val="{00000057-2105-402D-BFA3-A4B4CB142D9A}"/>
              </c:ext>
            </c:extLst>
          </c:dPt>
          <c:dPt>
            <c:idx val="44"/>
            <c:bubble3D val="0"/>
            <c:spPr>
              <a:solidFill>
                <a:schemeClr val="accent3">
                  <a:lumMod val="70000"/>
                </a:schemeClr>
              </a:solidFill>
              <a:ln w="19050">
                <a:noFill/>
              </a:ln>
              <a:effectLst/>
            </c:spPr>
            <c:extLst>
              <c:ext xmlns:c16="http://schemas.microsoft.com/office/drawing/2014/chart" uri="{C3380CC4-5D6E-409C-BE32-E72D297353CC}">
                <c16:uniqueId val="{00000059-2105-402D-BFA3-A4B4CB142D9A}"/>
              </c:ext>
            </c:extLst>
          </c:dPt>
          <c:cat>
            <c:strRef>
              <c:f>Analysis!$D$32:$D$76</c:f>
              <c:strCache>
                <c:ptCount val="45"/>
                <c:pt idx="0">
                  <c:v>Agartala </c:v>
                </c:pt>
                <c:pt idx="1">
                  <c:v>Agra</c:v>
                </c:pt>
                <c:pt idx="2">
                  <c:v>Aizawl</c:v>
                </c:pt>
                <c:pt idx="3">
                  <c:v>Amritsar </c:v>
                </c:pt>
                <c:pt idx="4">
                  <c:v>Aurangabad </c:v>
                </c:pt>
                <c:pt idx="5">
                  <c:v>Belagavi csd -1</c:v>
                </c:pt>
                <c:pt idx="6">
                  <c:v>Bengaluru</c:v>
                </c:pt>
                <c:pt idx="7">
                  <c:v>Chandigarh (in MU)</c:v>
                </c:pt>
                <c:pt idx="8">
                  <c:v>Chennai</c:v>
                </c:pt>
                <c:pt idx="9">
                  <c:v>Davanagere</c:v>
                </c:pt>
                <c:pt idx="10">
                  <c:v>Gwalior</c:v>
                </c:pt>
                <c:pt idx="11">
                  <c:v>Indore</c:v>
                </c:pt>
                <c:pt idx="12">
                  <c:v>Jabalpur</c:v>
                </c:pt>
                <c:pt idx="13">
                  <c:v>Jaipur-C-I</c:v>
                </c:pt>
                <c:pt idx="14">
                  <c:v>Jaipur-C-II</c:v>
                </c:pt>
                <c:pt idx="15">
                  <c:v>Jaipur-C-III</c:v>
                </c:pt>
                <c:pt idx="16">
                  <c:v>Jaipur-C-IV</c:v>
                </c:pt>
                <c:pt idx="17">
                  <c:v>Jhansi</c:v>
                </c:pt>
                <c:pt idx="18">
                  <c:v>Kakinada </c:v>
                </c:pt>
                <c:pt idx="19">
                  <c:v>Kanpur Nagar</c:v>
                </c:pt>
                <c:pt idx="20">
                  <c:v>Karimnagar</c:v>
                </c:pt>
                <c:pt idx="21">
                  <c:v>Kohima</c:v>
                </c:pt>
                <c:pt idx="22">
                  <c:v>KOTA</c:v>
                </c:pt>
                <c:pt idx="23">
                  <c:v>Madurai</c:v>
                </c:pt>
                <c:pt idx="24">
                  <c:v>Muzaffarpur</c:v>
                </c:pt>
                <c:pt idx="25">
                  <c:v>Nagpur</c:v>
                </c:pt>
                <c:pt idx="26">
                  <c:v>NDMC</c:v>
                </c:pt>
                <c:pt idx="27">
                  <c:v>New Town Kolkata</c:v>
                </c:pt>
                <c:pt idx="28">
                  <c:v>Pimpri Chinchwad</c:v>
                </c:pt>
                <c:pt idx="29">
                  <c:v>Raipur city</c:v>
                </c:pt>
                <c:pt idx="30">
                  <c:v>Salem</c:v>
                </c:pt>
                <c:pt idx="31">
                  <c:v>Satna</c:v>
                </c:pt>
                <c:pt idx="32">
                  <c:v>Shillong</c:v>
                </c:pt>
                <c:pt idx="33">
                  <c:v>Shivamogga</c:v>
                </c:pt>
                <c:pt idx="34">
                  <c:v>Solapur Smart City</c:v>
                </c:pt>
                <c:pt idx="35">
                  <c:v>srinagar</c:v>
                </c:pt>
                <c:pt idx="36">
                  <c:v>Thanjavur</c:v>
                </c:pt>
                <c:pt idx="37">
                  <c:v>Thoothukudi</c:v>
                </c:pt>
                <c:pt idx="38">
                  <c:v>Tiruchirappalli</c:v>
                </c:pt>
                <c:pt idx="39">
                  <c:v>Tirupati</c:v>
                </c:pt>
                <c:pt idx="40">
                  <c:v>Udaipur</c:v>
                </c:pt>
                <c:pt idx="41">
                  <c:v>Vadodara</c:v>
                </c:pt>
                <c:pt idx="42">
                  <c:v>Varanasi</c:v>
                </c:pt>
                <c:pt idx="43">
                  <c:v>Visakhapatnam</c:v>
                </c:pt>
                <c:pt idx="44">
                  <c:v>Warangal</c:v>
                </c:pt>
              </c:strCache>
            </c:strRef>
          </c:cat>
          <c:val>
            <c:numRef>
              <c:f>Analysis!$E$32:$E$76</c:f>
              <c:numCache>
                <c:formatCode>0.0,,\ "M"\ "Units"</c:formatCode>
                <c:ptCount val="45"/>
                <c:pt idx="0">
                  <c:v>1313000</c:v>
                </c:pt>
                <c:pt idx="1">
                  <c:v>58300000</c:v>
                </c:pt>
                <c:pt idx="2">
                  <c:v>43778000</c:v>
                </c:pt>
                <c:pt idx="3">
                  <c:v>20600000</c:v>
                </c:pt>
                <c:pt idx="4">
                  <c:v>1838000</c:v>
                </c:pt>
                <c:pt idx="5">
                  <c:v>370000</c:v>
                </c:pt>
                <c:pt idx="6">
                  <c:v>742586129.39999998</c:v>
                </c:pt>
                <c:pt idx="7">
                  <c:v>1773000</c:v>
                </c:pt>
                <c:pt idx="8">
                  <c:v>189300000</c:v>
                </c:pt>
                <c:pt idx="9">
                  <c:v>8782000</c:v>
                </c:pt>
                <c:pt idx="10">
                  <c:v>83700000</c:v>
                </c:pt>
                <c:pt idx="11">
                  <c:v>60503000</c:v>
                </c:pt>
                <c:pt idx="12">
                  <c:v>6343000</c:v>
                </c:pt>
                <c:pt idx="13">
                  <c:v>447000</c:v>
                </c:pt>
                <c:pt idx="14">
                  <c:v>1371000</c:v>
                </c:pt>
                <c:pt idx="15">
                  <c:v>891200.00000000012</c:v>
                </c:pt>
                <c:pt idx="16">
                  <c:v>796000</c:v>
                </c:pt>
                <c:pt idx="17">
                  <c:v>6191000</c:v>
                </c:pt>
                <c:pt idx="18">
                  <c:v>3229999.9999999995</c:v>
                </c:pt>
                <c:pt idx="19">
                  <c:v>97840000</c:v>
                </c:pt>
                <c:pt idx="20">
                  <c:v>279000</c:v>
                </c:pt>
                <c:pt idx="21">
                  <c:v>34200</c:v>
                </c:pt>
                <c:pt idx="22">
                  <c:v>16859413</c:v>
                </c:pt>
                <c:pt idx="23">
                  <c:v>651587</c:v>
                </c:pt>
                <c:pt idx="24">
                  <c:v>#N/A</c:v>
                </c:pt>
                <c:pt idx="25">
                  <c:v>235123000</c:v>
                </c:pt>
                <c:pt idx="26">
                  <c:v>5120000</c:v>
                </c:pt>
                <c:pt idx="27">
                  <c:v>21513000</c:v>
                </c:pt>
                <c:pt idx="28">
                  <c:v>38959000</c:v>
                </c:pt>
                <c:pt idx="29">
                  <c:v>5158000</c:v>
                </c:pt>
                <c:pt idx="30">
                  <c:v>3400000</c:v>
                </c:pt>
                <c:pt idx="31">
                  <c:v>9943000</c:v>
                </c:pt>
                <c:pt idx="32">
                  <c:v>24450000</c:v>
                </c:pt>
                <c:pt idx="33">
                  <c:v>20179000</c:v>
                </c:pt>
                <c:pt idx="34">
                  <c:v>211148258</c:v>
                </c:pt>
                <c:pt idx="35">
                  <c:v>900000</c:v>
                </c:pt>
                <c:pt idx="36">
                  <c:v>2245000</c:v>
                </c:pt>
                <c:pt idx="37">
                  <c:v>27133999.999999996</c:v>
                </c:pt>
                <c:pt idx="38">
                  <c:v>59000</c:v>
                </c:pt>
                <c:pt idx="39">
                  <c:v>720000</c:v>
                </c:pt>
                <c:pt idx="40">
                  <c:v>25247000</c:v>
                </c:pt>
                <c:pt idx="41">
                  <c:v>23221000</c:v>
                </c:pt>
                <c:pt idx="42">
                  <c:v>9440900000</c:v>
                </c:pt>
                <c:pt idx="43">
                  <c:v>247100</c:v>
                </c:pt>
                <c:pt idx="44">
                  <c:v>775000</c:v>
                </c:pt>
              </c:numCache>
            </c:numRef>
          </c:val>
          <c:extLst>
            <c:ext xmlns:c16="http://schemas.microsoft.com/office/drawing/2014/chart" uri="{C3380CC4-5D6E-409C-BE32-E72D297353CC}">
              <c16:uniqueId val="{0000005A-2105-402D-BFA3-A4B4CB142D9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[Electricity Consumption Analysis 8th Project.xlsx]Analysis!PivotTable8</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FF3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000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20000"/>
              <a:lumOff val="80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lumMod val="40000"/>
              <a:lumOff val="60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accent4">
                      <a:lumMod val="40000"/>
                      <a:lumOff val="6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92D050"/>
          </a:solidFill>
          <a:ln>
            <a:noFill/>
          </a:ln>
          <a:effectLst/>
        </c:spPr>
        <c:dLbl>
          <c:idx val="0"/>
          <c:layout>
            <c:manualLayout>
              <c:x val="-8.130081300813009E-3"/>
              <c:y val="-1.029601029601029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FF3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7688368222263E-3"/>
          <c:y val="7.6463560334528072E-2"/>
          <c:w val="0.9909231163177773"/>
          <c:h val="0.81269084607667275"/>
        </c:manualLayout>
      </c:layout>
      <c:barChart>
        <c:barDir val="col"/>
        <c:grouping val="clustered"/>
        <c:varyColors val="0"/>
        <c:ser>
          <c:idx val="0"/>
          <c:order val="0"/>
          <c:tx>
            <c:strRef>
              <c:f>Analysis!$H$51:$H$53</c:f>
              <c:strCache>
                <c:ptCount val="1"/>
                <c:pt idx="0">
                  <c:v>Varanasi - Sum of domestic consumption in lakhs</c:v>
                </c:pt>
              </c:strCache>
            </c:strRef>
          </c:tx>
          <c:spPr>
            <a:solidFill>
              <a:srgbClr val="92D050"/>
            </a:solidFill>
            <a:ln>
              <a:noFill/>
            </a:ln>
            <a:effectLst/>
          </c:spPr>
          <c:invertIfNegative val="0"/>
          <c:dPt>
            <c:idx val="1"/>
            <c:invertIfNegative val="0"/>
            <c:bubble3D val="0"/>
            <c:spPr>
              <a:solidFill>
                <a:srgbClr val="92D050"/>
              </a:solidFill>
              <a:ln>
                <a:noFill/>
              </a:ln>
              <a:effectLst/>
            </c:spPr>
            <c:extLst>
              <c:ext xmlns:c16="http://schemas.microsoft.com/office/drawing/2014/chart" uri="{C3380CC4-5D6E-409C-BE32-E72D297353CC}">
                <c16:uniqueId val="{00000000-FBA0-4F39-807E-4292339ECE81}"/>
              </c:ext>
            </c:extLst>
          </c:dPt>
          <c:dLbls>
            <c:dLbl>
              <c:idx val="1"/>
              <c:layout>
                <c:manualLayout>
                  <c:x val="-8.130081300813009E-3"/>
                  <c:y val="-1.029601029601029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BA0-4F39-807E-4292339ECE8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6FF3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Analysis!$G$54:$G$55</c:f>
              <c:strCache>
                <c:ptCount val="2"/>
                <c:pt idx="0">
                  <c:v>2016-17</c:v>
                </c:pt>
                <c:pt idx="1">
                  <c:v>2017-18</c:v>
                </c:pt>
              </c:strCache>
            </c:strRef>
          </c:cat>
          <c:val>
            <c:numRef>
              <c:f>Analysis!$H$54:$H$55</c:f>
              <c:numCache>
                <c:formatCode>0.0,,\ "M"\ "Units"</c:formatCode>
                <c:ptCount val="2"/>
                <c:pt idx="0">
                  <c:v>34427600000</c:v>
                </c:pt>
                <c:pt idx="1">
                  <c:v>22775300000</c:v>
                </c:pt>
              </c:numCache>
            </c:numRef>
          </c:val>
          <c:extLst>
            <c:ext xmlns:c16="http://schemas.microsoft.com/office/drawing/2014/chart" uri="{C3380CC4-5D6E-409C-BE32-E72D297353CC}">
              <c16:uniqueId val="{00000000-985F-46EA-BF37-DA3D901362C9}"/>
            </c:ext>
          </c:extLst>
        </c:ser>
        <c:ser>
          <c:idx val="1"/>
          <c:order val="1"/>
          <c:tx>
            <c:strRef>
              <c:f>Analysis!$I$51:$I$53</c:f>
              <c:strCache>
                <c:ptCount val="1"/>
                <c:pt idx="0">
                  <c:v>Varanasi - Sum of water work &amp; street  light electricity consumption</c:v>
                </c:pt>
              </c:strCache>
            </c:strRef>
          </c:tx>
          <c:spPr>
            <a:solidFill>
              <a:srgbClr val="FF0000"/>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Analysis!$G$54:$G$55</c:f>
              <c:strCache>
                <c:ptCount val="2"/>
                <c:pt idx="0">
                  <c:v>2016-17</c:v>
                </c:pt>
                <c:pt idx="1">
                  <c:v>2017-18</c:v>
                </c:pt>
              </c:strCache>
            </c:strRef>
          </c:cat>
          <c:val>
            <c:numRef>
              <c:f>Analysis!$I$54:$I$55</c:f>
              <c:numCache>
                <c:formatCode>0.0,,\ "M"\ "Units"</c:formatCode>
                <c:ptCount val="2"/>
                <c:pt idx="0">
                  <c:v>2634000000</c:v>
                </c:pt>
                <c:pt idx="1">
                  <c:v>6806900000</c:v>
                </c:pt>
              </c:numCache>
            </c:numRef>
          </c:val>
          <c:extLst>
            <c:ext xmlns:c16="http://schemas.microsoft.com/office/drawing/2014/chart" uri="{C3380CC4-5D6E-409C-BE32-E72D297353CC}">
              <c16:uniqueId val="{00000001-985F-46EA-BF37-DA3D901362C9}"/>
            </c:ext>
          </c:extLst>
        </c:ser>
        <c:ser>
          <c:idx val="2"/>
          <c:order val="2"/>
          <c:tx>
            <c:strRef>
              <c:f>Analysis!$J$51:$J$53</c:f>
              <c:strCache>
                <c:ptCount val="1"/>
                <c:pt idx="0">
                  <c:v>Varanasi - Sum of other consumption in lakhs</c:v>
                </c:pt>
              </c:strCache>
            </c:strRef>
          </c:tx>
          <c:spPr>
            <a:solidFill>
              <a:schemeClr val="accent1">
                <a:lumMod val="20000"/>
                <a:lumOff val="8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Analysis!$G$54:$G$55</c:f>
              <c:strCache>
                <c:ptCount val="2"/>
                <c:pt idx="0">
                  <c:v>2016-17</c:v>
                </c:pt>
                <c:pt idx="1">
                  <c:v>2017-18</c:v>
                </c:pt>
              </c:strCache>
            </c:strRef>
          </c:cat>
          <c:val>
            <c:numRef>
              <c:f>Analysis!$J$54:$J$55</c:f>
              <c:numCache>
                <c:formatCode>0.0,,\ "M"\ "Units"</c:formatCode>
                <c:ptCount val="2"/>
                <c:pt idx="0">
                  <c:v>696500000</c:v>
                </c:pt>
                <c:pt idx="1">
                  <c:v>935700000</c:v>
                </c:pt>
              </c:numCache>
            </c:numRef>
          </c:val>
          <c:extLst>
            <c:ext xmlns:c16="http://schemas.microsoft.com/office/drawing/2014/chart" uri="{C3380CC4-5D6E-409C-BE32-E72D297353CC}">
              <c16:uniqueId val="{00000002-985F-46EA-BF37-DA3D901362C9}"/>
            </c:ext>
          </c:extLst>
        </c:ser>
        <c:ser>
          <c:idx val="3"/>
          <c:order val="3"/>
          <c:tx>
            <c:strRef>
              <c:f>Analysis!$K$51:$K$53</c:f>
              <c:strCache>
                <c:ptCount val="1"/>
                <c:pt idx="0">
                  <c:v>Varanasi - Sum of Industrial consumption in lakhs</c:v>
                </c:pt>
              </c:strCache>
            </c:strRef>
          </c:tx>
          <c:spPr>
            <a:solidFill>
              <a:schemeClr val="accent4">
                <a:lumMod val="40000"/>
                <a:lumOff val="6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accent4">
                        <a:lumMod val="40000"/>
                        <a:lumOff val="6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Analysis!$G$54:$G$55</c:f>
              <c:strCache>
                <c:ptCount val="2"/>
                <c:pt idx="0">
                  <c:v>2016-17</c:v>
                </c:pt>
                <c:pt idx="1">
                  <c:v>2017-18</c:v>
                </c:pt>
              </c:strCache>
            </c:strRef>
          </c:cat>
          <c:val>
            <c:numRef>
              <c:f>Analysis!$K$54:$K$55</c:f>
              <c:numCache>
                <c:formatCode>0.0,,\ "M"\ "Units"</c:formatCode>
                <c:ptCount val="2"/>
                <c:pt idx="0">
                  <c:v>8854700000</c:v>
                </c:pt>
                <c:pt idx="1">
                  <c:v>4336000000</c:v>
                </c:pt>
              </c:numCache>
            </c:numRef>
          </c:val>
          <c:extLst>
            <c:ext xmlns:c16="http://schemas.microsoft.com/office/drawing/2014/chart" uri="{C3380CC4-5D6E-409C-BE32-E72D297353CC}">
              <c16:uniqueId val="{00000003-985F-46EA-BF37-DA3D901362C9}"/>
            </c:ext>
          </c:extLst>
        </c:ser>
        <c:ser>
          <c:idx val="4"/>
          <c:order val="4"/>
          <c:tx>
            <c:strRef>
              <c:f>Analysis!$L$51:$L$53</c:f>
              <c:strCache>
                <c:ptCount val="1"/>
                <c:pt idx="0">
                  <c:v>Varanasi - Sum of Commercial consumption in lakhs</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Analysis!$G$54:$G$55</c:f>
              <c:strCache>
                <c:ptCount val="2"/>
                <c:pt idx="0">
                  <c:v>2016-17</c:v>
                </c:pt>
                <c:pt idx="1">
                  <c:v>2017-18</c:v>
                </c:pt>
              </c:strCache>
            </c:strRef>
          </c:cat>
          <c:val>
            <c:numRef>
              <c:f>Analysis!$L$54:$L$55</c:f>
              <c:numCache>
                <c:formatCode>0.0,,\ "M"\ "Units"</c:formatCode>
                <c:ptCount val="2"/>
                <c:pt idx="0">
                  <c:v>11728500000</c:v>
                </c:pt>
                <c:pt idx="1">
                  <c:v>8520700000</c:v>
                </c:pt>
              </c:numCache>
            </c:numRef>
          </c:val>
          <c:extLst>
            <c:ext xmlns:c16="http://schemas.microsoft.com/office/drawing/2014/chart" uri="{C3380CC4-5D6E-409C-BE32-E72D297353CC}">
              <c16:uniqueId val="{00000004-985F-46EA-BF37-DA3D901362C9}"/>
            </c:ext>
          </c:extLst>
        </c:ser>
        <c:dLbls>
          <c:dLblPos val="outEnd"/>
          <c:showLegendKey val="0"/>
          <c:showVal val="1"/>
          <c:showCatName val="0"/>
          <c:showSerName val="0"/>
          <c:showPercent val="0"/>
          <c:showBubbleSize val="0"/>
        </c:dLbls>
        <c:gapWidth val="219"/>
        <c:overlap val="-27"/>
        <c:axId val="396375992"/>
        <c:axId val="396379272"/>
      </c:barChart>
      <c:catAx>
        <c:axId val="396375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20000"/>
                    <a:lumOff val="80000"/>
                  </a:schemeClr>
                </a:solidFill>
                <a:latin typeface="+mn-lt"/>
                <a:ea typeface="+mn-ea"/>
                <a:cs typeface="+mn-cs"/>
              </a:defRPr>
            </a:pPr>
            <a:endParaRPr lang="en-US"/>
          </a:p>
        </c:txPr>
        <c:crossAx val="396379272"/>
        <c:crosses val="autoZero"/>
        <c:auto val="1"/>
        <c:lblAlgn val="ctr"/>
        <c:lblOffset val="100"/>
        <c:noMultiLvlLbl val="0"/>
      </c:catAx>
      <c:valAx>
        <c:axId val="396379272"/>
        <c:scaling>
          <c:orientation val="minMax"/>
        </c:scaling>
        <c:delete val="1"/>
        <c:axPos val="l"/>
        <c:numFmt formatCode="0.0,,\ &quot;M&quot;\ &quot;Units&quot;" sourceLinked="1"/>
        <c:majorTickMark val="none"/>
        <c:minorTickMark val="none"/>
        <c:tickLblPos val="nextTo"/>
        <c:crossAx val="396375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[Electricity Consumption Analysis 8th Project.xlsx]Analysis!PivotTable9</c:name>
    <c:fmtId val="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layout>
            <c:manualLayout>
              <c:x val="-2.984902746250916E-2"/>
              <c:y val="-5.9216797900262456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layout>
            <c:manualLayout>
              <c:x val="-2.984902746250916E-2"/>
              <c:y val="-5.9216797900262456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FFFF00"/>
            </a:solidFill>
            <a:round/>
          </a:ln>
          <a:effectLst/>
        </c:spPr>
        <c:marker>
          <c:symbol val="circle"/>
          <c:size val="4"/>
          <c:spPr>
            <a:solidFill>
              <a:srgbClr val="FF0000"/>
            </a:solidFill>
            <a:ln w="9525">
              <a:noFill/>
            </a:ln>
            <a:effectLst/>
          </c:spPr>
        </c:marker>
        <c:dLbl>
          <c:idx val="0"/>
          <c:spPr>
            <a:noFill/>
            <a:ln>
              <a:noFill/>
            </a:ln>
            <a:effectLst/>
          </c:spPr>
          <c:txPr>
            <a:bodyPr rot="-5400000" spcFirstLastPara="1" vertOverflow="ellipsis" wrap="square" lIns="38100" tIns="19050" rIns="38100" bIns="19050" anchor="ctr" anchorCtr="1">
              <a:spAutoFit/>
            </a:bodyPr>
            <a:lstStyle/>
            <a:p>
              <a:pPr>
                <a:defRPr sz="800" b="1" i="0" u="none" strike="noStrike" kern="1200" baseline="0">
                  <a:solidFill>
                    <a:srgbClr val="FFFF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FFFF00"/>
            </a:solidFill>
            <a:round/>
          </a:ln>
          <a:effectLst/>
        </c:spPr>
        <c:marker>
          <c:symbol val="circle"/>
          <c:size val="4"/>
          <c:spPr>
            <a:solidFill>
              <a:srgbClr val="FF0000"/>
            </a:solidFill>
            <a:ln w="9525">
              <a:noFill/>
            </a:ln>
            <a:effectLst/>
          </c:spPr>
        </c:marker>
        <c:dLbl>
          <c:idx val="0"/>
          <c:layout>
            <c:manualLayout>
              <c:x val="-2.0116646003191206E-2"/>
              <c:y val="-5.9451350307099936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226300517142017E-2"/>
          <c:y val="0.14457579645614063"/>
          <c:w val="0.95250651546651599"/>
          <c:h val="0.42470661708624519"/>
        </c:manualLayout>
      </c:layout>
      <c:lineChart>
        <c:grouping val="standard"/>
        <c:varyColors val="0"/>
        <c:ser>
          <c:idx val="0"/>
          <c:order val="0"/>
          <c:tx>
            <c:strRef>
              <c:f>Analysis!$E$78</c:f>
              <c:strCache>
                <c:ptCount val="1"/>
                <c:pt idx="0">
                  <c:v>Total</c:v>
                </c:pt>
              </c:strCache>
            </c:strRef>
          </c:tx>
          <c:spPr>
            <a:ln w="28575" cap="rnd">
              <a:solidFill>
                <a:srgbClr val="FFFF00"/>
              </a:solidFill>
              <a:round/>
            </a:ln>
            <a:effectLst/>
          </c:spPr>
          <c:marker>
            <c:symbol val="circle"/>
            <c:size val="4"/>
            <c:spPr>
              <a:solidFill>
                <a:srgbClr val="FF0000"/>
              </a:solidFill>
              <a:ln w="9525">
                <a:noFill/>
              </a:ln>
              <a:effectLst/>
            </c:spPr>
          </c:marker>
          <c:dPt>
            <c:idx val="42"/>
            <c:marker>
              <c:symbol val="circle"/>
              <c:size val="4"/>
              <c:spPr>
                <a:solidFill>
                  <a:srgbClr val="FF0000"/>
                </a:solidFill>
                <a:ln w="9525">
                  <a:noFill/>
                </a:ln>
                <a:effectLst/>
              </c:spPr>
            </c:marker>
            <c:bubble3D val="0"/>
            <c:spPr>
              <a:ln w="28575" cap="rnd">
                <a:solidFill>
                  <a:srgbClr val="FFFF00"/>
                </a:solidFill>
                <a:round/>
              </a:ln>
              <a:effectLst/>
            </c:spPr>
            <c:extLst>
              <c:ext xmlns:c16="http://schemas.microsoft.com/office/drawing/2014/chart" uri="{C3380CC4-5D6E-409C-BE32-E72D297353CC}">
                <c16:uniqueId val="{00000000-D4AB-48CC-B85F-8EBE1AEBE580}"/>
              </c:ext>
            </c:extLst>
          </c:dPt>
          <c:dLbls>
            <c:dLbl>
              <c:idx val="42"/>
              <c:layout>
                <c:manualLayout>
                  <c:x val="-2.0116646003191206E-2"/>
                  <c:y val="-5.9451350307099936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FFFF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4AB-48CC-B85F-8EBE1AEBE580}"/>
                </c:ext>
              </c:extLst>
            </c:dLbl>
            <c:spPr>
              <a:noFill/>
              <a:ln>
                <a:noFill/>
              </a:ln>
              <a:effectLst/>
            </c:spPr>
            <c:txPr>
              <a:bodyPr rot="-5400000" spcFirstLastPara="1" vertOverflow="ellipsis" wrap="square" lIns="38100" tIns="19050" rIns="38100" bIns="19050" anchor="ctr" anchorCtr="1">
                <a:spAutoFit/>
              </a:bodyPr>
              <a:lstStyle/>
              <a:p>
                <a:pPr>
                  <a:defRPr sz="800" b="1" i="0" u="none" strike="noStrike" kern="1200" baseline="0">
                    <a:solidFill>
                      <a:srgbClr val="FFFF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Analysis!$D$79:$D$123</c:f>
              <c:strCache>
                <c:ptCount val="45"/>
                <c:pt idx="0">
                  <c:v>Agartala </c:v>
                </c:pt>
                <c:pt idx="1">
                  <c:v>Agra</c:v>
                </c:pt>
                <c:pt idx="2">
                  <c:v>Aizawl</c:v>
                </c:pt>
                <c:pt idx="3">
                  <c:v>Amritsar </c:v>
                </c:pt>
                <c:pt idx="4">
                  <c:v>Aurangabad </c:v>
                </c:pt>
                <c:pt idx="5">
                  <c:v>Belagavi csd -1</c:v>
                </c:pt>
                <c:pt idx="6">
                  <c:v>Bengaluru</c:v>
                </c:pt>
                <c:pt idx="7">
                  <c:v>Chandigarh (in MU)</c:v>
                </c:pt>
                <c:pt idx="8">
                  <c:v>Chennai</c:v>
                </c:pt>
                <c:pt idx="9">
                  <c:v>Davanagere</c:v>
                </c:pt>
                <c:pt idx="10">
                  <c:v>Gwalior</c:v>
                </c:pt>
                <c:pt idx="11">
                  <c:v>Indore</c:v>
                </c:pt>
                <c:pt idx="12">
                  <c:v>Jabalpur</c:v>
                </c:pt>
                <c:pt idx="13">
                  <c:v>Jaipur-C-I</c:v>
                </c:pt>
                <c:pt idx="14">
                  <c:v>Jaipur-C-II</c:v>
                </c:pt>
                <c:pt idx="15">
                  <c:v>Jaipur-C-III</c:v>
                </c:pt>
                <c:pt idx="16">
                  <c:v>Jaipur-C-IV</c:v>
                </c:pt>
                <c:pt idx="17">
                  <c:v>Jhansi</c:v>
                </c:pt>
                <c:pt idx="18">
                  <c:v>Kakinada </c:v>
                </c:pt>
                <c:pt idx="19">
                  <c:v>Kanpur Nagar</c:v>
                </c:pt>
                <c:pt idx="20">
                  <c:v>Karimnagar</c:v>
                </c:pt>
                <c:pt idx="21">
                  <c:v>Kohima</c:v>
                </c:pt>
                <c:pt idx="22">
                  <c:v>KOTA</c:v>
                </c:pt>
                <c:pt idx="23">
                  <c:v>Madurai</c:v>
                </c:pt>
                <c:pt idx="24">
                  <c:v>Muzaffarpur</c:v>
                </c:pt>
                <c:pt idx="25">
                  <c:v>Nagpur</c:v>
                </c:pt>
                <c:pt idx="26">
                  <c:v>NDMC</c:v>
                </c:pt>
                <c:pt idx="27">
                  <c:v>New Town Kolkata</c:v>
                </c:pt>
                <c:pt idx="28">
                  <c:v>Pimpri Chinchwad</c:v>
                </c:pt>
                <c:pt idx="29">
                  <c:v>Raipur city</c:v>
                </c:pt>
                <c:pt idx="30">
                  <c:v>Salem</c:v>
                </c:pt>
                <c:pt idx="31">
                  <c:v>Satna</c:v>
                </c:pt>
                <c:pt idx="32">
                  <c:v>Shillong</c:v>
                </c:pt>
                <c:pt idx="33">
                  <c:v>Shivamogga</c:v>
                </c:pt>
                <c:pt idx="34">
                  <c:v>Solapur Smart City</c:v>
                </c:pt>
                <c:pt idx="35">
                  <c:v>srinagar</c:v>
                </c:pt>
                <c:pt idx="36">
                  <c:v>Thanjavur</c:v>
                </c:pt>
                <c:pt idx="37">
                  <c:v>Thoothukudi</c:v>
                </c:pt>
                <c:pt idx="38">
                  <c:v>Tiruchirappalli</c:v>
                </c:pt>
                <c:pt idx="39">
                  <c:v>Tirupati</c:v>
                </c:pt>
                <c:pt idx="40">
                  <c:v>Udaipur</c:v>
                </c:pt>
                <c:pt idx="41">
                  <c:v>Vadodara</c:v>
                </c:pt>
                <c:pt idx="42">
                  <c:v>Varanasi</c:v>
                </c:pt>
                <c:pt idx="43">
                  <c:v>Visakhapatnam</c:v>
                </c:pt>
                <c:pt idx="44">
                  <c:v>Warangal</c:v>
                </c:pt>
              </c:strCache>
            </c:strRef>
          </c:cat>
          <c:val>
            <c:numRef>
              <c:f>Analysis!$E$79:$E$123</c:f>
              <c:numCache>
                <c:formatCode>0.0,,\ "M"\ "Units"</c:formatCode>
                <c:ptCount val="45"/>
                <c:pt idx="0">
                  <c:v>594000</c:v>
                </c:pt>
                <c:pt idx="1">
                  <c:v>287000000</c:v>
                </c:pt>
                <c:pt idx="2">
                  <c:v>13341000</c:v>
                </c:pt>
                <c:pt idx="3">
                  <c:v>147903000</c:v>
                </c:pt>
                <c:pt idx="4">
                  <c:v>12108000</c:v>
                </c:pt>
                <c:pt idx="5">
                  <c:v>150000</c:v>
                </c:pt>
                <c:pt idx="6">
                  <c:v>2711679479</c:v>
                </c:pt>
                <c:pt idx="7">
                  <c:v>25868000</c:v>
                </c:pt>
                <c:pt idx="8">
                  <c:v>2651500000</c:v>
                </c:pt>
                <c:pt idx="9">
                  <c:v>19152000</c:v>
                </c:pt>
                <c:pt idx="10">
                  <c:v>166800000</c:v>
                </c:pt>
                <c:pt idx="11">
                  <c:v>206290000</c:v>
                </c:pt>
                <c:pt idx="12">
                  <c:v>9289000</c:v>
                </c:pt>
                <c:pt idx="13">
                  <c:v>1056000</c:v>
                </c:pt>
                <c:pt idx="14">
                  <c:v>2298000</c:v>
                </c:pt>
                <c:pt idx="15">
                  <c:v>732000</c:v>
                </c:pt>
                <c:pt idx="16">
                  <c:v>1369000</c:v>
                </c:pt>
                <c:pt idx="17">
                  <c:v>8009999.9999999991</c:v>
                </c:pt>
                <c:pt idx="18">
                  <c:v>47400000</c:v>
                </c:pt>
                <c:pt idx="19">
                  <c:v>574500000</c:v>
                </c:pt>
                <c:pt idx="20">
                  <c:v>438000</c:v>
                </c:pt>
                <c:pt idx="21">
                  <c:v>112900</c:v>
                </c:pt>
                <c:pt idx="22">
                  <c:v>226392798</c:v>
                </c:pt>
                <c:pt idx="23">
                  <c:v>1656144</c:v>
                </c:pt>
                <c:pt idx="24">
                  <c:v>745000</c:v>
                </c:pt>
                <c:pt idx="25">
                  <c:v>1160317000</c:v>
                </c:pt>
                <c:pt idx="26">
                  <c:v>22000</c:v>
                </c:pt>
                <c:pt idx="27">
                  <c:v>25000</c:v>
                </c:pt>
                <c:pt idx="28">
                  <c:v>#N/A</c:v>
                </c:pt>
                <c:pt idx="29">
                  <c:v>25893000</c:v>
                </c:pt>
                <c:pt idx="30">
                  <c:v>17600000</c:v>
                </c:pt>
                <c:pt idx="31">
                  <c:v>3618000</c:v>
                </c:pt>
                <c:pt idx="32">
                  <c:v>3310000</c:v>
                </c:pt>
                <c:pt idx="33">
                  <c:v>132406000</c:v>
                </c:pt>
                <c:pt idx="34">
                  <c:v>253491887</c:v>
                </c:pt>
                <c:pt idx="35">
                  <c:v>15000000</c:v>
                </c:pt>
                <c:pt idx="36">
                  <c:v>1710000.0000000002</c:v>
                </c:pt>
                <c:pt idx="37">
                  <c:v>66402000</c:v>
                </c:pt>
                <c:pt idx="38">
                  <c:v>125000</c:v>
                </c:pt>
                <c:pt idx="39">
                  <c:v>354000</c:v>
                </c:pt>
                <c:pt idx="40">
                  <c:v>216211000</c:v>
                </c:pt>
                <c:pt idx="41">
                  <c:v>141780000</c:v>
                </c:pt>
                <c:pt idx="42">
                  <c:v>13190700000</c:v>
                </c:pt>
                <c:pt idx="43">
                  <c:v>20327300</c:v>
                </c:pt>
                <c:pt idx="44">
                  <c:v>7134000</c:v>
                </c:pt>
              </c:numCache>
            </c:numRef>
          </c:val>
          <c:smooth val="0"/>
          <c:extLst>
            <c:ext xmlns:c16="http://schemas.microsoft.com/office/drawing/2014/chart" uri="{C3380CC4-5D6E-409C-BE32-E72D297353CC}">
              <c16:uniqueId val="{00000001-D4AB-48CC-B85F-8EBE1AEBE580}"/>
            </c:ext>
          </c:extLst>
        </c:ser>
        <c:dLbls>
          <c:dLblPos val="t"/>
          <c:showLegendKey val="0"/>
          <c:showVal val="1"/>
          <c:showCatName val="0"/>
          <c:showSerName val="0"/>
          <c:showPercent val="0"/>
          <c:showBubbleSize val="0"/>
        </c:dLbls>
        <c:marker val="1"/>
        <c:smooth val="0"/>
        <c:axId val="527429872"/>
        <c:axId val="527426920"/>
      </c:lineChart>
      <c:catAx>
        <c:axId val="52742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accent1">
                    <a:lumMod val="20000"/>
                    <a:lumOff val="80000"/>
                  </a:schemeClr>
                </a:solidFill>
                <a:latin typeface="+mn-lt"/>
                <a:ea typeface="+mn-ea"/>
                <a:cs typeface="+mn-cs"/>
              </a:defRPr>
            </a:pPr>
            <a:endParaRPr lang="en-US"/>
          </a:p>
        </c:txPr>
        <c:crossAx val="527426920"/>
        <c:crosses val="autoZero"/>
        <c:auto val="1"/>
        <c:lblAlgn val="ctr"/>
        <c:lblOffset val="100"/>
        <c:noMultiLvlLbl val="0"/>
      </c:catAx>
      <c:valAx>
        <c:axId val="527426920"/>
        <c:scaling>
          <c:orientation val="minMax"/>
        </c:scaling>
        <c:delete val="1"/>
        <c:axPos val="l"/>
        <c:numFmt formatCode="0.0,,\ &quot;M&quot;\ &quot;Units&quot;" sourceLinked="1"/>
        <c:majorTickMark val="none"/>
        <c:minorTickMark val="none"/>
        <c:tickLblPos val="nextTo"/>
        <c:crossAx val="527429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[Electricity Consumption Analysis 8th Project.xlsx]Analysis!PivotTable2</c:name>
    <c:fmtId val="0"/>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Analysis!$B$5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Analysis!$A$6:$A$51</c:f>
              <c:strCache>
                <c:ptCount val="45"/>
                <c:pt idx="0">
                  <c:v>Agartala </c:v>
                </c:pt>
                <c:pt idx="1">
                  <c:v>Agra</c:v>
                </c:pt>
                <c:pt idx="2">
                  <c:v>Aizawl</c:v>
                </c:pt>
                <c:pt idx="3">
                  <c:v>Amritsar </c:v>
                </c:pt>
                <c:pt idx="4">
                  <c:v>Aurangabad </c:v>
                </c:pt>
                <c:pt idx="5">
                  <c:v>Belagavi csd -1</c:v>
                </c:pt>
                <c:pt idx="6">
                  <c:v>Bengaluru</c:v>
                </c:pt>
                <c:pt idx="7">
                  <c:v>Chandigarh (in MU)</c:v>
                </c:pt>
                <c:pt idx="8">
                  <c:v>Chennai</c:v>
                </c:pt>
                <c:pt idx="9">
                  <c:v>Davanagere</c:v>
                </c:pt>
                <c:pt idx="10">
                  <c:v>Gwalior</c:v>
                </c:pt>
                <c:pt idx="11">
                  <c:v>Indore</c:v>
                </c:pt>
                <c:pt idx="12">
                  <c:v>Jabalpur</c:v>
                </c:pt>
                <c:pt idx="13">
                  <c:v>Jaipur-C-I</c:v>
                </c:pt>
                <c:pt idx="14">
                  <c:v>Jaipur-C-II</c:v>
                </c:pt>
                <c:pt idx="15">
                  <c:v>Jaipur-C-III</c:v>
                </c:pt>
                <c:pt idx="16">
                  <c:v>Jaipur-C-IV</c:v>
                </c:pt>
                <c:pt idx="17">
                  <c:v>Jhansi</c:v>
                </c:pt>
                <c:pt idx="18">
                  <c:v>Kakinada </c:v>
                </c:pt>
                <c:pt idx="19">
                  <c:v>Kanpur Nagar</c:v>
                </c:pt>
                <c:pt idx="20">
                  <c:v>Karimnagar</c:v>
                </c:pt>
                <c:pt idx="21">
                  <c:v>Kohima</c:v>
                </c:pt>
                <c:pt idx="22">
                  <c:v>KOTA</c:v>
                </c:pt>
                <c:pt idx="23">
                  <c:v>Madurai</c:v>
                </c:pt>
                <c:pt idx="24">
                  <c:v>Muzaffarpur</c:v>
                </c:pt>
                <c:pt idx="25">
                  <c:v>Nagpur</c:v>
                </c:pt>
                <c:pt idx="26">
                  <c:v>NDMC</c:v>
                </c:pt>
                <c:pt idx="27">
                  <c:v>New Town Kolkata</c:v>
                </c:pt>
                <c:pt idx="28">
                  <c:v>Pimpri Chinchwad</c:v>
                </c:pt>
                <c:pt idx="29">
                  <c:v>Raipur city</c:v>
                </c:pt>
                <c:pt idx="30">
                  <c:v>Salem</c:v>
                </c:pt>
                <c:pt idx="31">
                  <c:v>Satna</c:v>
                </c:pt>
                <c:pt idx="32">
                  <c:v>Shillong</c:v>
                </c:pt>
                <c:pt idx="33">
                  <c:v>Shivamogga</c:v>
                </c:pt>
                <c:pt idx="34">
                  <c:v>Solapur Smart City</c:v>
                </c:pt>
                <c:pt idx="35">
                  <c:v>srinagar</c:v>
                </c:pt>
                <c:pt idx="36">
                  <c:v>Thanjavur</c:v>
                </c:pt>
                <c:pt idx="37">
                  <c:v>Thoothukudi</c:v>
                </c:pt>
                <c:pt idx="38">
                  <c:v>Tiruchirappalli</c:v>
                </c:pt>
                <c:pt idx="39">
                  <c:v>Tirupati</c:v>
                </c:pt>
                <c:pt idx="40">
                  <c:v>Udaipur</c:v>
                </c:pt>
                <c:pt idx="41">
                  <c:v>Vadodara</c:v>
                </c:pt>
                <c:pt idx="42">
                  <c:v>Varanasi</c:v>
                </c:pt>
                <c:pt idx="43">
                  <c:v>Visakhapatnam</c:v>
                </c:pt>
                <c:pt idx="44">
                  <c:v>Warangal</c:v>
                </c:pt>
              </c:strCache>
            </c:strRef>
          </c:cat>
          <c:val>
            <c:numRef>
              <c:f>Analysis!$B$6:$B$51</c:f>
              <c:numCache>
                <c:formatCode>0.0,,\ "M"\ "Units"</c:formatCode>
                <c:ptCount val="45"/>
                <c:pt idx="0">
                  <c:v>31910000.000000004</c:v>
                </c:pt>
                <c:pt idx="1">
                  <c:v>1719100000</c:v>
                </c:pt>
                <c:pt idx="2">
                  <c:v>395782000</c:v>
                </c:pt>
                <c:pt idx="3">
                  <c:v>805909000</c:v>
                </c:pt>
                <c:pt idx="4">
                  <c:v>51762000</c:v>
                </c:pt>
                <c:pt idx="5">
                  <c:v>4029999.9999999995</c:v>
                </c:pt>
                <c:pt idx="6">
                  <c:v>13167576680.000002</c:v>
                </c:pt>
                <c:pt idx="7">
                  <c:v>158880000</c:v>
                </c:pt>
                <c:pt idx="8">
                  <c:v>14733800000</c:v>
                </c:pt>
                <c:pt idx="9">
                  <c:v>262736000</c:v>
                </c:pt>
                <c:pt idx="10">
                  <c:v>955700000</c:v>
                </c:pt>
                <c:pt idx="11">
                  <c:v>1757637000</c:v>
                </c:pt>
                <c:pt idx="12">
                  <c:v>67437000</c:v>
                </c:pt>
                <c:pt idx="13">
                  <c:v>40648000</c:v>
                </c:pt>
                <c:pt idx="14">
                  <c:v>56975199.999999993</c:v>
                </c:pt>
                <c:pt idx="15">
                  <c:v>77879900</c:v>
                </c:pt>
                <c:pt idx="16">
                  <c:v>111847000</c:v>
                </c:pt>
                <c:pt idx="17">
                  <c:v>36574000</c:v>
                </c:pt>
                <c:pt idx="18">
                  <c:v>315231000</c:v>
                </c:pt>
                <c:pt idx="19">
                  <c:v>2456350000</c:v>
                </c:pt>
                <c:pt idx="20">
                  <c:v>14166999.999999998</c:v>
                </c:pt>
                <c:pt idx="21">
                  <c:v>5387600</c:v>
                </c:pt>
                <c:pt idx="22">
                  <c:v>904691732</c:v>
                </c:pt>
                <c:pt idx="23">
                  <c:v>14656541.4</c:v>
                </c:pt>
                <c:pt idx="24">
                  <c:v>10688000</c:v>
                </c:pt>
                <c:pt idx="25">
                  <c:v>4704240000</c:v>
                </c:pt>
                <c:pt idx="26">
                  <c:v>1018767000</c:v>
                </c:pt>
                <c:pt idx="27">
                  <c:v>346560000</c:v>
                </c:pt>
                <c:pt idx="28">
                  <c:v>38959000</c:v>
                </c:pt>
                <c:pt idx="29">
                  <c:v>194686000</c:v>
                </c:pt>
                <c:pt idx="30">
                  <c:v>179100000</c:v>
                </c:pt>
                <c:pt idx="31">
                  <c:v>153480000</c:v>
                </c:pt>
                <c:pt idx="32">
                  <c:v>331850000</c:v>
                </c:pt>
                <c:pt idx="33">
                  <c:v>434710000.00000006</c:v>
                </c:pt>
                <c:pt idx="34">
                  <c:v>282555137</c:v>
                </c:pt>
                <c:pt idx="35">
                  <c:v>111000000</c:v>
                </c:pt>
                <c:pt idx="36">
                  <c:v>54254000</c:v>
                </c:pt>
                <c:pt idx="37">
                  <c:v>319904400</c:v>
                </c:pt>
                <c:pt idx="38">
                  <c:v>2337000</c:v>
                </c:pt>
                <c:pt idx="39">
                  <c:v>13163000</c:v>
                </c:pt>
                <c:pt idx="40">
                  <c:v>674404000</c:v>
                </c:pt>
                <c:pt idx="41">
                  <c:v>1550621000</c:v>
                </c:pt>
                <c:pt idx="42">
                  <c:v>94803900000</c:v>
                </c:pt>
                <c:pt idx="43">
                  <c:v>42380600</c:v>
                </c:pt>
                <c:pt idx="44">
                  <c:v>39820000</c:v>
                </c:pt>
              </c:numCache>
            </c:numRef>
          </c:val>
          <c:smooth val="0"/>
          <c:extLst>
            <c:ext xmlns:c16="http://schemas.microsoft.com/office/drawing/2014/chart" uri="{C3380CC4-5D6E-409C-BE32-E72D297353CC}">
              <c16:uniqueId val="{00000002-BD6E-416B-B5E3-BB5F3FC56CBD}"/>
            </c:ext>
          </c:extLst>
        </c:ser>
        <c:dLbls>
          <c:showLegendKey val="0"/>
          <c:showVal val="0"/>
          <c:showCatName val="0"/>
          <c:showSerName val="0"/>
          <c:showPercent val="0"/>
          <c:showBubbleSize val="0"/>
        </c:dLbls>
        <c:marker val="1"/>
        <c:smooth val="0"/>
        <c:axId val="408727360"/>
        <c:axId val="402248584"/>
      </c:lineChart>
      <c:catAx>
        <c:axId val="40872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248584"/>
        <c:crosses val="autoZero"/>
        <c:auto val="1"/>
        <c:lblAlgn val="ctr"/>
        <c:lblOffset val="100"/>
        <c:noMultiLvlLbl val="0"/>
      </c:catAx>
      <c:valAx>
        <c:axId val="402248584"/>
        <c:scaling>
          <c:orientation val="minMax"/>
        </c:scaling>
        <c:delete val="1"/>
        <c:axPos val="l"/>
        <c:numFmt formatCode="0.0,,\ &quot;M&quot;\ &quot;Units&quot;" sourceLinked="1"/>
        <c:majorTickMark val="none"/>
        <c:minorTickMark val="none"/>
        <c:tickLblPos val="nextTo"/>
        <c:crossAx val="408727360"/>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[Electricity Consumption Analysis 8th Project.xlsx]Analysis!PivotTable6</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barChart>
        <c:barDir val="col"/>
        <c:grouping val="stacked"/>
        <c:varyColors val="0"/>
        <c:ser>
          <c:idx val="0"/>
          <c:order val="0"/>
          <c:tx>
            <c:strRef>
              <c:f>Analysis!$E$11</c:f>
              <c:strCache>
                <c:ptCount val="1"/>
                <c:pt idx="0">
                  <c:v>Total</c:v>
                </c:pt>
              </c:strCache>
            </c:strRef>
          </c:tx>
          <c:spPr>
            <a:solidFill>
              <a:schemeClr val="accent1"/>
            </a:solidFill>
            <a:ln>
              <a:noFill/>
            </a:ln>
            <a:effectLst/>
          </c:spPr>
          <c:invertIfNegative val="0"/>
          <c:dLbls>
            <c:delete val="1"/>
          </c:dLbls>
          <c:cat>
            <c:strRef>
              <c:f>Analysis!$D$12:$D$20</c:f>
              <c:strCache>
                <c:ptCount val="9"/>
                <c:pt idx="0">
                  <c:v>2017-18</c:v>
                </c:pt>
                <c:pt idx="1">
                  <c:v>2016-17</c:v>
                </c:pt>
                <c:pt idx="2">
                  <c:v>2018-19</c:v>
                </c:pt>
                <c:pt idx="3">
                  <c:v>2018-19 (upto Feb)</c:v>
                </c:pt>
                <c:pt idx="4">
                  <c:v>2018-19 (upto Dec)</c:v>
                </c:pt>
                <c:pt idx="5">
                  <c:v>2018-19 (upto Jan)</c:v>
                </c:pt>
                <c:pt idx="6">
                  <c:v>2017-21</c:v>
                </c:pt>
                <c:pt idx="7">
                  <c:v>2017-20</c:v>
                </c:pt>
                <c:pt idx="8">
                  <c:v>2017-19</c:v>
                </c:pt>
              </c:strCache>
            </c:strRef>
          </c:cat>
          <c:val>
            <c:numRef>
              <c:f>Analysis!$E$12:$E$20</c:f>
              <c:numCache>
                <c:formatCode>0.0,,\ "M"\ "Units"</c:formatCode>
                <c:ptCount val="9"/>
                <c:pt idx="0">
                  <c:v>59886313012</c:v>
                </c:pt>
                <c:pt idx="1">
                  <c:v>57429300000</c:v>
                </c:pt>
                <c:pt idx="2">
                  <c:v>20357166678.400002</c:v>
                </c:pt>
                <c:pt idx="3">
                  <c:v>2713337000</c:v>
                </c:pt>
                <c:pt idx="4">
                  <c:v>2456350000</c:v>
                </c:pt>
                <c:pt idx="5">
                  <c:v>364878000</c:v>
                </c:pt>
                <c:pt idx="6">
                  <c:v>111847000</c:v>
                </c:pt>
                <c:pt idx="7">
                  <c:v>77879900</c:v>
                </c:pt>
                <c:pt idx="8">
                  <c:v>56975199.999999993</c:v>
                </c:pt>
              </c:numCache>
            </c:numRef>
          </c:val>
          <c:extLst>
            <c:ext xmlns:c16="http://schemas.microsoft.com/office/drawing/2014/chart" uri="{C3380CC4-5D6E-409C-BE32-E72D297353CC}">
              <c16:uniqueId val="{00000000-4F03-4848-BD3C-F5F2E27A0476}"/>
            </c:ext>
          </c:extLst>
        </c:ser>
        <c:dLbls>
          <c:dLblPos val="ctr"/>
          <c:showLegendKey val="0"/>
          <c:showVal val="1"/>
          <c:showCatName val="0"/>
          <c:showSerName val="0"/>
          <c:showPercent val="0"/>
          <c:showBubbleSize val="0"/>
        </c:dLbls>
        <c:gapWidth val="150"/>
        <c:overlap val="100"/>
        <c:axId val="480013416"/>
        <c:axId val="480013744"/>
      </c:barChart>
      <c:catAx>
        <c:axId val="4800134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013744"/>
        <c:crosses val="autoZero"/>
        <c:auto val="1"/>
        <c:lblAlgn val="ctr"/>
        <c:lblOffset val="100"/>
        <c:noMultiLvlLbl val="0"/>
      </c:catAx>
      <c:valAx>
        <c:axId val="480013744"/>
        <c:scaling>
          <c:orientation val="minMax"/>
        </c:scaling>
        <c:delete val="1"/>
        <c:axPos val="l"/>
        <c:numFmt formatCode="0.0,,\ &quot;M&quot;\ &quot;Units&quot;" sourceLinked="1"/>
        <c:majorTickMark val="out"/>
        <c:minorTickMark val="none"/>
        <c:tickLblPos val="nextTo"/>
        <c:crossAx val="480013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[Electricity Consumption Analysis 8th Project.xlsx]Analysis!PivotTable7</c:name>
    <c:fmtId val="0"/>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Analysis!$E$23</c:f>
              <c:strCache>
                <c:ptCount val="1"/>
                <c:pt idx="0">
                  <c:v>Total</c:v>
                </c:pt>
              </c:strCache>
            </c:strRef>
          </c:tx>
          <c:spPr>
            <a:solidFill>
              <a:schemeClr val="accent1"/>
            </a:solidFill>
            <a:ln>
              <a:noFill/>
            </a:ln>
            <a:effectLst/>
          </c:spPr>
          <c:invertIfNegative val="0"/>
          <c:cat>
            <c:strRef>
              <c:f>Analysis!$D$24:$D$28</c:f>
              <c:strCache>
                <c:ptCount val="5"/>
                <c:pt idx="0">
                  <c:v>Kanpur Nagar</c:v>
                </c:pt>
                <c:pt idx="1">
                  <c:v>Nagpur</c:v>
                </c:pt>
                <c:pt idx="2">
                  <c:v>Bengaluru</c:v>
                </c:pt>
                <c:pt idx="3">
                  <c:v>Chennai</c:v>
                </c:pt>
                <c:pt idx="4">
                  <c:v>Varanasi</c:v>
                </c:pt>
              </c:strCache>
            </c:strRef>
          </c:cat>
          <c:val>
            <c:numRef>
              <c:f>Analysis!$E$24:$E$28</c:f>
              <c:numCache>
                <c:formatCode>0.0,,\ "M"\ "Units"</c:formatCode>
                <c:ptCount val="5"/>
                <c:pt idx="0">
                  <c:v>2456350000</c:v>
                </c:pt>
                <c:pt idx="1">
                  <c:v>4704240000</c:v>
                </c:pt>
                <c:pt idx="2">
                  <c:v>13167576680.000002</c:v>
                </c:pt>
                <c:pt idx="3">
                  <c:v>14733800000</c:v>
                </c:pt>
                <c:pt idx="4">
                  <c:v>94803900000</c:v>
                </c:pt>
              </c:numCache>
            </c:numRef>
          </c:val>
          <c:extLst>
            <c:ext xmlns:c16="http://schemas.microsoft.com/office/drawing/2014/chart" uri="{C3380CC4-5D6E-409C-BE32-E72D297353CC}">
              <c16:uniqueId val="{00000000-CFF1-46EF-B40D-3FD9786D10B8}"/>
            </c:ext>
          </c:extLst>
        </c:ser>
        <c:dLbls>
          <c:showLegendKey val="0"/>
          <c:showVal val="0"/>
          <c:showCatName val="0"/>
          <c:showSerName val="0"/>
          <c:showPercent val="0"/>
          <c:showBubbleSize val="0"/>
        </c:dLbls>
        <c:gapWidth val="182"/>
        <c:axId val="486344832"/>
        <c:axId val="486340240"/>
      </c:barChart>
      <c:catAx>
        <c:axId val="486344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340240"/>
        <c:crosses val="autoZero"/>
        <c:auto val="1"/>
        <c:lblAlgn val="ctr"/>
        <c:lblOffset val="100"/>
        <c:noMultiLvlLbl val="0"/>
      </c:catAx>
      <c:valAx>
        <c:axId val="486340240"/>
        <c:scaling>
          <c:orientation val="minMax"/>
        </c:scaling>
        <c:delete val="1"/>
        <c:axPos val="b"/>
        <c:majorGridlines>
          <c:spPr>
            <a:ln w="9525" cap="flat" cmpd="sng" algn="ctr">
              <a:solidFill>
                <a:schemeClr val="tx1">
                  <a:lumMod val="15000"/>
                  <a:lumOff val="85000"/>
                </a:schemeClr>
              </a:solidFill>
              <a:round/>
            </a:ln>
            <a:effectLst/>
          </c:spPr>
        </c:majorGridlines>
        <c:numFmt formatCode="0.0,,\ &quot;M&quot;\ &quot;Units&quot;" sourceLinked="1"/>
        <c:majorTickMark val="none"/>
        <c:minorTickMark val="none"/>
        <c:tickLblPos val="nextTo"/>
        <c:crossAx val="486344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[Electricity Consumption Analysis 8th Project.xlsx]Analysis!PivotTable3</c:name>
    <c:fmtId val="4"/>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s>
    <c:plotArea>
      <c:layout/>
      <c:pieChart>
        <c:varyColors val="1"/>
        <c:ser>
          <c:idx val="0"/>
          <c:order val="0"/>
          <c:tx>
            <c:strRef>
              <c:f>Analysis!$E$31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B66-44A6-8B8D-FF8C22FFF63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B66-44A6-8B8D-FF8C22FFF63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B66-44A6-8B8D-FF8C22FFF63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B66-44A6-8B8D-FF8C22FFF63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B66-44A6-8B8D-FF8C22FFF63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B66-44A6-8B8D-FF8C22FFF63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B66-44A6-8B8D-FF8C22FFF63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B66-44A6-8B8D-FF8C22FFF63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B66-44A6-8B8D-FF8C22FFF63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B66-44A6-8B8D-FF8C22FFF63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8B66-44A6-8B8D-FF8C22FFF63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8B66-44A6-8B8D-FF8C22FFF630}"/>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8B66-44A6-8B8D-FF8C22FFF630}"/>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8B66-44A6-8B8D-FF8C22FFF630}"/>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8B66-44A6-8B8D-FF8C22FFF630}"/>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8B66-44A6-8B8D-FF8C22FFF630}"/>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8B66-44A6-8B8D-FF8C22FFF630}"/>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8B66-44A6-8B8D-FF8C22FFF630}"/>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8B66-44A6-8B8D-FF8C22FFF630}"/>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8B66-44A6-8B8D-FF8C22FFF630}"/>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8B66-44A6-8B8D-FF8C22FFF630}"/>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8B66-44A6-8B8D-FF8C22FFF630}"/>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8B66-44A6-8B8D-FF8C22FFF630}"/>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8B66-44A6-8B8D-FF8C22FFF630}"/>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8B66-44A6-8B8D-FF8C22FFF630}"/>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8B66-44A6-8B8D-FF8C22FFF630}"/>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8B66-44A6-8B8D-FF8C22FFF630}"/>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8B66-44A6-8B8D-FF8C22FFF630}"/>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8B66-44A6-8B8D-FF8C22FFF630}"/>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8B66-44A6-8B8D-FF8C22FFF630}"/>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8B66-44A6-8B8D-FF8C22FFF630}"/>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8B66-44A6-8B8D-FF8C22FFF630}"/>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8B66-44A6-8B8D-FF8C22FFF630}"/>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8B66-44A6-8B8D-FF8C22FFF630}"/>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8B66-44A6-8B8D-FF8C22FFF630}"/>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8B66-44A6-8B8D-FF8C22FFF630}"/>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8B66-44A6-8B8D-FF8C22FFF630}"/>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8B66-44A6-8B8D-FF8C22FFF630}"/>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8B66-44A6-8B8D-FF8C22FFF630}"/>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8B66-44A6-8B8D-FF8C22FFF630}"/>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8B66-44A6-8B8D-FF8C22FFF630}"/>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8B66-44A6-8B8D-FF8C22FFF630}"/>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8B66-44A6-8B8D-FF8C22FFF630}"/>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8B66-44A6-8B8D-FF8C22FFF630}"/>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8B66-44A6-8B8D-FF8C22FFF630}"/>
              </c:ext>
            </c:extLst>
          </c:dPt>
          <c:cat>
            <c:strRef>
              <c:f>Analysis!$D$32:$D$76</c:f>
              <c:strCache>
                <c:ptCount val="45"/>
                <c:pt idx="0">
                  <c:v>Agartala </c:v>
                </c:pt>
                <c:pt idx="1">
                  <c:v>Agra</c:v>
                </c:pt>
                <c:pt idx="2">
                  <c:v>Aizawl</c:v>
                </c:pt>
                <c:pt idx="3">
                  <c:v>Amritsar </c:v>
                </c:pt>
                <c:pt idx="4">
                  <c:v>Aurangabad </c:v>
                </c:pt>
                <c:pt idx="5">
                  <c:v>Belagavi csd -1</c:v>
                </c:pt>
                <c:pt idx="6">
                  <c:v>Bengaluru</c:v>
                </c:pt>
                <c:pt idx="7">
                  <c:v>Chandigarh (in MU)</c:v>
                </c:pt>
                <c:pt idx="8">
                  <c:v>Chennai</c:v>
                </c:pt>
                <c:pt idx="9">
                  <c:v>Davanagere</c:v>
                </c:pt>
                <c:pt idx="10">
                  <c:v>Gwalior</c:v>
                </c:pt>
                <c:pt idx="11">
                  <c:v>Indore</c:v>
                </c:pt>
                <c:pt idx="12">
                  <c:v>Jabalpur</c:v>
                </c:pt>
                <c:pt idx="13">
                  <c:v>Jaipur-C-I</c:v>
                </c:pt>
                <c:pt idx="14">
                  <c:v>Jaipur-C-II</c:v>
                </c:pt>
                <c:pt idx="15">
                  <c:v>Jaipur-C-III</c:v>
                </c:pt>
                <c:pt idx="16">
                  <c:v>Jaipur-C-IV</c:v>
                </c:pt>
                <c:pt idx="17">
                  <c:v>Jhansi</c:v>
                </c:pt>
                <c:pt idx="18">
                  <c:v>Kakinada </c:v>
                </c:pt>
                <c:pt idx="19">
                  <c:v>Kanpur Nagar</c:v>
                </c:pt>
                <c:pt idx="20">
                  <c:v>Karimnagar</c:v>
                </c:pt>
                <c:pt idx="21">
                  <c:v>Kohima</c:v>
                </c:pt>
                <c:pt idx="22">
                  <c:v>KOTA</c:v>
                </c:pt>
                <c:pt idx="23">
                  <c:v>Madurai</c:v>
                </c:pt>
                <c:pt idx="24">
                  <c:v>Muzaffarpur</c:v>
                </c:pt>
                <c:pt idx="25">
                  <c:v>Nagpur</c:v>
                </c:pt>
                <c:pt idx="26">
                  <c:v>NDMC</c:v>
                </c:pt>
                <c:pt idx="27">
                  <c:v>New Town Kolkata</c:v>
                </c:pt>
                <c:pt idx="28">
                  <c:v>Pimpri Chinchwad</c:v>
                </c:pt>
                <c:pt idx="29">
                  <c:v>Raipur city</c:v>
                </c:pt>
                <c:pt idx="30">
                  <c:v>Salem</c:v>
                </c:pt>
                <c:pt idx="31">
                  <c:v>Satna</c:v>
                </c:pt>
                <c:pt idx="32">
                  <c:v>Shillong</c:v>
                </c:pt>
                <c:pt idx="33">
                  <c:v>Shivamogga</c:v>
                </c:pt>
                <c:pt idx="34">
                  <c:v>Solapur Smart City</c:v>
                </c:pt>
                <c:pt idx="35">
                  <c:v>srinagar</c:v>
                </c:pt>
                <c:pt idx="36">
                  <c:v>Thanjavur</c:v>
                </c:pt>
                <c:pt idx="37">
                  <c:v>Thoothukudi</c:v>
                </c:pt>
                <c:pt idx="38">
                  <c:v>Tiruchirappalli</c:v>
                </c:pt>
                <c:pt idx="39">
                  <c:v>Tirupati</c:v>
                </c:pt>
                <c:pt idx="40">
                  <c:v>Udaipur</c:v>
                </c:pt>
                <c:pt idx="41">
                  <c:v>Vadodara</c:v>
                </c:pt>
                <c:pt idx="42">
                  <c:v>Varanasi</c:v>
                </c:pt>
                <c:pt idx="43">
                  <c:v>Visakhapatnam</c:v>
                </c:pt>
                <c:pt idx="44">
                  <c:v>Warangal</c:v>
                </c:pt>
              </c:strCache>
            </c:strRef>
          </c:cat>
          <c:val>
            <c:numRef>
              <c:f>Analysis!$E$32:$E$76</c:f>
              <c:numCache>
                <c:formatCode>0.0,,\ "M"\ "Units"</c:formatCode>
                <c:ptCount val="45"/>
                <c:pt idx="0">
                  <c:v>1313000</c:v>
                </c:pt>
                <c:pt idx="1">
                  <c:v>58300000</c:v>
                </c:pt>
                <c:pt idx="2">
                  <c:v>43778000</c:v>
                </c:pt>
                <c:pt idx="3">
                  <c:v>20600000</c:v>
                </c:pt>
                <c:pt idx="4">
                  <c:v>1838000</c:v>
                </c:pt>
                <c:pt idx="5">
                  <c:v>370000</c:v>
                </c:pt>
                <c:pt idx="6">
                  <c:v>742586129.39999998</c:v>
                </c:pt>
                <c:pt idx="7">
                  <c:v>1773000</c:v>
                </c:pt>
                <c:pt idx="8">
                  <c:v>189300000</c:v>
                </c:pt>
                <c:pt idx="9">
                  <c:v>8782000</c:v>
                </c:pt>
                <c:pt idx="10">
                  <c:v>83700000</c:v>
                </c:pt>
                <c:pt idx="11">
                  <c:v>60503000</c:v>
                </c:pt>
                <c:pt idx="12">
                  <c:v>6343000</c:v>
                </c:pt>
                <c:pt idx="13">
                  <c:v>447000</c:v>
                </c:pt>
                <c:pt idx="14">
                  <c:v>1371000</c:v>
                </c:pt>
                <c:pt idx="15">
                  <c:v>891200.00000000012</c:v>
                </c:pt>
                <c:pt idx="16">
                  <c:v>796000</c:v>
                </c:pt>
                <c:pt idx="17">
                  <c:v>6191000</c:v>
                </c:pt>
                <c:pt idx="18">
                  <c:v>3229999.9999999995</c:v>
                </c:pt>
                <c:pt idx="19">
                  <c:v>97840000</c:v>
                </c:pt>
                <c:pt idx="20">
                  <c:v>279000</c:v>
                </c:pt>
                <c:pt idx="21">
                  <c:v>34200</c:v>
                </c:pt>
                <c:pt idx="22">
                  <c:v>16859413</c:v>
                </c:pt>
                <c:pt idx="23">
                  <c:v>651587</c:v>
                </c:pt>
                <c:pt idx="24">
                  <c:v>#N/A</c:v>
                </c:pt>
                <c:pt idx="25">
                  <c:v>235123000</c:v>
                </c:pt>
                <c:pt idx="26">
                  <c:v>5120000</c:v>
                </c:pt>
                <c:pt idx="27">
                  <c:v>21513000</c:v>
                </c:pt>
                <c:pt idx="28">
                  <c:v>38959000</c:v>
                </c:pt>
                <c:pt idx="29">
                  <c:v>5158000</c:v>
                </c:pt>
                <c:pt idx="30">
                  <c:v>3400000</c:v>
                </c:pt>
                <c:pt idx="31">
                  <c:v>9943000</c:v>
                </c:pt>
                <c:pt idx="32">
                  <c:v>24450000</c:v>
                </c:pt>
                <c:pt idx="33">
                  <c:v>20179000</c:v>
                </c:pt>
                <c:pt idx="34">
                  <c:v>211148258</c:v>
                </c:pt>
                <c:pt idx="35">
                  <c:v>900000</c:v>
                </c:pt>
                <c:pt idx="36">
                  <c:v>2245000</c:v>
                </c:pt>
                <c:pt idx="37">
                  <c:v>27133999.999999996</c:v>
                </c:pt>
                <c:pt idx="38">
                  <c:v>59000</c:v>
                </c:pt>
                <c:pt idx="39">
                  <c:v>720000</c:v>
                </c:pt>
                <c:pt idx="40">
                  <c:v>25247000</c:v>
                </c:pt>
                <c:pt idx="41">
                  <c:v>23221000</c:v>
                </c:pt>
                <c:pt idx="42">
                  <c:v>9440900000</c:v>
                </c:pt>
                <c:pt idx="43">
                  <c:v>247100</c:v>
                </c:pt>
                <c:pt idx="44">
                  <c:v>775000</c:v>
                </c:pt>
              </c:numCache>
            </c:numRef>
          </c:val>
          <c:extLst>
            <c:ext xmlns:c16="http://schemas.microsoft.com/office/drawing/2014/chart" uri="{C3380CC4-5D6E-409C-BE32-E72D297353CC}">
              <c16:uniqueId val="{00000000-DD00-464F-B685-4658BB4F505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Analysis!A1"/><Relationship Id="rId13" Type="http://schemas.openxmlformats.org/officeDocument/2006/relationships/image" Target="../media/image3.png"/><Relationship Id="rId3" Type="http://schemas.openxmlformats.org/officeDocument/2006/relationships/chart" Target="../charts/chart1.xml"/><Relationship Id="rId7" Type="http://schemas.openxmlformats.org/officeDocument/2006/relationships/chart" Target="../charts/chart5.xml"/><Relationship Id="rId12" Type="http://schemas.openxmlformats.org/officeDocument/2006/relationships/hyperlink" Target="#DASHBOARD!A1"/><Relationship Id="rId17" Type="http://schemas.openxmlformats.org/officeDocument/2006/relationships/hyperlink" Target="https://www.iconfinder.com/icons/109605/computer_network_data_base_database_raw_simple_tech_technology_icon" TargetMode="External"/><Relationship Id="rId2" Type="http://schemas.microsoft.com/office/2007/relationships/hdphoto" Target="../media/hdphoto1.wdp"/><Relationship Id="rId16" Type="http://schemas.openxmlformats.org/officeDocument/2006/relationships/image" Target="../media/image4.png"/><Relationship Id="rId1" Type="http://schemas.openxmlformats.org/officeDocument/2006/relationships/image" Target="../media/image1.png"/><Relationship Id="rId6" Type="http://schemas.openxmlformats.org/officeDocument/2006/relationships/chart" Target="../charts/chart4.xml"/><Relationship Id="rId11" Type="http://schemas.openxmlformats.org/officeDocument/2006/relationships/hyperlink" Target="https://www.iconfinder.com/icons/3346809/data_insight_data_science_technology_database_architecture_database_management_predictive_analytics_icon" TargetMode="External"/><Relationship Id="rId5" Type="http://schemas.openxmlformats.org/officeDocument/2006/relationships/chart" Target="../charts/chart3.xml"/><Relationship Id="rId15" Type="http://schemas.openxmlformats.org/officeDocument/2006/relationships/hyperlink" Target="#'Electricity Consumption Analysi'!A1"/><Relationship Id="rId10" Type="http://schemas.microsoft.com/office/2007/relationships/hdphoto" Target="../media/hdphoto2.wdp"/><Relationship Id="rId4" Type="http://schemas.openxmlformats.org/officeDocument/2006/relationships/chart" Target="../charts/chart2.xml"/><Relationship Id="rId9" Type="http://schemas.openxmlformats.org/officeDocument/2006/relationships/image" Target="../media/image2.png"/><Relationship Id="rId14" Type="http://schemas.openxmlformats.org/officeDocument/2006/relationships/hyperlink" Target="https://www.iconfinder.com/icons/5011520/data_analytics_data_visualization_location_analysis_predictive_analytics_icon_icon" TargetMode="Externa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57150</xdr:colOff>
      <xdr:row>0</xdr:row>
      <xdr:rowOff>66675</xdr:rowOff>
    </xdr:from>
    <xdr:to>
      <xdr:col>2</xdr:col>
      <xdr:colOff>38100</xdr:colOff>
      <xdr:row>33</xdr:row>
      <xdr:rowOff>133350</xdr:rowOff>
    </xdr:to>
    <xdr:sp macro="" textlink="">
      <xdr:nvSpPr>
        <xdr:cNvPr id="2" name="Rectangle: Rounded Corners 1">
          <a:extLst>
            <a:ext uri="{FF2B5EF4-FFF2-40B4-BE49-F238E27FC236}">
              <a16:creationId xmlns:a16="http://schemas.microsoft.com/office/drawing/2014/main" id="{67800860-0082-4650-8394-D4BF2E60429A}"/>
            </a:ext>
          </a:extLst>
        </xdr:cNvPr>
        <xdr:cNvSpPr/>
      </xdr:nvSpPr>
      <xdr:spPr>
        <a:xfrm>
          <a:off x="57150" y="66675"/>
          <a:ext cx="1200150" cy="6353175"/>
        </a:xfrm>
        <a:prstGeom prst="roundRect">
          <a:avLst>
            <a:gd name="adj" fmla="val 3969"/>
          </a:avLst>
        </a:prstGeom>
        <a:solidFill>
          <a:srgbClr val="00339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590550</xdr:colOff>
      <xdr:row>0</xdr:row>
      <xdr:rowOff>66675</xdr:rowOff>
    </xdr:from>
    <xdr:to>
      <xdr:col>20</xdr:col>
      <xdr:colOff>552450</xdr:colOff>
      <xdr:row>3</xdr:row>
      <xdr:rowOff>171450</xdr:rowOff>
    </xdr:to>
    <xdr:sp macro="" textlink="">
      <xdr:nvSpPr>
        <xdr:cNvPr id="3" name="Rectangle: Rounded Corners 2">
          <a:extLst>
            <a:ext uri="{FF2B5EF4-FFF2-40B4-BE49-F238E27FC236}">
              <a16:creationId xmlns:a16="http://schemas.microsoft.com/office/drawing/2014/main" id="{1523FC55-C380-457A-A846-87E1AB1AD69C}"/>
            </a:ext>
          </a:extLst>
        </xdr:cNvPr>
        <xdr:cNvSpPr/>
      </xdr:nvSpPr>
      <xdr:spPr>
        <a:xfrm>
          <a:off x="1200150" y="66675"/>
          <a:ext cx="11544300" cy="676275"/>
        </a:xfrm>
        <a:prstGeom prst="roundRect">
          <a:avLst>
            <a:gd name="adj" fmla="val 5556"/>
          </a:avLst>
        </a:prstGeom>
        <a:solidFill>
          <a:srgbClr val="0033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95249</xdr:colOff>
      <xdr:row>4</xdr:row>
      <xdr:rowOff>19050</xdr:rowOff>
    </xdr:from>
    <xdr:to>
      <xdr:col>6</xdr:col>
      <xdr:colOff>447675</xdr:colOff>
      <xdr:row>9</xdr:row>
      <xdr:rowOff>76200</xdr:rowOff>
    </xdr:to>
    <xdr:sp macro="" textlink="">
      <xdr:nvSpPr>
        <xdr:cNvPr id="5" name="Rectangle: Rounded Corners 4">
          <a:extLst>
            <a:ext uri="{FF2B5EF4-FFF2-40B4-BE49-F238E27FC236}">
              <a16:creationId xmlns:a16="http://schemas.microsoft.com/office/drawing/2014/main" id="{69418D3C-760F-4320-8C5C-3E587D25040E}"/>
            </a:ext>
          </a:extLst>
        </xdr:cNvPr>
        <xdr:cNvSpPr/>
      </xdr:nvSpPr>
      <xdr:spPr>
        <a:xfrm>
          <a:off x="1314449" y="781050"/>
          <a:ext cx="2790826" cy="1009650"/>
        </a:xfrm>
        <a:prstGeom prst="roundRect">
          <a:avLst>
            <a:gd name="adj" fmla="val 5556"/>
          </a:avLst>
        </a:prstGeom>
        <a:solidFill>
          <a:srgbClr val="00339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clientData/>
  </xdr:twoCellAnchor>
  <xdr:twoCellAnchor>
    <xdr:from>
      <xdr:col>6</xdr:col>
      <xdr:colOff>495299</xdr:colOff>
      <xdr:row>4</xdr:row>
      <xdr:rowOff>19050</xdr:rowOff>
    </xdr:from>
    <xdr:to>
      <xdr:col>11</xdr:col>
      <xdr:colOff>257175</xdr:colOff>
      <xdr:row>9</xdr:row>
      <xdr:rowOff>76200</xdr:rowOff>
    </xdr:to>
    <xdr:sp macro="" textlink="">
      <xdr:nvSpPr>
        <xdr:cNvPr id="6" name="Rectangle: Rounded Corners 5">
          <a:extLst>
            <a:ext uri="{FF2B5EF4-FFF2-40B4-BE49-F238E27FC236}">
              <a16:creationId xmlns:a16="http://schemas.microsoft.com/office/drawing/2014/main" id="{1037F50B-181B-42AB-AED9-2411784E2305}"/>
            </a:ext>
          </a:extLst>
        </xdr:cNvPr>
        <xdr:cNvSpPr/>
      </xdr:nvSpPr>
      <xdr:spPr>
        <a:xfrm>
          <a:off x="4152899" y="781050"/>
          <a:ext cx="2809876" cy="1009650"/>
        </a:xfrm>
        <a:prstGeom prst="roundRect">
          <a:avLst>
            <a:gd name="adj" fmla="val 5556"/>
          </a:avLst>
        </a:prstGeom>
        <a:solidFill>
          <a:srgbClr val="00339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152400</xdr:colOff>
      <xdr:row>4</xdr:row>
      <xdr:rowOff>19050</xdr:rowOff>
    </xdr:from>
    <xdr:to>
      <xdr:col>20</xdr:col>
      <xdr:colOff>542925</xdr:colOff>
      <xdr:row>9</xdr:row>
      <xdr:rowOff>76200</xdr:rowOff>
    </xdr:to>
    <xdr:sp macro="" textlink="">
      <xdr:nvSpPr>
        <xdr:cNvPr id="7" name="Rectangle: Rounded Corners 6">
          <a:extLst>
            <a:ext uri="{FF2B5EF4-FFF2-40B4-BE49-F238E27FC236}">
              <a16:creationId xmlns:a16="http://schemas.microsoft.com/office/drawing/2014/main" id="{EE62B652-F51B-4328-9DB4-0C44AC12A3B7}"/>
            </a:ext>
          </a:extLst>
        </xdr:cNvPr>
        <xdr:cNvSpPr/>
      </xdr:nvSpPr>
      <xdr:spPr>
        <a:xfrm>
          <a:off x="9906000" y="781050"/>
          <a:ext cx="2828925" cy="1009650"/>
        </a:xfrm>
        <a:prstGeom prst="roundRect">
          <a:avLst>
            <a:gd name="adj" fmla="val 5556"/>
          </a:avLst>
        </a:prstGeom>
        <a:solidFill>
          <a:srgbClr val="00339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47625</xdr:colOff>
      <xdr:row>0</xdr:row>
      <xdr:rowOff>57150</xdr:rowOff>
    </xdr:from>
    <xdr:to>
      <xdr:col>20</xdr:col>
      <xdr:colOff>542925</xdr:colOff>
      <xdr:row>3</xdr:row>
      <xdr:rowOff>161925</xdr:rowOff>
    </xdr:to>
    <xdr:sp macro="" textlink="">
      <xdr:nvSpPr>
        <xdr:cNvPr id="19" name="TextBox 18">
          <a:extLst>
            <a:ext uri="{FF2B5EF4-FFF2-40B4-BE49-F238E27FC236}">
              <a16:creationId xmlns:a16="http://schemas.microsoft.com/office/drawing/2014/main" id="{6B2A0FD3-9A02-4135-9FE0-F9197F7DE405}"/>
            </a:ext>
          </a:extLst>
        </xdr:cNvPr>
        <xdr:cNvSpPr txBox="1"/>
      </xdr:nvSpPr>
      <xdr:spPr>
        <a:xfrm>
          <a:off x="1266825" y="57150"/>
          <a:ext cx="11468100"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3000" b="1">
              <a:solidFill>
                <a:srgbClr val="66FF33"/>
              </a:solidFill>
              <a:latin typeface="Bahnschrift Condensed" panose="020B0502040204020203" pitchFamily="34" charset="0"/>
            </a:rPr>
            <a:t>ELECTRICITY CONSUMPTION</a:t>
          </a:r>
          <a:r>
            <a:rPr lang="en-IN" sz="3000" b="1" baseline="0">
              <a:solidFill>
                <a:srgbClr val="66FF33"/>
              </a:solidFill>
              <a:latin typeface="Bahnschrift Condensed" panose="020B0502040204020203" pitchFamily="34" charset="0"/>
            </a:rPr>
            <a:t> </a:t>
          </a:r>
          <a:r>
            <a:rPr lang="en-IN" sz="3000" b="1">
              <a:solidFill>
                <a:srgbClr val="66FF33"/>
              </a:solidFill>
              <a:latin typeface="Bahnschrift Condensed" panose="020B0502040204020203" pitchFamily="34" charset="0"/>
            </a:rPr>
            <a:t>ANALYSIS</a:t>
          </a:r>
        </a:p>
      </xdr:txBody>
    </xdr:sp>
    <xdr:clientData/>
  </xdr:twoCellAnchor>
  <xdr:twoCellAnchor editAs="oneCell">
    <xdr:from>
      <xdr:col>0</xdr:col>
      <xdr:colOff>152400</xdr:colOff>
      <xdr:row>1</xdr:row>
      <xdr:rowOff>19050</xdr:rowOff>
    </xdr:from>
    <xdr:to>
      <xdr:col>1</xdr:col>
      <xdr:colOff>514350</xdr:colOff>
      <xdr:row>6</xdr:row>
      <xdr:rowOff>38100</xdr:rowOff>
    </xdr:to>
    <xdr:pic>
      <xdr:nvPicPr>
        <xdr:cNvPr id="20" name="Picture 19" descr="Power - Free industry icons">
          <a:extLst>
            <a:ext uri="{FF2B5EF4-FFF2-40B4-BE49-F238E27FC236}">
              <a16:creationId xmlns:a16="http://schemas.microsoft.com/office/drawing/2014/main" id="{C31B1F99-C39A-4EB5-8D6D-1ADD133C22E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rightnessContrast bright="40000" contrast="40000"/>
                  </a14:imgEffect>
                </a14:imgLayer>
              </a14:imgProps>
            </a:ext>
            <a:ext uri="{28A0092B-C50C-407E-A947-70E740481C1C}">
              <a14:useLocalDpi xmlns:a14="http://schemas.microsoft.com/office/drawing/2010/main" val="0"/>
            </a:ext>
          </a:extLst>
        </a:blip>
        <a:srcRect/>
        <a:stretch>
          <a:fillRect/>
        </a:stretch>
      </xdr:blipFill>
      <xdr:spPr bwMode="auto">
        <a:xfrm>
          <a:off x="152400" y="209550"/>
          <a:ext cx="971550" cy="971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304799</xdr:colOff>
      <xdr:row>4</xdr:row>
      <xdr:rowOff>19050</xdr:rowOff>
    </xdr:from>
    <xdr:to>
      <xdr:col>16</xdr:col>
      <xdr:colOff>95250</xdr:colOff>
      <xdr:row>9</xdr:row>
      <xdr:rowOff>76200</xdr:rowOff>
    </xdr:to>
    <xdr:sp macro="" textlink="">
      <xdr:nvSpPr>
        <xdr:cNvPr id="21" name="Rectangle: Rounded Corners 20">
          <a:extLst>
            <a:ext uri="{FF2B5EF4-FFF2-40B4-BE49-F238E27FC236}">
              <a16:creationId xmlns:a16="http://schemas.microsoft.com/office/drawing/2014/main" id="{CF33A81A-15B6-4506-BBB7-8B07A6CB9BDC}"/>
            </a:ext>
          </a:extLst>
        </xdr:cNvPr>
        <xdr:cNvSpPr/>
      </xdr:nvSpPr>
      <xdr:spPr>
        <a:xfrm>
          <a:off x="7010399" y="781050"/>
          <a:ext cx="2838451" cy="1009650"/>
        </a:xfrm>
        <a:prstGeom prst="roundRect">
          <a:avLst>
            <a:gd name="adj" fmla="val 5556"/>
          </a:avLst>
        </a:prstGeom>
        <a:solidFill>
          <a:srgbClr val="00339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clientData/>
  </xdr:twoCellAnchor>
  <xdr:twoCellAnchor>
    <xdr:from>
      <xdr:col>2</xdr:col>
      <xdr:colOff>95249</xdr:colOff>
      <xdr:row>5</xdr:row>
      <xdr:rowOff>180974</xdr:rowOff>
    </xdr:from>
    <xdr:to>
      <xdr:col>6</xdr:col>
      <xdr:colOff>447674</xdr:colOff>
      <xdr:row>9</xdr:row>
      <xdr:rowOff>76199</xdr:rowOff>
    </xdr:to>
    <xdr:sp macro="" textlink="Analysis!B3">
      <xdr:nvSpPr>
        <xdr:cNvPr id="22" name="TextBox 21">
          <a:extLst>
            <a:ext uri="{FF2B5EF4-FFF2-40B4-BE49-F238E27FC236}">
              <a16:creationId xmlns:a16="http://schemas.microsoft.com/office/drawing/2014/main" id="{6DA3D9D7-07B9-4489-80B7-B9ADC356B93B}"/>
            </a:ext>
          </a:extLst>
        </xdr:cNvPr>
        <xdr:cNvSpPr txBox="1"/>
      </xdr:nvSpPr>
      <xdr:spPr>
        <a:xfrm>
          <a:off x="1314449" y="1133474"/>
          <a:ext cx="2790825" cy="657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A68DCD49-D157-41E8-A4A9-62B5AE4FDFA6}" type="TxLink">
            <a:rPr lang="en-US" sz="2400" b="1" i="0" u="none" strike="noStrike">
              <a:solidFill>
                <a:srgbClr val="FF0000"/>
              </a:solidFill>
              <a:effectLst/>
              <a:latin typeface="Bahnschrift" panose="020B0502040204020203" pitchFamily="34" charset="0"/>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386 M Units</a:t>
          </a:fld>
          <a:endParaRPr lang="en-IN" sz="2400" b="1">
            <a:solidFill>
              <a:srgbClr val="FF0000"/>
            </a:solidFill>
            <a:latin typeface="Bahnschrift" panose="020B0502040204020203" pitchFamily="34" charset="0"/>
          </a:endParaRPr>
        </a:p>
      </xdr:txBody>
    </xdr:sp>
    <xdr:clientData/>
  </xdr:twoCellAnchor>
  <xdr:twoCellAnchor>
    <xdr:from>
      <xdr:col>2</xdr:col>
      <xdr:colOff>95250</xdr:colOff>
      <xdr:row>4</xdr:row>
      <xdr:rowOff>19050</xdr:rowOff>
    </xdr:from>
    <xdr:to>
      <xdr:col>6</xdr:col>
      <xdr:colOff>447675</xdr:colOff>
      <xdr:row>6</xdr:row>
      <xdr:rowOff>85725</xdr:rowOff>
    </xdr:to>
    <xdr:sp macro="" textlink="">
      <xdr:nvSpPr>
        <xdr:cNvPr id="23" name="TextBox 22">
          <a:extLst>
            <a:ext uri="{FF2B5EF4-FFF2-40B4-BE49-F238E27FC236}">
              <a16:creationId xmlns:a16="http://schemas.microsoft.com/office/drawing/2014/main" id="{4D481755-4068-4F95-A3C5-DD643AB7647B}"/>
            </a:ext>
          </a:extLst>
        </xdr:cNvPr>
        <xdr:cNvSpPr txBox="1"/>
      </xdr:nvSpPr>
      <xdr:spPr>
        <a:xfrm>
          <a:off x="1314450" y="781050"/>
          <a:ext cx="279082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b="0" i="0">
              <a:solidFill>
                <a:srgbClr val="66FF33"/>
              </a:solidFill>
              <a:effectLst/>
              <a:latin typeface="Bahnschrift SemiBold SemiConden" panose="020B0502040204020203" pitchFamily="34" charset="0"/>
              <a:ea typeface="+mn-ea"/>
              <a:cs typeface="+mn-cs"/>
            </a:rPr>
            <a:t>Consumption of Electricity for Commercial purpose for Indore City.</a:t>
          </a:r>
        </a:p>
        <a:p>
          <a:endParaRPr lang="en-IN" sz="1100" b="0">
            <a:solidFill>
              <a:schemeClr val="accent6">
                <a:lumMod val="20000"/>
                <a:lumOff val="80000"/>
              </a:schemeClr>
            </a:solidFill>
            <a:latin typeface="Bahnschrift SemiBold SemiConden" panose="020B0502040204020203" pitchFamily="34" charset="0"/>
          </a:endParaRPr>
        </a:p>
      </xdr:txBody>
    </xdr:sp>
    <xdr:clientData/>
  </xdr:twoCellAnchor>
  <xdr:twoCellAnchor>
    <xdr:from>
      <xdr:col>6</xdr:col>
      <xdr:colOff>495300</xdr:colOff>
      <xdr:row>4</xdr:row>
      <xdr:rowOff>19050</xdr:rowOff>
    </xdr:from>
    <xdr:to>
      <xdr:col>11</xdr:col>
      <xdr:colOff>180975</xdr:colOff>
      <xdr:row>6</xdr:row>
      <xdr:rowOff>85725</xdr:rowOff>
    </xdr:to>
    <xdr:sp macro="" textlink="">
      <xdr:nvSpPr>
        <xdr:cNvPr id="24" name="TextBox 23">
          <a:extLst>
            <a:ext uri="{FF2B5EF4-FFF2-40B4-BE49-F238E27FC236}">
              <a16:creationId xmlns:a16="http://schemas.microsoft.com/office/drawing/2014/main" id="{CDD81799-F8B6-4FCF-BEAD-F41FD8A5E8BB}"/>
            </a:ext>
          </a:extLst>
        </xdr:cNvPr>
        <xdr:cNvSpPr txBox="1"/>
      </xdr:nvSpPr>
      <xdr:spPr>
        <a:xfrm>
          <a:off x="4152900" y="781050"/>
          <a:ext cx="273367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b="0" i="0">
              <a:solidFill>
                <a:srgbClr val="66FF33"/>
              </a:solidFill>
              <a:effectLst/>
              <a:latin typeface="Bahnschrift SemiBold SemiConden" panose="020B0502040204020203" pitchFamily="34" charset="0"/>
              <a:ea typeface="+mn-ea"/>
              <a:cs typeface="+mn-cs"/>
            </a:rPr>
            <a:t>Total electricity consumption by Indian cities</a:t>
          </a:r>
          <a:endParaRPr lang="en-IN" sz="1000" b="1" i="0">
            <a:solidFill>
              <a:srgbClr val="66FF33"/>
            </a:solidFill>
            <a:effectLst/>
            <a:latin typeface="Bahnschrift SemiBold SemiConden" panose="020B0502040204020203" pitchFamily="34" charset="0"/>
            <a:ea typeface="+mn-ea"/>
            <a:cs typeface="+mn-cs"/>
          </a:endParaRPr>
        </a:p>
        <a:p>
          <a:endParaRPr lang="en-IN" sz="1000" b="1">
            <a:solidFill>
              <a:srgbClr val="66FF33"/>
            </a:solidFill>
            <a:latin typeface="Bahnschrift SemiBold SemiConden" panose="020B0502040204020203" pitchFamily="34" charset="0"/>
          </a:endParaRPr>
        </a:p>
      </xdr:txBody>
    </xdr:sp>
    <xdr:clientData/>
  </xdr:twoCellAnchor>
  <xdr:twoCellAnchor>
    <xdr:from>
      <xdr:col>6</xdr:col>
      <xdr:colOff>485774</xdr:colOff>
      <xdr:row>5</xdr:row>
      <xdr:rowOff>133350</xdr:rowOff>
    </xdr:from>
    <xdr:to>
      <xdr:col>11</xdr:col>
      <xdr:colOff>228599</xdr:colOff>
      <xdr:row>9</xdr:row>
      <xdr:rowOff>76200</xdr:rowOff>
    </xdr:to>
    <xdr:sp macro="" textlink="Analysis!B52">
      <xdr:nvSpPr>
        <xdr:cNvPr id="25" name="TextBox 24">
          <a:extLst>
            <a:ext uri="{FF2B5EF4-FFF2-40B4-BE49-F238E27FC236}">
              <a16:creationId xmlns:a16="http://schemas.microsoft.com/office/drawing/2014/main" id="{0A0514C7-8CD4-4BAF-9716-546BED1FB852}"/>
            </a:ext>
          </a:extLst>
        </xdr:cNvPr>
        <xdr:cNvSpPr txBox="1"/>
      </xdr:nvSpPr>
      <xdr:spPr>
        <a:xfrm>
          <a:off x="4143374" y="1085850"/>
          <a:ext cx="2790825" cy="704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3E5A7AC5-A59E-456D-B11F-0547C7F983BE}" type="TxLink">
            <a:rPr lang="en-US" sz="2400" b="1" i="0" u="none" strike="noStrike">
              <a:solidFill>
                <a:srgbClr val="FF0000"/>
              </a:solidFill>
              <a:effectLst/>
              <a:latin typeface="Bahnschrift" panose="020B0502040204020203" pitchFamily="34" charset="0"/>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143454 M Units</a:t>
          </a:fld>
          <a:endParaRPr lang="en-IN" sz="2400" b="1" i="0" u="none" strike="noStrike">
            <a:solidFill>
              <a:srgbClr val="FF0000"/>
            </a:solidFill>
            <a:effectLst/>
            <a:latin typeface="Bahnschrift" panose="020B0502040204020203" pitchFamily="34" charset="0"/>
            <a:ea typeface="+mn-ea"/>
            <a:cs typeface="Calibri"/>
          </a:endParaRPr>
        </a:p>
      </xdr:txBody>
    </xdr:sp>
    <xdr:clientData/>
  </xdr:twoCellAnchor>
  <xdr:twoCellAnchor>
    <xdr:from>
      <xdr:col>11</xdr:col>
      <xdr:colOff>304800</xdr:colOff>
      <xdr:row>4</xdr:row>
      <xdr:rowOff>19050</xdr:rowOff>
    </xdr:from>
    <xdr:to>
      <xdr:col>16</xdr:col>
      <xdr:colOff>104775</xdr:colOff>
      <xdr:row>6</xdr:row>
      <xdr:rowOff>85725</xdr:rowOff>
    </xdr:to>
    <xdr:sp macro="" textlink="">
      <xdr:nvSpPr>
        <xdr:cNvPr id="15" name="TextBox 14">
          <a:extLst>
            <a:ext uri="{FF2B5EF4-FFF2-40B4-BE49-F238E27FC236}">
              <a16:creationId xmlns:a16="http://schemas.microsoft.com/office/drawing/2014/main" id="{C4AEE063-D231-452B-9E09-E153BD43D103}"/>
            </a:ext>
          </a:extLst>
        </xdr:cNvPr>
        <xdr:cNvSpPr txBox="1"/>
      </xdr:nvSpPr>
      <xdr:spPr>
        <a:xfrm>
          <a:off x="7010400" y="781050"/>
          <a:ext cx="284797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b="0" i="0">
              <a:solidFill>
                <a:srgbClr val="66FF33"/>
              </a:solidFill>
              <a:effectLst/>
              <a:latin typeface="Bahnschrift SemiBold SemiConden" panose="020B0502040204020203" pitchFamily="34" charset="0"/>
              <a:ea typeface="+mn-ea"/>
              <a:cs typeface="+mn-cs"/>
            </a:rPr>
            <a:t>Maximum</a:t>
          </a:r>
          <a:r>
            <a:rPr lang="en-IN" sz="1100" b="0" i="0" baseline="0">
              <a:solidFill>
                <a:srgbClr val="66FF33"/>
              </a:solidFill>
              <a:effectLst/>
              <a:latin typeface="Bahnschrift SemiBold SemiConden" panose="020B0502040204020203" pitchFamily="34" charset="0"/>
              <a:ea typeface="+mn-ea"/>
              <a:cs typeface="+mn-cs"/>
            </a:rPr>
            <a:t> Electricity </a:t>
          </a:r>
          <a:r>
            <a:rPr lang="en-IN" sz="1100" b="0" i="0">
              <a:solidFill>
                <a:srgbClr val="66FF33"/>
              </a:solidFill>
              <a:effectLst/>
              <a:latin typeface="Bahnschrift SemiBold SemiConden" panose="020B0502040204020203" pitchFamily="34" charset="0"/>
              <a:ea typeface="+mn-ea"/>
              <a:cs typeface="+mn-cs"/>
            </a:rPr>
            <a:t>consumption for</a:t>
          </a:r>
          <a:r>
            <a:rPr lang="en-IN" sz="1100" b="0" i="0" baseline="0">
              <a:solidFill>
                <a:srgbClr val="66FF33"/>
              </a:solidFill>
              <a:effectLst/>
              <a:latin typeface="Bahnschrift SemiBold SemiConden" panose="020B0502040204020203" pitchFamily="34" charset="0"/>
              <a:ea typeface="+mn-ea"/>
              <a:cs typeface="+mn-cs"/>
            </a:rPr>
            <a:t> Industrial Purpose</a:t>
          </a:r>
          <a:endParaRPr lang="en-IN" sz="1000" b="1" i="0">
            <a:solidFill>
              <a:srgbClr val="66FF33"/>
            </a:solidFill>
            <a:effectLst/>
            <a:latin typeface="Bahnschrift SemiBold SemiConden" panose="020B0502040204020203" pitchFamily="34" charset="0"/>
            <a:ea typeface="+mn-ea"/>
            <a:cs typeface="+mn-cs"/>
          </a:endParaRPr>
        </a:p>
        <a:p>
          <a:endParaRPr lang="en-IN" sz="1000" b="1">
            <a:solidFill>
              <a:srgbClr val="66FF33"/>
            </a:solidFill>
            <a:latin typeface="Bahnschrift SemiBold SemiConden" panose="020B0502040204020203" pitchFamily="34" charset="0"/>
          </a:endParaRPr>
        </a:p>
      </xdr:txBody>
    </xdr:sp>
    <xdr:clientData/>
  </xdr:twoCellAnchor>
  <xdr:twoCellAnchor>
    <xdr:from>
      <xdr:col>16</xdr:col>
      <xdr:colOff>171450</xdr:colOff>
      <xdr:row>4</xdr:row>
      <xdr:rowOff>19050</xdr:rowOff>
    </xdr:from>
    <xdr:to>
      <xdr:col>20</xdr:col>
      <xdr:colOff>552450</xdr:colOff>
      <xdr:row>6</xdr:row>
      <xdr:rowOff>85725</xdr:rowOff>
    </xdr:to>
    <xdr:sp macro="" textlink="">
      <xdr:nvSpPr>
        <xdr:cNvPr id="16" name="TextBox 15">
          <a:extLst>
            <a:ext uri="{FF2B5EF4-FFF2-40B4-BE49-F238E27FC236}">
              <a16:creationId xmlns:a16="http://schemas.microsoft.com/office/drawing/2014/main" id="{ED9DD91E-772D-40CE-8BA4-3FA59D13124A}"/>
            </a:ext>
          </a:extLst>
        </xdr:cNvPr>
        <xdr:cNvSpPr txBox="1"/>
      </xdr:nvSpPr>
      <xdr:spPr>
        <a:xfrm>
          <a:off x="9925050" y="781050"/>
          <a:ext cx="2819400"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b="0" i="0">
              <a:solidFill>
                <a:srgbClr val="66FF33"/>
              </a:solidFill>
              <a:effectLst/>
              <a:latin typeface="Bahnschrift SemiBold SemiConden" panose="020B0502040204020203" pitchFamily="34" charset="0"/>
              <a:ea typeface="+mn-ea"/>
              <a:cs typeface="+mn-cs"/>
            </a:rPr>
            <a:t>Minimum</a:t>
          </a:r>
          <a:r>
            <a:rPr lang="en-IN" sz="1100" b="0" i="0" baseline="0">
              <a:solidFill>
                <a:srgbClr val="66FF33"/>
              </a:solidFill>
              <a:effectLst/>
              <a:latin typeface="Bahnschrift SemiBold SemiConden" panose="020B0502040204020203" pitchFamily="34" charset="0"/>
              <a:ea typeface="+mn-ea"/>
              <a:cs typeface="+mn-cs"/>
            </a:rPr>
            <a:t> Electricity </a:t>
          </a:r>
          <a:r>
            <a:rPr lang="en-IN" sz="1100" b="0" i="0">
              <a:solidFill>
                <a:srgbClr val="66FF33"/>
              </a:solidFill>
              <a:effectLst/>
              <a:latin typeface="Bahnschrift SemiBold SemiConden" panose="020B0502040204020203" pitchFamily="34" charset="0"/>
              <a:ea typeface="+mn-ea"/>
              <a:cs typeface="+mn-cs"/>
            </a:rPr>
            <a:t>consumption for</a:t>
          </a:r>
          <a:r>
            <a:rPr lang="en-IN" sz="1100" b="0" i="0" baseline="0">
              <a:solidFill>
                <a:srgbClr val="66FF33"/>
              </a:solidFill>
              <a:effectLst/>
              <a:latin typeface="Bahnschrift SemiBold SemiConden" panose="020B0502040204020203" pitchFamily="34" charset="0"/>
              <a:ea typeface="+mn-ea"/>
              <a:cs typeface="+mn-cs"/>
            </a:rPr>
            <a:t> Industrial Purpose</a:t>
          </a:r>
          <a:endParaRPr lang="en-IN" sz="1000" b="1" i="0">
            <a:solidFill>
              <a:srgbClr val="66FF33"/>
            </a:solidFill>
            <a:effectLst/>
            <a:latin typeface="Bahnschrift SemiBold SemiConden" panose="020B0502040204020203" pitchFamily="34" charset="0"/>
            <a:ea typeface="+mn-ea"/>
            <a:cs typeface="+mn-cs"/>
          </a:endParaRPr>
        </a:p>
        <a:p>
          <a:endParaRPr lang="en-IN" sz="1000" b="1">
            <a:solidFill>
              <a:srgbClr val="66FF33"/>
            </a:solidFill>
            <a:latin typeface="Bahnschrift SemiBold SemiConden" panose="020B0502040204020203" pitchFamily="34" charset="0"/>
          </a:endParaRPr>
        </a:p>
      </xdr:txBody>
    </xdr:sp>
    <xdr:clientData/>
  </xdr:twoCellAnchor>
  <xdr:twoCellAnchor>
    <xdr:from>
      <xdr:col>11</xdr:col>
      <xdr:colOff>295274</xdr:colOff>
      <xdr:row>6</xdr:row>
      <xdr:rowOff>38100</xdr:rowOff>
    </xdr:from>
    <xdr:to>
      <xdr:col>16</xdr:col>
      <xdr:colOff>95249</xdr:colOff>
      <xdr:row>9</xdr:row>
      <xdr:rowOff>19050</xdr:rowOff>
    </xdr:to>
    <xdr:sp macro="" textlink="Analysis!F3">
      <xdr:nvSpPr>
        <xdr:cNvPr id="17" name="TextBox 16">
          <a:extLst>
            <a:ext uri="{FF2B5EF4-FFF2-40B4-BE49-F238E27FC236}">
              <a16:creationId xmlns:a16="http://schemas.microsoft.com/office/drawing/2014/main" id="{7A78D359-E545-46C5-9A78-61D479A2268D}"/>
            </a:ext>
          </a:extLst>
        </xdr:cNvPr>
        <xdr:cNvSpPr txBox="1"/>
      </xdr:nvSpPr>
      <xdr:spPr>
        <a:xfrm>
          <a:off x="7000874" y="1181100"/>
          <a:ext cx="2847975"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6E7572DA-4373-40CF-B4B4-EBB11A22EB38}" type="TxLink">
            <a:rPr lang="en-US" sz="2400" b="1" i="0" u="none" strike="noStrike">
              <a:solidFill>
                <a:srgbClr val="FF0000"/>
              </a:solidFill>
              <a:effectLst/>
              <a:latin typeface="Bahnschrift" panose="020B0502040204020203" pitchFamily="34" charset="0"/>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8855 M Units</a:t>
          </a:fld>
          <a:endParaRPr lang="en-IN" sz="2400" b="1" i="0" u="none" strike="noStrike">
            <a:solidFill>
              <a:srgbClr val="FF0000"/>
            </a:solidFill>
            <a:effectLst/>
            <a:latin typeface="Bahnschrift" panose="020B0502040204020203" pitchFamily="34" charset="0"/>
            <a:ea typeface="+mn-ea"/>
            <a:cs typeface="Calibri"/>
          </a:endParaRPr>
        </a:p>
      </xdr:txBody>
    </xdr:sp>
    <xdr:clientData/>
  </xdr:twoCellAnchor>
  <xdr:twoCellAnchor>
    <xdr:from>
      <xdr:col>14</xdr:col>
      <xdr:colOff>38099</xdr:colOff>
      <xdr:row>5</xdr:row>
      <xdr:rowOff>95251</xdr:rowOff>
    </xdr:from>
    <xdr:to>
      <xdr:col>15</xdr:col>
      <xdr:colOff>352424</xdr:colOff>
      <xdr:row>6</xdr:row>
      <xdr:rowOff>152401</xdr:rowOff>
    </xdr:to>
    <xdr:sp macro="" textlink="">
      <xdr:nvSpPr>
        <xdr:cNvPr id="18" name="TextBox 17">
          <a:extLst>
            <a:ext uri="{FF2B5EF4-FFF2-40B4-BE49-F238E27FC236}">
              <a16:creationId xmlns:a16="http://schemas.microsoft.com/office/drawing/2014/main" id="{588372B1-DD11-4607-98CD-709A890A58CF}"/>
            </a:ext>
          </a:extLst>
        </xdr:cNvPr>
        <xdr:cNvSpPr txBox="1"/>
      </xdr:nvSpPr>
      <xdr:spPr>
        <a:xfrm>
          <a:off x="8572499" y="1047751"/>
          <a:ext cx="9239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400" b="1">
              <a:solidFill>
                <a:schemeClr val="accent2"/>
              </a:solidFill>
              <a:latin typeface="Bahnschrift SemiBold SemiConden" panose="020B0502040204020203" pitchFamily="34" charset="0"/>
            </a:rPr>
            <a:t>Varanasi</a:t>
          </a:r>
        </a:p>
      </xdr:txBody>
    </xdr:sp>
    <xdr:clientData/>
  </xdr:twoCellAnchor>
  <xdr:twoCellAnchor>
    <xdr:from>
      <xdr:col>16</xdr:col>
      <xdr:colOff>123824</xdr:colOff>
      <xdr:row>6</xdr:row>
      <xdr:rowOff>57149</xdr:rowOff>
    </xdr:from>
    <xdr:to>
      <xdr:col>20</xdr:col>
      <xdr:colOff>533399</xdr:colOff>
      <xdr:row>9</xdr:row>
      <xdr:rowOff>47624</xdr:rowOff>
    </xdr:to>
    <xdr:sp macro="" textlink="Analysis!F8">
      <xdr:nvSpPr>
        <xdr:cNvPr id="28" name="TextBox 27">
          <a:extLst>
            <a:ext uri="{FF2B5EF4-FFF2-40B4-BE49-F238E27FC236}">
              <a16:creationId xmlns:a16="http://schemas.microsoft.com/office/drawing/2014/main" id="{20103E42-26DF-45EE-8CCE-B844D913A048}"/>
            </a:ext>
          </a:extLst>
        </xdr:cNvPr>
        <xdr:cNvSpPr txBox="1"/>
      </xdr:nvSpPr>
      <xdr:spPr>
        <a:xfrm>
          <a:off x="9877424" y="1200149"/>
          <a:ext cx="2847975"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856AA2B0-BEC6-4A75-A1B4-A58101F2933E}" type="TxLink">
            <a:rPr lang="en-US" sz="2400" b="1" i="0" u="none" strike="noStrike">
              <a:solidFill>
                <a:srgbClr val="FF0000"/>
              </a:solidFill>
              <a:effectLst/>
              <a:latin typeface="Bahnschrift" panose="020B0502040204020203" pitchFamily="34" charset="0"/>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22 K Units</a:t>
          </a:fld>
          <a:endParaRPr lang="en-IN" sz="2400" b="1" i="0" u="none" strike="noStrike">
            <a:solidFill>
              <a:srgbClr val="FF0000"/>
            </a:solidFill>
            <a:effectLst/>
            <a:latin typeface="Bahnschrift" panose="020B0502040204020203" pitchFamily="34" charset="0"/>
            <a:ea typeface="+mn-ea"/>
            <a:cs typeface="Calibri"/>
          </a:endParaRPr>
        </a:p>
      </xdr:txBody>
    </xdr:sp>
    <xdr:clientData/>
  </xdr:twoCellAnchor>
  <xdr:twoCellAnchor>
    <xdr:from>
      <xdr:col>18</xdr:col>
      <xdr:colOff>504825</xdr:colOff>
      <xdr:row>5</xdr:row>
      <xdr:rowOff>133351</xdr:rowOff>
    </xdr:from>
    <xdr:to>
      <xdr:col>19</xdr:col>
      <xdr:colOff>495301</xdr:colOff>
      <xdr:row>7</xdr:row>
      <xdr:rowOff>1</xdr:rowOff>
    </xdr:to>
    <xdr:sp macro="" textlink="">
      <xdr:nvSpPr>
        <xdr:cNvPr id="27" name="TextBox 26">
          <a:extLst>
            <a:ext uri="{FF2B5EF4-FFF2-40B4-BE49-F238E27FC236}">
              <a16:creationId xmlns:a16="http://schemas.microsoft.com/office/drawing/2014/main" id="{D569EA50-FAD0-4796-8E97-ECF880214077}"/>
            </a:ext>
          </a:extLst>
        </xdr:cNvPr>
        <xdr:cNvSpPr txBox="1"/>
      </xdr:nvSpPr>
      <xdr:spPr>
        <a:xfrm>
          <a:off x="11477625" y="1085851"/>
          <a:ext cx="600076"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400" b="1">
              <a:solidFill>
                <a:schemeClr val="accent2"/>
              </a:solidFill>
              <a:latin typeface="Bahnschrift SemiBold SemiConden" panose="020B0502040204020203" pitchFamily="34" charset="0"/>
              <a:ea typeface="+mn-ea"/>
              <a:cs typeface="+mn-cs"/>
            </a:rPr>
            <a:t>NDMC</a:t>
          </a:r>
        </a:p>
      </xdr:txBody>
    </xdr:sp>
    <xdr:clientData/>
  </xdr:twoCellAnchor>
  <xdr:twoCellAnchor>
    <xdr:from>
      <xdr:col>2</xdr:col>
      <xdr:colOff>95250</xdr:colOff>
      <xdr:row>9</xdr:row>
      <xdr:rowOff>123825</xdr:rowOff>
    </xdr:from>
    <xdr:to>
      <xdr:col>7</xdr:col>
      <xdr:colOff>323850</xdr:colOff>
      <xdr:row>23</xdr:row>
      <xdr:rowOff>152400</xdr:rowOff>
    </xdr:to>
    <xdr:sp macro="" textlink="">
      <xdr:nvSpPr>
        <xdr:cNvPr id="31" name="Rectangle: Rounded Corners 30">
          <a:extLst>
            <a:ext uri="{FF2B5EF4-FFF2-40B4-BE49-F238E27FC236}">
              <a16:creationId xmlns:a16="http://schemas.microsoft.com/office/drawing/2014/main" id="{B6276732-7D53-47D7-A6C9-AE96400A1976}"/>
            </a:ext>
          </a:extLst>
        </xdr:cNvPr>
        <xdr:cNvSpPr/>
      </xdr:nvSpPr>
      <xdr:spPr>
        <a:xfrm>
          <a:off x="1314450" y="1838325"/>
          <a:ext cx="3276600" cy="2695575"/>
        </a:xfrm>
        <a:prstGeom prst="roundRect">
          <a:avLst>
            <a:gd name="adj" fmla="val 1746"/>
          </a:avLst>
        </a:prstGeom>
        <a:solidFill>
          <a:srgbClr val="00339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114300</xdr:colOff>
      <xdr:row>10</xdr:row>
      <xdr:rowOff>123825</xdr:rowOff>
    </xdr:from>
    <xdr:to>
      <xdr:col>7</xdr:col>
      <xdr:colOff>314325</xdr:colOff>
      <xdr:row>23</xdr:row>
      <xdr:rowOff>152400</xdr:rowOff>
    </xdr:to>
    <xdr:graphicFrame macro="">
      <xdr:nvGraphicFramePr>
        <xdr:cNvPr id="30" name="Chart 29">
          <a:extLst>
            <a:ext uri="{FF2B5EF4-FFF2-40B4-BE49-F238E27FC236}">
              <a16:creationId xmlns:a16="http://schemas.microsoft.com/office/drawing/2014/main" id="{BF58CE26-7169-47FB-8192-C115308DA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552450</xdr:colOff>
      <xdr:row>24</xdr:row>
      <xdr:rowOff>0</xdr:rowOff>
    </xdr:from>
    <xdr:to>
      <xdr:col>20</xdr:col>
      <xdr:colOff>542925</xdr:colOff>
      <xdr:row>33</xdr:row>
      <xdr:rowOff>114300</xdr:rowOff>
    </xdr:to>
    <xdr:sp macro="" textlink="">
      <xdr:nvSpPr>
        <xdr:cNvPr id="32" name="Rectangle: Rounded Corners 31">
          <a:extLst>
            <a:ext uri="{FF2B5EF4-FFF2-40B4-BE49-F238E27FC236}">
              <a16:creationId xmlns:a16="http://schemas.microsoft.com/office/drawing/2014/main" id="{70440AFD-90A9-43EF-B1F6-0C2DB64A02AA}"/>
            </a:ext>
          </a:extLst>
        </xdr:cNvPr>
        <xdr:cNvSpPr/>
      </xdr:nvSpPr>
      <xdr:spPr>
        <a:xfrm>
          <a:off x="3600450" y="4572000"/>
          <a:ext cx="9134475" cy="1828800"/>
        </a:xfrm>
        <a:prstGeom prst="roundRect">
          <a:avLst>
            <a:gd name="adj" fmla="val 2381"/>
          </a:avLst>
        </a:prstGeom>
        <a:solidFill>
          <a:srgbClr val="00339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381000</xdr:colOff>
      <xdr:row>9</xdr:row>
      <xdr:rowOff>123825</xdr:rowOff>
    </xdr:from>
    <xdr:to>
      <xdr:col>15</xdr:col>
      <xdr:colOff>266700</xdr:colOff>
      <xdr:row>23</xdr:row>
      <xdr:rowOff>152400</xdr:rowOff>
    </xdr:to>
    <xdr:sp macro="" textlink="">
      <xdr:nvSpPr>
        <xdr:cNvPr id="34" name="Rectangle: Rounded Corners 33">
          <a:extLst>
            <a:ext uri="{FF2B5EF4-FFF2-40B4-BE49-F238E27FC236}">
              <a16:creationId xmlns:a16="http://schemas.microsoft.com/office/drawing/2014/main" id="{0AEE6396-6797-4B70-9615-BF9DDDDA0B21}"/>
            </a:ext>
          </a:extLst>
        </xdr:cNvPr>
        <xdr:cNvSpPr/>
      </xdr:nvSpPr>
      <xdr:spPr>
        <a:xfrm>
          <a:off x="4648200" y="1838325"/>
          <a:ext cx="4762500" cy="2695575"/>
        </a:xfrm>
        <a:prstGeom prst="roundRect">
          <a:avLst>
            <a:gd name="adj" fmla="val 1746"/>
          </a:avLst>
        </a:prstGeom>
        <a:solidFill>
          <a:srgbClr val="00339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314325</xdr:colOff>
      <xdr:row>9</xdr:row>
      <xdr:rowOff>123825</xdr:rowOff>
    </xdr:from>
    <xdr:to>
      <xdr:col>20</xdr:col>
      <xdr:colOff>542925</xdr:colOff>
      <xdr:row>23</xdr:row>
      <xdr:rowOff>152400</xdr:rowOff>
    </xdr:to>
    <xdr:sp macro="" textlink="">
      <xdr:nvSpPr>
        <xdr:cNvPr id="35" name="Rectangle: Rounded Corners 34">
          <a:extLst>
            <a:ext uri="{FF2B5EF4-FFF2-40B4-BE49-F238E27FC236}">
              <a16:creationId xmlns:a16="http://schemas.microsoft.com/office/drawing/2014/main" id="{1883127A-27BD-4FA2-8523-BBCE066AD361}"/>
            </a:ext>
          </a:extLst>
        </xdr:cNvPr>
        <xdr:cNvSpPr/>
      </xdr:nvSpPr>
      <xdr:spPr>
        <a:xfrm>
          <a:off x="9458325" y="1838325"/>
          <a:ext cx="3276600" cy="2695575"/>
        </a:xfrm>
        <a:prstGeom prst="roundRect">
          <a:avLst>
            <a:gd name="adj" fmla="val 1746"/>
          </a:avLst>
        </a:prstGeom>
        <a:solidFill>
          <a:srgbClr val="00339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342901</xdr:colOff>
      <xdr:row>10</xdr:row>
      <xdr:rowOff>161925</xdr:rowOff>
    </xdr:from>
    <xdr:to>
      <xdr:col>20</xdr:col>
      <xdr:colOff>495301</xdr:colOff>
      <xdr:row>23</xdr:row>
      <xdr:rowOff>133349</xdr:rowOff>
    </xdr:to>
    <xdr:graphicFrame macro="">
      <xdr:nvGraphicFramePr>
        <xdr:cNvPr id="36" name="Chart 35">
          <a:extLst>
            <a:ext uri="{FF2B5EF4-FFF2-40B4-BE49-F238E27FC236}">
              <a16:creationId xmlns:a16="http://schemas.microsoft.com/office/drawing/2014/main" id="{45E9C256-7EB7-4D21-B7FD-0B20597D0E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95250</xdr:colOff>
      <xdr:row>24</xdr:row>
      <xdr:rowOff>0</xdr:rowOff>
    </xdr:from>
    <xdr:to>
      <xdr:col>5</xdr:col>
      <xdr:colOff>504825</xdr:colOff>
      <xdr:row>33</xdr:row>
      <xdr:rowOff>123825</xdr:rowOff>
    </xdr:to>
    <xdr:sp macro="" textlink="">
      <xdr:nvSpPr>
        <xdr:cNvPr id="33" name="Rectangle: Rounded Corners 32">
          <a:extLst>
            <a:ext uri="{FF2B5EF4-FFF2-40B4-BE49-F238E27FC236}">
              <a16:creationId xmlns:a16="http://schemas.microsoft.com/office/drawing/2014/main" id="{D9736058-8DF5-41D5-8D99-FBFF4962C058}"/>
            </a:ext>
          </a:extLst>
        </xdr:cNvPr>
        <xdr:cNvSpPr/>
      </xdr:nvSpPr>
      <xdr:spPr>
        <a:xfrm>
          <a:off x="1314450" y="4572000"/>
          <a:ext cx="2238375" cy="1838325"/>
        </a:xfrm>
        <a:prstGeom prst="roundRect">
          <a:avLst>
            <a:gd name="adj" fmla="val 1746"/>
          </a:avLst>
        </a:prstGeom>
        <a:solidFill>
          <a:srgbClr val="00339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104776</xdr:colOff>
      <xdr:row>25</xdr:row>
      <xdr:rowOff>38100</xdr:rowOff>
    </xdr:from>
    <xdr:to>
      <xdr:col>5</xdr:col>
      <xdr:colOff>476250</xdr:colOff>
      <xdr:row>33</xdr:row>
      <xdr:rowOff>38100</xdr:rowOff>
    </xdr:to>
    <xdr:graphicFrame macro="">
      <xdr:nvGraphicFramePr>
        <xdr:cNvPr id="37" name="Chart 36">
          <a:extLst>
            <a:ext uri="{FF2B5EF4-FFF2-40B4-BE49-F238E27FC236}">
              <a16:creationId xmlns:a16="http://schemas.microsoft.com/office/drawing/2014/main" id="{E339CFA1-A1E4-4734-BA3C-E18886C837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409575</xdr:colOff>
      <xdr:row>10</xdr:row>
      <xdr:rowOff>19050</xdr:rowOff>
    </xdr:from>
    <xdr:to>
      <xdr:col>15</xdr:col>
      <xdr:colOff>219075</xdr:colOff>
      <xdr:row>23</xdr:row>
      <xdr:rowOff>142875</xdr:rowOff>
    </xdr:to>
    <xdr:graphicFrame macro="">
      <xdr:nvGraphicFramePr>
        <xdr:cNvPr id="39" name="Chart 38">
          <a:extLst>
            <a:ext uri="{FF2B5EF4-FFF2-40B4-BE49-F238E27FC236}">
              <a16:creationId xmlns:a16="http://schemas.microsoft.com/office/drawing/2014/main" id="{9D843328-B25C-4CD5-B8AC-5DC1DED3D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581025</xdr:colOff>
      <xdr:row>24</xdr:row>
      <xdr:rowOff>85725</xdr:rowOff>
    </xdr:from>
    <xdr:to>
      <xdr:col>20</xdr:col>
      <xdr:colOff>571500</xdr:colOff>
      <xdr:row>34</xdr:row>
      <xdr:rowOff>57150</xdr:rowOff>
    </xdr:to>
    <xdr:graphicFrame macro="">
      <xdr:nvGraphicFramePr>
        <xdr:cNvPr id="38" name="Chart 37">
          <a:extLst>
            <a:ext uri="{FF2B5EF4-FFF2-40B4-BE49-F238E27FC236}">
              <a16:creationId xmlns:a16="http://schemas.microsoft.com/office/drawing/2014/main" id="{7033C32C-6D10-4FEF-8ACC-797858B3BA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85725</xdr:colOff>
      <xdr:row>9</xdr:row>
      <xdr:rowOff>123825</xdr:rowOff>
    </xdr:from>
    <xdr:to>
      <xdr:col>7</xdr:col>
      <xdr:colOff>333374</xdr:colOff>
      <xdr:row>11</xdr:row>
      <xdr:rowOff>57150</xdr:rowOff>
    </xdr:to>
    <xdr:sp macro="" textlink="">
      <xdr:nvSpPr>
        <xdr:cNvPr id="40" name="TextBox 39">
          <a:extLst>
            <a:ext uri="{FF2B5EF4-FFF2-40B4-BE49-F238E27FC236}">
              <a16:creationId xmlns:a16="http://schemas.microsoft.com/office/drawing/2014/main" id="{A915C2BF-A0D5-417A-B050-8C48AA975285}"/>
            </a:ext>
          </a:extLst>
        </xdr:cNvPr>
        <xdr:cNvSpPr txBox="1"/>
      </xdr:nvSpPr>
      <xdr:spPr>
        <a:xfrm>
          <a:off x="1304925" y="1838325"/>
          <a:ext cx="329564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i="0">
              <a:solidFill>
                <a:schemeClr val="accent1">
                  <a:lumMod val="20000"/>
                  <a:lumOff val="80000"/>
                </a:schemeClr>
              </a:solidFill>
              <a:effectLst/>
              <a:latin typeface="Bahnschrift SemiBold SemiConden" panose="020B0502040204020203" pitchFamily="34" charset="0"/>
              <a:ea typeface="+mn-ea"/>
              <a:cs typeface="+mn-cs"/>
            </a:rPr>
            <a:t>Total Electricity Consumption Yearly</a:t>
          </a:r>
          <a:endParaRPr lang="en-IN" sz="1100" b="0">
            <a:solidFill>
              <a:schemeClr val="accent1">
                <a:lumMod val="20000"/>
                <a:lumOff val="80000"/>
              </a:schemeClr>
            </a:solidFill>
            <a:latin typeface="Bahnschrift SemiBold SemiConden" panose="020B0502040204020203" pitchFamily="34" charset="0"/>
          </a:endParaRPr>
        </a:p>
      </xdr:txBody>
    </xdr:sp>
    <xdr:clientData/>
  </xdr:twoCellAnchor>
  <xdr:twoCellAnchor>
    <xdr:from>
      <xdr:col>7</xdr:col>
      <xdr:colOff>381001</xdr:colOff>
      <xdr:row>9</xdr:row>
      <xdr:rowOff>133350</xdr:rowOff>
    </xdr:from>
    <xdr:to>
      <xdr:col>15</xdr:col>
      <xdr:colOff>238125</xdr:colOff>
      <xdr:row>11</xdr:row>
      <xdr:rowOff>66675</xdr:rowOff>
    </xdr:to>
    <xdr:sp macro="" textlink="">
      <xdr:nvSpPr>
        <xdr:cNvPr id="41" name="TextBox 40">
          <a:extLst>
            <a:ext uri="{FF2B5EF4-FFF2-40B4-BE49-F238E27FC236}">
              <a16:creationId xmlns:a16="http://schemas.microsoft.com/office/drawing/2014/main" id="{6922AA5B-CDD7-45E3-9DC3-4463DAA588F0}"/>
            </a:ext>
          </a:extLst>
        </xdr:cNvPr>
        <xdr:cNvSpPr txBox="1"/>
      </xdr:nvSpPr>
      <xdr:spPr>
        <a:xfrm>
          <a:off x="4648201" y="1847850"/>
          <a:ext cx="4733924"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i="0">
              <a:solidFill>
                <a:schemeClr val="accent1">
                  <a:lumMod val="20000"/>
                  <a:lumOff val="80000"/>
                </a:schemeClr>
              </a:solidFill>
              <a:effectLst/>
              <a:latin typeface="Bahnschrift SemiBold SemiConden" panose="020B0502040204020203" pitchFamily="34" charset="0"/>
              <a:ea typeface="+mn-ea"/>
              <a:cs typeface="+mn-cs"/>
            </a:rPr>
            <a:t>Difference</a:t>
          </a:r>
          <a:r>
            <a:rPr lang="en-IN" sz="1100" b="1" i="0" baseline="0">
              <a:solidFill>
                <a:schemeClr val="accent1">
                  <a:lumMod val="20000"/>
                  <a:lumOff val="80000"/>
                </a:schemeClr>
              </a:solidFill>
              <a:effectLst/>
              <a:latin typeface="Bahnschrift SemiBold SemiConden" panose="020B0502040204020203" pitchFamily="34" charset="0"/>
              <a:ea typeface="+mn-ea"/>
              <a:cs typeface="+mn-cs"/>
            </a:rPr>
            <a:t> in </a:t>
          </a:r>
          <a:r>
            <a:rPr lang="en-IN" sz="1100" b="1" i="0">
              <a:solidFill>
                <a:schemeClr val="accent1">
                  <a:lumMod val="20000"/>
                  <a:lumOff val="80000"/>
                </a:schemeClr>
              </a:solidFill>
              <a:effectLst/>
              <a:latin typeface="Bahnschrift SemiBold SemiConden" panose="020B0502040204020203" pitchFamily="34" charset="0"/>
              <a:ea typeface="+mn-ea"/>
              <a:cs typeface="+mn-cs"/>
            </a:rPr>
            <a:t>Electricity Consumption of Varanasi</a:t>
          </a:r>
          <a:endParaRPr lang="en-IN" sz="1100" b="0">
            <a:solidFill>
              <a:schemeClr val="accent1">
                <a:lumMod val="20000"/>
                <a:lumOff val="80000"/>
              </a:schemeClr>
            </a:solidFill>
            <a:latin typeface="Bahnschrift SemiBold SemiConden" panose="020B0502040204020203" pitchFamily="34" charset="0"/>
          </a:endParaRPr>
        </a:p>
      </xdr:txBody>
    </xdr:sp>
    <xdr:clientData/>
  </xdr:twoCellAnchor>
  <xdr:twoCellAnchor>
    <xdr:from>
      <xdr:col>15</xdr:col>
      <xdr:colOff>295275</xdr:colOff>
      <xdr:row>9</xdr:row>
      <xdr:rowOff>123825</xdr:rowOff>
    </xdr:from>
    <xdr:to>
      <xdr:col>20</xdr:col>
      <xdr:colOff>542924</xdr:colOff>
      <xdr:row>11</xdr:row>
      <xdr:rowOff>57150</xdr:rowOff>
    </xdr:to>
    <xdr:sp macro="" textlink="">
      <xdr:nvSpPr>
        <xdr:cNvPr id="42" name="TextBox 41">
          <a:extLst>
            <a:ext uri="{FF2B5EF4-FFF2-40B4-BE49-F238E27FC236}">
              <a16:creationId xmlns:a16="http://schemas.microsoft.com/office/drawing/2014/main" id="{119CB0ED-84AD-45D1-9C2A-4C24F4E64BC4}"/>
            </a:ext>
          </a:extLst>
        </xdr:cNvPr>
        <xdr:cNvSpPr txBox="1"/>
      </xdr:nvSpPr>
      <xdr:spPr>
        <a:xfrm>
          <a:off x="9439275" y="1838325"/>
          <a:ext cx="329564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i="0">
              <a:solidFill>
                <a:schemeClr val="accent1">
                  <a:lumMod val="20000"/>
                  <a:lumOff val="80000"/>
                </a:schemeClr>
              </a:solidFill>
              <a:effectLst/>
              <a:latin typeface="Bahnschrift SemiBold SemiConden" panose="020B0502040204020203" pitchFamily="34" charset="0"/>
              <a:ea typeface="+mn-ea"/>
              <a:cs typeface="+mn-cs"/>
            </a:rPr>
            <a:t>Top</a:t>
          </a:r>
          <a:r>
            <a:rPr lang="en-IN" sz="1100" b="1" i="0" baseline="0">
              <a:solidFill>
                <a:schemeClr val="accent1">
                  <a:lumMod val="20000"/>
                  <a:lumOff val="80000"/>
                </a:schemeClr>
              </a:solidFill>
              <a:effectLst/>
              <a:latin typeface="Bahnschrift SemiBold SemiConden" panose="020B0502040204020203" pitchFamily="34" charset="0"/>
              <a:ea typeface="+mn-ea"/>
              <a:cs typeface="+mn-cs"/>
            </a:rPr>
            <a:t> 5 Electricity Consmption Cities</a:t>
          </a:r>
          <a:endParaRPr lang="en-IN" sz="1100" b="0">
            <a:solidFill>
              <a:schemeClr val="accent1">
                <a:lumMod val="20000"/>
                <a:lumOff val="80000"/>
              </a:schemeClr>
            </a:solidFill>
            <a:latin typeface="Bahnschrift SemiBold SemiConden" panose="020B0502040204020203" pitchFamily="34" charset="0"/>
          </a:endParaRPr>
        </a:p>
      </xdr:txBody>
    </xdr:sp>
    <xdr:clientData/>
  </xdr:twoCellAnchor>
  <xdr:twoCellAnchor>
    <xdr:from>
      <xdr:col>2</xdr:col>
      <xdr:colOff>85726</xdr:colOff>
      <xdr:row>23</xdr:row>
      <xdr:rowOff>152400</xdr:rowOff>
    </xdr:from>
    <xdr:to>
      <xdr:col>5</xdr:col>
      <xdr:colOff>504826</xdr:colOff>
      <xdr:row>25</xdr:row>
      <xdr:rowOff>161925</xdr:rowOff>
    </xdr:to>
    <xdr:sp macro="" textlink="">
      <xdr:nvSpPr>
        <xdr:cNvPr id="43" name="TextBox 42">
          <a:extLst>
            <a:ext uri="{FF2B5EF4-FFF2-40B4-BE49-F238E27FC236}">
              <a16:creationId xmlns:a16="http://schemas.microsoft.com/office/drawing/2014/main" id="{D4B0823A-F7FC-4EC7-BBD6-F24E3417807E}"/>
            </a:ext>
          </a:extLst>
        </xdr:cNvPr>
        <xdr:cNvSpPr txBox="1"/>
      </xdr:nvSpPr>
      <xdr:spPr>
        <a:xfrm>
          <a:off x="1304926" y="4533900"/>
          <a:ext cx="224790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b="1" i="0">
              <a:solidFill>
                <a:schemeClr val="accent1">
                  <a:lumMod val="20000"/>
                  <a:lumOff val="80000"/>
                </a:schemeClr>
              </a:solidFill>
              <a:effectLst/>
              <a:latin typeface="Bahnschrift SemiBold SemiConden" panose="020B0502040204020203" pitchFamily="34" charset="0"/>
              <a:ea typeface="+mn-ea"/>
              <a:cs typeface="+mn-cs"/>
            </a:rPr>
            <a:t>Total Electricity Consumption- Public Water and Street Light</a:t>
          </a:r>
          <a:endParaRPr lang="en-IN" sz="900" b="0">
            <a:solidFill>
              <a:schemeClr val="accent1">
                <a:lumMod val="20000"/>
                <a:lumOff val="80000"/>
              </a:schemeClr>
            </a:solidFill>
            <a:latin typeface="Bahnschrift SemiBold SemiConden" panose="020B0502040204020203" pitchFamily="34" charset="0"/>
          </a:endParaRPr>
        </a:p>
      </xdr:txBody>
    </xdr:sp>
    <xdr:clientData/>
  </xdr:twoCellAnchor>
  <xdr:twoCellAnchor>
    <xdr:from>
      <xdr:col>5</xdr:col>
      <xdr:colOff>552450</xdr:colOff>
      <xdr:row>23</xdr:row>
      <xdr:rowOff>180975</xdr:rowOff>
    </xdr:from>
    <xdr:to>
      <xdr:col>20</xdr:col>
      <xdr:colOff>542925</xdr:colOff>
      <xdr:row>25</xdr:row>
      <xdr:rowOff>57150</xdr:rowOff>
    </xdr:to>
    <xdr:sp macro="" textlink="">
      <xdr:nvSpPr>
        <xdr:cNvPr id="44" name="TextBox 43">
          <a:extLst>
            <a:ext uri="{FF2B5EF4-FFF2-40B4-BE49-F238E27FC236}">
              <a16:creationId xmlns:a16="http://schemas.microsoft.com/office/drawing/2014/main" id="{19578AA9-404A-43F1-94B0-60E26BEFB169}"/>
            </a:ext>
          </a:extLst>
        </xdr:cNvPr>
        <xdr:cNvSpPr txBox="1"/>
      </xdr:nvSpPr>
      <xdr:spPr>
        <a:xfrm>
          <a:off x="3600450" y="4562475"/>
          <a:ext cx="91344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i="0">
              <a:solidFill>
                <a:schemeClr val="accent1">
                  <a:lumMod val="20000"/>
                  <a:lumOff val="80000"/>
                </a:schemeClr>
              </a:solidFill>
              <a:effectLst/>
              <a:latin typeface="Bahnschrift SemiBold SemiConden" panose="020B0502040204020203" pitchFamily="34" charset="0"/>
              <a:ea typeface="+mn-ea"/>
              <a:cs typeface="+mn-cs"/>
            </a:rPr>
            <a:t>Electricity Consumption for Industrial Purpose</a:t>
          </a:r>
          <a:endParaRPr lang="en-IN" sz="1100" b="0">
            <a:solidFill>
              <a:schemeClr val="accent1">
                <a:lumMod val="20000"/>
                <a:lumOff val="80000"/>
              </a:schemeClr>
            </a:solidFill>
            <a:latin typeface="Bahnschrift SemiBold SemiConden" panose="020B0502040204020203" pitchFamily="34" charset="0"/>
          </a:endParaRPr>
        </a:p>
      </xdr:txBody>
    </xdr:sp>
    <xdr:clientData/>
  </xdr:twoCellAnchor>
  <xdr:twoCellAnchor editAs="oneCell">
    <xdr:from>
      <xdr:col>0</xdr:col>
      <xdr:colOff>314325</xdr:colOff>
      <xdr:row>7</xdr:row>
      <xdr:rowOff>66674</xdr:rowOff>
    </xdr:from>
    <xdr:to>
      <xdr:col>1</xdr:col>
      <xdr:colOff>504825</xdr:colOff>
      <xdr:row>11</xdr:row>
      <xdr:rowOff>104774</xdr:rowOff>
    </xdr:to>
    <xdr:pic>
      <xdr:nvPicPr>
        <xdr:cNvPr id="12" name="Picture 11">
          <a:hlinkClick xmlns:r="http://schemas.openxmlformats.org/officeDocument/2006/relationships" r:id="rId8"/>
          <a:extLst>
            <a:ext uri="{FF2B5EF4-FFF2-40B4-BE49-F238E27FC236}">
              <a16:creationId xmlns:a16="http://schemas.microsoft.com/office/drawing/2014/main" id="{D7975652-B583-48BB-BFAA-EFB730F0A49A}"/>
            </a:ext>
          </a:extLst>
        </xdr:cNvPr>
        <xdr:cNvPicPr>
          <a:picLocks noChangeAspect="1"/>
        </xdr:cNvPicPr>
      </xdr:nvPicPr>
      <xdr:blipFill>
        <a:blip xmlns:r="http://schemas.openxmlformats.org/officeDocument/2006/relationships" r:embed="rId9" cstate="print">
          <a:lum bright="70000" contrast="-70000"/>
          <a:extLst>
            <a:ext uri="{BEBA8EAE-BF5A-486C-A8C5-ECC9F3942E4B}">
              <a14:imgProps xmlns:a14="http://schemas.microsoft.com/office/drawing/2010/main">
                <a14:imgLayer r:embed="rId10">
                  <a14:imgEffect>
                    <a14:colorTemperature colorTemp="72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11"/>
            </a:ext>
          </a:extLst>
        </a:blip>
        <a:stretch>
          <a:fillRect/>
        </a:stretch>
      </xdr:blipFill>
      <xdr:spPr>
        <a:xfrm>
          <a:off x="314325" y="1400174"/>
          <a:ext cx="800100" cy="800100"/>
        </a:xfrm>
        <a:prstGeom prst="rect">
          <a:avLst/>
        </a:prstGeom>
      </xdr:spPr>
    </xdr:pic>
    <xdr:clientData/>
  </xdr:twoCellAnchor>
  <xdr:twoCellAnchor editAs="oneCell">
    <xdr:from>
      <xdr:col>0</xdr:col>
      <xdr:colOff>95249</xdr:colOff>
      <xdr:row>12</xdr:row>
      <xdr:rowOff>133349</xdr:rowOff>
    </xdr:from>
    <xdr:to>
      <xdr:col>2</xdr:col>
      <xdr:colOff>9525</xdr:colOff>
      <xdr:row>18</xdr:row>
      <xdr:rowOff>123825</xdr:rowOff>
    </xdr:to>
    <xdr:pic>
      <xdr:nvPicPr>
        <xdr:cNvPr id="45" name="Picture 44">
          <a:hlinkClick xmlns:r="http://schemas.openxmlformats.org/officeDocument/2006/relationships" r:id="rId12"/>
          <a:extLst>
            <a:ext uri="{FF2B5EF4-FFF2-40B4-BE49-F238E27FC236}">
              <a16:creationId xmlns:a16="http://schemas.microsoft.com/office/drawing/2014/main" id="{06C91502-6FE6-469C-9A0F-0DF7453A38A1}"/>
            </a:ext>
          </a:extLst>
        </xdr:cNvPr>
        <xdr:cNvPicPr>
          <a:picLocks noChangeAspect="1"/>
        </xdr:cNvPicPr>
      </xdr:nvPicPr>
      <xdr:blipFill>
        <a:blip xmlns:r="http://schemas.openxmlformats.org/officeDocument/2006/relationships" r:embed="rId13" cstate="print">
          <a:duotone>
            <a:schemeClr val="accent2">
              <a:shade val="45000"/>
              <a:satMod val="135000"/>
            </a:schemeClr>
            <a:prstClr val="white"/>
          </a:duotone>
          <a:extLst>
            <a:ext uri="{28A0092B-C50C-407E-A947-70E740481C1C}">
              <a14:useLocalDpi xmlns:a14="http://schemas.microsoft.com/office/drawing/2010/main" val="0"/>
            </a:ext>
            <a:ext uri="{837473B0-CC2E-450A-ABE3-18F120FF3D39}">
              <a1611:picAttrSrcUrl xmlns:a1611="http://schemas.microsoft.com/office/drawing/2016/11/main" r:id="rId14"/>
            </a:ext>
          </a:extLst>
        </a:blip>
        <a:stretch>
          <a:fillRect/>
        </a:stretch>
      </xdr:blipFill>
      <xdr:spPr>
        <a:xfrm>
          <a:off x="95249" y="2419349"/>
          <a:ext cx="1133476" cy="1133476"/>
        </a:xfrm>
        <a:prstGeom prst="rect">
          <a:avLst/>
        </a:prstGeom>
      </xdr:spPr>
    </xdr:pic>
    <xdr:clientData/>
  </xdr:twoCellAnchor>
  <xdr:twoCellAnchor editAs="oneCell">
    <xdr:from>
      <xdr:col>0</xdr:col>
      <xdr:colOff>133350</xdr:colOff>
      <xdr:row>19</xdr:row>
      <xdr:rowOff>38100</xdr:rowOff>
    </xdr:from>
    <xdr:to>
      <xdr:col>1</xdr:col>
      <xdr:colOff>533400</xdr:colOff>
      <xdr:row>24</xdr:row>
      <xdr:rowOff>95250</xdr:rowOff>
    </xdr:to>
    <xdr:pic>
      <xdr:nvPicPr>
        <xdr:cNvPr id="47" name="Picture 46">
          <a:hlinkClick xmlns:r="http://schemas.openxmlformats.org/officeDocument/2006/relationships" r:id="rId15"/>
          <a:extLst>
            <a:ext uri="{FF2B5EF4-FFF2-40B4-BE49-F238E27FC236}">
              <a16:creationId xmlns:a16="http://schemas.microsoft.com/office/drawing/2014/main" id="{0D5EB184-8ABD-4AE0-81F7-8217384A6679}"/>
            </a:ext>
          </a:extLst>
        </xdr:cNvPr>
        <xdr:cNvPicPr>
          <a:picLocks noChangeAspect="1"/>
        </xdr:cNvPicPr>
      </xdr:nvPicPr>
      <xdr:blipFill>
        <a:blip xmlns:r="http://schemas.openxmlformats.org/officeDocument/2006/relationships" r:embed="rId16" cstate="print">
          <a:lum bright="70000" contrast="-70000"/>
          <a:extLst>
            <a:ext uri="{28A0092B-C50C-407E-A947-70E740481C1C}">
              <a14:useLocalDpi xmlns:a14="http://schemas.microsoft.com/office/drawing/2010/main" val="0"/>
            </a:ext>
            <a:ext uri="{837473B0-CC2E-450A-ABE3-18F120FF3D39}">
              <a1611:picAttrSrcUrl xmlns:a1611="http://schemas.microsoft.com/office/drawing/2016/11/main" r:id="rId17"/>
            </a:ext>
          </a:extLst>
        </a:blip>
        <a:stretch>
          <a:fillRect/>
        </a:stretch>
      </xdr:blipFill>
      <xdr:spPr>
        <a:xfrm>
          <a:off x="133350" y="3657600"/>
          <a:ext cx="1009650" cy="10096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47624</xdr:colOff>
      <xdr:row>0</xdr:row>
      <xdr:rowOff>138112</xdr:rowOff>
    </xdr:from>
    <xdr:to>
      <xdr:col>16</xdr:col>
      <xdr:colOff>1562099</xdr:colOff>
      <xdr:row>12</xdr:row>
      <xdr:rowOff>38100</xdr:rowOff>
    </xdr:to>
    <xdr:graphicFrame macro="">
      <xdr:nvGraphicFramePr>
        <xdr:cNvPr id="2" name="Chart 1">
          <a:extLst>
            <a:ext uri="{FF2B5EF4-FFF2-40B4-BE49-F238E27FC236}">
              <a16:creationId xmlns:a16="http://schemas.microsoft.com/office/drawing/2014/main" id="{724DCE0C-8CA4-4716-8AF3-6959338679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47625</xdr:colOff>
      <xdr:row>12</xdr:row>
      <xdr:rowOff>119062</xdr:rowOff>
    </xdr:from>
    <xdr:to>
      <xdr:col>11</xdr:col>
      <xdr:colOff>904875</xdr:colOff>
      <xdr:row>20</xdr:row>
      <xdr:rowOff>171450</xdr:rowOff>
    </xdr:to>
    <xdr:graphicFrame macro="">
      <xdr:nvGraphicFramePr>
        <xdr:cNvPr id="3" name="Chart 2">
          <a:extLst>
            <a:ext uri="{FF2B5EF4-FFF2-40B4-BE49-F238E27FC236}">
              <a16:creationId xmlns:a16="http://schemas.microsoft.com/office/drawing/2014/main" id="{D12B5E01-33C0-4EEF-B1BA-B6668C9419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476250</xdr:colOff>
      <xdr:row>21</xdr:row>
      <xdr:rowOff>138112</xdr:rowOff>
    </xdr:from>
    <xdr:to>
      <xdr:col>11</xdr:col>
      <xdr:colOff>304800</xdr:colOff>
      <xdr:row>36</xdr:row>
      <xdr:rowOff>23812</xdr:rowOff>
    </xdr:to>
    <xdr:graphicFrame macro="">
      <xdr:nvGraphicFramePr>
        <xdr:cNvPr id="4" name="Chart 3">
          <a:extLst>
            <a:ext uri="{FF2B5EF4-FFF2-40B4-BE49-F238E27FC236}">
              <a16:creationId xmlns:a16="http://schemas.microsoft.com/office/drawing/2014/main" id="{CBEC6C0A-4777-40C7-96FA-D521120836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295275</xdr:colOff>
      <xdr:row>37</xdr:row>
      <xdr:rowOff>71437</xdr:rowOff>
    </xdr:from>
    <xdr:to>
      <xdr:col>10</xdr:col>
      <xdr:colOff>514350</xdr:colOff>
      <xdr:row>48</xdr:row>
      <xdr:rowOff>171450</xdr:rowOff>
    </xdr:to>
    <xdr:graphicFrame macro="">
      <xdr:nvGraphicFramePr>
        <xdr:cNvPr id="5" name="Chart 4">
          <a:extLst>
            <a:ext uri="{FF2B5EF4-FFF2-40B4-BE49-F238E27FC236}">
              <a16:creationId xmlns:a16="http://schemas.microsoft.com/office/drawing/2014/main" id="{5EB8CF18-9AF1-4497-B33E-60795ACBCD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55</xdr:row>
      <xdr:rowOff>90487</xdr:rowOff>
    </xdr:from>
    <xdr:to>
      <xdr:col>8</xdr:col>
      <xdr:colOff>676275</xdr:colOff>
      <xdr:row>68</xdr:row>
      <xdr:rowOff>114300</xdr:rowOff>
    </xdr:to>
    <xdr:graphicFrame macro="">
      <xdr:nvGraphicFramePr>
        <xdr:cNvPr id="7" name="Chart 6">
          <a:extLst>
            <a:ext uri="{FF2B5EF4-FFF2-40B4-BE49-F238E27FC236}">
              <a16:creationId xmlns:a16="http://schemas.microsoft.com/office/drawing/2014/main" id="{16BB2D78-3935-4C64-B1F9-2132A15353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114299</xdr:colOff>
      <xdr:row>77</xdr:row>
      <xdr:rowOff>1</xdr:rowOff>
    </xdr:from>
    <xdr:to>
      <xdr:col>10</xdr:col>
      <xdr:colOff>0</xdr:colOff>
      <xdr:row>87</xdr:row>
      <xdr:rowOff>1</xdr:rowOff>
    </xdr:to>
    <xdr:graphicFrame macro="">
      <xdr:nvGraphicFramePr>
        <xdr:cNvPr id="6" name="Chart 5">
          <a:extLst>
            <a:ext uri="{FF2B5EF4-FFF2-40B4-BE49-F238E27FC236}">
              <a16:creationId xmlns:a16="http://schemas.microsoft.com/office/drawing/2014/main" id="{72C7DEC2-50BE-4D35-8E92-8FC1B1F86B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54</xdr:row>
      <xdr:rowOff>76200</xdr:rowOff>
    </xdr:from>
    <xdr:to>
      <xdr:col>2</xdr:col>
      <xdr:colOff>180975</xdr:colOff>
      <xdr:row>60</xdr:row>
      <xdr:rowOff>9525</xdr:rowOff>
    </xdr:to>
    <mc:AlternateContent xmlns:mc="http://schemas.openxmlformats.org/markup-compatibility/2006" xmlns:a14="http://schemas.microsoft.com/office/drawing/2010/main">
      <mc:Choice Requires="a14">
        <xdr:graphicFrame macro="">
          <xdr:nvGraphicFramePr>
            <xdr:cNvPr id="9" name="Year">
              <a:extLst>
                <a:ext uri="{FF2B5EF4-FFF2-40B4-BE49-F238E27FC236}">
                  <a16:creationId xmlns:a16="http://schemas.microsoft.com/office/drawing/2014/main" id="{B230299C-21E6-4810-829C-DD57700A2FF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10363200"/>
              <a:ext cx="3609975" cy="1076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532.917740046294" createdVersion="6" refreshedVersion="6" minRefreshableVersion="3" recordCount="47" xr:uid="{3E0BAF71-46B1-4B72-A8CE-1AF080EE4BA9}">
  <cacheSource type="worksheet">
    <worksheetSource name="Table1"/>
  </cacheSource>
  <cacheFields count="14">
    <cacheField name="City " numFmtId="0">
      <sharedItems count="45">
        <s v="Agartala "/>
        <s v="Agra"/>
        <s v="Aizawl"/>
        <s v="Amritsar "/>
        <s v="Aurangabad "/>
        <s v="Belagavi csd -1"/>
        <s v="Bengaluru"/>
        <s v="Chandigarh (in MU)"/>
        <s v="Chennai"/>
        <s v="Davanagere"/>
        <s v="Gwalior"/>
        <s v="Indore"/>
        <s v="Jabalpur"/>
        <s v="Jaipur-C-I"/>
        <s v="Jaipur-C-II"/>
        <s v="Jaipur-C-III"/>
        <s v="Jaipur-C-IV"/>
        <s v="Jhansi"/>
        <s v="Kakinada "/>
        <s v="Kanpur Nagar"/>
        <s v="Karimnagar"/>
        <s v="Kohima"/>
        <s v="KOTA"/>
        <s v="Madurai"/>
        <s v="Muzaffarpur"/>
        <s v="Nagpur"/>
        <s v="NDMC"/>
        <s v="New Town Kolkata"/>
        <s v="Pimpri Chinchwad"/>
        <s v="Raipur city"/>
        <s v="Salem"/>
        <s v="Satna"/>
        <s v="Shillong"/>
        <s v="Shivamogga"/>
        <s v="Solapur Smart City"/>
        <s v="srinagar"/>
        <s v="Thanjavur"/>
        <s v="Thoothukudi"/>
        <s v="Tiruchirappalli"/>
        <s v="Tirupati"/>
        <s v="Udaipur"/>
        <s v="Vadodara"/>
        <s v="Varanasi"/>
        <s v="Visakhapatnam"/>
        <s v="Warangal"/>
      </sharedItems>
    </cacheField>
    <cacheField name="Year" numFmtId="0">
      <sharedItems count="9">
        <s v="2018-19"/>
        <s v="2017-18"/>
        <s v="2018-19 (upto Feb)"/>
        <s v="2017-19"/>
        <s v="2017-20"/>
        <s v="2017-21"/>
        <s v="2018-19 (upto Jan)"/>
        <s v="2018-19 (upto Dec)"/>
        <s v="2016-17"/>
      </sharedItems>
    </cacheField>
    <cacheField name="domestic consumption in lakhs" numFmtId="0">
      <sharedItems containsMixedTypes="1" containsNumber="1" minValue="1340000" maxValue="34427600000"/>
    </cacheField>
    <cacheField name="Consumption of Electricity (in lakh units)-Domestic purpose" numFmtId="0">
      <sharedItems containsMixedTypes="1" containsNumber="1" minValue="13.4" maxValue="122500000"/>
    </cacheField>
    <cacheField name="Commercial consumption in lakhs" numFmtId="0">
      <sharedItems containsMixedTypes="1" containsNumber="1" minValue="586400" maxValue="11728500000"/>
    </cacheField>
    <cacheField name="Consumption of Electricity (in lakh units)-Commercial purpose" numFmtId="0">
      <sharedItems containsMixedTypes="1" containsNumber="1" minValue="5.8639999999999999" maxValue="117285"/>
    </cacheField>
    <cacheField name="Industrial consumption in lakhs" numFmtId="0">
      <sharedItems containsMixedTypes="1" containsNumber="1" minValue="22000" maxValue="8854700000"/>
    </cacheField>
    <cacheField name="Consumption of Electricity (in lakh units)-Industry purpose" numFmtId="0">
      <sharedItems containsMixedTypes="1" containsNumber="1" minValue="0.22" maxValue="88547"/>
    </cacheField>
    <cacheField name="water work &amp; street  light electricity consumption" numFmtId="0">
      <sharedItems containsMixedTypes="1" containsNumber="1" minValue="34200" maxValue="6806900000" count="47">
        <n v="1313000"/>
        <n v="58300000"/>
        <n v="43778000"/>
        <n v="20600000"/>
        <n v="1838000"/>
        <n v="370000"/>
        <n v="742586129.39999998"/>
        <n v="1773000"/>
        <n v="189300000"/>
        <n v="8782000"/>
        <n v="83700000"/>
        <n v="60503000"/>
        <n v="6343000"/>
        <n v="447000"/>
        <n v="1371000"/>
        <n v="891200.00000000012"/>
        <n v="796000"/>
        <n v="6191000"/>
        <n v="3229999.9999999995"/>
        <n v="97840000"/>
        <n v="279000"/>
        <n v="34200"/>
        <n v="16859413"/>
        <n v="651587"/>
        <e v="#VALUE!"/>
        <n v="118933999.99999999"/>
        <n v="116189000.00000001"/>
        <n v="5120000"/>
        <n v="21513000"/>
        <n v="38959000"/>
        <n v="5158000"/>
        <n v="3400000"/>
        <n v="9943000"/>
        <n v="24450000"/>
        <n v="20179000"/>
        <n v="211148258"/>
        <n v="900000"/>
        <n v="2245000"/>
        <n v="27133999.999999996"/>
        <n v="59000"/>
        <n v="720000"/>
        <n v="25247000"/>
        <n v="23221000"/>
        <n v="2634000000"/>
        <n v="6806900000"/>
        <n v="247100"/>
        <n v="775000"/>
      </sharedItems>
    </cacheField>
    <cacheField name="Consumption of Electricity (in lakh units)-Public Water Work &amp; Street Light" numFmtId="0">
      <sharedItems containsMixedTypes="1" containsNumber="1" minValue="0.34200000000000003" maxValue="68069"/>
    </cacheField>
    <cacheField name="other consumption in lakhs" numFmtId="0">
      <sharedItems containsMixedTypes="1" containsNumber="1" minValue="5200" maxValue="935700000"/>
    </cacheField>
    <cacheField name="Consumption of Electricity (in lakh units)-Others" numFmtId="0">
      <sharedItems containsMixedTypes="1" containsNumber="1" minValue="5.1999999999999998E-2" maxValue="9357"/>
    </cacheField>
    <cacheField name="Total consumption in lakhs" numFmtId="0">
      <sharedItems containsSemiMixedTypes="0" containsString="0" containsNumber="1" minValue="2337000" maxValue="57429300000"/>
    </cacheField>
    <cacheField name="Consumption of Electricity (in lakh units)-Total Consumption" numFmtId="0">
      <sharedItems containsSemiMixedTypes="0" containsString="0" containsNumber="1" minValue="23.37" maxValue="574293"/>
    </cacheField>
  </cacheFields>
  <extLst>
    <ext xmlns:x14="http://schemas.microsoft.com/office/spreadsheetml/2009/9/main" uri="{725AE2AE-9491-48be-B2B4-4EB974FC3084}">
      <x14:pivotCacheDefinition pivotCacheId="16271521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x v="0"/>
    <x v="0"/>
    <n v="21398000"/>
    <n v="213.98"/>
    <n v="3080000"/>
    <n v="30.8"/>
    <n v="594000"/>
    <n v="5.94"/>
    <x v="0"/>
    <n v="13.13"/>
    <n v="5525000"/>
    <n v="55.25"/>
    <n v="31910000.000000004"/>
    <n v="319.10000000000002"/>
  </r>
  <r>
    <x v="1"/>
    <x v="1"/>
    <n v="977200000"/>
    <n v="9772"/>
    <n v="381100000"/>
    <n v="3811"/>
    <n v="287000000"/>
    <n v="2870"/>
    <x v="1"/>
    <n v="583"/>
    <n v="15700000"/>
    <n v="157"/>
    <n v="1719100000"/>
    <n v="17191"/>
  </r>
  <r>
    <x v="2"/>
    <x v="0"/>
    <n v="238692999.99999997"/>
    <n v="2386.9299999999998"/>
    <n v="48115000"/>
    <n v="481.15"/>
    <n v="13341000"/>
    <n v="133.41"/>
    <x v="2"/>
    <n v="437.78"/>
    <n v="51854999.999999993"/>
    <n v="518.54999999999995"/>
    <n v="395782000"/>
    <n v="3957.82"/>
  </r>
  <r>
    <x v="3"/>
    <x v="1"/>
    <n v="407609000"/>
    <n v="4076.09"/>
    <n v="213173000"/>
    <n v="2131.73"/>
    <n v="147903000"/>
    <n v="1479.03"/>
    <x v="3"/>
    <n v="206"/>
    <n v="16624000"/>
    <n v="166.24"/>
    <n v="805909000"/>
    <n v="8059.09"/>
  </r>
  <r>
    <x v="4"/>
    <x v="1"/>
    <n v="27507000"/>
    <n v="275.07"/>
    <n v="8397000"/>
    <n v="83.97"/>
    <n v="12108000"/>
    <n v="121.08"/>
    <x v="4"/>
    <n v="18.38"/>
    <n v="1912000"/>
    <n v="19.12"/>
    <n v="51762000"/>
    <n v="517.62"/>
  </r>
  <r>
    <x v="5"/>
    <x v="1"/>
    <n v="1520000"/>
    <n v="15.2"/>
    <n v="1310000"/>
    <n v="13.1"/>
    <n v="150000"/>
    <n v="1.5"/>
    <x v="5"/>
    <n v="3.7"/>
    <n v="680000"/>
    <n v="6.8"/>
    <n v="4029999.9999999995"/>
    <n v="40.299999999999997"/>
  </r>
  <r>
    <x v="6"/>
    <x v="1"/>
    <n v="5270128636"/>
    <n v="52701.286359999998"/>
    <n v="3908211839.0000005"/>
    <n v="39082.118390000003"/>
    <n v="2711679479"/>
    <n v="27116.79479"/>
    <x v="6"/>
    <n v="7425.8612940000003"/>
    <n v="534970596.19999999"/>
    <n v="5349.705962"/>
    <n v="13167576680.000002"/>
    <n v="131675.76680000001"/>
  </r>
  <r>
    <x v="7"/>
    <x v="1"/>
    <n v="73194000"/>
    <n v="731.94"/>
    <n v="49402000"/>
    <n v="494.02"/>
    <n v="25868000"/>
    <n v="258.68"/>
    <x v="7"/>
    <n v="17.73"/>
    <n v="8643000"/>
    <n v="86.43"/>
    <n v="158880000"/>
    <n v="1588.8"/>
  </r>
  <r>
    <x v="8"/>
    <x v="0"/>
    <n v="6926500000"/>
    <n v="69265"/>
    <n v="4187000000"/>
    <n v="41870"/>
    <n v="2651500000"/>
    <n v="26515"/>
    <x v="8"/>
    <n v="1893"/>
    <n v="779500000"/>
    <n v="7795"/>
    <n v="14733800000"/>
    <n v="147338"/>
  </r>
  <r>
    <x v="9"/>
    <x v="1"/>
    <n v="123000000"/>
    <n v="1230"/>
    <n v="44395000"/>
    <n v="443.95"/>
    <n v="19152000"/>
    <n v="191.52"/>
    <x v="9"/>
    <n v="87.82"/>
    <n v="62172000"/>
    <n v="621.72"/>
    <n v="262736000"/>
    <n v="2627.36"/>
  </r>
  <r>
    <x v="10"/>
    <x v="2"/>
    <n v="566900000"/>
    <n v="5669"/>
    <n v="132700000"/>
    <n v="1327"/>
    <n v="166800000"/>
    <n v="1668"/>
    <x v="10"/>
    <n v="837"/>
    <n v="5600000"/>
    <n v="56"/>
    <n v="955700000"/>
    <n v="9557"/>
  </r>
  <r>
    <x v="11"/>
    <x v="2"/>
    <n v="1091060000"/>
    <n v="10910.6"/>
    <n v="385850000"/>
    <n v="3858.5"/>
    <n v="206290000"/>
    <n v="2062.9"/>
    <x v="11"/>
    <n v="605.03"/>
    <n v="13933000.000000002"/>
    <n v="139.33000000000001"/>
    <n v="1757637000"/>
    <n v="17576.37"/>
  </r>
  <r>
    <x v="12"/>
    <x v="1"/>
    <n v="31338000"/>
    <n v="313.38"/>
    <n v="10321000"/>
    <n v="103.21"/>
    <n v="9289000"/>
    <n v="92.89"/>
    <x v="12"/>
    <n v="63.43"/>
    <n v="10146000"/>
    <n v="101.46"/>
    <n v="67437000"/>
    <n v="674.37"/>
  </r>
  <r>
    <x v="13"/>
    <x v="1"/>
    <n v="11789000"/>
    <n v="117.89"/>
    <n v="27341000.000000004"/>
    <n v="273.41000000000003"/>
    <n v="1056000"/>
    <n v="10.56"/>
    <x v="13"/>
    <n v="4.47"/>
    <n v="15000"/>
    <n v="0.15"/>
    <n v="40648000"/>
    <n v="406.48"/>
  </r>
  <r>
    <x v="14"/>
    <x v="3"/>
    <n v="29977000"/>
    <n v="299.77"/>
    <n v="23324000"/>
    <n v="233.24"/>
    <n v="2298000"/>
    <n v="22.98"/>
    <x v="14"/>
    <n v="13.71"/>
    <n v="5200"/>
    <n v="5.1999999999999998E-2"/>
    <n v="56975199.999999993"/>
    <n v="569.75199999999995"/>
  </r>
  <r>
    <x v="15"/>
    <x v="4"/>
    <n v="28639000"/>
    <n v="286.39"/>
    <n v="47353000"/>
    <n v="473.53"/>
    <n v="732000"/>
    <n v="7.32"/>
    <x v="15"/>
    <n v="8.9120000000000008"/>
    <n v="264700"/>
    <n v="2.6469999999999998"/>
    <n v="77879900"/>
    <n v="778.79899999999998"/>
  </r>
  <r>
    <x v="16"/>
    <x v="5"/>
    <n v="35694000"/>
    <n v="356.94"/>
    <n v="72083000"/>
    <n v="720.83"/>
    <n v="1369000"/>
    <n v="13.69"/>
    <x v="16"/>
    <n v="7.96"/>
    <n v="1905000"/>
    <n v="19.05"/>
    <n v="111847000"/>
    <n v="1118.47"/>
  </r>
  <r>
    <x v="17"/>
    <x v="0"/>
    <n v="18458000"/>
    <n v="184.58"/>
    <n v="3105000"/>
    <n v="31.05"/>
    <n v="8009999.9999999991"/>
    <n v="80.099999999999994"/>
    <x v="17"/>
    <n v="61.91"/>
    <n v="810000"/>
    <n v="8.1"/>
    <n v="36574000"/>
    <n v="365.74"/>
  </r>
  <r>
    <x v="18"/>
    <x v="6"/>
    <n v="211480000.00000003"/>
    <n v="2114.8000000000002"/>
    <n v="51260000"/>
    <n v="512.6"/>
    <n v="47400000"/>
    <n v="474"/>
    <x v="18"/>
    <n v="32.299999999999997"/>
    <n v="1860000.0000000002"/>
    <n v="18.600000000000001"/>
    <n v="315231000"/>
    <n v="3152.31"/>
  </r>
  <r>
    <x v="19"/>
    <x v="7"/>
    <n v="12501010000"/>
    <n v="125010.1"/>
    <n v="270230000"/>
    <n v="2702.3"/>
    <n v="574500000"/>
    <n v="5745"/>
    <x v="19"/>
    <n v="978.4"/>
    <n v="262769999.99999997"/>
    <n v="2627.7"/>
    <n v="2456350000"/>
    <n v="24563.5"/>
  </r>
  <r>
    <x v="20"/>
    <x v="0"/>
    <n v="10057000"/>
    <n v="100.57"/>
    <n v="3253000"/>
    <n v="32.53"/>
    <n v="438000"/>
    <n v="4.38"/>
    <x v="20"/>
    <n v="2.79"/>
    <n v="140000"/>
    <n v="1.4"/>
    <n v="14166999.999999998"/>
    <n v="141.66999999999999"/>
  </r>
  <r>
    <x v="21"/>
    <x v="1"/>
    <n v="3674199.9999999995"/>
    <n v="36.741999999999997"/>
    <n v="586400"/>
    <n v="5.8639999999999999"/>
    <n v="112900"/>
    <n v="1.129"/>
    <x v="21"/>
    <n v="0.34200000000000003"/>
    <n v="979900"/>
    <n v="9.7989999999999995"/>
    <n v="5387600"/>
    <n v="53.875999999999998"/>
  </r>
  <r>
    <x v="22"/>
    <x v="1"/>
    <n v="432953455.00000006"/>
    <n v="4329.5345500000003"/>
    <n v="191563248"/>
    <n v="1915.63248"/>
    <n v="226392798"/>
    <n v="2263.9279799999999"/>
    <x v="22"/>
    <n v="168.59413000000001"/>
    <n v="36922818"/>
    <n v="369.22818000000001"/>
    <n v="904691732"/>
    <n v="9046.9173200000005"/>
  </r>
  <r>
    <x v="23"/>
    <x v="0"/>
    <n v="4426084"/>
    <n v="44.260840000000002"/>
    <n v="7642692"/>
    <n v="76.426919999999996"/>
    <n v="1656144"/>
    <n v="16.561440000000001"/>
    <x v="23"/>
    <n v="6.5158699999999996"/>
    <n v="353953"/>
    <n v="3.5395300000000001"/>
    <n v="14656541.4"/>
    <n v="146.565414"/>
  </r>
  <r>
    <x v="24"/>
    <x v="6"/>
    <n v="8493000"/>
    <n v="84.93"/>
    <n v="1447000"/>
    <n v="14.47"/>
    <n v="745000"/>
    <n v="7.45"/>
    <x v="24"/>
    <s v="NA"/>
    <s v="NA"/>
    <s v="NA"/>
    <n v="10688000"/>
    <n v="106.88"/>
  </r>
  <r>
    <x v="25"/>
    <x v="1"/>
    <n v="1126137000"/>
    <n v="11261.37"/>
    <n v="367395000"/>
    <n v="3673.95"/>
    <n v="558241000"/>
    <n v="5582.41"/>
    <x v="25"/>
    <n v="1189.3399999999999"/>
    <n v="93596000"/>
    <n v="935.96"/>
    <n v="2264303000"/>
    <n v="22643.03"/>
  </r>
  <r>
    <x v="25"/>
    <x v="0"/>
    <n v="1189476000"/>
    <n v="11894.76"/>
    <n v="413831000.00000006"/>
    <n v="4138.3100000000004"/>
    <n v="602076000"/>
    <n v="6020.76"/>
    <x v="26"/>
    <n v="1161.8900000000001"/>
    <n v="118365000.00000001"/>
    <n v="1183.6500000000001"/>
    <n v="2439937000"/>
    <n v="24399.37"/>
  </r>
  <r>
    <x v="26"/>
    <x v="0"/>
    <n v="177954000"/>
    <n v="1779.54"/>
    <n v="802145000"/>
    <n v="8021.45"/>
    <n v="22000"/>
    <n v="0.22"/>
    <x v="27"/>
    <n v="51.2"/>
    <n v="33526000"/>
    <n v="335.26"/>
    <n v="1018767000"/>
    <n v="10187.67"/>
  </r>
  <r>
    <x v="27"/>
    <x v="1"/>
    <n v="70966000"/>
    <n v="709.66"/>
    <n v="253592000"/>
    <n v="2535.92"/>
    <n v="25000"/>
    <n v="0.25"/>
    <x v="28"/>
    <n v="215.13"/>
    <n v="463000"/>
    <n v="4.63"/>
    <n v="346560000"/>
    <n v="3465.6"/>
  </r>
  <r>
    <x v="28"/>
    <x v="6"/>
    <s v="NA"/>
    <s v="NA"/>
    <e v="#VALUE!"/>
    <s v="NA"/>
    <e v="#VALUE!"/>
    <s v="NA"/>
    <x v="29"/>
    <n v="389.59"/>
    <s v="NA"/>
    <s v="NA"/>
    <n v="38959000"/>
    <n v="389.59"/>
  </r>
  <r>
    <x v="29"/>
    <x v="0"/>
    <n v="43592000"/>
    <n v="435.92"/>
    <n v="116920000"/>
    <n v="1169.2"/>
    <n v="25893000"/>
    <n v="258.93"/>
    <x v="30"/>
    <n v="51.58"/>
    <n v="3123000"/>
    <n v="31.23"/>
    <n v="194686000"/>
    <n v="1946.86"/>
  </r>
  <r>
    <x v="30"/>
    <x v="0"/>
    <n v="122500000"/>
    <n v="122500000"/>
    <n v="33200000"/>
    <n v="332"/>
    <n v="17600000"/>
    <n v="176"/>
    <x v="31"/>
    <n v="34"/>
    <n v="2300000"/>
    <n v="23"/>
    <n v="179100000"/>
    <n v="1791"/>
  </r>
  <r>
    <x v="31"/>
    <x v="1"/>
    <n v="106634999.99999999"/>
    <n v="1066.3499999999999"/>
    <n v="33194000"/>
    <n v="331.94"/>
    <n v="3618000"/>
    <n v="36.18"/>
    <x v="32"/>
    <n v="99.43"/>
    <n v="90000"/>
    <n v="0.9"/>
    <n v="153480000"/>
    <n v="1534.8"/>
  </r>
  <r>
    <x v="32"/>
    <x v="1"/>
    <n v="190060000"/>
    <n v="1900.6"/>
    <n v="53950000"/>
    <n v="539.5"/>
    <n v="3310000"/>
    <n v="33.1"/>
    <x v="33"/>
    <n v="244.5"/>
    <n v="60079999.999999993"/>
    <n v="600.79999999999995"/>
    <n v="331850000"/>
    <n v="3318.5"/>
  </r>
  <r>
    <x v="33"/>
    <x v="0"/>
    <n v="76760000"/>
    <n v="767.6"/>
    <n v="36649000"/>
    <n v="366.49"/>
    <n v="132406000"/>
    <n v="1324.06"/>
    <x v="34"/>
    <n v="201.79"/>
    <n v="168716000"/>
    <n v="1687.16"/>
    <n v="434710000.00000006"/>
    <n v="4347.1000000000004"/>
  </r>
  <r>
    <x v="34"/>
    <x v="0"/>
    <n v="205606869.99999997"/>
    <n v="2056.0686999999998"/>
    <n v="212228326.00000003"/>
    <n v="2122.2832600000002"/>
    <n v="253491887"/>
    <n v="2534.91887"/>
    <x v="35"/>
    <n v="2111.4825799999999"/>
    <n v="217910492.00000003"/>
    <n v="2179.1049200000002"/>
    <n v="282555137"/>
    <n v="2825.5513700000001"/>
  </r>
  <r>
    <x v="35"/>
    <x v="0"/>
    <n v="65000000"/>
    <n v="650"/>
    <n v="20000000"/>
    <n v="200"/>
    <n v="15000000"/>
    <n v="150"/>
    <x v="36"/>
    <n v="9"/>
    <n v="250000"/>
    <n v="2.5"/>
    <n v="111000000"/>
    <n v="1110"/>
  </r>
  <r>
    <x v="36"/>
    <x v="0"/>
    <n v="28000000"/>
    <n v="280"/>
    <n v="21136000"/>
    <n v="211.36"/>
    <n v="1710000.0000000002"/>
    <n v="17.100000000000001"/>
    <x v="37"/>
    <n v="22.45"/>
    <n v="1162000"/>
    <n v="11.62"/>
    <n v="54254000"/>
    <n v="542.54"/>
  </r>
  <r>
    <x v="37"/>
    <x v="0"/>
    <n v="68822400"/>
    <n v="688.22400000000005"/>
    <n v="172872000"/>
    <n v="1728.72"/>
    <n v="66402000"/>
    <n v="664.02"/>
    <x v="38"/>
    <n v="271.33999999999997"/>
    <n v="20482400"/>
    <n v="204.82400000000001"/>
    <n v="319904400"/>
    <n v="3199.0439999999999"/>
  </r>
  <r>
    <x v="38"/>
    <x v="1"/>
    <n v="1340000"/>
    <n v="13.4"/>
    <n v="703000"/>
    <n v="7.03"/>
    <n v="125000"/>
    <n v="1.25"/>
    <x v="39"/>
    <n v="0.59"/>
    <n v="97000"/>
    <n v="0.97"/>
    <n v="2337000"/>
    <n v="23.37"/>
  </r>
  <r>
    <x v="39"/>
    <x v="0"/>
    <n v="9349000"/>
    <n v="93.49"/>
    <n v="2610000"/>
    <n v="26.1"/>
    <n v="354000"/>
    <n v="3.54"/>
    <x v="40"/>
    <n v="7.2"/>
    <n v="130000"/>
    <n v="1.3"/>
    <n v="13163000"/>
    <n v="131.63"/>
  </r>
  <r>
    <x v="40"/>
    <x v="1"/>
    <n v="229919000"/>
    <n v="2299.19"/>
    <n v="170093000"/>
    <n v="1700.93"/>
    <n v="216211000"/>
    <n v="2162.11"/>
    <x v="41"/>
    <n v="252.47"/>
    <n v="22952000"/>
    <n v="229.52"/>
    <n v="674404000"/>
    <n v="6744.04"/>
  </r>
  <r>
    <x v="41"/>
    <x v="1"/>
    <n v="1177680000"/>
    <n v="11776.8"/>
    <n v="207940000"/>
    <n v="2079.4"/>
    <n v="141780000"/>
    <n v="1417.8"/>
    <x v="42"/>
    <n v="232.21"/>
    <s v="NA"/>
    <s v="NA"/>
    <n v="1550621000"/>
    <n v="15506.21"/>
  </r>
  <r>
    <x v="42"/>
    <x v="8"/>
    <n v="34427600000"/>
    <n v="344276"/>
    <n v="11728500000"/>
    <n v="117285"/>
    <n v="8854700000"/>
    <n v="88547"/>
    <x v="43"/>
    <n v="26340"/>
    <n v="696500000"/>
    <n v="6965"/>
    <n v="57429300000"/>
    <n v="574293"/>
  </r>
  <r>
    <x v="42"/>
    <x v="1"/>
    <n v="22775300000"/>
    <n v="227753"/>
    <n v="8520700000"/>
    <n v="85207"/>
    <n v="4336000000"/>
    <n v="43360"/>
    <x v="44"/>
    <n v="68069"/>
    <n v="935700000"/>
    <n v="9357"/>
    <n v="37374600000"/>
    <n v="373746"/>
  </r>
  <r>
    <x v="43"/>
    <x v="0"/>
    <n v="10846000"/>
    <n v="108.46"/>
    <n v="6722400"/>
    <n v="67.224000000000004"/>
    <n v="20327300"/>
    <n v="203.273"/>
    <x v="45"/>
    <n v="2.4710000000000001"/>
    <n v="4237900"/>
    <n v="42.378999999999998"/>
    <n v="42380600"/>
    <n v="423.80599999999998"/>
  </r>
  <r>
    <x v="44"/>
    <x v="0"/>
    <n v="22655000"/>
    <n v="226.55"/>
    <n v="8704000"/>
    <n v="87.04"/>
    <n v="7134000"/>
    <n v="71.34"/>
    <x v="46"/>
    <n v="7.75"/>
    <n v="552000"/>
    <n v="5.52"/>
    <n v="39820000"/>
    <n v="39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85A973-59EF-4CB3-81D5-CEC6ECE6A85F}" name="PivotTable9"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0">
  <location ref="D78:E123" firstHeaderRow="1" firstDataRow="1" firstDataCol="1"/>
  <pivotFields count="14">
    <pivotField axis="axisRow"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items count="10">
        <item x="8"/>
        <item x="1"/>
        <item x="3"/>
        <item x="4"/>
        <item x="5"/>
        <item x="0"/>
        <item x="7"/>
        <item x="2"/>
        <item x="6"/>
        <item t="default"/>
      </items>
    </pivotField>
    <pivotField showAll="0"/>
    <pivotField showAll="0"/>
    <pivotField showAll="0"/>
    <pivotField showAll="0"/>
    <pivotField dataField="1" showAll="0"/>
    <pivotField showAll="0"/>
    <pivotField showAll="0">
      <items count="48">
        <item x="21"/>
        <item x="39"/>
        <item x="45"/>
        <item x="20"/>
        <item x="5"/>
        <item x="13"/>
        <item x="23"/>
        <item x="40"/>
        <item x="46"/>
        <item x="16"/>
        <item x="15"/>
        <item x="36"/>
        <item x="0"/>
        <item x="14"/>
        <item x="7"/>
        <item x="4"/>
        <item x="37"/>
        <item x="18"/>
        <item x="31"/>
        <item x="27"/>
        <item x="30"/>
        <item x="17"/>
        <item x="12"/>
        <item x="9"/>
        <item x="32"/>
        <item x="22"/>
        <item x="34"/>
        <item x="3"/>
        <item x="28"/>
        <item x="42"/>
        <item x="33"/>
        <item x="41"/>
        <item x="38"/>
        <item x="29"/>
        <item x="2"/>
        <item x="1"/>
        <item x="11"/>
        <item x="10"/>
        <item x="19"/>
        <item x="26"/>
        <item x="25"/>
        <item x="8"/>
        <item x="35"/>
        <item x="6"/>
        <item x="43"/>
        <item x="44"/>
        <item x="24"/>
        <item t="default"/>
      </items>
    </pivotField>
    <pivotField showAll="0"/>
    <pivotField showAll="0"/>
    <pivotField showAll="0"/>
    <pivotField showAll="0"/>
    <pivotField showAll="0"/>
  </pivotFields>
  <rowFields count="1">
    <field x="0"/>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rowItems>
  <colItems count="1">
    <i/>
  </colItems>
  <dataFields count="1">
    <dataField name="Sum of Industrial consumption in lakhs" fld="6" baseField="0" baseItem="0"/>
  </dataFields>
  <formats count="2">
    <format dxfId="1">
      <pivotArea grandRow="1" outline="0" collapsedLevelsAreSubtotals="1" fieldPosition="0"/>
    </format>
    <format dxfId="0">
      <pivotArea outline="0" collapsedLevelsAreSubtotals="1" fieldPosition="0"/>
    </format>
  </formats>
  <chartFormats count="4">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0" count="1" selected="0">
            <x v="42"/>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0" count="1" selected="0">
            <x v="4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C8CB55-6DF3-4A0F-911D-B506903C7F64}"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D11:E20" firstHeaderRow="1" firstDataRow="1" firstDataCol="1"/>
  <pivotFields count="14">
    <pivotField showAll="0"/>
    <pivotField axis="axisRow" showAll="0" sortType="descending">
      <items count="10">
        <item x="8"/>
        <item x="1"/>
        <item x="3"/>
        <item x="4"/>
        <item x="5"/>
        <item x="0"/>
        <item x="2"/>
        <item x="6"/>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1"/>
  </rowFields>
  <rowItems count="9">
    <i>
      <x v="1"/>
    </i>
    <i>
      <x/>
    </i>
    <i>
      <x v="5"/>
    </i>
    <i>
      <x v="6"/>
    </i>
    <i>
      <x v="8"/>
    </i>
    <i>
      <x v="7"/>
    </i>
    <i>
      <x v="4"/>
    </i>
    <i>
      <x v="3"/>
    </i>
    <i>
      <x v="2"/>
    </i>
  </rowItems>
  <colItems count="1">
    <i/>
  </colItems>
  <dataFields count="1">
    <dataField name="Sum of Total consumption in lakhs" fld="12" baseField="0" baseItem="0"/>
  </dataFields>
  <formats count="2">
    <format dxfId="3">
      <pivotArea grandRow="1" outline="0" collapsedLevelsAreSubtotals="1" fieldPosition="0"/>
    </format>
    <format dxfId="2">
      <pivotArea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5"/>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5"/>
          </reference>
        </references>
      </pivotArea>
    </chartFormat>
    <chartFormat chart="2" format="9">
      <pivotArea type="data" outline="0" fieldPosition="0">
        <references count="2">
          <reference field="4294967294" count="1" selected="0">
            <x v="0"/>
          </reference>
          <reference field="1" count="1" selected="0">
            <x v="6"/>
          </reference>
        </references>
      </pivotArea>
    </chartFormat>
    <chartFormat chart="2" format="10">
      <pivotArea type="data" outline="0" fieldPosition="0">
        <references count="2">
          <reference field="4294967294" count="1" selected="0">
            <x v="0"/>
          </reference>
          <reference field="1" count="1" selected="0">
            <x v="8"/>
          </reference>
        </references>
      </pivotArea>
    </chartFormat>
    <chartFormat chart="2" format="11">
      <pivotArea type="data" outline="0" fieldPosition="0">
        <references count="2">
          <reference field="4294967294" count="1" selected="0">
            <x v="0"/>
          </reference>
          <reference field="1" count="1" selected="0">
            <x v="7"/>
          </reference>
        </references>
      </pivotArea>
    </chartFormat>
    <chartFormat chart="2" format="12">
      <pivotArea type="data" outline="0" fieldPosition="0">
        <references count="2">
          <reference field="4294967294" count="1" selected="0">
            <x v="0"/>
          </reference>
          <reference field="1" count="1" selected="0">
            <x v="4"/>
          </reference>
        </references>
      </pivotArea>
    </chartFormat>
    <chartFormat chart="2" format="13">
      <pivotArea type="data" outline="0" fieldPosition="0">
        <references count="2">
          <reference field="4294967294" count="1" selected="0">
            <x v="0"/>
          </reference>
          <reference field="1" count="1" selected="0">
            <x v="3"/>
          </reference>
        </references>
      </pivotArea>
    </chartFormat>
    <chartFormat chart="2" format="14">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D089B2-1595-4FAE-99EC-3AE5507EF6D7}"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D2:E3" firstHeaderRow="1" firstDataRow="1" firstDataCol="1"/>
  <pivotFields count="14">
    <pivotField axis="axisRow" showAll="0" measureFilter="1">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items count="10">
        <item x="8"/>
        <item x="1"/>
        <item x="3"/>
        <item x="4"/>
        <item x="5"/>
        <item x="0"/>
        <item x="7"/>
        <item x="2"/>
        <item x="6"/>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0"/>
  </rowFields>
  <rowItems count="1">
    <i>
      <x v="42"/>
    </i>
  </rowItems>
  <colItems count="1">
    <i/>
  </colItems>
  <dataFields count="1">
    <dataField name="Max of Industrial consumption in lakhs" fld="6" subtotal="max" baseField="0" baseItem="42"/>
  </dataFields>
  <formats count="2">
    <format dxfId="5">
      <pivotArea grandRow="1" outline="0" collapsedLevelsAreSubtotals="1" fieldPosition="0"/>
    </format>
    <format dxfId="4">
      <pivotArea outline="0" collapsedLevelsAreSubtotals="1" fieldPosition="0"/>
    </format>
  </format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2E7D94-197F-46D8-A7A7-A14E4B2249CD}" name="PivotTable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D23:E28" firstHeaderRow="1" firstDataRow="1" firstDataCol="1"/>
  <pivotFields count="14">
    <pivotField axis="axisRow" showAll="0" measureFilter="1" sortType="ascending">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autoSortScope>
        <pivotArea dataOnly="0" outline="0" fieldPosition="0">
          <references count="1">
            <reference field="4294967294" count="1" selected="0">
              <x v="0"/>
            </reference>
          </references>
        </pivotArea>
      </autoSortScope>
    </pivotField>
    <pivotField showAll="0">
      <items count="10">
        <item x="8"/>
        <item x="1"/>
        <item x="3"/>
        <item x="4"/>
        <item x="5"/>
        <item x="0"/>
        <item x="7"/>
        <item x="2"/>
        <item x="6"/>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0"/>
  </rowFields>
  <rowItems count="5">
    <i>
      <x v="19"/>
    </i>
    <i>
      <x v="25"/>
    </i>
    <i>
      <x v="6"/>
    </i>
    <i>
      <x v="8"/>
    </i>
    <i>
      <x v="42"/>
    </i>
  </rowItems>
  <colItems count="1">
    <i/>
  </colItems>
  <dataFields count="1">
    <dataField name="Sum of Total consumption in lakhs" fld="12" baseField="0" baseItem="0"/>
  </dataFields>
  <formats count="2">
    <format dxfId="7">
      <pivotArea grandRow="1" outline="0" collapsedLevelsAreSubtotals="1" fieldPosition="0"/>
    </format>
    <format dxfId="6">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42"/>
          </reference>
        </references>
      </pivotArea>
    </chartFormat>
    <chartFormat chart="3" format="4">
      <pivotArea type="data" outline="0" fieldPosition="0">
        <references count="2">
          <reference field="4294967294" count="1" selected="0">
            <x v="0"/>
          </reference>
          <reference field="0" count="1" selected="0">
            <x v="19"/>
          </reference>
        </references>
      </pivotArea>
    </chartFormat>
    <chartFormat chart="3" format="5">
      <pivotArea type="data" outline="0" fieldPosition="0">
        <references count="2">
          <reference field="4294967294" count="1" selected="0">
            <x v="0"/>
          </reference>
          <reference field="0" count="1" selected="0">
            <x v="25"/>
          </reference>
        </references>
      </pivotArea>
    </chartFormat>
    <chartFormat chart="3" format="6">
      <pivotArea type="data" outline="0" fieldPosition="0">
        <references count="2">
          <reference field="4294967294" count="1" selected="0">
            <x v="0"/>
          </reference>
          <reference field="0" count="1" selected="0">
            <x v="6"/>
          </reference>
        </references>
      </pivotArea>
    </chartFormat>
    <chartFormat chart="3" format="7">
      <pivotArea type="data" outline="0" fieldPosition="0">
        <references count="2">
          <reference field="4294967294" count="1" selected="0">
            <x v="0"/>
          </reference>
          <reference field="0" count="1" selected="0">
            <x v="8"/>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5B2D8B-EB6D-4DBD-947E-BAEEE878A333}"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1:B2" firstHeaderRow="1" firstDataRow="1" firstDataCol="1"/>
  <pivotFields count="14">
    <pivotField axis="axisRow" showAll="0">
      <items count="46">
        <item h="1" x="0"/>
        <item h="1" x="1"/>
        <item h="1" x="2"/>
        <item h="1" x="3"/>
        <item h="1" x="4"/>
        <item h="1" x="5"/>
        <item h="1" x="6"/>
        <item h="1" x="7"/>
        <item h="1" x="8"/>
        <item h="1" x="9"/>
        <item h="1" x="10"/>
        <item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0"/>
  </rowFields>
  <rowItems count="1">
    <i>
      <x v="11"/>
    </i>
  </rowItems>
  <colItems count="1">
    <i/>
  </colItems>
  <dataFields count="1">
    <dataField name="Sum of Commercial consumption in lakhs" fld="4" baseField="0" baseItem="0" numFmtId="164"/>
  </dataFields>
  <formats count="2">
    <format dxfId="9">
      <pivotArea grandRow="1" outline="0" collapsedLevelsAreSubtotals="1" fieldPosition="0"/>
    </format>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DAF197E-A563-4E8A-B554-29DD30445CDD}"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5:B51" firstHeaderRow="1" firstDataRow="1" firstDataCol="1"/>
  <pivotFields count="14">
    <pivotField axis="axisRow"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0"/>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rowItems>
  <colItems count="1">
    <i/>
  </colItems>
  <dataFields count="1">
    <dataField name="Sum of Total consumption in lakhs" fld="12" baseField="0" baseItem="0"/>
  </dataFields>
  <formats count="2">
    <format dxfId="11">
      <pivotArea grandRow="1" outline="0" collapsedLevelsAreSubtotals="1" fieldPosition="0"/>
    </format>
    <format dxfId="10">
      <pivotArea collapsedLevelsAreSubtotals="1" fieldPosition="0">
        <references count="1">
          <reference field="0" count="0"/>
        </references>
      </pivotArea>
    </format>
  </format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34221FB-CC31-43CE-BDBD-90B714B8DE1A}"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D7:E8" firstHeaderRow="1" firstDataRow="1" firstDataCol="1"/>
  <pivotFields count="14">
    <pivotField axis="axisRow" showAll="0" measureFilter="1">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0"/>
  </rowFields>
  <rowItems count="1">
    <i>
      <x v="26"/>
    </i>
  </rowItems>
  <colItems count="1">
    <i/>
  </colItems>
  <dataFields count="1">
    <dataField name="Min of Industrial consumption in lakhs" fld="6" subtotal="min" baseField="0" baseItem="26" numFmtId="166"/>
  </dataFields>
  <formats count="4">
    <format dxfId="15">
      <pivotArea grandRow="1" outline="0" collapsedLevelsAreSubtotals="1" fieldPosition="0"/>
    </format>
    <format dxfId="14">
      <pivotArea outline="0" collapsedLevelsAreSubtotals="1" fieldPosition="0"/>
    </format>
    <format dxfId="13">
      <pivotArea outline="0" collapsedLevelsAreSubtotals="1" fieldPosition="0"/>
    </format>
    <format dxfId="12">
      <pivotArea outline="0" collapsedLevelsAreSubtotals="1" fieldPosition="0"/>
    </format>
  </format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AD081A8-4EBD-470F-A91D-A5ED8EB92396}" name="PivotTable8"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0">
  <location ref="G51:L55" firstHeaderRow="1" firstDataRow="3" firstDataCol="1"/>
  <pivotFields count="14">
    <pivotField axis="axisCol" showAll="0" measureFilter="1" sortType="descending">
      <items count="46">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items count="10">
        <item x="8"/>
        <item x="1"/>
        <item h="1" x="3"/>
        <item h="1" x="4"/>
        <item h="1" x="5"/>
        <item h="1" x="0"/>
        <item h="1" x="7"/>
        <item h="1" x="2"/>
        <item h="1" x="6"/>
        <item t="default"/>
      </items>
    </pivotField>
    <pivotField dataField="1" showAll="0"/>
    <pivotField showAll="0"/>
    <pivotField dataField="1" showAll="0"/>
    <pivotField showAll="0"/>
    <pivotField dataField="1" showAll="0"/>
    <pivotField showAll="0"/>
    <pivotField dataField="1" showAll="0"/>
    <pivotField showAll="0"/>
    <pivotField dataField="1" showAll="0"/>
    <pivotField showAll="0"/>
    <pivotField showAll="0"/>
    <pivotField showAll="0"/>
  </pivotFields>
  <rowFields count="1">
    <field x="1"/>
  </rowFields>
  <rowItems count="2">
    <i>
      <x/>
    </i>
    <i>
      <x v="1"/>
    </i>
  </rowItems>
  <colFields count="2">
    <field x="0"/>
    <field x="-2"/>
  </colFields>
  <colItems count="5">
    <i>
      <x v="2"/>
      <x/>
    </i>
    <i r="1" i="1">
      <x v="1"/>
    </i>
    <i r="1" i="2">
      <x v="2"/>
    </i>
    <i r="1" i="3">
      <x v="3"/>
    </i>
    <i r="1" i="4">
      <x v="4"/>
    </i>
  </colItems>
  <dataFields count="5">
    <dataField name="Sum of domestic consumption in lakhs" fld="2" baseField="1" baseItem="0"/>
    <dataField name="Sum of water work &amp; street  light electricity consumption" fld="8" baseField="1" baseItem="0"/>
    <dataField name="Sum of other consumption in lakhs" fld="10" baseField="1" baseItem="0"/>
    <dataField name="Sum of Industrial consumption in lakhs" fld="6" baseField="1" baseItem="0"/>
    <dataField name="Sum of Commercial consumption in lakhs" fld="4" baseField="1" baseItem="0"/>
  </dataFields>
  <formats count="2">
    <format dxfId="17">
      <pivotArea grandRow="1" outline="0" collapsedLevelsAreSubtotals="1" fieldPosition="0"/>
    </format>
    <format dxfId="16">
      <pivotArea outline="0" collapsedLevelsAreSubtotals="1" fieldPosition="0"/>
    </format>
  </formats>
  <chartFormats count="206">
    <chartFormat chart="6" format="12" series="1">
      <pivotArea type="data" outline="0" fieldPosition="0">
        <references count="2">
          <reference field="4294967294" count="1" selected="0">
            <x v="0"/>
          </reference>
          <reference field="0" count="1" selected="0">
            <x v="2"/>
          </reference>
        </references>
      </pivotArea>
    </chartFormat>
    <chartFormat chart="4" format="8" series="1">
      <pivotArea type="data" outline="0" fieldPosition="0">
        <references count="2">
          <reference field="4294967294" count="1" selected="0">
            <x v="0"/>
          </reference>
          <reference field="0" count="1" selected="0">
            <x v="2"/>
          </reference>
        </references>
      </pivotArea>
    </chartFormat>
    <chartFormat chart="6" format="13" series="1">
      <pivotArea type="data" outline="0" fieldPosition="0">
        <references count="2">
          <reference field="4294967294" count="1" selected="0">
            <x v="4"/>
          </reference>
          <reference field="0" count="1" selected="0">
            <x v="2"/>
          </reference>
        </references>
      </pivotArea>
    </chartFormat>
    <chartFormat chart="4" format="9" series="1">
      <pivotArea type="data" outline="0" fieldPosition="0">
        <references count="2">
          <reference field="4294967294" count="1" selected="0">
            <x v="4"/>
          </reference>
          <reference field="0" count="1" selected="0">
            <x v="2"/>
          </reference>
        </references>
      </pivotArea>
    </chartFormat>
    <chartFormat chart="6" format="14" series="1">
      <pivotArea type="data" outline="0" fieldPosition="0">
        <references count="2">
          <reference field="4294967294" count="1" selected="0">
            <x v="4"/>
          </reference>
          <reference field="0" count="1" selected="0">
            <x v="3"/>
          </reference>
        </references>
      </pivotArea>
    </chartFormat>
    <chartFormat chart="6" format="15" series="1">
      <pivotArea type="data" outline="0" fieldPosition="0">
        <references count="2">
          <reference field="4294967294" count="1" selected="0">
            <x v="0"/>
          </reference>
          <reference field="0" count="1" selected="0">
            <x v="4"/>
          </reference>
        </references>
      </pivotArea>
    </chartFormat>
    <chartFormat chart="6" format="16" series="1">
      <pivotArea type="data" outline="0" fieldPosition="0">
        <references count="2">
          <reference field="4294967294" count="1" selected="0">
            <x v="4"/>
          </reference>
          <reference field="0" count="1" selected="0">
            <x v="4"/>
          </reference>
        </references>
      </pivotArea>
    </chartFormat>
    <chartFormat chart="6" format="17" series="1">
      <pivotArea type="data" outline="0" fieldPosition="0">
        <references count="2">
          <reference field="4294967294" count="1" selected="0">
            <x v="0"/>
          </reference>
          <reference field="0" count="1" selected="0">
            <x v="6"/>
          </reference>
        </references>
      </pivotArea>
    </chartFormat>
    <chartFormat chart="6" format="18" series="1">
      <pivotArea type="data" outline="0" fieldPosition="0">
        <references count="2">
          <reference field="4294967294" count="1" selected="0">
            <x v="4"/>
          </reference>
          <reference field="0" count="1" selected="0">
            <x v="6"/>
          </reference>
        </references>
      </pivotArea>
    </chartFormat>
    <chartFormat chart="6" format="19" series="1">
      <pivotArea type="data" outline="0" fieldPosition="0">
        <references count="2">
          <reference field="4294967294" count="1" selected="0">
            <x v="0"/>
          </reference>
          <reference field="0" count="1" selected="0">
            <x v="12"/>
          </reference>
        </references>
      </pivotArea>
    </chartFormat>
    <chartFormat chart="6" format="20" series="1">
      <pivotArea type="data" outline="0" fieldPosition="0">
        <references count="2">
          <reference field="4294967294" count="1" selected="0">
            <x v="4"/>
          </reference>
          <reference field="0" count="1" selected="0">
            <x v="12"/>
          </reference>
        </references>
      </pivotArea>
    </chartFormat>
    <chartFormat chart="6" format="21" series="1">
      <pivotArea type="data" outline="0" fieldPosition="0">
        <references count="2">
          <reference field="4294967294" count="1" selected="0">
            <x v="0"/>
          </reference>
          <reference field="0" count="1" selected="0">
            <x v="13"/>
          </reference>
        </references>
      </pivotArea>
    </chartFormat>
    <chartFormat chart="6" format="22" series="1">
      <pivotArea type="data" outline="0" fieldPosition="0">
        <references count="2">
          <reference field="4294967294" count="1" selected="0">
            <x v="4"/>
          </reference>
          <reference field="0" count="1" selected="0">
            <x v="13"/>
          </reference>
        </references>
      </pivotArea>
    </chartFormat>
    <chartFormat chart="6" format="23" series="1">
      <pivotArea type="data" outline="0" fieldPosition="0">
        <references count="2">
          <reference field="4294967294" count="1" selected="0">
            <x v="0"/>
          </reference>
          <reference field="0" count="1" selected="0">
            <x v="17"/>
          </reference>
        </references>
      </pivotArea>
    </chartFormat>
    <chartFormat chart="6" format="24" series="1">
      <pivotArea type="data" outline="0" fieldPosition="0">
        <references count="2">
          <reference field="4294967294" count="1" selected="0">
            <x v="4"/>
          </reference>
          <reference field="0" count="1" selected="0">
            <x v="17"/>
          </reference>
        </references>
      </pivotArea>
    </chartFormat>
    <chartFormat chart="6" format="25" series="1">
      <pivotArea type="data" outline="0" fieldPosition="0">
        <references count="2">
          <reference field="4294967294" count="1" selected="0">
            <x v="0"/>
          </reference>
          <reference field="0" count="1" selected="0">
            <x v="19"/>
          </reference>
        </references>
      </pivotArea>
    </chartFormat>
    <chartFormat chart="6" format="26" series="1">
      <pivotArea type="data" outline="0" fieldPosition="0">
        <references count="2">
          <reference field="4294967294" count="1" selected="0">
            <x v="4"/>
          </reference>
          <reference field="0" count="1" selected="0">
            <x v="19"/>
          </reference>
        </references>
      </pivotArea>
    </chartFormat>
    <chartFormat chart="6" format="27" series="1">
      <pivotArea type="data" outline="0" fieldPosition="0">
        <references count="2">
          <reference field="4294967294" count="1" selected="0">
            <x v="0"/>
          </reference>
          <reference field="0" count="1" selected="0">
            <x v="22"/>
          </reference>
        </references>
      </pivotArea>
    </chartFormat>
    <chartFormat chart="6" format="28" series="1">
      <pivotArea type="data" outline="0" fieldPosition="0">
        <references count="2">
          <reference field="4294967294" count="1" selected="0">
            <x v="4"/>
          </reference>
          <reference field="0" count="1" selected="0">
            <x v="22"/>
          </reference>
        </references>
      </pivotArea>
    </chartFormat>
    <chartFormat chart="6" format="29" series="1">
      <pivotArea type="data" outline="0" fieldPosition="0">
        <references count="2">
          <reference field="4294967294" count="1" selected="0">
            <x v="0"/>
          </reference>
          <reference field="0" count="1" selected="0">
            <x v="23"/>
          </reference>
        </references>
      </pivotArea>
    </chartFormat>
    <chartFormat chart="6" format="30" series="1">
      <pivotArea type="data" outline="0" fieldPosition="0">
        <references count="2">
          <reference field="4294967294" count="1" selected="0">
            <x v="4"/>
          </reference>
          <reference field="0" count="1" selected="0">
            <x v="23"/>
          </reference>
        </references>
      </pivotArea>
    </chartFormat>
    <chartFormat chart="6" format="31" series="1">
      <pivotArea type="data" outline="0" fieldPosition="0">
        <references count="2">
          <reference field="4294967294" count="1" selected="0">
            <x v="0"/>
          </reference>
          <reference field="0" count="1" selected="0">
            <x v="31"/>
          </reference>
        </references>
      </pivotArea>
    </chartFormat>
    <chartFormat chart="6" format="32" series="1">
      <pivotArea type="data" outline="0" fieldPosition="0">
        <references count="2">
          <reference field="4294967294" count="1" selected="0">
            <x v="4"/>
          </reference>
          <reference field="0" count="1" selected="0">
            <x v="31"/>
          </reference>
        </references>
      </pivotArea>
    </chartFormat>
    <chartFormat chart="6" format="33" series="1">
      <pivotArea type="data" outline="0" fieldPosition="0">
        <references count="2">
          <reference field="4294967294" count="1" selected="0">
            <x v="0"/>
          </reference>
          <reference field="0" count="1" selected="0">
            <x v="32"/>
          </reference>
        </references>
      </pivotArea>
    </chartFormat>
    <chartFormat chart="6" format="34" series="1">
      <pivotArea type="data" outline="0" fieldPosition="0">
        <references count="2">
          <reference field="4294967294" count="1" selected="0">
            <x v="4"/>
          </reference>
          <reference field="0" count="1" selected="0">
            <x v="32"/>
          </reference>
        </references>
      </pivotArea>
    </chartFormat>
    <chartFormat chart="6" format="35" series="1">
      <pivotArea type="data" outline="0" fieldPosition="0">
        <references count="2">
          <reference field="4294967294" count="1" selected="0">
            <x v="0"/>
          </reference>
          <reference field="0" count="1" selected="0">
            <x v="35"/>
          </reference>
        </references>
      </pivotArea>
    </chartFormat>
    <chartFormat chart="6" format="36" series="1">
      <pivotArea type="data" outline="0" fieldPosition="0">
        <references count="2">
          <reference field="4294967294" count="1" selected="0">
            <x v="4"/>
          </reference>
          <reference field="0" count="1" selected="0">
            <x v="35"/>
          </reference>
        </references>
      </pivotArea>
    </chartFormat>
    <chartFormat chart="6" format="37" series="1">
      <pivotArea type="data" outline="0" fieldPosition="0">
        <references count="2">
          <reference field="4294967294" count="1" selected="0">
            <x v="0"/>
          </reference>
          <reference field="0" count="1" selected="0">
            <x v="37"/>
          </reference>
        </references>
      </pivotArea>
    </chartFormat>
    <chartFormat chart="6" format="38" series="1">
      <pivotArea type="data" outline="0" fieldPosition="0">
        <references count="2">
          <reference field="4294967294" count="1" selected="0">
            <x v="4"/>
          </reference>
          <reference field="0" count="1" selected="0">
            <x v="37"/>
          </reference>
        </references>
      </pivotArea>
    </chartFormat>
    <chartFormat chart="6" format="39" series="1">
      <pivotArea type="data" outline="0" fieldPosition="0">
        <references count="2">
          <reference field="4294967294" count="1" selected="0">
            <x v="0"/>
          </reference>
          <reference field="0" count="1" selected="0">
            <x v="38"/>
          </reference>
        </references>
      </pivotArea>
    </chartFormat>
    <chartFormat chart="6" format="40" series="1">
      <pivotArea type="data" outline="0" fieldPosition="0">
        <references count="2">
          <reference field="4294967294" count="1" selected="0">
            <x v="4"/>
          </reference>
          <reference field="0" count="1" selected="0">
            <x v="38"/>
          </reference>
        </references>
      </pivotArea>
    </chartFormat>
    <chartFormat chart="6" format="41" series="1">
      <pivotArea type="data" outline="0" fieldPosition="0">
        <references count="2">
          <reference field="4294967294" count="1" selected="0">
            <x v="0"/>
          </reference>
          <reference field="0" count="1" selected="0">
            <x v="39"/>
          </reference>
        </references>
      </pivotArea>
    </chartFormat>
    <chartFormat chart="6" format="42" series="1">
      <pivotArea type="data" outline="0" fieldPosition="0">
        <references count="2">
          <reference field="4294967294" count="1" selected="0">
            <x v="4"/>
          </reference>
          <reference field="0" count="1" selected="0">
            <x v="39"/>
          </reference>
        </references>
      </pivotArea>
    </chartFormat>
    <chartFormat chart="6" format="43" series="1">
      <pivotArea type="data" outline="0" fieldPosition="0">
        <references count="2">
          <reference field="4294967294" count="1" selected="0">
            <x v="0"/>
          </reference>
          <reference field="0" count="1" selected="0">
            <x v="40"/>
          </reference>
        </references>
      </pivotArea>
    </chartFormat>
    <chartFormat chart="6" format="44" series="1">
      <pivotArea type="data" outline="0" fieldPosition="0">
        <references count="2">
          <reference field="4294967294" count="1" selected="0">
            <x v="4"/>
          </reference>
          <reference field="0" count="1" selected="0">
            <x v="40"/>
          </reference>
        </references>
      </pivotArea>
    </chartFormat>
    <chartFormat chart="6" format="45" series="1">
      <pivotArea type="data" outline="0" fieldPosition="0">
        <references count="2">
          <reference field="4294967294" count="1" selected="0">
            <x v="0"/>
          </reference>
          <reference field="0" count="1" selected="0">
            <x v="41"/>
          </reference>
        </references>
      </pivotArea>
    </chartFormat>
    <chartFormat chart="6" format="46" series="1">
      <pivotArea type="data" outline="0" fieldPosition="0">
        <references count="2">
          <reference field="4294967294" count="1" selected="0">
            <x v="4"/>
          </reference>
          <reference field="0" count="1" selected="0">
            <x v="41"/>
          </reference>
        </references>
      </pivotArea>
    </chartFormat>
    <chartFormat chart="6" format="47" series="1">
      <pivotArea type="data" outline="0" fieldPosition="0">
        <references count="2">
          <reference field="4294967294" count="1" selected="0">
            <x v="0"/>
          </reference>
          <reference field="0" count="1" selected="0">
            <x v="43"/>
          </reference>
        </references>
      </pivotArea>
    </chartFormat>
    <chartFormat chart="6" format="48" series="1">
      <pivotArea type="data" outline="0" fieldPosition="0">
        <references count="2">
          <reference field="4294967294" count="1" selected="0">
            <x v="4"/>
          </reference>
          <reference field="0" count="1" selected="0">
            <x v="43"/>
          </reference>
        </references>
      </pivotArea>
    </chartFormat>
    <chartFormat chart="6" format="49" series="1">
      <pivotArea type="data" outline="0" fieldPosition="0">
        <references count="2">
          <reference field="4294967294" count="1" selected="0">
            <x v="0"/>
          </reference>
          <reference field="0" count="1" selected="0">
            <x v="3"/>
          </reference>
        </references>
      </pivotArea>
    </chartFormat>
    <chartFormat chart="4" format="10" series="1">
      <pivotArea type="data" outline="0" fieldPosition="0">
        <references count="2">
          <reference field="4294967294" count="1" selected="0">
            <x v="4"/>
          </reference>
          <reference field="0" count="1" selected="0">
            <x v="3"/>
          </reference>
        </references>
      </pivotArea>
    </chartFormat>
    <chartFormat chart="4" format="11" series="1">
      <pivotArea type="data" outline="0" fieldPosition="0">
        <references count="2">
          <reference field="4294967294" count="1" selected="0">
            <x v="0"/>
          </reference>
          <reference field="0" count="1" selected="0">
            <x v="4"/>
          </reference>
        </references>
      </pivotArea>
    </chartFormat>
    <chartFormat chart="4" format="12" series="1">
      <pivotArea type="data" outline="0" fieldPosition="0">
        <references count="2">
          <reference field="4294967294" count="1" selected="0">
            <x v="4"/>
          </reference>
          <reference field="0" count="1" selected="0">
            <x v="4"/>
          </reference>
        </references>
      </pivotArea>
    </chartFormat>
    <chartFormat chart="4" format="13" series="1">
      <pivotArea type="data" outline="0" fieldPosition="0">
        <references count="2">
          <reference field="4294967294" count="1" selected="0">
            <x v="0"/>
          </reference>
          <reference field="0" count="1" selected="0">
            <x v="6"/>
          </reference>
        </references>
      </pivotArea>
    </chartFormat>
    <chartFormat chart="4" format="14" series="1">
      <pivotArea type="data" outline="0" fieldPosition="0">
        <references count="2">
          <reference field="4294967294" count="1" selected="0">
            <x v="4"/>
          </reference>
          <reference field="0" count="1" selected="0">
            <x v="6"/>
          </reference>
        </references>
      </pivotArea>
    </chartFormat>
    <chartFormat chart="4" format="15" series="1">
      <pivotArea type="data" outline="0" fieldPosition="0">
        <references count="2">
          <reference field="4294967294" count="1" selected="0">
            <x v="0"/>
          </reference>
          <reference field="0" count="1" selected="0">
            <x v="12"/>
          </reference>
        </references>
      </pivotArea>
    </chartFormat>
    <chartFormat chart="4" format="16" series="1">
      <pivotArea type="data" outline="0" fieldPosition="0">
        <references count="2">
          <reference field="4294967294" count="1" selected="0">
            <x v="4"/>
          </reference>
          <reference field="0" count="1" selected="0">
            <x v="12"/>
          </reference>
        </references>
      </pivotArea>
    </chartFormat>
    <chartFormat chart="4" format="17" series="1">
      <pivotArea type="data" outline="0" fieldPosition="0">
        <references count="2">
          <reference field="4294967294" count="1" selected="0">
            <x v="0"/>
          </reference>
          <reference field="0" count="1" selected="0">
            <x v="13"/>
          </reference>
        </references>
      </pivotArea>
    </chartFormat>
    <chartFormat chart="4" format="18" series="1">
      <pivotArea type="data" outline="0" fieldPosition="0">
        <references count="2">
          <reference field="4294967294" count="1" selected="0">
            <x v="4"/>
          </reference>
          <reference field="0" count="1" selected="0">
            <x v="13"/>
          </reference>
        </references>
      </pivotArea>
    </chartFormat>
    <chartFormat chart="4" format="19" series="1">
      <pivotArea type="data" outline="0" fieldPosition="0">
        <references count="2">
          <reference field="4294967294" count="1" selected="0">
            <x v="0"/>
          </reference>
          <reference field="0" count="1" selected="0">
            <x v="17"/>
          </reference>
        </references>
      </pivotArea>
    </chartFormat>
    <chartFormat chart="4" format="20" series="1">
      <pivotArea type="data" outline="0" fieldPosition="0">
        <references count="2">
          <reference field="4294967294" count="1" selected="0">
            <x v="4"/>
          </reference>
          <reference field="0" count="1" selected="0">
            <x v="17"/>
          </reference>
        </references>
      </pivotArea>
    </chartFormat>
    <chartFormat chart="4" format="21" series="1">
      <pivotArea type="data" outline="0" fieldPosition="0">
        <references count="2">
          <reference field="4294967294" count="1" selected="0">
            <x v="0"/>
          </reference>
          <reference field="0" count="1" selected="0">
            <x v="19"/>
          </reference>
        </references>
      </pivotArea>
    </chartFormat>
    <chartFormat chart="4" format="22" series="1">
      <pivotArea type="data" outline="0" fieldPosition="0">
        <references count="2">
          <reference field="4294967294" count="1" selected="0">
            <x v="4"/>
          </reference>
          <reference field="0" count="1" selected="0">
            <x v="19"/>
          </reference>
        </references>
      </pivotArea>
    </chartFormat>
    <chartFormat chart="4" format="23" series="1">
      <pivotArea type="data" outline="0" fieldPosition="0">
        <references count="2">
          <reference field="4294967294" count="1" selected="0">
            <x v="0"/>
          </reference>
          <reference field="0" count="1" selected="0">
            <x v="22"/>
          </reference>
        </references>
      </pivotArea>
    </chartFormat>
    <chartFormat chart="4" format="24" series="1">
      <pivotArea type="data" outline="0" fieldPosition="0">
        <references count="2">
          <reference field="4294967294" count="1" selected="0">
            <x v="4"/>
          </reference>
          <reference field="0" count="1" selected="0">
            <x v="22"/>
          </reference>
        </references>
      </pivotArea>
    </chartFormat>
    <chartFormat chart="4" format="25" series="1">
      <pivotArea type="data" outline="0" fieldPosition="0">
        <references count="2">
          <reference field="4294967294" count="1" selected="0">
            <x v="0"/>
          </reference>
          <reference field="0" count="1" selected="0">
            <x v="23"/>
          </reference>
        </references>
      </pivotArea>
    </chartFormat>
    <chartFormat chart="4" format="26" series="1">
      <pivotArea type="data" outline="0" fieldPosition="0">
        <references count="2">
          <reference field="4294967294" count="1" selected="0">
            <x v="4"/>
          </reference>
          <reference field="0" count="1" selected="0">
            <x v="23"/>
          </reference>
        </references>
      </pivotArea>
    </chartFormat>
    <chartFormat chart="4" format="27" series="1">
      <pivotArea type="data" outline="0" fieldPosition="0">
        <references count="2">
          <reference field="4294967294" count="1" selected="0">
            <x v="0"/>
          </reference>
          <reference field="0" count="1" selected="0">
            <x v="31"/>
          </reference>
        </references>
      </pivotArea>
    </chartFormat>
    <chartFormat chart="4" format="28" series="1">
      <pivotArea type="data" outline="0" fieldPosition="0">
        <references count="2">
          <reference field="4294967294" count="1" selected="0">
            <x v="4"/>
          </reference>
          <reference field="0" count="1" selected="0">
            <x v="31"/>
          </reference>
        </references>
      </pivotArea>
    </chartFormat>
    <chartFormat chart="4" format="29" series="1">
      <pivotArea type="data" outline="0" fieldPosition="0">
        <references count="2">
          <reference field="4294967294" count="1" selected="0">
            <x v="0"/>
          </reference>
          <reference field="0" count="1" selected="0">
            <x v="32"/>
          </reference>
        </references>
      </pivotArea>
    </chartFormat>
    <chartFormat chart="4" format="30" series="1">
      <pivotArea type="data" outline="0" fieldPosition="0">
        <references count="2">
          <reference field="4294967294" count="1" selected="0">
            <x v="4"/>
          </reference>
          <reference field="0" count="1" selected="0">
            <x v="32"/>
          </reference>
        </references>
      </pivotArea>
    </chartFormat>
    <chartFormat chart="4" format="31" series="1">
      <pivotArea type="data" outline="0" fieldPosition="0">
        <references count="2">
          <reference field="4294967294" count="1" selected="0">
            <x v="0"/>
          </reference>
          <reference field="0" count="1" selected="0">
            <x v="35"/>
          </reference>
        </references>
      </pivotArea>
    </chartFormat>
    <chartFormat chart="4" format="32" series="1">
      <pivotArea type="data" outline="0" fieldPosition="0">
        <references count="2">
          <reference field="4294967294" count="1" selected="0">
            <x v="4"/>
          </reference>
          <reference field="0" count="1" selected="0">
            <x v="35"/>
          </reference>
        </references>
      </pivotArea>
    </chartFormat>
    <chartFormat chart="4" format="33" series="1">
      <pivotArea type="data" outline="0" fieldPosition="0">
        <references count="2">
          <reference field="4294967294" count="1" selected="0">
            <x v="0"/>
          </reference>
          <reference field="0" count="1" selected="0">
            <x v="37"/>
          </reference>
        </references>
      </pivotArea>
    </chartFormat>
    <chartFormat chart="4" format="34" series="1">
      <pivotArea type="data" outline="0" fieldPosition="0">
        <references count="2">
          <reference field="4294967294" count="1" selected="0">
            <x v="4"/>
          </reference>
          <reference field="0" count="1" selected="0">
            <x v="37"/>
          </reference>
        </references>
      </pivotArea>
    </chartFormat>
    <chartFormat chart="4" format="35" series="1">
      <pivotArea type="data" outline="0" fieldPosition="0">
        <references count="2">
          <reference field="4294967294" count="1" selected="0">
            <x v="0"/>
          </reference>
          <reference field="0" count="1" selected="0">
            <x v="38"/>
          </reference>
        </references>
      </pivotArea>
    </chartFormat>
    <chartFormat chart="4" format="36" series="1">
      <pivotArea type="data" outline="0" fieldPosition="0">
        <references count="2">
          <reference field="4294967294" count="1" selected="0">
            <x v="4"/>
          </reference>
          <reference field="0" count="1" selected="0">
            <x v="38"/>
          </reference>
        </references>
      </pivotArea>
    </chartFormat>
    <chartFormat chart="4" format="37" series="1">
      <pivotArea type="data" outline="0" fieldPosition="0">
        <references count="2">
          <reference field="4294967294" count="1" selected="0">
            <x v="0"/>
          </reference>
          <reference field="0" count="1" selected="0">
            <x v="39"/>
          </reference>
        </references>
      </pivotArea>
    </chartFormat>
    <chartFormat chart="4" format="38" series="1">
      <pivotArea type="data" outline="0" fieldPosition="0">
        <references count="2">
          <reference field="4294967294" count="1" selected="0">
            <x v="4"/>
          </reference>
          <reference field="0" count="1" selected="0">
            <x v="39"/>
          </reference>
        </references>
      </pivotArea>
    </chartFormat>
    <chartFormat chart="4" format="39" series="1">
      <pivotArea type="data" outline="0" fieldPosition="0">
        <references count="2">
          <reference field="4294967294" count="1" selected="0">
            <x v="0"/>
          </reference>
          <reference field="0" count="1" selected="0">
            <x v="40"/>
          </reference>
        </references>
      </pivotArea>
    </chartFormat>
    <chartFormat chart="4" format="40" series="1">
      <pivotArea type="data" outline="0" fieldPosition="0">
        <references count="2">
          <reference field="4294967294" count="1" selected="0">
            <x v="4"/>
          </reference>
          <reference field="0" count="1" selected="0">
            <x v="40"/>
          </reference>
        </references>
      </pivotArea>
    </chartFormat>
    <chartFormat chart="4" format="41" series="1">
      <pivotArea type="data" outline="0" fieldPosition="0">
        <references count="2">
          <reference field="4294967294" count="1" selected="0">
            <x v="0"/>
          </reference>
          <reference field="0" count="1" selected="0">
            <x v="41"/>
          </reference>
        </references>
      </pivotArea>
    </chartFormat>
    <chartFormat chart="4" format="42" series="1">
      <pivotArea type="data" outline="0" fieldPosition="0">
        <references count="2">
          <reference field="4294967294" count="1" selected="0">
            <x v="4"/>
          </reference>
          <reference field="0" count="1" selected="0">
            <x v="41"/>
          </reference>
        </references>
      </pivotArea>
    </chartFormat>
    <chartFormat chart="4" format="43" series="1">
      <pivotArea type="data" outline="0" fieldPosition="0">
        <references count="2">
          <reference field="4294967294" count="1" selected="0">
            <x v="0"/>
          </reference>
          <reference field="0" count="1" selected="0">
            <x v="43"/>
          </reference>
        </references>
      </pivotArea>
    </chartFormat>
    <chartFormat chart="4" format="44" series="1">
      <pivotArea type="data" outline="0" fieldPosition="0">
        <references count="2">
          <reference field="4294967294" count="1" selected="0">
            <x v="4"/>
          </reference>
          <reference field="0" count="1" selected="0">
            <x v="43"/>
          </reference>
        </references>
      </pivotArea>
    </chartFormat>
    <chartFormat chart="4" format="45" series="1">
      <pivotArea type="data" outline="0" fieldPosition="0">
        <references count="2">
          <reference field="4294967294" count="1" selected="0">
            <x v="0"/>
          </reference>
          <reference field="0" count="1" selected="0">
            <x v="3"/>
          </reference>
        </references>
      </pivotArea>
    </chartFormat>
    <chartFormat chart="6" format="50" series="1">
      <pivotArea type="data" outline="0" fieldPosition="0">
        <references count="2">
          <reference field="4294967294" count="1" selected="0">
            <x v="3"/>
          </reference>
          <reference field="0" count="1" selected="0">
            <x v="37"/>
          </reference>
        </references>
      </pivotArea>
    </chartFormat>
    <chartFormat chart="6" format="51" series="1">
      <pivotArea type="data" outline="0" fieldPosition="0">
        <references count="2">
          <reference field="4294967294" count="1" selected="0">
            <x v="3"/>
          </reference>
          <reference field="0" count="1" selected="0">
            <x v="38"/>
          </reference>
        </references>
      </pivotArea>
    </chartFormat>
    <chartFormat chart="6" format="52" series="1">
      <pivotArea type="data" outline="0" fieldPosition="0">
        <references count="2">
          <reference field="4294967294" count="1" selected="0">
            <x v="3"/>
          </reference>
          <reference field="0" count="1" selected="0">
            <x v="39"/>
          </reference>
        </references>
      </pivotArea>
    </chartFormat>
    <chartFormat chart="6" format="53" series="1">
      <pivotArea type="data" outline="0" fieldPosition="0">
        <references count="2">
          <reference field="4294967294" count="1" selected="0">
            <x v="3"/>
          </reference>
          <reference field="0" count="1" selected="0">
            <x v="40"/>
          </reference>
        </references>
      </pivotArea>
    </chartFormat>
    <chartFormat chart="6" format="54" series="1">
      <pivotArea type="data" outline="0" fieldPosition="0">
        <references count="2">
          <reference field="4294967294" count="1" selected="0">
            <x v="3"/>
          </reference>
          <reference field="0" count="1" selected="0">
            <x v="41"/>
          </reference>
        </references>
      </pivotArea>
    </chartFormat>
    <chartFormat chart="6" format="55" series="1">
      <pivotArea type="data" outline="0" fieldPosition="0">
        <references count="2">
          <reference field="4294967294" count="1" selected="0">
            <x v="3"/>
          </reference>
          <reference field="0" count="1" selected="0">
            <x v="43"/>
          </reference>
        </references>
      </pivotArea>
    </chartFormat>
    <chartFormat chart="6" format="56" series="1">
      <pivotArea type="data" outline="0" fieldPosition="0">
        <references count="2">
          <reference field="4294967294" count="1" selected="0">
            <x v="3"/>
          </reference>
          <reference field="0" count="1" selected="0">
            <x v="2"/>
          </reference>
        </references>
      </pivotArea>
    </chartFormat>
    <chartFormat chart="6" format="57" series="1">
      <pivotArea type="data" outline="0" fieldPosition="0">
        <references count="2">
          <reference field="4294967294" count="1" selected="0">
            <x v="3"/>
          </reference>
          <reference field="0" count="1" selected="0">
            <x v="3"/>
          </reference>
        </references>
      </pivotArea>
    </chartFormat>
    <chartFormat chart="6" format="58" series="1">
      <pivotArea type="data" outline="0" fieldPosition="0">
        <references count="2">
          <reference field="4294967294" count="1" selected="0">
            <x v="3"/>
          </reference>
          <reference field="0" count="1" selected="0">
            <x v="4"/>
          </reference>
        </references>
      </pivotArea>
    </chartFormat>
    <chartFormat chart="6" format="59" series="1">
      <pivotArea type="data" outline="0" fieldPosition="0">
        <references count="2">
          <reference field="4294967294" count="1" selected="0">
            <x v="3"/>
          </reference>
          <reference field="0" count="1" selected="0">
            <x v="6"/>
          </reference>
        </references>
      </pivotArea>
    </chartFormat>
    <chartFormat chart="6" format="60" series="1">
      <pivotArea type="data" outline="0" fieldPosition="0">
        <references count="2">
          <reference field="4294967294" count="1" selected="0">
            <x v="3"/>
          </reference>
          <reference field="0" count="1" selected="0">
            <x v="12"/>
          </reference>
        </references>
      </pivotArea>
    </chartFormat>
    <chartFormat chart="6" format="61" series="1">
      <pivotArea type="data" outline="0" fieldPosition="0">
        <references count="2">
          <reference field="4294967294" count="1" selected="0">
            <x v="3"/>
          </reference>
          <reference field="0" count="1" selected="0">
            <x v="13"/>
          </reference>
        </references>
      </pivotArea>
    </chartFormat>
    <chartFormat chart="6" format="62" series="1">
      <pivotArea type="data" outline="0" fieldPosition="0">
        <references count="2">
          <reference field="4294967294" count="1" selected="0">
            <x v="3"/>
          </reference>
          <reference field="0" count="1" selected="0">
            <x v="17"/>
          </reference>
        </references>
      </pivotArea>
    </chartFormat>
    <chartFormat chart="6" format="63" series="1">
      <pivotArea type="data" outline="0" fieldPosition="0">
        <references count="2">
          <reference field="4294967294" count="1" selected="0">
            <x v="3"/>
          </reference>
          <reference field="0" count="1" selected="0">
            <x v="19"/>
          </reference>
        </references>
      </pivotArea>
    </chartFormat>
    <chartFormat chart="6" format="64" series="1">
      <pivotArea type="data" outline="0" fieldPosition="0">
        <references count="2">
          <reference field="4294967294" count="1" selected="0">
            <x v="3"/>
          </reference>
          <reference field="0" count="1" selected="0">
            <x v="22"/>
          </reference>
        </references>
      </pivotArea>
    </chartFormat>
    <chartFormat chart="6" format="65" series="1">
      <pivotArea type="data" outline="0" fieldPosition="0">
        <references count="2">
          <reference field="4294967294" count="1" selected="0">
            <x v="3"/>
          </reference>
          <reference field="0" count="1" selected="0">
            <x v="23"/>
          </reference>
        </references>
      </pivotArea>
    </chartFormat>
    <chartFormat chart="6" format="66" series="1">
      <pivotArea type="data" outline="0" fieldPosition="0">
        <references count="2">
          <reference field="4294967294" count="1" selected="0">
            <x v="3"/>
          </reference>
          <reference field="0" count="1" selected="0">
            <x v="31"/>
          </reference>
        </references>
      </pivotArea>
    </chartFormat>
    <chartFormat chart="6" format="67" series="1">
      <pivotArea type="data" outline="0" fieldPosition="0">
        <references count="2">
          <reference field="4294967294" count="1" selected="0">
            <x v="3"/>
          </reference>
          <reference field="0" count="1" selected="0">
            <x v="32"/>
          </reference>
        </references>
      </pivotArea>
    </chartFormat>
    <chartFormat chart="6" format="68" series="1">
      <pivotArea type="data" outline="0" fieldPosition="0">
        <references count="2">
          <reference field="4294967294" count="1" selected="0">
            <x v="3"/>
          </reference>
          <reference field="0" count="1" selected="0">
            <x v="35"/>
          </reference>
        </references>
      </pivotArea>
    </chartFormat>
    <chartFormat chart="4" format="46" series="1">
      <pivotArea type="data" outline="0" fieldPosition="0">
        <references count="2">
          <reference field="4294967294" count="1" selected="0">
            <x v="3"/>
          </reference>
          <reference field="0" count="1" selected="0">
            <x v="37"/>
          </reference>
        </references>
      </pivotArea>
    </chartFormat>
    <chartFormat chart="4" format="47" series="1">
      <pivotArea type="data" outline="0" fieldPosition="0">
        <references count="2">
          <reference field="4294967294" count="1" selected="0">
            <x v="3"/>
          </reference>
          <reference field="0" count="1" selected="0">
            <x v="38"/>
          </reference>
        </references>
      </pivotArea>
    </chartFormat>
    <chartFormat chart="4" format="48" series="1">
      <pivotArea type="data" outline="0" fieldPosition="0">
        <references count="2">
          <reference field="4294967294" count="1" selected="0">
            <x v="3"/>
          </reference>
          <reference field="0" count="1" selected="0">
            <x v="39"/>
          </reference>
        </references>
      </pivotArea>
    </chartFormat>
    <chartFormat chart="4" format="49" series="1">
      <pivotArea type="data" outline="0" fieldPosition="0">
        <references count="2">
          <reference field="4294967294" count="1" selected="0">
            <x v="3"/>
          </reference>
          <reference field="0" count="1" selected="0">
            <x v="40"/>
          </reference>
        </references>
      </pivotArea>
    </chartFormat>
    <chartFormat chart="4" format="50" series="1">
      <pivotArea type="data" outline="0" fieldPosition="0">
        <references count="2">
          <reference field="4294967294" count="1" selected="0">
            <x v="3"/>
          </reference>
          <reference field="0" count="1" selected="0">
            <x v="41"/>
          </reference>
        </references>
      </pivotArea>
    </chartFormat>
    <chartFormat chart="4" format="51" series="1">
      <pivotArea type="data" outline="0" fieldPosition="0">
        <references count="2">
          <reference field="4294967294" count="1" selected="0">
            <x v="3"/>
          </reference>
          <reference field="0" count="1" selected="0">
            <x v="43"/>
          </reference>
        </references>
      </pivotArea>
    </chartFormat>
    <chartFormat chart="4" format="52" series="1">
      <pivotArea type="data" outline="0" fieldPosition="0">
        <references count="2">
          <reference field="4294967294" count="1" selected="0">
            <x v="3"/>
          </reference>
          <reference field="0" count="1" selected="0">
            <x v="2"/>
          </reference>
        </references>
      </pivotArea>
    </chartFormat>
    <chartFormat chart="4" format="53" series="1">
      <pivotArea type="data" outline="0" fieldPosition="0">
        <references count="2">
          <reference field="4294967294" count="1" selected="0">
            <x v="3"/>
          </reference>
          <reference field="0" count="1" selected="0">
            <x v="3"/>
          </reference>
        </references>
      </pivotArea>
    </chartFormat>
    <chartFormat chart="4" format="54" series="1">
      <pivotArea type="data" outline="0" fieldPosition="0">
        <references count="2">
          <reference field="4294967294" count="1" selected="0">
            <x v="3"/>
          </reference>
          <reference field="0" count="1" selected="0">
            <x v="4"/>
          </reference>
        </references>
      </pivotArea>
    </chartFormat>
    <chartFormat chart="4" format="55" series="1">
      <pivotArea type="data" outline="0" fieldPosition="0">
        <references count="2">
          <reference field="4294967294" count="1" selected="0">
            <x v="3"/>
          </reference>
          <reference field="0" count="1" selected="0">
            <x v="6"/>
          </reference>
        </references>
      </pivotArea>
    </chartFormat>
    <chartFormat chart="4" format="56" series="1">
      <pivotArea type="data" outline="0" fieldPosition="0">
        <references count="2">
          <reference field="4294967294" count="1" selected="0">
            <x v="3"/>
          </reference>
          <reference field="0" count="1" selected="0">
            <x v="12"/>
          </reference>
        </references>
      </pivotArea>
    </chartFormat>
    <chartFormat chart="4" format="57" series="1">
      <pivotArea type="data" outline="0" fieldPosition="0">
        <references count="2">
          <reference field="4294967294" count="1" selected="0">
            <x v="3"/>
          </reference>
          <reference field="0" count="1" selected="0">
            <x v="13"/>
          </reference>
        </references>
      </pivotArea>
    </chartFormat>
    <chartFormat chart="4" format="58" series="1">
      <pivotArea type="data" outline="0" fieldPosition="0">
        <references count="2">
          <reference field="4294967294" count="1" selected="0">
            <x v="3"/>
          </reference>
          <reference field="0" count="1" selected="0">
            <x v="17"/>
          </reference>
        </references>
      </pivotArea>
    </chartFormat>
    <chartFormat chart="4" format="59" series="1">
      <pivotArea type="data" outline="0" fieldPosition="0">
        <references count="2">
          <reference field="4294967294" count="1" selected="0">
            <x v="3"/>
          </reference>
          <reference field="0" count="1" selected="0">
            <x v="19"/>
          </reference>
        </references>
      </pivotArea>
    </chartFormat>
    <chartFormat chart="4" format="60" series="1">
      <pivotArea type="data" outline="0" fieldPosition="0">
        <references count="2">
          <reference field="4294967294" count="1" selected="0">
            <x v="3"/>
          </reference>
          <reference field="0" count="1" selected="0">
            <x v="22"/>
          </reference>
        </references>
      </pivotArea>
    </chartFormat>
    <chartFormat chart="4" format="61" series="1">
      <pivotArea type="data" outline="0" fieldPosition="0">
        <references count="2">
          <reference field="4294967294" count="1" selected="0">
            <x v="3"/>
          </reference>
          <reference field="0" count="1" selected="0">
            <x v="23"/>
          </reference>
        </references>
      </pivotArea>
    </chartFormat>
    <chartFormat chart="4" format="62" series="1">
      <pivotArea type="data" outline="0" fieldPosition="0">
        <references count="2">
          <reference field="4294967294" count="1" selected="0">
            <x v="3"/>
          </reference>
          <reference field="0" count="1" selected="0">
            <x v="31"/>
          </reference>
        </references>
      </pivotArea>
    </chartFormat>
    <chartFormat chart="4" format="63" series="1">
      <pivotArea type="data" outline="0" fieldPosition="0">
        <references count="2">
          <reference field="4294967294" count="1" selected="0">
            <x v="3"/>
          </reference>
          <reference field="0" count="1" selected="0">
            <x v="32"/>
          </reference>
        </references>
      </pivotArea>
    </chartFormat>
    <chartFormat chart="4" format="64" series="1">
      <pivotArea type="data" outline="0" fieldPosition="0">
        <references count="2">
          <reference field="4294967294" count="1" selected="0">
            <x v="3"/>
          </reference>
          <reference field="0" count="1" selected="0">
            <x v="35"/>
          </reference>
        </references>
      </pivotArea>
    </chartFormat>
    <chartFormat chart="6" format="69" series="1">
      <pivotArea type="data" outline="0" fieldPosition="0">
        <references count="2">
          <reference field="4294967294" count="1" selected="0">
            <x v="1"/>
          </reference>
          <reference field="0" count="1" selected="0">
            <x v="38"/>
          </reference>
        </references>
      </pivotArea>
    </chartFormat>
    <chartFormat chart="6" format="70" series="1">
      <pivotArea type="data" outline="0" fieldPosition="0">
        <references count="2">
          <reference field="4294967294" count="1" selected="0">
            <x v="1"/>
          </reference>
          <reference field="0" count="1" selected="0">
            <x v="39"/>
          </reference>
        </references>
      </pivotArea>
    </chartFormat>
    <chartFormat chart="6" format="71" series="1">
      <pivotArea type="data" outline="0" fieldPosition="0">
        <references count="2">
          <reference field="4294967294" count="1" selected="0">
            <x v="1"/>
          </reference>
          <reference field="0" count="1" selected="0">
            <x v="40"/>
          </reference>
        </references>
      </pivotArea>
    </chartFormat>
    <chartFormat chart="6" format="72" series="1">
      <pivotArea type="data" outline="0" fieldPosition="0">
        <references count="2">
          <reference field="4294967294" count="1" selected="0">
            <x v="1"/>
          </reference>
          <reference field="0" count="1" selected="0">
            <x v="41"/>
          </reference>
        </references>
      </pivotArea>
    </chartFormat>
    <chartFormat chart="6" format="73" series="1">
      <pivotArea type="data" outline="0" fieldPosition="0">
        <references count="2">
          <reference field="4294967294" count="1" selected="0">
            <x v="1"/>
          </reference>
          <reference field="0" count="1" selected="0">
            <x v="43"/>
          </reference>
        </references>
      </pivotArea>
    </chartFormat>
    <chartFormat chart="6" format="74" series="1">
      <pivotArea type="data" outline="0" fieldPosition="0">
        <references count="2">
          <reference field="4294967294" count="1" selected="0">
            <x v="1"/>
          </reference>
          <reference field="0" count="1" selected="0">
            <x v="2"/>
          </reference>
        </references>
      </pivotArea>
    </chartFormat>
    <chartFormat chart="6" format="75" series="1">
      <pivotArea type="data" outline="0" fieldPosition="0">
        <references count="2">
          <reference field="4294967294" count="1" selected="0">
            <x v="1"/>
          </reference>
          <reference field="0" count="1" selected="0">
            <x v="3"/>
          </reference>
        </references>
      </pivotArea>
    </chartFormat>
    <chartFormat chart="6" format="76" series="1">
      <pivotArea type="data" outline="0" fieldPosition="0">
        <references count="2">
          <reference field="4294967294" count="1" selected="0">
            <x v="1"/>
          </reference>
          <reference field="0" count="1" selected="0">
            <x v="4"/>
          </reference>
        </references>
      </pivotArea>
    </chartFormat>
    <chartFormat chart="6" format="77" series="1">
      <pivotArea type="data" outline="0" fieldPosition="0">
        <references count="2">
          <reference field="4294967294" count="1" selected="0">
            <x v="1"/>
          </reference>
          <reference field="0" count="1" selected="0">
            <x v="6"/>
          </reference>
        </references>
      </pivotArea>
    </chartFormat>
    <chartFormat chart="6" format="78" series="1">
      <pivotArea type="data" outline="0" fieldPosition="0">
        <references count="2">
          <reference field="4294967294" count="1" selected="0">
            <x v="1"/>
          </reference>
          <reference field="0" count="1" selected="0">
            <x v="12"/>
          </reference>
        </references>
      </pivotArea>
    </chartFormat>
    <chartFormat chart="6" format="79" series="1">
      <pivotArea type="data" outline="0" fieldPosition="0">
        <references count="2">
          <reference field="4294967294" count="1" selected="0">
            <x v="1"/>
          </reference>
          <reference field="0" count="1" selected="0">
            <x v="13"/>
          </reference>
        </references>
      </pivotArea>
    </chartFormat>
    <chartFormat chart="6" format="80" series="1">
      <pivotArea type="data" outline="0" fieldPosition="0">
        <references count="2">
          <reference field="4294967294" count="1" selected="0">
            <x v="1"/>
          </reference>
          <reference field="0" count="1" selected="0">
            <x v="17"/>
          </reference>
        </references>
      </pivotArea>
    </chartFormat>
    <chartFormat chart="6" format="81" series="1">
      <pivotArea type="data" outline="0" fieldPosition="0">
        <references count="2">
          <reference field="4294967294" count="1" selected="0">
            <x v="1"/>
          </reference>
          <reference field="0" count="1" selected="0">
            <x v="19"/>
          </reference>
        </references>
      </pivotArea>
    </chartFormat>
    <chartFormat chart="6" format="82" series="1">
      <pivotArea type="data" outline="0" fieldPosition="0">
        <references count="2">
          <reference field="4294967294" count="1" selected="0">
            <x v="1"/>
          </reference>
          <reference field="0" count="1" selected="0">
            <x v="22"/>
          </reference>
        </references>
      </pivotArea>
    </chartFormat>
    <chartFormat chart="6" format="83" series="1">
      <pivotArea type="data" outline="0" fieldPosition="0">
        <references count="2">
          <reference field="4294967294" count="1" selected="0">
            <x v="1"/>
          </reference>
          <reference field="0" count="1" selected="0">
            <x v="23"/>
          </reference>
        </references>
      </pivotArea>
    </chartFormat>
    <chartFormat chart="6" format="84" series="1">
      <pivotArea type="data" outline="0" fieldPosition="0">
        <references count="2">
          <reference field="4294967294" count="1" selected="0">
            <x v="1"/>
          </reference>
          <reference field="0" count="1" selected="0">
            <x v="31"/>
          </reference>
        </references>
      </pivotArea>
    </chartFormat>
    <chartFormat chart="6" format="85" series="1">
      <pivotArea type="data" outline="0" fieldPosition="0">
        <references count="2">
          <reference field="4294967294" count="1" selected="0">
            <x v="1"/>
          </reference>
          <reference field="0" count="1" selected="0">
            <x v="32"/>
          </reference>
        </references>
      </pivotArea>
    </chartFormat>
    <chartFormat chart="6" format="86" series="1">
      <pivotArea type="data" outline="0" fieldPosition="0">
        <references count="2">
          <reference field="4294967294" count="1" selected="0">
            <x v="1"/>
          </reference>
          <reference field="0" count="1" selected="0">
            <x v="35"/>
          </reference>
        </references>
      </pivotArea>
    </chartFormat>
    <chartFormat chart="6" format="87" series="1">
      <pivotArea type="data" outline="0" fieldPosition="0">
        <references count="2">
          <reference field="4294967294" count="1" selected="0">
            <x v="1"/>
          </reference>
          <reference field="0" count="1" selected="0">
            <x v="37"/>
          </reference>
        </references>
      </pivotArea>
    </chartFormat>
    <chartFormat chart="4" format="65" series="1">
      <pivotArea type="data" outline="0" fieldPosition="0">
        <references count="2">
          <reference field="4294967294" count="1" selected="0">
            <x v="1"/>
          </reference>
          <reference field="0" count="1" selected="0">
            <x v="38"/>
          </reference>
        </references>
      </pivotArea>
    </chartFormat>
    <chartFormat chart="4" format="66" series="1">
      <pivotArea type="data" outline="0" fieldPosition="0">
        <references count="2">
          <reference field="4294967294" count="1" selected="0">
            <x v="1"/>
          </reference>
          <reference field="0" count="1" selected="0">
            <x v="39"/>
          </reference>
        </references>
      </pivotArea>
    </chartFormat>
    <chartFormat chart="4" format="67" series="1">
      <pivotArea type="data" outline="0" fieldPosition="0">
        <references count="2">
          <reference field="4294967294" count="1" selected="0">
            <x v="1"/>
          </reference>
          <reference field="0" count="1" selected="0">
            <x v="40"/>
          </reference>
        </references>
      </pivotArea>
    </chartFormat>
    <chartFormat chart="4" format="68" series="1">
      <pivotArea type="data" outline="0" fieldPosition="0">
        <references count="2">
          <reference field="4294967294" count="1" selected="0">
            <x v="1"/>
          </reference>
          <reference field="0" count="1" selected="0">
            <x v="41"/>
          </reference>
        </references>
      </pivotArea>
    </chartFormat>
    <chartFormat chart="4" format="69" series="1">
      <pivotArea type="data" outline="0" fieldPosition="0">
        <references count="2">
          <reference field="4294967294" count="1" selected="0">
            <x v="1"/>
          </reference>
          <reference field="0" count="1" selected="0">
            <x v="43"/>
          </reference>
        </references>
      </pivotArea>
    </chartFormat>
    <chartFormat chart="4" format="70" series="1">
      <pivotArea type="data" outline="0" fieldPosition="0">
        <references count="2">
          <reference field="4294967294" count="1" selected="0">
            <x v="1"/>
          </reference>
          <reference field="0" count="1" selected="0">
            <x v="2"/>
          </reference>
        </references>
      </pivotArea>
    </chartFormat>
    <chartFormat chart="4" format="71" series="1">
      <pivotArea type="data" outline="0" fieldPosition="0">
        <references count="2">
          <reference field="4294967294" count="1" selected="0">
            <x v="1"/>
          </reference>
          <reference field="0" count="1" selected="0">
            <x v="3"/>
          </reference>
        </references>
      </pivotArea>
    </chartFormat>
    <chartFormat chart="4" format="72" series="1">
      <pivotArea type="data" outline="0" fieldPosition="0">
        <references count="2">
          <reference field="4294967294" count="1" selected="0">
            <x v="1"/>
          </reference>
          <reference field="0" count="1" selected="0">
            <x v="4"/>
          </reference>
        </references>
      </pivotArea>
    </chartFormat>
    <chartFormat chart="4" format="73" series="1">
      <pivotArea type="data" outline="0" fieldPosition="0">
        <references count="2">
          <reference field="4294967294" count="1" selected="0">
            <x v="1"/>
          </reference>
          <reference field="0" count="1" selected="0">
            <x v="6"/>
          </reference>
        </references>
      </pivotArea>
    </chartFormat>
    <chartFormat chart="4" format="74" series="1">
      <pivotArea type="data" outline="0" fieldPosition="0">
        <references count="2">
          <reference field="4294967294" count="1" selected="0">
            <x v="1"/>
          </reference>
          <reference field="0" count="1" selected="0">
            <x v="12"/>
          </reference>
        </references>
      </pivotArea>
    </chartFormat>
    <chartFormat chart="4" format="75" series="1">
      <pivotArea type="data" outline="0" fieldPosition="0">
        <references count="2">
          <reference field="4294967294" count="1" selected="0">
            <x v="1"/>
          </reference>
          <reference field="0" count="1" selected="0">
            <x v="13"/>
          </reference>
        </references>
      </pivotArea>
    </chartFormat>
    <chartFormat chart="4" format="76" series="1">
      <pivotArea type="data" outline="0" fieldPosition="0">
        <references count="2">
          <reference field="4294967294" count="1" selected="0">
            <x v="1"/>
          </reference>
          <reference field="0" count="1" selected="0">
            <x v="17"/>
          </reference>
        </references>
      </pivotArea>
    </chartFormat>
    <chartFormat chart="4" format="77" series="1">
      <pivotArea type="data" outline="0" fieldPosition="0">
        <references count="2">
          <reference field="4294967294" count="1" selected="0">
            <x v="1"/>
          </reference>
          <reference field="0" count="1" selected="0">
            <x v="19"/>
          </reference>
        </references>
      </pivotArea>
    </chartFormat>
    <chartFormat chart="4" format="78" series="1">
      <pivotArea type="data" outline="0" fieldPosition="0">
        <references count="2">
          <reference field="4294967294" count="1" selected="0">
            <x v="1"/>
          </reference>
          <reference field="0" count="1" selected="0">
            <x v="22"/>
          </reference>
        </references>
      </pivotArea>
    </chartFormat>
    <chartFormat chart="4" format="79" series="1">
      <pivotArea type="data" outline="0" fieldPosition="0">
        <references count="2">
          <reference field="4294967294" count="1" selected="0">
            <x v="1"/>
          </reference>
          <reference field="0" count="1" selected="0">
            <x v="23"/>
          </reference>
        </references>
      </pivotArea>
    </chartFormat>
    <chartFormat chart="4" format="80" series="1">
      <pivotArea type="data" outline="0" fieldPosition="0">
        <references count="2">
          <reference field="4294967294" count="1" selected="0">
            <x v="1"/>
          </reference>
          <reference field="0" count="1" selected="0">
            <x v="31"/>
          </reference>
        </references>
      </pivotArea>
    </chartFormat>
    <chartFormat chart="4" format="81" series="1">
      <pivotArea type="data" outline="0" fieldPosition="0">
        <references count="2">
          <reference field="4294967294" count="1" selected="0">
            <x v="1"/>
          </reference>
          <reference field="0" count="1" selected="0">
            <x v="32"/>
          </reference>
        </references>
      </pivotArea>
    </chartFormat>
    <chartFormat chart="4" format="82" series="1">
      <pivotArea type="data" outline="0" fieldPosition="0">
        <references count="2">
          <reference field="4294967294" count="1" selected="0">
            <x v="1"/>
          </reference>
          <reference field="0" count="1" selected="0">
            <x v="35"/>
          </reference>
        </references>
      </pivotArea>
    </chartFormat>
    <chartFormat chart="4" format="83" series="1">
      <pivotArea type="data" outline="0" fieldPosition="0">
        <references count="2">
          <reference field="4294967294" count="1" selected="0">
            <x v="1"/>
          </reference>
          <reference field="0" count="1" selected="0">
            <x v="37"/>
          </reference>
        </references>
      </pivotArea>
    </chartFormat>
    <chartFormat chart="6" format="88" series="1">
      <pivotArea type="data" outline="0" fieldPosition="0">
        <references count="2">
          <reference field="4294967294" count="1" selected="0">
            <x v="2"/>
          </reference>
          <reference field="0" count="1" selected="0">
            <x v="39"/>
          </reference>
        </references>
      </pivotArea>
    </chartFormat>
    <chartFormat chart="6" format="89" series="1">
      <pivotArea type="data" outline="0" fieldPosition="0">
        <references count="2">
          <reference field="4294967294" count="1" selected="0">
            <x v="2"/>
          </reference>
          <reference field="0" count="1" selected="0">
            <x v="40"/>
          </reference>
        </references>
      </pivotArea>
    </chartFormat>
    <chartFormat chart="6" format="90" series="1">
      <pivotArea type="data" outline="0" fieldPosition="0">
        <references count="2">
          <reference field="4294967294" count="1" selected="0">
            <x v="2"/>
          </reference>
          <reference field="0" count="1" selected="0">
            <x v="41"/>
          </reference>
        </references>
      </pivotArea>
    </chartFormat>
    <chartFormat chart="6" format="91" series="1">
      <pivotArea type="data" outline="0" fieldPosition="0">
        <references count="2">
          <reference field="4294967294" count="1" selected="0">
            <x v="2"/>
          </reference>
          <reference field="0" count="1" selected="0">
            <x v="43"/>
          </reference>
        </references>
      </pivotArea>
    </chartFormat>
    <chartFormat chart="6" format="92" series="1">
      <pivotArea type="data" outline="0" fieldPosition="0">
        <references count="2">
          <reference field="4294967294" count="1" selected="0">
            <x v="2"/>
          </reference>
          <reference field="0" count="1" selected="0">
            <x v="2"/>
          </reference>
        </references>
      </pivotArea>
    </chartFormat>
    <chartFormat chart="6" format="93" series="1">
      <pivotArea type="data" outline="0" fieldPosition="0">
        <references count="2">
          <reference field="4294967294" count="1" selected="0">
            <x v="2"/>
          </reference>
          <reference field="0" count="1" selected="0">
            <x v="3"/>
          </reference>
        </references>
      </pivotArea>
    </chartFormat>
    <chartFormat chart="6" format="94" series="1">
      <pivotArea type="data" outline="0" fieldPosition="0">
        <references count="2">
          <reference field="4294967294" count="1" selected="0">
            <x v="2"/>
          </reference>
          <reference field="0" count="1" selected="0">
            <x v="4"/>
          </reference>
        </references>
      </pivotArea>
    </chartFormat>
    <chartFormat chart="6" format="95" series="1">
      <pivotArea type="data" outline="0" fieldPosition="0">
        <references count="2">
          <reference field="4294967294" count="1" selected="0">
            <x v="2"/>
          </reference>
          <reference field="0" count="1" selected="0">
            <x v="6"/>
          </reference>
        </references>
      </pivotArea>
    </chartFormat>
    <chartFormat chart="6" format="96" series="1">
      <pivotArea type="data" outline="0" fieldPosition="0">
        <references count="2">
          <reference field="4294967294" count="1" selected="0">
            <x v="2"/>
          </reference>
          <reference field="0" count="1" selected="0">
            <x v="12"/>
          </reference>
        </references>
      </pivotArea>
    </chartFormat>
    <chartFormat chart="6" format="97" series="1">
      <pivotArea type="data" outline="0" fieldPosition="0">
        <references count="2">
          <reference field="4294967294" count="1" selected="0">
            <x v="2"/>
          </reference>
          <reference field="0" count="1" selected="0">
            <x v="13"/>
          </reference>
        </references>
      </pivotArea>
    </chartFormat>
    <chartFormat chart="6" format="98" series="1">
      <pivotArea type="data" outline="0" fieldPosition="0">
        <references count="2">
          <reference field="4294967294" count="1" selected="0">
            <x v="2"/>
          </reference>
          <reference field="0" count="1" selected="0">
            <x v="17"/>
          </reference>
        </references>
      </pivotArea>
    </chartFormat>
    <chartFormat chart="6" format="99" series="1">
      <pivotArea type="data" outline="0" fieldPosition="0">
        <references count="2">
          <reference field="4294967294" count="1" selected="0">
            <x v="2"/>
          </reference>
          <reference field="0" count="1" selected="0">
            <x v="19"/>
          </reference>
        </references>
      </pivotArea>
    </chartFormat>
    <chartFormat chart="6" format="100" series="1">
      <pivotArea type="data" outline="0" fieldPosition="0">
        <references count="2">
          <reference field="4294967294" count="1" selected="0">
            <x v="2"/>
          </reference>
          <reference field="0" count="1" selected="0">
            <x v="22"/>
          </reference>
        </references>
      </pivotArea>
    </chartFormat>
    <chartFormat chart="6" format="101" series="1">
      <pivotArea type="data" outline="0" fieldPosition="0">
        <references count="2">
          <reference field="4294967294" count="1" selected="0">
            <x v="2"/>
          </reference>
          <reference field="0" count="1" selected="0">
            <x v="23"/>
          </reference>
        </references>
      </pivotArea>
    </chartFormat>
    <chartFormat chart="6" format="102" series="1">
      <pivotArea type="data" outline="0" fieldPosition="0">
        <references count="2">
          <reference field="4294967294" count="1" selected="0">
            <x v="2"/>
          </reference>
          <reference field="0" count="1" selected="0">
            <x v="31"/>
          </reference>
        </references>
      </pivotArea>
    </chartFormat>
    <chartFormat chart="6" format="103" series="1">
      <pivotArea type="data" outline="0" fieldPosition="0">
        <references count="2">
          <reference field="4294967294" count="1" selected="0">
            <x v="2"/>
          </reference>
          <reference field="0" count="1" selected="0">
            <x v="32"/>
          </reference>
        </references>
      </pivotArea>
    </chartFormat>
    <chartFormat chart="6" format="104" series="1">
      <pivotArea type="data" outline="0" fieldPosition="0">
        <references count="2">
          <reference field="4294967294" count="1" selected="0">
            <x v="2"/>
          </reference>
          <reference field="0" count="1" selected="0">
            <x v="35"/>
          </reference>
        </references>
      </pivotArea>
    </chartFormat>
    <chartFormat chart="6" format="105" series="1">
      <pivotArea type="data" outline="0" fieldPosition="0">
        <references count="2">
          <reference field="4294967294" count="1" selected="0">
            <x v="2"/>
          </reference>
          <reference field="0" count="1" selected="0">
            <x v="37"/>
          </reference>
        </references>
      </pivotArea>
    </chartFormat>
    <chartFormat chart="6" format="106" series="1">
      <pivotArea type="data" outline="0" fieldPosition="0">
        <references count="2">
          <reference field="4294967294" count="1" selected="0">
            <x v="2"/>
          </reference>
          <reference field="0" count="1" selected="0">
            <x v="38"/>
          </reference>
        </references>
      </pivotArea>
    </chartFormat>
    <chartFormat chart="4" format="84" series="1">
      <pivotArea type="data" outline="0" fieldPosition="0">
        <references count="2">
          <reference field="4294967294" count="1" selected="0">
            <x v="2"/>
          </reference>
          <reference field="0" count="1" selected="0">
            <x v="39"/>
          </reference>
        </references>
      </pivotArea>
    </chartFormat>
    <chartFormat chart="4" format="85" series="1">
      <pivotArea type="data" outline="0" fieldPosition="0">
        <references count="2">
          <reference field="4294967294" count="1" selected="0">
            <x v="2"/>
          </reference>
          <reference field="0" count="1" selected="0">
            <x v="40"/>
          </reference>
        </references>
      </pivotArea>
    </chartFormat>
    <chartFormat chart="4" format="86" series="1">
      <pivotArea type="data" outline="0" fieldPosition="0">
        <references count="2">
          <reference field="4294967294" count="1" selected="0">
            <x v="2"/>
          </reference>
          <reference field="0" count="1" selected="0">
            <x v="41"/>
          </reference>
        </references>
      </pivotArea>
    </chartFormat>
    <chartFormat chart="4" format="87" series="1">
      <pivotArea type="data" outline="0" fieldPosition="0">
        <references count="2">
          <reference field="4294967294" count="1" selected="0">
            <x v="2"/>
          </reference>
          <reference field="0" count="1" selected="0">
            <x v="43"/>
          </reference>
        </references>
      </pivotArea>
    </chartFormat>
    <chartFormat chart="4" format="88" series="1">
      <pivotArea type="data" outline="0" fieldPosition="0">
        <references count="2">
          <reference field="4294967294" count="1" selected="0">
            <x v="2"/>
          </reference>
          <reference field="0" count="1" selected="0">
            <x v="2"/>
          </reference>
        </references>
      </pivotArea>
    </chartFormat>
    <chartFormat chart="4" format="89" series="1">
      <pivotArea type="data" outline="0" fieldPosition="0">
        <references count="2">
          <reference field="4294967294" count="1" selected="0">
            <x v="2"/>
          </reference>
          <reference field="0" count="1" selected="0">
            <x v="3"/>
          </reference>
        </references>
      </pivotArea>
    </chartFormat>
    <chartFormat chart="4" format="90" series="1">
      <pivotArea type="data" outline="0" fieldPosition="0">
        <references count="2">
          <reference field="4294967294" count="1" selected="0">
            <x v="2"/>
          </reference>
          <reference field="0" count="1" selected="0">
            <x v="4"/>
          </reference>
        </references>
      </pivotArea>
    </chartFormat>
    <chartFormat chart="4" format="91" series="1">
      <pivotArea type="data" outline="0" fieldPosition="0">
        <references count="2">
          <reference field="4294967294" count="1" selected="0">
            <x v="2"/>
          </reference>
          <reference field="0" count="1" selected="0">
            <x v="6"/>
          </reference>
        </references>
      </pivotArea>
    </chartFormat>
    <chartFormat chart="4" format="92" series="1">
      <pivotArea type="data" outline="0" fieldPosition="0">
        <references count="2">
          <reference field="4294967294" count="1" selected="0">
            <x v="2"/>
          </reference>
          <reference field="0" count="1" selected="0">
            <x v="12"/>
          </reference>
        </references>
      </pivotArea>
    </chartFormat>
    <chartFormat chart="4" format="93" series="1">
      <pivotArea type="data" outline="0" fieldPosition="0">
        <references count="2">
          <reference field="4294967294" count="1" selected="0">
            <x v="2"/>
          </reference>
          <reference field="0" count="1" selected="0">
            <x v="13"/>
          </reference>
        </references>
      </pivotArea>
    </chartFormat>
    <chartFormat chart="4" format="94" series="1">
      <pivotArea type="data" outline="0" fieldPosition="0">
        <references count="2">
          <reference field="4294967294" count="1" selected="0">
            <x v="2"/>
          </reference>
          <reference field="0" count="1" selected="0">
            <x v="17"/>
          </reference>
        </references>
      </pivotArea>
    </chartFormat>
    <chartFormat chart="4" format="95" series="1">
      <pivotArea type="data" outline="0" fieldPosition="0">
        <references count="2">
          <reference field="4294967294" count="1" selected="0">
            <x v="2"/>
          </reference>
          <reference field="0" count="1" selected="0">
            <x v="19"/>
          </reference>
        </references>
      </pivotArea>
    </chartFormat>
    <chartFormat chart="4" format="96" series="1">
      <pivotArea type="data" outline="0" fieldPosition="0">
        <references count="2">
          <reference field="4294967294" count="1" selected="0">
            <x v="2"/>
          </reference>
          <reference field="0" count="1" selected="0">
            <x v="22"/>
          </reference>
        </references>
      </pivotArea>
    </chartFormat>
    <chartFormat chart="4" format="97" series="1">
      <pivotArea type="data" outline="0" fieldPosition="0">
        <references count="2">
          <reference field="4294967294" count="1" selected="0">
            <x v="2"/>
          </reference>
          <reference field="0" count="1" selected="0">
            <x v="23"/>
          </reference>
        </references>
      </pivotArea>
    </chartFormat>
    <chartFormat chart="4" format="98" series="1">
      <pivotArea type="data" outline="0" fieldPosition="0">
        <references count="2">
          <reference field="4294967294" count="1" selected="0">
            <x v="2"/>
          </reference>
          <reference field="0" count="1" selected="0">
            <x v="31"/>
          </reference>
        </references>
      </pivotArea>
    </chartFormat>
    <chartFormat chart="4" format="99" series="1">
      <pivotArea type="data" outline="0" fieldPosition="0">
        <references count="2">
          <reference field="4294967294" count="1" selected="0">
            <x v="2"/>
          </reference>
          <reference field="0" count="1" selected="0">
            <x v="32"/>
          </reference>
        </references>
      </pivotArea>
    </chartFormat>
    <chartFormat chart="4" format="100" series="1">
      <pivotArea type="data" outline="0" fieldPosition="0">
        <references count="2">
          <reference field="4294967294" count="1" selected="0">
            <x v="2"/>
          </reference>
          <reference field="0" count="1" selected="0">
            <x v="35"/>
          </reference>
        </references>
      </pivotArea>
    </chartFormat>
    <chartFormat chart="4" format="101" series="1">
      <pivotArea type="data" outline="0" fieldPosition="0">
        <references count="2">
          <reference field="4294967294" count="1" selected="0">
            <x v="2"/>
          </reference>
          <reference field="0" count="1" selected="0">
            <x v="37"/>
          </reference>
        </references>
      </pivotArea>
    </chartFormat>
    <chartFormat chart="4" format="102" series="1">
      <pivotArea type="data" outline="0" fieldPosition="0">
        <references count="2">
          <reference field="4294967294" count="1" selected="0">
            <x v="2"/>
          </reference>
          <reference field="0" count="1" selected="0">
            <x v="38"/>
          </reference>
        </references>
      </pivotArea>
    </chartFormat>
    <chartFormat chart="7" format="0" series="1">
      <pivotArea type="data" outline="0" fieldPosition="0">
        <references count="2">
          <reference field="4294967294" count="1" selected="0">
            <x v="0"/>
          </reference>
          <reference field="0" count="1" selected="0">
            <x v="2"/>
          </reference>
        </references>
      </pivotArea>
    </chartFormat>
    <chartFormat chart="7" format="1" series="1">
      <pivotArea type="data" outline="0" fieldPosition="0">
        <references count="2">
          <reference field="4294967294" count="1" selected="0">
            <x v="1"/>
          </reference>
          <reference field="0" count="1" selected="0">
            <x v="2"/>
          </reference>
        </references>
      </pivotArea>
    </chartFormat>
    <chartFormat chart="7" format="2" series="1">
      <pivotArea type="data" outline="0" fieldPosition="0">
        <references count="2">
          <reference field="4294967294" count="1" selected="0">
            <x v="2"/>
          </reference>
          <reference field="0" count="1" selected="0">
            <x v="2"/>
          </reference>
        </references>
      </pivotArea>
    </chartFormat>
    <chartFormat chart="7" format="3" series="1">
      <pivotArea type="data" outline="0" fieldPosition="0">
        <references count="2">
          <reference field="4294967294" count="1" selected="0">
            <x v="3"/>
          </reference>
          <reference field="0" count="1" selected="0">
            <x v="2"/>
          </reference>
        </references>
      </pivotArea>
    </chartFormat>
    <chartFormat chart="7" format="4" series="1">
      <pivotArea type="data" outline="0" fieldPosition="0">
        <references count="2">
          <reference field="4294967294" count="1" selected="0">
            <x v="4"/>
          </reference>
          <reference field="0" count="1" selected="0">
            <x v="2"/>
          </reference>
        </references>
      </pivotArea>
    </chartFormat>
    <chartFormat chart="8" format="5" series="1">
      <pivotArea type="data" outline="0" fieldPosition="0">
        <references count="2">
          <reference field="4294967294" count="1" selected="0">
            <x v="0"/>
          </reference>
          <reference field="0" count="1" selected="0">
            <x v="2"/>
          </reference>
        </references>
      </pivotArea>
    </chartFormat>
    <chartFormat chart="8" format="6" series="1">
      <pivotArea type="data" outline="0" fieldPosition="0">
        <references count="2">
          <reference field="4294967294" count="1" selected="0">
            <x v="1"/>
          </reference>
          <reference field="0" count="1" selected="0">
            <x v="2"/>
          </reference>
        </references>
      </pivotArea>
    </chartFormat>
    <chartFormat chart="8" format="7" series="1">
      <pivotArea type="data" outline="0" fieldPosition="0">
        <references count="2">
          <reference field="4294967294" count="1" selected="0">
            <x v="2"/>
          </reference>
          <reference field="0" count="1" selected="0">
            <x v="2"/>
          </reference>
        </references>
      </pivotArea>
    </chartFormat>
    <chartFormat chart="8" format="8" series="1">
      <pivotArea type="data" outline="0" fieldPosition="0">
        <references count="2">
          <reference field="4294967294" count="1" selected="0">
            <x v="3"/>
          </reference>
          <reference field="0" count="1" selected="0">
            <x v="2"/>
          </reference>
        </references>
      </pivotArea>
    </chartFormat>
    <chartFormat chart="8" format="9" series="1">
      <pivotArea type="data" outline="0" fieldPosition="0">
        <references count="2">
          <reference field="4294967294" count="1" selected="0">
            <x v="4"/>
          </reference>
          <reference field="0" count="1" selected="0">
            <x v="2"/>
          </reference>
        </references>
      </pivotArea>
    </chartFormat>
    <chartFormat chart="9" format="10" series="1">
      <pivotArea type="data" outline="0" fieldPosition="0">
        <references count="2">
          <reference field="4294967294" count="1" selected="0">
            <x v="0"/>
          </reference>
          <reference field="0" count="1" selected="0">
            <x v="2"/>
          </reference>
        </references>
      </pivotArea>
    </chartFormat>
    <chartFormat chart="9" format="11" series="1">
      <pivotArea type="data" outline="0" fieldPosition="0">
        <references count="2">
          <reference field="4294967294" count="1" selected="0">
            <x v="1"/>
          </reference>
          <reference field="0" count="1" selected="0">
            <x v="2"/>
          </reference>
        </references>
      </pivotArea>
    </chartFormat>
    <chartFormat chart="9" format="12" series="1">
      <pivotArea type="data" outline="0" fieldPosition="0">
        <references count="2">
          <reference field="4294967294" count="1" selected="0">
            <x v="2"/>
          </reference>
          <reference field="0" count="1" selected="0">
            <x v="2"/>
          </reference>
        </references>
      </pivotArea>
    </chartFormat>
    <chartFormat chart="9" format="13" series="1">
      <pivotArea type="data" outline="0" fieldPosition="0">
        <references count="2">
          <reference field="4294967294" count="1" selected="0">
            <x v="3"/>
          </reference>
          <reference field="0" count="1" selected="0">
            <x v="2"/>
          </reference>
        </references>
      </pivotArea>
    </chartFormat>
    <chartFormat chart="9" format="14" series="1">
      <pivotArea type="data" outline="0" fieldPosition="0">
        <references count="2">
          <reference field="4294967294" count="1" selected="0">
            <x v="4"/>
          </reference>
          <reference field="0" count="1" selected="0">
            <x v="2"/>
          </reference>
        </references>
      </pivotArea>
    </chartFormat>
    <chartFormat chart="9" format="15">
      <pivotArea type="data" outline="0" fieldPosition="0">
        <references count="3">
          <reference field="4294967294" count="1" selected="0">
            <x v="0"/>
          </reference>
          <reference field="0" count="1" selected="0">
            <x v="2"/>
          </reference>
          <reference field="1" count="1" selected="0">
            <x v="1"/>
          </reference>
        </references>
      </pivotArea>
    </chartFormat>
  </chartFormats>
  <pivotTableStyleInfo name="PivotStyleLight16" showRowHeaders="1" showColHeaders="1" showRowStripes="0" showColStripes="0" showLastColumn="1"/>
  <filters count="1">
    <filter fld="0" type="sum" evalOrder="-1" id="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2D7BFB3-C8E6-49BF-AC75-F7BEF523156B}"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7">
  <location ref="D31:E76" firstHeaderRow="1" firstDataRow="1" firstDataCol="1"/>
  <pivotFields count="14">
    <pivotField axis="axisRow"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items count="10">
        <item x="8"/>
        <item x="1"/>
        <item x="3"/>
        <item x="4"/>
        <item x="5"/>
        <item x="0"/>
        <item x="7"/>
        <item x="2"/>
        <item x="6"/>
        <item t="default"/>
      </items>
    </pivotField>
    <pivotField showAll="0"/>
    <pivotField showAll="0"/>
    <pivotField showAll="0"/>
    <pivotField showAll="0"/>
    <pivotField showAll="0"/>
    <pivotField showAll="0"/>
    <pivotField dataField="1" showAll="0">
      <items count="48">
        <item x="21"/>
        <item x="39"/>
        <item x="45"/>
        <item x="20"/>
        <item x="5"/>
        <item x="13"/>
        <item x="23"/>
        <item x="40"/>
        <item x="46"/>
        <item x="16"/>
        <item x="15"/>
        <item x="36"/>
        <item x="0"/>
        <item x="14"/>
        <item x="7"/>
        <item x="4"/>
        <item x="37"/>
        <item x="18"/>
        <item x="31"/>
        <item x="27"/>
        <item x="30"/>
        <item x="17"/>
        <item x="12"/>
        <item x="9"/>
        <item x="32"/>
        <item x="22"/>
        <item x="34"/>
        <item x="3"/>
        <item x="28"/>
        <item x="42"/>
        <item x="33"/>
        <item x="41"/>
        <item x="38"/>
        <item x="29"/>
        <item x="2"/>
        <item x="1"/>
        <item x="11"/>
        <item x="10"/>
        <item x="19"/>
        <item x="26"/>
        <item x="25"/>
        <item x="8"/>
        <item x="35"/>
        <item x="6"/>
        <item x="43"/>
        <item x="44"/>
        <item x="24"/>
        <item t="default"/>
      </items>
    </pivotField>
    <pivotField showAll="0"/>
    <pivotField showAll="0"/>
    <pivotField showAll="0"/>
    <pivotField showAll="0"/>
    <pivotField showAll="0"/>
  </pivotFields>
  <rowFields count="1">
    <field x="0"/>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rowItems>
  <colItems count="1">
    <i/>
  </colItems>
  <dataFields count="1">
    <dataField name="Sum of water work &amp; street  light electricity consumption" fld="8" baseField="0" baseItem="0"/>
  </dataFields>
  <formats count="2">
    <format dxfId="19">
      <pivotArea grandRow="1" outline="0" collapsedLevelsAreSubtotals="1" fieldPosition="0"/>
    </format>
    <format dxfId="18">
      <pivotArea outline="0" collapsedLevelsAreSubtotals="1" fieldPosition="0"/>
    </format>
  </formats>
  <chartFormats count="92">
    <chartFormat chart="4" format="0" series="1">
      <pivotArea type="data" outline="0" fieldPosition="0">
        <references count="1">
          <reference field="4294967294" count="1" selected="0">
            <x v="0"/>
          </reference>
        </references>
      </pivotArea>
    </chartFormat>
    <chartFormat chart="6" format="47" series="1">
      <pivotArea type="data" outline="0" fieldPosition="0">
        <references count="1">
          <reference field="4294967294" count="1" selected="0">
            <x v="0"/>
          </reference>
        </references>
      </pivotArea>
    </chartFormat>
    <chartFormat chart="6" format="48">
      <pivotArea type="data" outline="0" fieldPosition="0">
        <references count="2">
          <reference field="4294967294" count="1" selected="0">
            <x v="0"/>
          </reference>
          <reference field="0" count="1" selected="0">
            <x v="0"/>
          </reference>
        </references>
      </pivotArea>
    </chartFormat>
    <chartFormat chart="6" format="49">
      <pivotArea type="data" outline="0" fieldPosition="0">
        <references count="2">
          <reference field="4294967294" count="1" selected="0">
            <x v="0"/>
          </reference>
          <reference field="0" count="1" selected="0">
            <x v="1"/>
          </reference>
        </references>
      </pivotArea>
    </chartFormat>
    <chartFormat chart="6" format="50">
      <pivotArea type="data" outline="0" fieldPosition="0">
        <references count="2">
          <reference field="4294967294" count="1" selected="0">
            <x v="0"/>
          </reference>
          <reference field="0" count="1" selected="0">
            <x v="2"/>
          </reference>
        </references>
      </pivotArea>
    </chartFormat>
    <chartFormat chart="6" format="51">
      <pivotArea type="data" outline="0" fieldPosition="0">
        <references count="2">
          <reference field="4294967294" count="1" selected="0">
            <x v="0"/>
          </reference>
          <reference field="0" count="1" selected="0">
            <x v="3"/>
          </reference>
        </references>
      </pivotArea>
    </chartFormat>
    <chartFormat chart="6" format="52">
      <pivotArea type="data" outline="0" fieldPosition="0">
        <references count="2">
          <reference field="4294967294" count="1" selected="0">
            <x v="0"/>
          </reference>
          <reference field="0" count="1" selected="0">
            <x v="4"/>
          </reference>
        </references>
      </pivotArea>
    </chartFormat>
    <chartFormat chart="6" format="53">
      <pivotArea type="data" outline="0" fieldPosition="0">
        <references count="2">
          <reference field="4294967294" count="1" selected="0">
            <x v="0"/>
          </reference>
          <reference field="0" count="1" selected="0">
            <x v="5"/>
          </reference>
        </references>
      </pivotArea>
    </chartFormat>
    <chartFormat chart="6" format="54">
      <pivotArea type="data" outline="0" fieldPosition="0">
        <references count="2">
          <reference field="4294967294" count="1" selected="0">
            <x v="0"/>
          </reference>
          <reference field="0" count="1" selected="0">
            <x v="6"/>
          </reference>
        </references>
      </pivotArea>
    </chartFormat>
    <chartFormat chart="6" format="55">
      <pivotArea type="data" outline="0" fieldPosition="0">
        <references count="2">
          <reference field="4294967294" count="1" selected="0">
            <x v="0"/>
          </reference>
          <reference field="0" count="1" selected="0">
            <x v="7"/>
          </reference>
        </references>
      </pivotArea>
    </chartFormat>
    <chartFormat chart="6" format="56">
      <pivotArea type="data" outline="0" fieldPosition="0">
        <references count="2">
          <reference field="4294967294" count="1" selected="0">
            <x v="0"/>
          </reference>
          <reference field="0" count="1" selected="0">
            <x v="8"/>
          </reference>
        </references>
      </pivotArea>
    </chartFormat>
    <chartFormat chart="6" format="57">
      <pivotArea type="data" outline="0" fieldPosition="0">
        <references count="2">
          <reference field="4294967294" count="1" selected="0">
            <x v="0"/>
          </reference>
          <reference field="0" count="1" selected="0">
            <x v="9"/>
          </reference>
        </references>
      </pivotArea>
    </chartFormat>
    <chartFormat chart="6" format="58">
      <pivotArea type="data" outline="0" fieldPosition="0">
        <references count="2">
          <reference field="4294967294" count="1" selected="0">
            <x v="0"/>
          </reference>
          <reference field="0" count="1" selected="0">
            <x v="10"/>
          </reference>
        </references>
      </pivotArea>
    </chartFormat>
    <chartFormat chart="6" format="59">
      <pivotArea type="data" outline="0" fieldPosition="0">
        <references count="2">
          <reference field="4294967294" count="1" selected="0">
            <x v="0"/>
          </reference>
          <reference field="0" count="1" selected="0">
            <x v="11"/>
          </reference>
        </references>
      </pivotArea>
    </chartFormat>
    <chartFormat chart="6" format="60">
      <pivotArea type="data" outline="0" fieldPosition="0">
        <references count="2">
          <reference field="4294967294" count="1" selected="0">
            <x v="0"/>
          </reference>
          <reference field="0" count="1" selected="0">
            <x v="12"/>
          </reference>
        </references>
      </pivotArea>
    </chartFormat>
    <chartFormat chart="6" format="61">
      <pivotArea type="data" outline="0" fieldPosition="0">
        <references count="2">
          <reference field="4294967294" count="1" selected="0">
            <x v="0"/>
          </reference>
          <reference field="0" count="1" selected="0">
            <x v="13"/>
          </reference>
        </references>
      </pivotArea>
    </chartFormat>
    <chartFormat chart="6" format="62">
      <pivotArea type="data" outline="0" fieldPosition="0">
        <references count="2">
          <reference field="4294967294" count="1" selected="0">
            <x v="0"/>
          </reference>
          <reference field="0" count="1" selected="0">
            <x v="14"/>
          </reference>
        </references>
      </pivotArea>
    </chartFormat>
    <chartFormat chart="6" format="63">
      <pivotArea type="data" outline="0" fieldPosition="0">
        <references count="2">
          <reference field="4294967294" count="1" selected="0">
            <x v="0"/>
          </reference>
          <reference field="0" count="1" selected="0">
            <x v="15"/>
          </reference>
        </references>
      </pivotArea>
    </chartFormat>
    <chartFormat chart="6" format="64">
      <pivotArea type="data" outline="0" fieldPosition="0">
        <references count="2">
          <reference field="4294967294" count="1" selected="0">
            <x v="0"/>
          </reference>
          <reference field="0" count="1" selected="0">
            <x v="16"/>
          </reference>
        </references>
      </pivotArea>
    </chartFormat>
    <chartFormat chart="6" format="65">
      <pivotArea type="data" outline="0" fieldPosition="0">
        <references count="2">
          <reference field="4294967294" count="1" selected="0">
            <x v="0"/>
          </reference>
          <reference field="0" count="1" selected="0">
            <x v="17"/>
          </reference>
        </references>
      </pivotArea>
    </chartFormat>
    <chartFormat chart="6" format="66">
      <pivotArea type="data" outline="0" fieldPosition="0">
        <references count="2">
          <reference field="4294967294" count="1" selected="0">
            <x v="0"/>
          </reference>
          <reference field="0" count="1" selected="0">
            <x v="18"/>
          </reference>
        </references>
      </pivotArea>
    </chartFormat>
    <chartFormat chart="6" format="67">
      <pivotArea type="data" outline="0" fieldPosition="0">
        <references count="2">
          <reference field="4294967294" count="1" selected="0">
            <x v="0"/>
          </reference>
          <reference field="0" count="1" selected="0">
            <x v="19"/>
          </reference>
        </references>
      </pivotArea>
    </chartFormat>
    <chartFormat chart="6" format="68">
      <pivotArea type="data" outline="0" fieldPosition="0">
        <references count="2">
          <reference field="4294967294" count="1" selected="0">
            <x v="0"/>
          </reference>
          <reference field="0" count="1" selected="0">
            <x v="20"/>
          </reference>
        </references>
      </pivotArea>
    </chartFormat>
    <chartFormat chart="6" format="69">
      <pivotArea type="data" outline="0" fieldPosition="0">
        <references count="2">
          <reference field="4294967294" count="1" selected="0">
            <x v="0"/>
          </reference>
          <reference field="0" count="1" selected="0">
            <x v="21"/>
          </reference>
        </references>
      </pivotArea>
    </chartFormat>
    <chartFormat chart="6" format="70">
      <pivotArea type="data" outline="0" fieldPosition="0">
        <references count="2">
          <reference field="4294967294" count="1" selected="0">
            <x v="0"/>
          </reference>
          <reference field="0" count="1" selected="0">
            <x v="22"/>
          </reference>
        </references>
      </pivotArea>
    </chartFormat>
    <chartFormat chart="6" format="71">
      <pivotArea type="data" outline="0" fieldPosition="0">
        <references count="2">
          <reference field="4294967294" count="1" selected="0">
            <x v="0"/>
          </reference>
          <reference field="0" count="1" selected="0">
            <x v="23"/>
          </reference>
        </references>
      </pivotArea>
    </chartFormat>
    <chartFormat chart="6" format="72">
      <pivotArea type="data" outline="0" fieldPosition="0">
        <references count="2">
          <reference field="4294967294" count="1" selected="0">
            <x v="0"/>
          </reference>
          <reference field="0" count="1" selected="0">
            <x v="24"/>
          </reference>
        </references>
      </pivotArea>
    </chartFormat>
    <chartFormat chart="6" format="73">
      <pivotArea type="data" outline="0" fieldPosition="0">
        <references count="2">
          <reference field="4294967294" count="1" selected="0">
            <x v="0"/>
          </reference>
          <reference field="0" count="1" selected="0">
            <x v="25"/>
          </reference>
        </references>
      </pivotArea>
    </chartFormat>
    <chartFormat chart="6" format="74">
      <pivotArea type="data" outline="0" fieldPosition="0">
        <references count="2">
          <reference field="4294967294" count="1" selected="0">
            <x v="0"/>
          </reference>
          <reference field="0" count="1" selected="0">
            <x v="26"/>
          </reference>
        </references>
      </pivotArea>
    </chartFormat>
    <chartFormat chart="6" format="75">
      <pivotArea type="data" outline="0" fieldPosition="0">
        <references count="2">
          <reference field="4294967294" count="1" selected="0">
            <x v="0"/>
          </reference>
          <reference field="0" count="1" selected="0">
            <x v="27"/>
          </reference>
        </references>
      </pivotArea>
    </chartFormat>
    <chartFormat chart="6" format="76">
      <pivotArea type="data" outline="0" fieldPosition="0">
        <references count="2">
          <reference field="4294967294" count="1" selected="0">
            <x v="0"/>
          </reference>
          <reference field="0" count="1" selected="0">
            <x v="28"/>
          </reference>
        </references>
      </pivotArea>
    </chartFormat>
    <chartFormat chart="6" format="77">
      <pivotArea type="data" outline="0" fieldPosition="0">
        <references count="2">
          <reference field="4294967294" count="1" selected="0">
            <x v="0"/>
          </reference>
          <reference field="0" count="1" selected="0">
            <x v="29"/>
          </reference>
        </references>
      </pivotArea>
    </chartFormat>
    <chartFormat chart="6" format="78">
      <pivotArea type="data" outline="0" fieldPosition="0">
        <references count="2">
          <reference field="4294967294" count="1" selected="0">
            <x v="0"/>
          </reference>
          <reference field="0" count="1" selected="0">
            <x v="30"/>
          </reference>
        </references>
      </pivotArea>
    </chartFormat>
    <chartFormat chart="6" format="79">
      <pivotArea type="data" outline="0" fieldPosition="0">
        <references count="2">
          <reference field="4294967294" count="1" selected="0">
            <x v="0"/>
          </reference>
          <reference field="0" count="1" selected="0">
            <x v="31"/>
          </reference>
        </references>
      </pivotArea>
    </chartFormat>
    <chartFormat chart="6" format="80">
      <pivotArea type="data" outline="0" fieldPosition="0">
        <references count="2">
          <reference field="4294967294" count="1" selected="0">
            <x v="0"/>
          </reference>
          <reference field="0" count="1" selected="0">
            <x v="32"/>
          </reference>
        </references>
      </pivotArea>
    </chartFormat>
    <chartFormat chart="6" format="81">
      <pivotArea type="data" outline="0" fieldPosition="0">
        <references count="2">
          <reference field="4294967294" count="1" selected="0">
            <x v="0"/>
          </reference>
          <reference field="0" count="1" selected="0">
            <x v="33"/>
          </reference>
        </references>
      </pivotArea>
    </chartFormat>
    <chartFormat chart="6" format="82">
      <pivotArea type="data" outline="0" fieldPosition="0">
        <references count="2">
          <reference field="4294967294" count="1" selected="0">
            <x v="0"/>
          </reference>
          <reference field="0" count="1" selected="0">
            <x v="34"/>
          </reference>
        </references>
      </pivotArea>
    </chartFormat>
    <chartFormat chart="6" format="83">
      <pivotArea type="data" outline="0" fieldPosition="0">
        <references count="2">
          <reference field="4294967294" count="1" selected="0">
            <x v="0"/>
          </reference>
          <reference field="0" count="1" selected="0">
            <x v="35"/>
          </reference>
        </references>
      </pivotArea>
    </chartFormat>
    <chartFormat chart="6" format="84">
      <pivotArea type="data" outline="0" fieldPosition="0">
        <references count="2">
          <reference field="4294967294" count="1" selected="0">
            <x v="0"/>
          </reference>
          <reference field="0" count="1" selected="0">
            <x v="36"/>
          </reference>
        </references>
      </pivotArea>
    </chartFormat>
    <chartFormat chart="6" format="85">
      <pivotArea type="data" outline="0" fieldPosition="0">
        <references count="2">
          <reference field="4294967294" count="1" selected="0">
            <x v="0"/>
          </reference>
          <reference field="0" count="1" selected="0">
            <x v="37"/>
          </reference>
        </references>
      </pivotArea>
    </chartFormat>
    <chartFormat chart="6" format="86">
      <pivotArea type="data" outline="0" fieldPosition="0">
        <references count="2">
          <reference field="4294967294" count="1" selected="0">
            <x v="0"/>
          </reference>
          <reference field="0" count="1" selected="0">
            <x v="38"/>
          </reference>
        </references>
      </pivotArea>
    </chartFormat>
    <chartFormat chart="6" format="87">
      <pivotArea type="data" outline="0" fieldPosition="0">
        <references count="2">
          <reference field="4294967294" count="1" selected="0">
            <x v="0"/>
          </reference>
          <reference field="0" count="1" selected="0">
            <x v="39"/>
          </reference>
        </references>
      </pivotArea>
    </chartFormat>
    <chartFormat chart="6" format="88">
      <pivotArea type="data" outline="0" fieldPosition="0">
        <references count="2">
          <reference field="4294967294" count="1" selected="0">
            <x v="0"/>
          </reference>
          <reference field="0" count="1" selected="0">
            <x v="40"/>
          </reference>
        </references>
      </pivotArea>
    </chartFormat>
    <chartFormat chart="6" format="89">
      <pivotArea type="data" outline="0" fieldPosition="0">
        <references count="2">
          <reference field="4294967294" count="1" selected="0">
            <x v="0"/>
          </reference>
          <reference field="0" count="1" selected="0">
            <x v="41"/>
          </reference>
        </references>
      </pivotArea>
    </chartFormat>
    <chartFormat chart="6" format="90">
      <pivotArea type="data" outline="0" fieldPosition="0">
        <references count="2">
          <reference field="4294967294" count="1" selected="0">
            <x v="0"/>
          </reference>
          <reference field="0" count="1" selected="0">
            <x v="42"/>
          </reference>
        </references>
      </pivotArea>
    </chartFormat>
    <chartFormat chart="6" format="91">
      <pivotArea type="data" outline="0" fieldPosition="0">
        <references count="2">
          <reference field="4294967294" count="1" selected="0">
            <x v="0"/>
          </reference>
          <reference field="0" count="1" selected="0">
            <x v="43"/>
          </reference>
        </references>
      </pivotArea>
    </chartFormat>
    <chartFormat chart="6" format="92">
      <pivotArea type="data" outline="0" fieldPosition="0">
        <references count="2">
          <reference field="4294967294" count="1" selected="0">
            <x v="0"/>
          </reference>
          <reference field="0" count="1" selected="0">
            <x v="44"/>
          </reference>
        </references>
      </pivotArea>
    </chartFormat>
    <chartFormat chart="4" format="1">
      <pivotArea type="data" outline="0" fieldPosition="0">
        <references count="2">
          <reference field="4294967294" count="1" selected="0">
            <x v="0"/>
          </reference>
          <reference field="0" count="1" selected="0">
            <x v="0"/>
          </reference>
        </references>
      </pivotArea>
    </chartFormat>
    <chartFormat chart="4" format="2">
      <pivotArea type="data" outline="0" fieldPosition="0">
        <references count="2">
          <reference field="4294967294" count="1" selected="0">
            <x v="0"/>
          </reference>
          <reference field="0" count="1" selected="0">
            <x v="1"/>
          </reference>
        </references>
      </pivotArea>
    </chartFormat>
    <chartFormat chart="4" format="3">
      <pivotArea type="data" outline="0" fieldPosition="0">
        <references count="2">
          <reference field="4294967294" count="1" selected="0">
            <x v="0"/>
          </reference>
          <reference field="0" count="1" selected="0">
            <x v="2"/>
          </reference>
        </references>
      </pivotArea>
    </chartFormat>
    <chartFormat chart="4" format="4">
      <pivotArea type="data" outline="0" fieldPosition="0">
        <references count="2">
          <reference field="4294967294" count="1" selected="0">
            <x v="0"/>
          </reference>
          <reference field="0" count="1" selected="0">
            <x v="3"/>
          </reference>
        </references>
      </pivotArea>
    </chartFormat>
    <chartFormat chart="4" format="5">
      <pivotArea type="data" outline="0" fieldPosition="0">
        <references count="2">
          <reference field="4294967294" count="1" selected="0">
            <x v="0"/>
          </reference>
          <reference field="0" count="1" selected="0">
            <x v="4"/>
          </reference>
        </references>
      </pivotArea>
    </chartFormat>
    <chartFormat chart="4" format="6">
      <pivotArea type="data" outline="0" fieldPosition="0">
        <references count="2">
          <reference field="4294967294" count="1" selected="0">
            <x v="0"/>
          </reference>
          <reference field="0" count="1" selected="0">
            <x v="5"/>
          </reference>
        </references>
      </pivotArea>
    </chartFormat>
    <chartFormat chart="4" format="7">
      <pivotArea type="data" outline="0" fieldPosition="0">
        <references count="2">
          <reference field="4294967294" count="1" selected="0">
            <x v="0"/>
          </reference>
          <reference field="0" count="1" selected="0">
            <x v="6"/>
          </reference>
        </references>
      </pivotArea>
    </chartFormat>
    <chartFormat chart="4" format="8">
      <pivotArea type="data" outline="0" fieldPosition="0">
        <references count="2">
          <reference field="4294967294" count="1" selected="0">
            <x v="0"/>
          </reference>
          <reference field="0" count="1" selected="0">
            <x v="7"/>
          </reference>
        </references>
      </pivotArea>
    </chartFormat>
    <chartFormat chart="4" format="9">
      <pivotArea type="data" outline="0" fieldPosition="0">
        <references count="2">
          <reference field="4294967294" count="1" selected="0">
            <x v="0"/>
          </reference>
          <reference field="0" count="1" selected="0">
            <x v="8"/>
          </reference>
        </references>
      </pivotArea>
    </chartFormat>
    <chartFormat chart="4" format="10">
      <pivotArea type="data" outline="0" fieldPosition="0">
        <references count="2">
          <reference field="4294967294" count="1" selected="0">
            <x v="0"/>
          </reference>
          <reference field="0" count="1" selected="0">
            <x v="9"/>
          </reference>
        </references>
      </pivotArea>
    </chartFormat>
    <chartFormat chart="4" format="11">
      <pivotArea type="data" outline="0" fieldPosition="0">
        <references count="2">
          <reference field="4294967294" count="1" selected="0">
            <x v="0"/>
          </reference>
          <reference field="0" count="1" selected="0">
            <x v="10"/>
          </reference>
        </references>
      </pivotArea>
    </chartFormat>
    <chartFormat chart="4" format="12">
      <pivotArea type="data" outline="0" fieldPosition="0">
        <references count="2">
          <reference field="4294967294" count="1" selected="0">
            <x v="0"/>
          </reference>
          <reference field="0" count="1" selected="0">
            <x v="11"/>
          </reference>
        </references>
      </pivotArea>
    </chartFormat>
    <chartFormat chart="4" format="13">
      <pivotArea type="data" outline="0" fieldPosition="0">
        <references count="2">
          <reference field="4294967294" count="1" selected="0">
            <x v="0"/>
          </reference>
          <reference field="0" count="1" selected="0">
            <x v="12"/>
          </reference>
        </references>
      </pivotArea>
    </chartFormat>
    <chartFormat chart="4" format="14">
      <pivotArea type="data" outline="0" fieldPosition="0">
        <references count="2">
          <reference field="4294967294" count="1" selected="0">
            <x v="0"/>
          </reference>
          <reference field="0" count="1" selected="0">
            <x v="13"/>
          </reference>
        </references>
      </pivotArea>
    </chartFormat>
    <chartFormat chart="4" format="15">
      <pivotArea type="data" outline="0" fieldPosition="0">
        <references count="2">
          <reference field="4294967294" count="1" selected="0">
            <x v="0"/>
          </reference>
          <reference field="0" count="1" selected="0">
            <x v="14"/>
          </reference>
        </references>
      </pivotArea>
    </chartFormat>
    <chartFormat chart="4" format="16">
      <pivotArea type="data" outline="0" fieldPosition="0">
        <references count="2">
          <reference field="4294967294" count="1" selected="0">
            <x v="0"/>
          </reference>
          <reference field="0" count="1" selected="0">
            <x v="15"/>
          </reference>
        </references>
      </pivotArea>
    </chartFormat>
    <chartFormat chart="4" format="17">
      <pivotArea type="data" outline="0" fieldPosition="0">
        <references count="2">
          <reference field="4294967294" count="1" selected="0">
            <x v="0"/>
          </reference>
          <reference field="0" count="1" selected="0">
            <x v="16"/>
          </reference>
        </references>
      </pivotArea>
    </chartFormat>
    <chartFormat chart="4" format="18">
      <pivotArea type="data" outline="0" fieldPosition="0">
        <references count="2">
          <reference field="4294967294" count="1" selected="0">
            <x v="0"/>
          </reference>
          <reference field="0" count="1" selected="0">
            <x v="17"/>
          </reference>
        </references>
      </pivotArea>
    </chartFormat>
    <chartFormat chart="4" format="19">
      <pivotArea type="data" outline="0" fieldPosition="0">
        <references count="2">
          <reference field="4294967294" count="1" selected="0">
            <x v="0"/>
          </reference>
          <reference field="0" count="1" selected="0">
            <x v="18"/>
          </reference>
        </references>
      </pivotArea>
    </chartFormat>
    <chartFormat chart="4" format="20">
      <pivotArea type="data" outline="0" fieldPosition="0">
        <references count="2">
          <reference field="4294967294" count="1" selected="0">
            <x v="0"/>
          </reference>
          <reference field="0" count="1" selected="0">
            <x v="19"/>
          </reference>
        </references>
      </pivotArea>
    </chartFormat>
    <chartFormat chart="4" format="21">
      <pivotArea type="data" outline="0" fieldPosition="0">
        <references count="2">
          <reference field="4294967294" count="1" selected="0">
            <x v="0"/>
          </reference>
          <reference field="0" count="1" selected="0">
            <x v="20"/>
          </reference>
        </references>
      </pivotArea>
    </chartFormat>
    <chartFormat chart="4" format="22">
      <pivotArea type="data" outline="0" fieldPosition="0">
        <references count="2">
          <reference field="4294967294" count="1" selected="0">
            <x v="0"/>
          </reference>
          <reference field="0" count="1" selected="0">
            <x v="21"/>
          </reference>
        </references>
      </pivotArea>
    </chartFormat>
    <chartFormat chart="4" format="23">
      <pivotArea type="data" outline="0" fieldPosition="0">
        <references count="2">
          <reference field="4294967294" count="1" selected="0">
            <x v="0"/>
          </reference>
          <reference field="0" count="1" selected="0">
            <x v="22"/>
          </reference>
        </references>
      </pivotArea>
    </chartFormat>
    <chartFormat chart="4" format="24">
      <pivotArea type="data" outline="0" fieldPosition="0">
        <references count="2">
          <reference field="4294967294" count="1" selected="0">
            <x v="0"/>
          </reference>
          <reference field="0" count="1" selected="0">
            <x v="23"/>
          </reference>
        </references>
      </pivotArea>
    </chartFormat>
    <chartFormat chart="4" format="25">
      <pivotArea type="data" outline="0" fieldPosition="0">
        <references count="2">
          <reference field="4294967294" count="1" selected="0">
            <x v="0"/>
          </reference>
          <reference field="0" count="1" selected="0">
            <x v="24"/>
          </reference>
        </references>
      </pivotArea>
    </chartFormat>
    <chartFormat chart="4" format="26">
      <pivotArea type="data" outline="0" fieldPosition="0">
        <references count="2">
          <reference field="4294967294" count="1" selected="0">
            <x v="0"/>
          </reference>
          <reference field="0" count="1" selected="0">
            <x v="25"/>
          </reference>
        </references>
      </pivotArea>
    </chartFormat>
    <chartFormat chart="4" format="27">
      <pivotArea type="data" outline="0" fieldPosition="0">
        <references count="2">
          <reference field="4294967294" count="1" selected="0">
            <x v="0"/>
          </reference>
          <reference field="0" count="1" selected="0">
            <x v="26"/>
          </reference>
        </references>
      </pivotArea>
    </chartFormat>
    <chartFormat chart="4" format="28">
      <pivotArea type="data" outline="0" fieldPosition="0">
        <references count="2">
          <reference field="4294967294" count="1" selected="0">
            <x v="0"/>
          </reference>
          <reference field="0" count="1" selected="0">
            <x v="27"/>
          </reference>
        </references>
      </pivotArea>
    </chartFormat>
    <chartFormat chart="4" format="29">
      <pivotArea type="data" outline="0" fieldPosition="0">
        <references count="2">
          <reference field="4294967294" count="1" selected="0">
            <x v="0"/>
          </reference>
          <reference field="0" count="1" selected="0">
            <x v="28"/>
          </reference>
        </references>
      </pivotArea>
    </chartFormat>
    <chartFormat chart="4" format="30">
      <pivotArea type="data" outline="0" fieldPosition="0">
        <references count="2">
          <reference field="4294967294" count="1" selected="0">
            <x v="0"/>
          </reference>
          <reference field="0" count="1" selected="0">
            <x v="29"/>
          </reference>
        </references>
      </pivotArea>
    </chartFormat>
    <chartFormat chart="4" format="31">
      <pivotArea type="data" outline="0" fieldPosition="0">
        <references count="2">
          <reference field="4294967294" count="1" selected="0">
            <x v="0"/>
          </reference>
          <reference field="0" count="1" selected="0">
            <x v="30"/>
          </reference>
        </references>
      </pivotArea>
    </chartFormat>
    <chartFormat chart="4" format="32">
      <pivotArea type="data" outline="0" fieldPosition="0">
        <references count="2">
          <reference field="4294967294" count="1" selected="0">
            <x v="0"/>
          </reference>
          <reference field="0" count="1" selected="0">
            <x v="31"/>
          </reference>
        </references>
      </pivotArea>
    </chartFormat>
    <chartFormat chart="4" format="33">
      <pivotArea type="data" outline="0" fieldPosition="0">
        <references count="2">
          <reference field="4294967294" count="1" selected="0">
            <x v="0"/>
          </reference>
          <reference field="0" count="1" selected="0">
            <x v="32"/>
          </reference>
        </references>
      </pivotArea>
    </chartFormat>
    <chartFormat chart="4" format="34">
      <pivotArea type="data" outline="0" fieldPosition="0">
        <references count="2">
          <reference field="4294967294" count="1" selected="0">
            <x v="0"/>
          </reference>
          <reference field="0" count="1" selected="0">
            <x v="33"/>
          </reference>
        </references>
      </pivotArea>
    </chartFormat>
    <chartFormat chart="4" format="35">
      <pivotArea type="data" outline="0" fieldPosition="0">
        <references count="2">
          <reference field="4294967294" count="1" selected="0">
            <x v="0"/>
          </reference>
          <reference field="0" count="1" selected="0">
            <x v="34"/>
          </reference>
        </references>
      </pivotArea>
    </chartFormat>
    <chartFormat chart="4" format="36">
      <pivotArea type="data" outline="0" fieldPosition="0">
        <references count="2">
          <reference field="4294967294" count="1" selected="0">
            <x v="0"/>
          </reference>
          <reference field="0" count="1" selected="0">
            <x v="35"/>
          </reference>
        </references>
      </pivotArea>
    </chartFormat>
    <chartFormat chart="4" format="37">
      <pivotArea type="data" outline="0" fieldPosition="0">
        <references count="2">
          <reference field="4294967294" count="1" selected="0">
            <x v="0"/>
          </reference>
          <reference field="0" count="1" selected="0">
            <x v="36"/>
          </reference>
        </references>
      </pivotArea>
    </chartFormat>
    <chartFormat chart="4" format="38">
      <pivotArea type="data" outline="0" fieldPosition="0">
        <references count="2">
          <reference field="4294967294" count="1" selected="0">
            <x v="0"/>
          </reference>
          <reference field="0" count="1" selected="0">
            <x v="37"/>
          </reference>
        </references>
      </pivotArea>
    </chartFormat>
    <chartFormat chart="4" format="39">
      <pivotArea type="data" outline="0" fieldPosition="0">
        <references count="2">
          <reference field="4294967294" count="1" selected="0">
            <x v="0"/>
          </reference>
          <reference field="0" count="1" selected="0">
            <x v="38"/>
          </reference>
        </references>
      </pivotArea>
    </chartFormat>
    <chartFormat chart="4" format="40">
      <pivotArea type="data" outline="0" fieldPosition="0">
        <references count="2">
          <reference field="4294967294" count="1" selected="0">
            <x v="0"/>
          </reference>
          <reference field="0" count="1" selected="0">
            <x v="39"/>
          </reference>
        </references>
      </pivotArea>
    </chartFormat>
    <chartFormat chart="4" format="41">
      <pivotArea type="data" outline="0" fieldPosition="0">
        <references count="2">
          <reference field="4294967294" count="1" selected="0">
            <x v="0"/>
          </reference>
          <reference field="0" count="1" selected="0">
            <x v="40"/>
          </reference>
        </references>
      </pivotArea>
    </chartFormat>
    <chartFormat chart="4" format="42">
      <pivotArea type="data" outline="0" fieldPosition="0">
        <references count="2">
          <reference field="4294967294" count="1" selected="0">
            <x v="0"/>
          </reference>
          <reference field="0" count="1" selected="0">
            <x v="41"/>
          </reference>
        </references>
      </pivotArea>
    </chartFormat>
    <chartFormat chart="4" format="43">
      <pivotArea type="data" outline="0" fieldPosition="0">
        <references count="2">
          <reference field="4294967294" count="1" selected="0">
            <x v="0"/>
          </reference>
          <reference field="0" count="1" selected="0">
            <x v="42"/>
          </reference>
        </references>
      </pivotArea>
    </chartFormat>
    <chartFormat chart="4" format="44">
      <pivotArea type="data" outline="0" fieldPosition="0">
        <references count="2">
          <reference field="4294967294" count="1" selected="0">
            <x v="0"/>
          </reference>
          <reference field="0" count="1" selected="0">
            <x v="43"/>
          </reference>
        </references>
      </pivotArea>
    </chartFormat>
    <chartFormat chart="4" format="45">
      <pivotArea type="data" outline="0" fieldPosition="0">
        <references count="2">
          <reference field="4294967294" count="1" selected="0">
            <x v="0"/>
          </reference>
          <reference field="0" count="1" selected="0">
            <x v="4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918631D-464F-4A4D-9198-CB2F5A7B5D00}" sourceName="Year">
  <pivotTables>
    <pivotTable tabId="4" name="PivotTable4"/>
  </pivotTables>
  <data>
    <tabular pivotCacheId="1627152198">
      <items count="9">
        <i x="8" s="1"/>
        <i x="1" s="1"/>
        <i x="3" s="1"/>
        <i x="4" s="1"/>
        <i x="5" s="1"/>
        <i x="0" s="1"/>
        <i x="7" s="1"/>
        <i x="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E5C6640A-825D-495C-8BD0-726C57FA62C1}" cache="Slicer_Year" caption="Year" columnCoun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49" totalsRowCount="1">
  <autoFilter ref="A1:N48" xr:uid="{00000000-0009-0000-0100-000001000000}"/>
  <tableColumns count="14">
    <tableColumn id="1" xr3:uid="{00000000-0010-0000-0000-000001000000}" name="City "/>
    <tableColumn id="2" xr3:uid="{00000000-0010-0000-0000-000002000000}" name="Year"/>
    <tableColumn id="11" xr3:uid="{00000000-0010-0000-0000-00000B000000}" name="domestic consumption in lakhs" dataDxfId="25">
      <calculatedColumnFormula>Table1[[#This Row],[Consumption of Electricity (in lakh units)-Domestic purpose]]*100000</calculatedColumnFormula>
    </tableColumn>
    <tableColumn id="3" xr3:uid="{00000000-0010-0000-0000-000003000000}" name="Consumption of Electricity (in lakh units)-Domestic purpose"/>
    <tableColumn id="12" xr3:uid="{00000000-0010-0000-0000-00000C000000}" name="Commercial consumption in lakhs" dataDxfId="24">
      <calculatedColumnFormula>Table1[[#This Row],[Consumption of Electricity (in lakh units)-Commercial purpose]]*100000</calculatedColumnFormula>
    </tableColumn>
    <tableColumn id="4" xr3:uid="{00000000-0010-0000-0000-000004000000}" name="Consumption of Electricity (in lakh units)-Commercial purpose"/>
    <tableColumn id="13" xr3:uid="{00000000-0010-0000-0000-00000D000000}" name="Industrial consumption in lakhs" dataDxfId="23">
      <calculatedColumnFormula>Table1[[#This Row],[Consumption of Electricity (in lakh units)-Industry purpose]]*100000</calculatedColumnFormula>
    </tableColumn>
    <tableColumn id="5" xr3:uid="{00000000-0010-0000-0000-000005000000}" name="Consumption of Electricity (in lakh units)-Industry purpose"/>
    <tableColumn id="9" xr3:uid="{74932B4A-F846-46B1-A38C-F4728A490075}" name="water work &amp; street  light electricity consumption" dataDxfId="22">
      <calculatedColumnFormula>Table1[[#This Row],[Consumption of Electricity (in lakh units)-Public Water Work &amp; Street Light]]*100000</calculatedColumnFormula>
    </tableColumn>
    <tableColumn id="6" xr3:uid="{00000000-0010-0000-0000-000006000000}" name="Consumption of Electricity (in lakh units)-Public Water Work &amp; Street Light"/>
    <tableColumn id="14" xr3:uid="{00000000-0010-0000-0000-00000E000000}" name="other consumption in lakhs" dataDxfId="21">
      <calculatedColumnFormula>Table1[[#This Row],[Consumption of Electricity (in lakh units)-Others]]*100000</calculatedColumnFormula>
    </tableColumn>
    <tableColumn id="7" xr3:uid="{00000000-0010-0000-0000-000007000000}" name="Consumption of Electricity (in lakh units)-Others"/>
    <tableColumn id="15" xr3:uid="{00000000-0010-0000-0000-00000F000000}" name="Total consumption in lakhs" dataDxfId="20">
      <calculatedColumnFormula>Table1[[#This Row],[Consumption of Electricity (in lakh units)-Total Consumption]]*100000</calculatedColumnFormula>
    </tableColumn>
    <tableColumn id="8" xr3:uid="{00000000-0010-0000-0000-000008000000}" name="Consumption of Electricity (in lakh units)-Total Consumption" totalsRowFunction="custom">
      <totalsRowFormula>SUM(Table1[Consumption of Electricity (in lakh units)-Total Consumption])</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249977111117893"/>
  </sheetPr>
  <dimension ref="A1"/>
  <sheetViews>
    <sheetView showGridLines="0" showRowColHeaders="0" tabSelected="1" topLeftCell="B7" workbookViewId="0">
      <selection activeCell="W17" sqref="W17"/>
    </sheetView>
  </sheetViews>
  <sheetFormatPr defaultRowHeight="15" x14ac:dyDescent="0.25"/>
  <cols>
    <col min="1" max="16384" width="9.140625" style="3"/>
  </cols>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N49"/>
  <sheetViews>
    <sheetView zoomScale="85" zoomScaleNormal="85" workbookViewId="0">
      <selection activeCell="C25" sqref="C25"/>
    </sheetView>
  </sheetViews>
  <sheetFormatPr defaultRowHeight="15" x14ac:dyDescent="0.25"/>
  <cols>
    <col min="1" max="1" width="49.5703125" bestFit="1" customWidth="1"/>
    <col min="2" max="2" width="17.7109375" bestFit="1" customWidth="1"/>
    <col min="3" max="3" width="58" customWidth="1"/>
    <col min="4" max="4" width="78" customWidth="1"/>
    <col min="5" max="5" width="71.42578125" customWidth="1"/>
    <col min="6" max="6" width="59.7109375" bestFit="1" customWidth="1"/>
    <col min="7" max="7" width="58" customWidth="1"/>
    <col min="8" max="8" width="56.28515625" bestFit="1" customWidth="1"/>
    <col min="9" max="9" width="56.28515625" customWidth="1"/>
    <col min="10" max="10" width="71.140625" bestFit="1" customWidth="1"/>
    <col min="11" max="12" width="69" customWidth="1"/>
    <col min="13" max="14" width="92.85546875" customWidth="1"/>
    <col min="15" max="16" width="70.28515625" customWidth="1"/>
    <col min="17" max="17" width="74.5703125" bestFit="1" customWidth="1"/>
  </cols>
  <sheetData>
    <row r="1" spans="1:14" x14ac:dyDescent="0.25">
      <c r="A1" t="s">
        <v>0</v>
      </c>
      <c r="B1" t="s">
        <v>1</v>
      </c>
      <c r="C1" t="s">
        <v>62</v>
      </c>
      <c r="D1" t="s">
        <v>2</v>
      </c>
      <c r="E1" t="s">
        <v>66</v>
      </c>
      <c r="F1" t="s">
        <v>3</v>
      </c>
      <c r="G1" t="s">
        <v>69</v>
      </c>
      <c r="H1" t="s">
        <v>4</v>
      </c>
      <c r="I1" t="s">
        <v>67</v>
      </c>
      <c r="J1" t="s">
        <v>5</v>
      </c>
      <c r="K1" t="s">
        <v>63</v>
      </c>
      <c r="L1" t="s">
        <v>6</v>
      </c>
      <c r="M1" t="s">
        <v>64</v>
      </c>
      <c r="N1" t="s">
        <v>7</v>
      </c>
    </row>
    <row r="2" spans="1:14" x14ac:dyDescent="0.25">
      <c r="A2" t="s">
        <v>8</v>
      </c>
      <c r="B2" t="s">
        <v>9</v>
      </c>
      <c r="C2">
        <f>Table1[[#This Row],[Consumption of Electricity (in lakh units)-Domestic purpose]]*100000</f>
        <v>21398000</v>
      </c>
      <c r="D2">
        <v>213.98</v>
      </c>
      <c r="E2">
        <f>Table1[[#This Row],[Consumption of Electricity (in lakh units)-Commercial purpose]]*100000</f>
        <v>3080000</v>
      </c>
      <c r="F2">
        <v>30.8</v>
      </c>
      <c r="G2">
        <f>Table1[[#This Row],[Consumption of Electricity (in lakh units)-Industry purpose]]*100000</f>
        <v>594000</v>
      </c>
      <c r="H2">
        <v>5.94</v>
      </c>
      <c r="I2">
        <f>Table1[[#This Row],[Consumption of Electricity (in lakh units)-Public Water Work &amp; Street Light]]*100000</f>
        <v>1313000</v>
      </c>
      <c r="J2">
        <v>13.13</v>
      </c>
      <c r="K2">
        <f>Table1[[#This Row],[Consumption of Electricity (in lakh units)-Others]]*100000</f>
        <v>5525000</v>
      </c>
      <c r="L2">
        <v>55.25</v>
      </c>
      <c r="M2">
        <f>Table1[[#This Row],[Consumption of Electricity (in lakh units)-Total Consumption]]*100000</f>
        <v>31910000.000000004</v>
      </c>
      <c r="N2">
        <v>319.10000000000002</v>
      </c>
    </row>
    <row r="3" spans="1:14" x14ac:dyDescent="0.25">
      <c r="A3" t="s">
        <v>10</v>
      </c>
      <c r="B3" t="s">
        <v>11</v>
      </c>
      <c r="C3">
        <f>Table1[[#This Row],[Consumption of Electricity (in lakh units)-Domestic purpose]]*100000</f>
        <v>977200000</v>
      </c>
      <c r="D3">
        <v>9772</v>
      </c>
      <c r="E3">
        <f>Table1[[#This Row],[Consumption of Electricity (in lakh units)-Commercial purpose]]*100000</f>
        <v>381100000</v>
      </c>
      <c r="F3">
        <v>3811</v>
      </c>
      <c r="G3">
        <f>Table1[[#This Row],[Consumption of Electricity (in lakh units)-Industry purpose]]*100000</f>
        <v>287000000</v>
      </c>
      <c r="H3">
        <v>2870</v>
      </c>
      <c r="I3">
        <f>Table1[[#This Row],[Consumption of Electricity (in lakh units)-Public Water Work &amp; Street Light]]*100000</f>
        <v>58300000</v>
      </c>
      <c r="J3">
        <v>583</v>
      </c>
      <c r="K3">
        <f>Table1[[#This Row],[Consumption of Electricity (in lakh units)-Others]]*100000</f>
        <v>15700000</v>
      </c>
      <c r="L3">
        <v>157</v>
      </c>
      <c r="M3">
        <f>Table1[[#This Row],[Consumption of Electricity (in lakh units)-Total Consumption]]*100000</f>
        <v>1719100000</v>
      </c>
      <c r="N3">
        <v>17191</v>
      </c>
    </row>
    <row r="4" spans="1:14" x14ac:dyDescent="0.25">
      <c r="A4" t="s">
        <v>12</v>
      </c>
      <c r="B4" t="s">
        <v>9</v>
      </c>
      <c r="C4">
        <f>Table1[[#This Row],[Consumption of Electricity (in lakh units)-Domestic purpose]]*100000</f>
        <v>238692999.99999997</v>
      </c>
      <c r="D4">
        <v>2386.9299999999998</v>
      </c>
      <c r="E4">
        <f>Table1[[#This Row],[Consumption of Electricity (in lakh units)-Commercial purpose]]*100000</f>
        <v>48115000</v>
      </c>
      <c r="F4">
        <v>481.15</v>
      </c>
      <c r="G4">
        <f>Table1[[#This Row],[Consumption of Electricity (in lakh units)-Industry purpose]]*100000</f>
        <v>13341000</v>
      </c>
      <c r="H4">
        <v>133.41</v>
      </c>
      <c r="I4">
        <f>Table1[[#This Row],[Consumption of Electricity (in lakh units)-Public Water Work &amp; Street Light]]*100000</f>
        <v>43778000</v>
      </c>
      <c r="J4">
        <v>437.78</v>
      </c>
      <c r="K4">
        <f>Table1[[#This Row],[Consumption of Electricity (in lakh units)-Others]]*100000</f>
        <v>51854999.999999993</v>
      </c>
      <c r="L4">
        <v>518.54999999999995</v>
      </c>
      <c r="M4">
        <f>Table1[[#This Row],[Consumption of Electricity (in lakh units)-Total Consumption]]*100000</f>
        <v>395782000</v>
      </c>
      <c r="N4">
        <v>3957.82</v>
      </c>
    </row>
    <row r="5" spans="1:14" x14ac:dyDescent="0.25">
      <c r="A5" t="s">
        <v>13</v>
      </c>
      <c r="B5" t="s">
        <v>11</v>
      </c>
      <c r="C5">
        <f>Table1[[#This Row],[Consumption of Electricity (in lakh units)-Domestic purpose]]*100000</f>
        <v>407609000</v>
      </c>
      <c r="D5">
        <v>4076.09</v>
      </c>
      <c r="E5">
        <f>Table1[[#This Row],[Consumption of Electricity (in lakh units)-Commercial purpose]]*100000</f>
        <v>213173000</v>
      </c>
      <c r="F5">
        <v>2131.73</v>
      </c>
      <c r="G5">
        <f>Table1[[#This Row],[Consumption of Electricity (in lakh units)-Industry purpose]]*100000</f>
        <v>147903000</v>
      </c>
      <c r="H5">
        <v>1479.03</v>
      </c>
      <c r="I5">
        <f>Table1[[#This Row],[Consumption of Electricity (in lakh units)-Public Water Work &amp; Street Light]]*100000</f>
        <v>20600000</v>
      </c>
      <c r="J5">
        <v>206</v>
      </c>
      <c r="K5">
        <f>Table1[[#This Row],[Consumption of Electricity (in lakh units)-Others]]*100000</f>
        <v>16624000</v>
      </c>
      <c r="L5">
        <v>166.24</v>
      </c>
      <c r="M5">
        <f>Table1[[#This Row],[Consumption of Electricity (in lakh units)-Total Consumption]]*100000</f>
        <v>805909000</v>
      </c>
      <c r="N5">
        <v>8059.09</v>
      </c>
    </row>
    <row r="6" spans="1:14" x14ac:dyDescent="0.25">
      <c r="A6" t="s">
        <v>61</v>
      </c>
      <c r="B6" t="s">
        <v>11</v>
      </c>
      <c r="C6">
        <f>Table1[[#This Row],[Consumption of Electricity (in lakh units)-Domestic purpose]]*100000</f>
        <v>27507000</v>
      </c>
      <c r="D6">
        <v>275.07</v>
      </c>
      <c r="E6">
        <f>Table1[[#This Row],[Consumption of Electricity (in lakh units)-Commercial purpose]]*100000</f>
        <v>8397000</v>
      </c>
      <c r="F6">
        <v>83.97</v>
      </c>
      <c r="G6">
        <f>Table1[[#This Row],[Consumption of Electricity (in lakh units)-Industry purpose]]*100000</f>
        <v>12108000</v>
      </c>
      <c r="H6">
        <v>121.08</v>
      </c>
      <c r="I6">
        <f>Table1[[#This Row],[Consumption of Electricity (in lakh units)-Public Water Work &amp; Street Light]]*100000</f>
        <v>1838000</v>
      </c>
      <c r="J6">
        <v>18.38</v>
      </c>
      <c r="K6">
        <f>Table1[[#This Row],[Consumption of Electricity (in lakh units)-Others]]*100000</f>
        <v>1912000</v>
      </c>
      <c r="L6">
        <v>19.12</v>
      </c>
      <c r="M6">
        <f>Table1[[#This Row],[Consumption of Electricity (in lakh units)-Total Consumption]]*100000</f>
        <v>51762000</v>
      </c>
      <c r="N6">
        <v>517.62</v>
      </c>
    </row>
    <row r="7" spans="1:14" x14ac:dyDescent="0.25">
      <c r="A7" t="s">
        <v>14</v>
      </c>
      <c r="B7" t="s">
        <v>11</v>
      </c>
      <c r="C7">
        <f>Table1[[#This Row],[Consumption of Electricity (in lakh units)-Domestic purpose]]*100000</f>
        <v>1520000</v>
      </c>
      <c r="D7">
        <v>15.2</v>
      </c>
      <c r="E7">
        <f>Table1[[#This Row],[Consumption of Electricity (in lakh units)-Commercial purpose]]*100000</f>
        <v>1310000</v>
      </c>
      <c r="F7">
        <v>13.1</v>
      </c>
      <c r="G7">
        <f>Table1[[#This Row],[Consumption of Electricity (in lakh units)-Industry purpose]]*100000</f>
        <v>150000</v>
      </c>
      <c r="H7">
        <v>1.5</v>
      </c>
      <c r="I7">
        <f>Table1[[#This Row],[Consumption of Electricity (in lakh units)-Public Water Work &amp; Street Light]]*100000</f>
        <v>370000</v>
      </c>
      <c r="J7">
        <v>3.7</v>
      </c>
      <c r="K7">
        <f>Table1[[#This Row],[Consumption of Electricity (in lakh units)-Others]]*100000</f>
        <v>680000</v>
      </c>
      <c r="L7">
        <v>6.8</v>
      </c>
      <c r="M7">
        <f>Table1[[#This Row],[Consumption of Electricity (in lakh units)-Total Consumption]]*100000</f>
        <v>4029999.9999999995</v>
      </c>
      <c r="N7">
        <v>40.299999999999997</v>
      </c>
    </row>
    <row r="8" spans="1:14" x14ac:dyDescent="0.25">
      <c r="A8" t="s">
        <v>15</v>
      </c>
      <c r="B8" t="s">
        <v>11</v>
      </c>
      <c r="C8">
        <f>Table1[[#This Row],[Consumption of Electricity (in lakh units)-Domestic purpose]]*100000</f>
        <v>5270128636</v>
      </c>
      <c r="D8">
        <v>52701.286359999998</v>
      </c>
      <c r="E8">
        <f>Table1[[#This Row],[Consumption of Electricity (in lakh units)-Commercial purpose]]*100000</f>
        <v>3908211839.0000005</v>
      </c>
      <c r="F8">
        <v>39082.118390000003</v>
      </c>
      <c r="G8">
        <f>Table1[[#This Row],[Consumption of Electricity (in lakh units)-Industry purpose]]*100000</f>
        <v>2711679479</v>
      </c>
      <c r="H8">
        <v>27116.79479</v>
      </c>
      <c r="I8">
        <f>Table1[[#This Row],[Consumption of Electricity (in lakh units)-Public Water Work &amp; Street Light]]*100000</f>
        <v>742586129.39999998</v>
      </c>
      <c r="J8">
        <v>7425.8612940000003</v>
      </c>
      <c r="K8">
        <f>Table1[[#This Row],[Consumption of Electricity (in lakh units)-Others]]*100000</f>
        <v>534970596.19999999</v>
      </c>
      <c r="L8">
        <v>5349.705962</v>
      </c>
      <c r="M8">
        <f>Table1[[#This Row],[Consumption of Electricity (in lakh units)-Total Consumption]]*100000</f>
        <v>13167576680.000002</v>
      </c>
      <c r="N8">
        <v>131675.76680000001</v>
      </c>
    </row>
    <row r="9" spans="1:14" x14ac:dyDescent="0.25">
      <c r="A9" t="s">
        <v>16</v>
      </c>
      <c r="B9" t="s">
        <v>11</v>
      </c>
      <c r="C9">
        <f>Table1[[#This Row],[Consumption of Electricity (in lakh units)-Domestic purpose]]*100000</f>
        <v>73194000</v>
      </c>
      <c r="D9">
        <v>731.94</v>
      </c>
      <c r="E9">
        <f>Table1[[#This Row],[Consumption of Electricity (in lakh units)-Commercial purpose]]*100000</f>
        <v>49402000</v>
      </c>
      <c r="F9">
        <v>494.02</v>
      </c>
      <c r="G9">
        <f>Table1[[#This Row],[Consumption of Electricity (in lakh units)-Industry purpose]]*100000</f>
        <v>25868000</v>
      </c>
      <c r="H9">
        <v>258.68</v>
      </c>
      <c r="I9">
        <f>Table1[[#This Row],[Consumption of Electricity (in lakh units)-Public Water Work &amp; Street Light]]*100000</f>
        <v>1773000</v>
      </c>
      <c r="J9">
        <v>17.73</v>
      </c>
      <c r="K9">
        <f>Table1[[#This Row],[Consumption of Electricity (in lakh units)-Others]]*100000</f>
        <v>8643000</v>
      </c>
      <c r="L9">
        <v>86.43</v>
      </c>
      <c r="M9">
        <f>Table1[[#This Row],[Consumption of Electricity (in lakh units)-Total Consumption]]*100000</f>
        <v>158880000</v>
      </c>
      <c r="N9">
        <v>1588.8</v>
      </c>
    </row>
    <row r="10" spans="1:14" x14ac:dyDescent="0.25">
      <c r="A10" t="s">
        <v>17</v>
      </c>
      <c r="B10" t="s">
        <v>9</v>
      </c>
      <c r="C10">
        <f>Table1[[#This Row],[Consumption of Electricity (in lakh units)-Domestic purpose]]*100000</f>
        <v>6926500000</v>
      </c>
      <c r="D10">
        <v>69265</v>
      </c>
      <c r="E10">
        <f>Table1[[#This Row],[Consumption of Electricity (in lakh units)-Commercial purpose]]*100000</f>
        <v>4187000000</v>
      </c>
      <c r="F10">
        <v>41870</v>
      </c>
      <c r="G10">
        <f>Table1[[#This Row],[Consumption of Electricity (in lakh units)-Industry purpose]]*100000</f>
        <v>2651500000</v>
      </c>
      <c r="H10">
        <v>26515</v>
      </c>
      <c r="I10">
        <f>Table1[[#This Row],[Consumption of Electricity (in lakh units)-Public Water Work &amp; Street Light]]*100000</f>
        <v>189300000</v>
      </c>
      <c r="J10">
        <v>1893</v>
      </c>
      <c r="K10">
        <f>Table1[[#This Row],[Consumption of Electricity (in lakh units)-Others]]*100000</f>
        <v>779500000</v>
      </c>
      <c r="L10">
        <v>7795</v>
      </c>
      <c r="M10">
        <f>Table1[[#This Row],[Consumption of Electricity (in lakh units)-Total Consumption]]*100000</f>
        <v>14733800000</v>
      </c>
      <c r="N10">
        <v>147338</v>
      </c>
    </row>
    <row r="11" spans="1:14" x14ac:dyDescent="0.25">
      <c r="A11" t="s">
        <v>18</v>
      </c>
      <c r="B11" t="s">
        <v>11</v>
      </c>
      <c r="C11">
        <f>Table1[[#This Row],[Consumption of Electricity (in lakh units)-Domestic purpose]]*100000</f>
        <v>123000000</v>
      </c>
      <c r="D11">
        <v>1230</v>
      </c>
      <c r="E11">
        <f>Table1[[#This Row],[Consumption of Electricity (in lakh units)-Commercial purpose]]*100000</f>
        <v>44395000</v>
      </c>
      <c r="F11">
        <v>443.95</v>
      </c>
      <c r="G11">
        <f>Table1[[#This Row],[Consumption of Electricity (in lakh units)-Industry purpose]]*100000</f>
        <v>19152000</v>
      </c>
      <c r="H11">
        <v>191.52</v>
      </c>
      <c r="I11">
        <f>Table1[[#This Row],[Consumption of Electricity (in lakh units)-Public Water Work &amp; Street Light]]*100000</f>
        <v>8782000</v>
      </c>
      <c r="J11">
        <v>87.82</v>
      </c>
      <c r="K11">
        <f>Table1[[#This Row],[Consumption of Electricity (in lakh units)-Others]]*100000</f>
        <v>62172000</v>
      </c>
      <c r="L11">
        <v>621.72</v>
      </c>
      <c r="M11">
        <f>Table1[[#This Row],[Consumption of Electricity (in lakh units)-Total Consumption]]*100000</f>
        <v>262736000</v>
      </c>
      <c r="N11">
        <v>2627.36</v>
      </c>
    </row>
    <row r="12" spans="1:14" x14ac:dyDescent="0.25">
      <c r="A12" t="s">
        <v>19</v>
      </c>
      <c r="B12" t="s">
        <v>75</v>
      </c>
      <c r="C12">
        <f>Table1[[#This Row],[Consumption of Electricity (in lakh units)-Domestic purpose]]*100000</f>
        <v>566900000</v>
      </c>
      <c r="D12">
        <v>5669</v>
      </c>
      <c r="E12">
        <f>Table1[[#This Row],[Consumption of Electricity (in lakh units)-Commercial purpose]]*100000</f>
        <v>132700000</v>
      </c>
      <c r="F12">
        <v>1327</v>
      </c>
      <c r="G12">
        <f>Table1[[#This Row],[Consumption of Electricity (in lakh units)-Industry purpose]]*100000</f>
        <v>166800000</v>
      </c>
      <c r="H12">
        <v>1668</v>
      </c>
      <c r="I12">
        <f>Table1[[#This Row],[Consumption of Electricity (in lakh units)-Public Water Work &amp; Street Light]]*100000</f>
        <v>83700000</v>
      </c>
      <c r="J12">
        <v>837</v>
      </c>
      <c r="K12">
        <f>Table1[[#This Row],[Consumption of Electricity (in lakh units)-Others]]*100000</f>
        <v>5600000</v>
      </c>
      <c r="L12">
        <v>56</v>
      </c>
      <c r="M12">
        <f>Table1[[#This Row],[Consumption of Electricity (in lakh units)-Total Consumption]]*100000</f>
        <v>955700000</v>
      </c>
      <c r="N12">
        <v>9557</v>
      </c>
    </row>
    <row r="13" spans="1:14" x14ac:dyDescent="0.25">
      <c r="A13" t="s">
        <v>20</v>
      </c>
      <c r="B13" t="s">
        <v>75</v>
      </c>
      <c r="C13">
        <f>Table1[[#This Row],[Consumption of Electricity (in lakh units)-Domestic purpose]]*100000</f>
        <v>1091060000</v>
      </c>
      <c r="D13">
        <v>10910.6</v>
      </c>
      <c r="E13">
        <f>Table1[[#This Row],[Consumption of Electricity (in lakh units)-Commercial purpose]]*100000</f>
        <v>385850000</v>
      </c>
      <c r="F13">
        <v>3858.5</v>
      </c>
      <c r="G13">
        <f>Table1[[#This Row],[Consumption of Electricity (in lakh units)-Industry purpose]]*100000</f>
        <v>206290000</v>
      </c>
      <c r="H13">
        <v>2062.9</v>
      </c>
      <c r="I13">
        <f>Table1[[#This Row],[Consumption of Electricity (in lakh units)-Public Water Work &amp; Street Light]]*100000</f>
        <v>60503000</v>
      </c>
      <c r="J13">
        <v>605.03</v>
      </c>
      <c r="K13">
        <f>Table1[[#This Row],[Consumption of Electricity (in lakh units)-Others]]*100000</f>
        <v>13933000.000000002</v>
      </c>
      <c r="L13">
        <v>139.33000000000001</v>
      </c>
      <c r="M13">
        <f>Table1[[#This Row],[Consumption of Electricity (in lakh units)-Total Consumption]]*100000</f>
        <v>1757637000</v>
      </c>
      <c r="N13">
        <v>17576.37</v>
      </c>
    </row>
    <row r="14" spans="1:14" x14ac:dyDescent="0.25">
      <c r="A14" t="s">
        <v>21</v>
      </c>
      <c r="B14" t="s">
        <v>11</v>
      </c>
      <c r="C14">
        <f>Table1[[#This Row],[Consumption of Electricity (in lakh units)-Domestic purpose]]*100000</f>
        <v>31338000</v>
      </c>
      <c r="D14">
        <v>313.38</v>
      </c>
      <c r="E14">
        <f>Table1[[#This Row],[Consumption of Electricity (in lakh units)-Commercial purpose]]*100000</f>
        <v>10321000</v>
      </c>
      <c r="F14">
        <v>103.21</v>
      </c>
      <c r="G14">
        <f>Table1[[#This Row],[Consumption of Electricity (in lakh units)-Industry purpose]]*100000</f>
        <v>9289000</v>
      </c>
      <c r="H14">
        <v>92.89</v>
      </c>
      <c r="I14">
        <f>Table1[[#This Row],[Consumption of Electricity (in lakh units)-Public Water Work &amp; Street Light]]*100000</f>
        <v>6343000</v>
      </c>
      <c r="J14">
        <v>63.43</v>
      </c>
      <c r="K14">
        <f>Table1[[#This Row],[Consumption of Electricity (in lakh units)-Others]]*100000</f>
        <v>10146000</v>
      </c>
      <c r="L14">
        <v>101.46</v>
      </c>
      <c r="M14">
        <f>Table1[[#This Row],[Consumption of Electricity (in lakh units)-Total Consumption]]*100000</f>
        <v>67437000</v>
      </c>
      <c r="N14">
        <v>674.37</v>
      </c>
    </row>
    <row r="15" spans="1:14" x14ac:dyDescent="0.25">
      <c r="A15" t="s">
        <v>22</v>
      </c>
      <c r="B15" t="s">
        <v>11</v>
      </c>
      <c r="C15">
        <f>Table1[[#This Row],[Consumption of Electricity (in lakh units)-Domestic purpose]]*100000</f>
        <v>11789000</v>
      </c>
      <c r="D15">
        <v>117.89</v>
      </c>
      <c r="E15">
        <f>Table1[[#This Row],[Consumption of Electricity (in lakh units)-Commercial purpose]]*100000</f>
        <v>27341000.000000004</v>
      </c>
      <c r="F15">
        <v>273.41000000000003</v>
      </c>
      <c r="G15">
        <f>Table1[[#This Row],[Consumption of Electricity (in lakh units)-Industry purpose]]*100000</f>
        <v>1056000</v>
      </c>
      <c r="H15">
        <v>10.56</v>
      </c>
      <c r="I15">
        <f>Table1[[#This Row],[Consumption of Electricity (in lakh units)-Public Water Work &amp; Street Light]]*100000</f>
        <v>447000</v>
      </c>
      <c r="J15">
        <v>4.47</v>
      </c>
      <c r="K15">
        <f>Table1[[#This Row],[Consumption of Electricity (in lakh units)-Others]]*100000</f>
        <v>15000</v>
      </c>
      <c r="L15">
        <v>0.15</v>
      </c>
      <c r="M15">
        <f>Table1[[#This Row],[Consumption of Electricity (in lakh units)-Total Consumption]]*100000</f>
        <v>40648000</v>
      </c>
      <c r="N15">
        <v>406.48</v>
      </c>
    </row>
    <row r="16" spans="1:14" x14ac:dyDescent="0.25">
      <c r="A16" t="s">
        <v>23</v>
      </c>
      <c r="B16" t="s">
        <v>24</v>
      </c>
      <c r="C16">
        <f>Table1[[#This Row],[Consumption of Electricity (in lakh units)-Domestic purpose]]*100000</f>
        <v>29977000</v>
      </c>
      <c r="D16">
        <v>299.77</v>
      </c>
      <c r="E16">
        <f>Table1[[#This Row],[Consumption of Electricity (in lakh units)-Commercial purpose]]*100000</f>
        <v>23324000</v>
      </c>
      <c r="F16">
        <v>233.24</v>
      </c>
      <c r="G16">
        <f>Table1[[#This Row],[Consumption of Electricity (in lakh units)-Industry purpose]]*100000</f>
        <v>2298000</v>
      </c>
      <c r="H16">
        <v>22.98</v>
      </c>
      <c r="I16">
        <f>Table1[[#This Row],[Consumption of Electricity (in lakh units)-Public Water Work &amp; Street Light]]*100000</f>
        <v>1371000</v>
      </c>
      <c r="J16">
        <v>13.71</v>
      </c>
      <c r="K16">
        <f>Table1[[#This Row],[Consumption of Electricity (in lakh units)-Others]]*100000</f>
        <v>5200</v>
      </c>
      <c r="L16">
        <v>5.1999999999999998E-2</v>
      </c>
      <c r="M16">
        <f>Table1[[#This Row],[Consumption of Electricity (in lakh units)-Total Consumption]]*100000</f>
        <v>56975199.999999993</v>
      </c>
      <c r="N16">
        <v>569.75199999999995</v>
      </c>
    </row>
    <row r="17" spans="1:14" x14ac:dyDescent="0.25">
      <c r="A17" t="s">
        <v>25</v>
      </c>
      <c r="B17" t="s">
        <v>26</v>
      </c>
      <c r="C17">
        <f>Table1[[#This Row],[Consumption of Electricity (in lakh units)-Domestic purpose]]*100000</f>
        <v>28639000</v>
      </c>
      <c r="D17">
        <v>286.39</v>
      </c>
      <c r="E17">
        <f>Table1[[#This Row],[Consumption of Electricity (in lakh units)-Commercial purpose]]*100000</f>
        <v>47353000</v>
      </c>
      <c r="F17">
        <v>473.53</v>
      </c>
      <c r="G17">
        <f>Table1[[#This Row],[Consumption of Electricity (in lakh units)-Industry purpose]]*100000</f>
        <v>732000</v>
      </c>
      <c r="H17">
        <v>7.32</v>
      </c>
      <c r="I17">
        <f>Table1[[#This Row],[Consumption of Electricity (in lakh units)-Public Water Work &amp; Street Light]]*100000</f>
        <v>891200.00000000012</v>
      </c>
      <c r="J17">
        <v>8.9120000000000008</v>
      </c>
      <c r="K17">
        <f>Table1[[#This Row],[Consumption of Electricity (in lakh units)-Others]]*100000</f>
        <v>264700</v>
      </c>
      <c r="L17">
        <v>2.6469999999999998</v>
      </c>
      <c r="M17">
        <f>Table1[[#This Row],[Consumption of Electricity (in lakh units)-Total Consumption]]*100000</f>
        <v>77879900</v>
      </c>
      <c r="N17">
        <v>778.79899999999998</v>
      </c>
    </row>
    <row r="18" spans="1:14" x14ac:dyDescent="0.25">
      <c r="A18" t="s">
        <v>27</v>
      </c>
      <c r="B18" t="s">
        <v>28</v>
      </c>
      <c r="C18">
        <f>Table1[[#This Row],[Consumption of Electricity (in lakh units)-Domestic purpose]]*100000</f>
        <v>35694000</v>
      </c>
      <c r="D18">
        <v>356.94</v>
      </c>
      <c r="E18">
        <f>Table1[[#This Row],[Consumption of Electricity (in lakh units)-Commercial purpose]]*100000</f>
        <v>72083000</v>
      </c>
      <c r="F18">
        <v>720.83</v>
      </c>
      <c r="G18">
        <f>Table1[[#This Row],[Consumption of Electricity (in lakh units)-Industry purpose]]*100000</f>
        <v>1369000</v>
      </c>
      <c r="H18">
        <v>13.69</v>
      </c>
      <c r="I18">
        <f>Table1[[#This Row],[Consumption of Electricity (in lakh units)-Public Water Work &amp; Street Light]]*100000</f>
        <v>796000</v>
      </c>
      <c r="J18">
        <v>7.96</v>
      </c>
      <c r="K18">
        <f>Table1[[#This Row],[Consumption of Electricity (in lakh units)-Others]]*100000</f>
        <v>1905000</v>
      </c>
      <c r="L18">
        <v>19.05</v>
      </c>
      <c r="M18">
        <f>Table1[[#This Row],[Consumption of Electricity (in lakh units)-Total Consumption]]*100000</f>
        <v>111847000</v>
      </c>
      <c r="N18">
        <v>1118.47</v>
      </c>
    </row>
    <row r="19" spans="1:14" x14ac:dyDescent="0.25">
      <c r="A19" t="s">
        <v>29</v>
      </c>
      <c r="B19" t="s">
        <v>9</v>
      </c>
      <c r="C19">
        <f>Table1[[#This Row],[Consumption of Electricity (in lakh units)-Domestic purpose]]*100000</f>
        <v>18458000</v>
      </c>
      <c r="D19">
        <v>184.58</v>
      </c>
      <c r="E19">
        <f>Table1[[#This Row],[Consumption of Electricity (in lakh units)-Commercial purpose]]*100000</f>
        <v>3105000</v>
      </c>
      <c r="F19">
        <v>31.05</v>
      </c>
      <c r="G19">
        <f>Table1[[#This Row],[Consumption of Electricity (in lakh units)-Industry purpose]]*100000</f>
        <v>8009999.9999999991</v>
      </c>
      <c r="H19">
        <v>80.099999999999994</v>
      </c>
      <c r="I19">
        <f>Table1[[#This Row],[Consumption of Electricity (in lakh units)-Public Water Work &amp; Street Light]]*100000</f>
        <v>6191000</v>
      </c>
      <c r="J19">
        <v>61.91</v>
      </c>
      <c r="K19">
        <f>Table1[[#This Row],[Consumption of Electricity (in lakh units)-Others]]*100000</f>
        <v>810000</v>
      </c>
      <c r="L19">
        <v>8.1</v>
      </c>
      <c r="M19">
        <f>Table1[[#This Row],[Consumption of Electricity (in lakh units)-Total Consumption]]*100000</f>
        <v>36574000</v>
      </c>
      <c r="N19">
        <v>365.74</v>
      </c>
    </row>
    <row r="20" spans="1:14" x14ac:dyDescent="0.25">
      <c r="A20" t="s">
        <v>30</v>
      </c>
      <c r="B20" t="s">
        <v>76</v>
      </c>
      <c r="C20">
        <f>Table1[[#This Row],[Consumption of Electricity (in lakh units)-Domestic purpose]]*100000</f>
        <v>211480000.00000003</v>
      </c>
      <c r="D20">
        <v>2114.8000000000002</v>
      </c>
      <c r="E20">
        <f>Table1[[#This Row],[Consumption of Electricity (in lakh units)-Commercial purpose]]*100000</f>
        <v>51260000</v>
      </c>
      <c r="F20">
        <v>512.6</v>
      </c>
      <c r="G20">
        <f>Table1[[#This Row],[Consumption of Electricity (in lakh units)-Industry purpose]]*100000</f>
        <v>47400000</v>
      </c>
      <c r="H20">
        <v>474</v>
      </c>
      <c r="I20">
        <f>Table1[[#This Row],[Consumption of Electricity (in lakh units)-Public Water Work &amp; Street Light]]*100000</f>
        <v>3229999.9999999995</v>
      </c>
      <c r="J20">
        <v>32.299999999999997</v>
      </c>
      <c r="K20">
        <f>Table1[[#This Row],[Consumption of Electricity (in lakh units)-Others]]*100000</f>
        <v>1860000.0000000002</v>
      </c>
      <c r="L20">
        <v>18.600000000000001</v>
      </c>
      <c r="M20">
        <f>Table1[[#This Row],[Consumption of Electricity (in lakh units)-Total Consumption]]*100000</f>
        <v>315231000</v>
      </c>
      <c r="N20">
        <v>3152.31</v>
      </c>
    </row>
    <row r="21" spans="1:14" x14ac:dyDescent="0.25">
      <c r="A21" t="s">
        <v>31</v>
      </c>
      <c r="B21" t="s">
        <v>77</v>
      </c>
      <c r="C21">
        <f>Table1[[#This Row],[Consumption of Electricity (in lakh units)-Domestic purpose]]*100000</f>
        <v>12501010000</v>
      </c>
      <c r="D21">
        <v>125010.1</v>
      </c>
      <c r="E21">
        <f>Table1[[#This Row],[Consumption of Electricity (in lakh units)-Commercial purpose]]*100000</f>
        <v>270230000</v>
      </c>
      <c r="F21">
        <v>2702.3</v>
      </c>
      <c r="G21">
        <f>Table1[[#This Row],[Consumption of Electricity (in lakh units)-Industry purpose]]*100000</f>
        <v>574500000</v>
      </c>
      <c r="H21">
        <v>5745</v>
      </c>
      <c r="I21">
        <f>Table1[[#This Row],[Consumption of Electricity (in lakh units)-Public Water Work &amp; Street Light]]*100000</f>
        <v>97840000</v>
      </c>
      <c r="J21">
        <v>978.4</v>
      </c>
      <c r="K21">
        <f>Table1[[#This Row],[Consumption of Electricity (in lakh units)-Others]]*100000</f>
        <v>262769999.99999997</v>
      </c>
      <c r="L21">
        <v>2627.7</v>
      </c>
      <c r="M21">
        <f>Table1[[#This Row],[Consumption of Electricity (in lakh units)-Total Consumption]]*100000</f>
        <v>2456350000</v>
      </c>
      <c r="N21">
        <v>24563.5</v>
      </c>
    </row>
    <row r="22" spans="1:14" x14ac:dyDescent="0.25">
      <c r="A22" t="s">
        <v>32</v>
      </c>
      <c r="B22" t="s">
        <v>9</v>
      </c>
      <c r="C22">
        <f>Table1[[#This Row],[Consumption of Electricity (in lakh units)-Domestic purpose]]*100000</f>
        <v>10057000</v>
      </c>
      <c r="D22">
        <v>100.57</v>
      </c>
      <c r="E22">
        <f>Table1[[#This Row],[Consumption of Electricity (in lakh units)-Commercial purpose]]*100000</f>
        <v>3253000</v>
      </c>
      <c r="F22">
        <v>32.53</v>
      </c>
      <c r="G22">
        <f>Table1[[#This Row],[Consumption of Electricity (in lakh units)-Industry purpose]]*100000</f>
        <v>438000</v>
      </c>
      <c r="H22">
        <v>4.38</v>
      </c>
      <c r="I22">
        <f>Table1[[#This Row],[Consumption of Electricity (in lakh units)-Public Water Work &amp; Street Light]]*100000</f>
        <v>279000</v>
      </c>
      <c r="J22">
        <v>2.79</v>
      </c>
      <c r="K22">
        <f>Table1[[#This Row],[Consumption of Electricity (in lakh units)-Others]]*100000</f>
        <v>140000</v>
      </c>
      <c r="L22">
        <v>1.4</v>
      </c>
      <c r="M22">
        <f>Table1[[#This Row],[Consumption of Electricity (in lakh units)-Total Consumption]]*100000</f>
        <v>14166999.999999998</v>
      </c>
      <c r="N22">
        <v>141.66999999999999</v>
      </c>
    </row>
    <row r="23" spans="1:14" x14ac:dyDescent="0.25">
      <c r="A23" t="s">
        <v>33</v>
      </c>
      <c r="B23" t="s">
        <v>11</v>
      </c>
      <c r="C23">
        <f>Table1[[#This Row],[Consumption of Electricity (in lakh units)-Domestic purpose]]*100000</f>
        <v>3674199.9999999995</v>
      </c>
      <c r="D23">
        <v>36.741999999999997</v>
      </c>
      <c r="E23">
        <f>Table1[[#This Row],[Consumption of Electricity (in lakh units)-Commercial purpose]]*100000</f>
        <v>586400</v>
      </c>
      <c r="F23">
        <v>5.8639999999999999</v>
      </c>
      <c r="G23">
        <f>Table1[[#This Row],[Consumption of Electricity (in lakh units)-Industry purpose]]*100000</f>
        <v>112900</v>
      </c>
      <c r="H23">
        <v>1.129</v>
      </c>
      <c r="I23">
        <f>Table1[[#This Row],[Consumption of Electricity (in lakh units)-Public Water Work &amp; Street Light]]*100000</f>
        <v>34200</v>
      </c>
      <c r="J23">
        <v>0.34200000000000003</v>
      </c>
      <c r="K23">
        <f>Table1[[#This Row],[Consumption of Electricity (in lakh units)-Others]]*100000</f>
        <v>979900</v>
      </c>
      <c r="L23">
        <v>9.7989999999999995</v>
      </c>
      <c r="M23">
        <f>Table1[[#This Row],[Consumption of Electricity (in lakh units)-Total Consumption]]*100000</f>
        <v>5387600</v>
      </c>
      <c r="N23">
        <v>53.875999999999998</v>
      </c>
    </row>
    <row r="24" spans="1:14" x14ac:dyDescent="0.25">
      <c r="A24" t="s">
        <v>34</v>
      </c>
      <c r="B24" t="s">
        <v>11</v>
      </c>
      <c r="C24">
        <f>Table1[[#This Row],[Consumption of Electricity (in lakh units)-Domestic purpose]]*100000</f>
        <v>432953455.00000006</v>
      </c>
      <c r="D24">
        <v>4329.5345500000003</v>
      </c>
      <c r="E24">
        <f>Table1[[#This Row],[Consumption of Electricity (in lakh units)-Commercial purpose]]*100000</f>
        <v>191563248</v>
      </c>
      <c r="F24">
        <v>1915.63248</v>
      </c>
      <c r="G24">
        <f>Table1[[#This Row],[Consumption of Electricity (in lakh units)-Industry purpose]]*100000</f>
        <v>226392798</v>
      </c>
      <c r="H24">
        <v>2263.9279799999999</v>
      </c>
      <c r="I24">
        <f>Table1[[#This Row],[Consumption of Electricity (in lakh units)-Public Water Work &amp; Street Light]]*100000</f>
        <v>16859413</v>
      </c>
      <c r="J24">
        <v>168.59413000000001</v>
      </c>
      <c r="K24">
        <f>Table1[[#This Row],[Consumption of Electricity (in lakh units)-Others]]*100000</f>
        <v>36922818</v>
      </c>
      <c r="L24">
        <v>369.22818000000001</v>
      </c>
      <c r="M24">
        <f>Table1[[#This Row],[Consumption of Electricity (in lakh units)-Total Consumption]]*100000</f>
        <v>904691732</v>
      </c>
      <c r="N24">
        <v>9046.9173200000005</v>
      </c>
    </row>
    <row r="25" spans="1:14" x14ac:dyDescent="0.25">
      <c r="A25" t="s">
        <v>35</v>
      </c>
      <c r="B25" t="s">
        <v>9</v>
      </c>
      <c r="C25">
        <f>Table1[[#This Row],[Consumption of Electricity (in lakh units)-Domestic purpose]]*100000</f>
        <v>4426084</v>
      </c>
      <c r="D25">
        <v>44.260840000000002</v>
      </c>
      <c r="E25">
        <f>Table1[[#This Row],[Consumption of Electricity (in lakh units)-Commercial purpose]]*100000</f>
        <v>7642692</v>
      </c>
      <c r="F25">
        <v>76.426919999999996</v>
      </c>
      <c r="G25">
        <f>Table1[[#This Row],[Consumption of Electricity (in lakh units)-Industry purpose]]*100000</f>
        <v>1656144</v>
      </c>
      <c r="H25">
        <v>16.561440000000001</v>
      </c>
      <c r="I25">
        <f>Table1[[#This Row],[Consumption of Electricity (in lakh units)-Public Water Work &amp; Street Light]]*100000</f>
        <v>651587</v>
      </c>
      <c r="J25">
        <v>6.5158699999999996</v>
      </c>
      <c r="K25">
        <f>Table1[[#This Row],[Consumption of Electricity (in lakh units)-Others]]*100000</f>
        <v>353953</v>
      </c>
      <c r="L25">
        <v>3.5395300000000001</v>
      </c>
      <c r="M25">
        <f>Table1[[#This Row],[Consumption of Electricity (in lakh units)-Total Consumption]]*100000</f>
        <v>14656541.4</v>
      </c>
      <c r="N25">
        <v>146.565414</v>
      </c>
    </row>
    <row r="26" spans="1:14" x14ac:dyDescent="0.25">
      <c r="A26" t="s">
        <v>36</v>
      </c>
      <c r="B26" t="s">
        <v>76</v>
      </c>
      <c r="C26">
        <f>Table1[[#This Row],[Consumption of Electricity (in lakh units)-Domestic purpose]]*100000</f>
        <v>8493000</v>
      </c>
      <c r="D26">
        <v>84.93</v>
      </c>
      <c r="E26">
        <f>Table1[[#This Row],[Consumption of Electricity (in lakh units)-Commercial purpose]]*100000</f>
        <v>1447000</v>
      </c>
      <c r="F26">
        <v>14.47</v>
      </c>
      <c r="G26">
        <f>Table1[[#This Row],[Consumption of Electricity (in lakh units)-Industry purpose]]*100000</f>
        <v>745000</v>
      </c>
      <c r="H26">
        <v>7.45</v>
      </c>
      <c r="I26" t="e">
        <f>Table1[[#This Row],[Consumption of Electricity (in lakh units)-Public Water Work &amp; Street Light]]*100000</f>
        <v>#VALUE!</v>
      </c>
      <c r="J26" t="s">
        <v>37</v>
      </c>
      <c r="K26" t="s">
        <v>37</v>
      </c>
      <c r="L26" t="s">
        <v>37</v>
      </c>
      <c r="M26">
        <f>Table1[[#This Row],[Consumption of Electricity (in lakh units)-Total Consumption]]*100000</f>
        <v>10688000</v>
      </c>
      <c r="N26">
        <v>106.88</v>
      </c>
    </row>
    <row r="27" spans="1:14" x14ac:dyDescent="0.25">
      <c r="A27" t="s">
        <v>38</v>
      </c>
      <c r="B27" t="s">
        <v>11</v>
      </c>
      <c r="C27">
        <f>Table1[[#This Row],[Consumption of Electricity (in lakh units)-Domestic purpose]]*100000</f>
        <v>1126137000</v>
      </c>
      <c r="D27">
        <v>11261.37</v>
      </c>
      <c r="E27">
        <f>Table1[[#This Row],[Consumption of Electricity (in lakh units)-Commercial purpose]]*100000</f>
        <v>367395000</v>
      </c>
      <c r="F27">
        <v>3673.95</v>
      </c>
      <c r="G27">
        <f>Table1[[#This Row],[Consumption of Electricity (in lakh units)-Industry purpose]]*100000</f>
        <v>558241000</v>
      </c>
      <c r="H27">
        <v>5582.41</v>
      </c>
      <c r="I27">
        <f>Table1[[#This Row],[Consumption of Electricity (in lakh units)-Public Water Work &amp; Street Light]]*100000</f>
        <v>118933999.99999999</v>
      </c>
      <c r="J27">
        <v>1189.3399999999999</v>
      </c>
      <c r="K27">
        <f>Table1[[#This Row],[Consumption of Electricity (in lakh units)-Others]]*100000</f>
        <v>93596000</v>
      </c>
      <c r="L27">
        <v>935.96</v>
      </c>
      <c r="M27">
        <f>Table1[[#This Row],[Consumption of Electricity (in lakh units)-Total Consumption]]*100000</f>
        <v>2264303000</v>
      </c>
      <c r="N27">
        <v>22643.03</v>
      </c>
    </row>
    <row r="28" spans="1:14" x14ac:dyDescent="0.25">
      <c r="A28" t="s">
        <v>38</v>
      </c>
      <c r="B28" t="s">
        <v>9</v>
      </c>
      <c r="C28">
        <f>Table1[[#This Row],[Consumption of Electricity (in lakh units)-Domestic purpose]]*100000</f>
        <v>1189476000</v>
      </c>
      <c r="D28">
        <v>11894.76</v>
      </c>
      <c r="E28">
        <f>Table1[[#This Row],[Consumption of Electricity (in lakh units)-Commercial purpose]]*100000</f>
        <v>413831000.00000006</v>
      </c>
      <c r="F28">
        <v>4138.3100000000004</v>
      </c>
      <c r="G28">
        <f>Table1[[#This Row],[Consumption of Electricity (in lakh units)-Industry purpose]]*100000</f>
        <v>602076000</v>
      </c>
      <c r="H28">
        <v>6020.76</v>
      </c>
      <c r="I28">
        <f>Table1[[#This Row],[Consumption of Electricity (in lakh units)-Public Water Work &amp; Street Light]]*100000</f>
        <v>116189000.00000001</v>
      </c>
      <c r="J28">
        <v>1161.8900000000001</v>
      </c>
      <c r="K28">
        <f>Table1[[#This Row],[Consumption of Electricity (in lakh units)-Others]]*100000</f>
        <v>118365000.00000001</v>
      </c>
      <c r="L28">
        <v>1183.6500000000001</v>
      </c>
      <c r="M28">
        <f>Table1[[#This Row],[Consumption of Electricity (in lakh units)-Total Consumption]]*100000</f>
        <v>2439937000</v>
      </c>
      <c r="N28">
        <v>24399.37</v>
      </c>
    </row>
    <row r="29" spans="1:14" x14ac:dyDescent="0.25">
      <c r="A29" t="s">
        <v>39</v>
      </c>
      <c r="B29" t="s">
        <v>9</v>
      </c>
      <c r="C29">
        <f>Table1[[#This Row],[Consumption of Electricity (in lakh units)-Domestic purpose]]*100000</f>
        <v>177954000</v>
      </c>
      <c r="D29">
        <v>1779.54</v>
      </c>
      <c r="E29">
        <f>Table1[[#This Row],[Consumption of Electricity (in lakh units)-Commercial purpose]]*100000</f>
        <v>802145000</v>
      </c>
      <c r="F29">
        <v>8021.45</v>
      </c>
      <c r="G29">
        <f>Table1[[#This Row],[Consumption of Electricity (in lakh units)-Industry purpose]]*100000</f>
        <v>22000</v>
      </c>
      <c r="H29">
        <v>0.22</v>
      </c>
      <c r="I29">
        <f>Table1[[#This Row],[Consumption of Electricity (in lakh units)-Public Water Work &amp; Street Light]]*100000</f>
        <v>5120000</v>
      </c>
      <c r="J29">
        <v>51.2</v>
      </c>
      <c r="K29">
        <f>Table1[[#This Row],[Consumption of Electricity (in lakh units)-Others]]*100000</f>
        <v>33526000</v>
      </c>
      <c r="L29">
        <v>335.26</v>
      </c>
      <c r="M29">
        <f>Table1[[#This Row],[Consumption of Electricity (in lakh units)-Total Consumption]]*100000</f>
        <v>1018767000</v>
      </c>
      <c r="N29">
        <v>10187.67</v>
      </c>
    </row>
    <row r="30" spans="1:14" x14ac:dyDescent="0.25">
      <c r="A30" t="s">
        <v>40</v>
      </c>
      <c r="B30" t="s">
        <v>11</v>
      </c>
      <c r="C30">
        <f>Table1[[#This Row],[Consumption of Electricity (in lakh units)-Domestic purpose]]*100000</f>
        <v>70966000</v>
      </c>
      <c r="D30">
        <v>709.66</v>
      </c>
      <c r="E30">
        <f>Table1[[#This Row],[Consumption of Electricity (in lakh units)-Commercial purpose]]*100000</f>
        <v>253592000</v>
      </c>
      <c r="F30">
        <v>2535.92</v>
      </c>
      <c r="G30">
        <f>Table1[[#This Row],[Consumption of Electricity (in lakh units)-Industry purpose]]*100000</f>
        <v>25000</v>
      </c>
      <c r="H30">
        <v>0.25</v>
      </c>
      <c r="I30">
        <f>Table1[[#This Row],[Consumption of Electricity (in lakh units)-Public Water Work &amp; Street Light]]*100000</f>
        <v>21513000</v>
      </c>
      <c r="J30">
        <v>215.13</v>
      </c>
      <c r="K30">
        <f>Table1[[#This Row],[Consumption of Electricity (in lakh units)-Others]]*100000</f>
        <v>463000</v>
      </c>
      <c r="L30">
        <v>4.63</v>
      </c>
      <c r="M30">
        <f>Table1[[#This Row],[Consumption of Electricity (in lakh units)-Total Consumption]]*100000</f>
        <v>346560000</v>
      </c>
      <c r="N30">
        <v>3465.6</v>
      </c>
    </row>
    <row r="31" spans="1:14" x14ac:dyDescent="0.25">
      <c r="A31" t="s">
        <v>41</v>
      </c>
      <c r="B31" t="s">
        <v>76</v>
      </c>
      <c r="C31" t="s">
        <v>37</v>
      </c>
      <c r="D31" t="s">
        <v>37</v>
      </c>
      <c r="E31" t="e">
        <f>Table1[[#This Row],[Consumption of Electricity (in lakh units)-Commercial purpose]]*100000</f>
        <v>#VALUE!</v>
      </c>
      <c r="F31" t="s">
        <v>37</v>
      </c>
      <c r="G31" t="e">
        <f>Table1[[#This Row],[Consumption of Electricity (in lakh units)-Industry purpose]]*100000</f>
        <v>#VALUE!</v>
      </c>
      <c r="H31" t="s">
        <v>37</v>
      </c>
      <c r="I31">
        <f>Table1[[#This Row],[Consumption of Electricity (in lakh units)-Public Water Work &amp; Street Light]]*100000</f>
        <v>38959000</v>
      </c>
      <c r="J31">
        <v>389.59</v>
      </c>
      <c r="K31" t="s">
        <v>37</v>
      </c>
      <c r="L31" t="s">
        <v>37</v>
      </c>
      <c r="M31">
        <f>Table1[[#This Row],[Consumption of Electricity (in lakh units)-Total Consumption]]*100000</f>
        <v>38959000</v>
      </c>
      <c r="N31">
        <v>389.59</v>
      </c>
    </row>
    <row r="32" spans="1:14" x14ac:dyDescent="0.25">
      <c r="A32" t="s">
        <v>42</v>
      </c>
      <c r="B32" t="s">
        <v>9</v>
      </c>
      <c r="C32">
        <f>Table1[[#This Row],[Consumption of Electricity (in lakh units)-Domestic purpose]]*100000</f>
        <v>43592000</v>
      </c>
      <c r="D32">
        <v>435.92</v>
      </c>
      <c r="E32">
        <f>Table1[[#This Row],[Consumption of Electricity (in lakh units)-Commercial purpose]]*100000</f>
        <v>116920000</v>
      </c>
      <c r="F32">
        <v>1169.2</v>
      </c>
      <c r="G32">
        <f>Table1[[#This Row],[Consumption of Electricity (in lakh units)-Industry purpose]]*100000</f>
        <v>25893000</v>
      </c>
      <c r="H32">
        <v>258.93</v>
      </c>
      <c r="I32">
        <f>Table1[[#This Row],[Consumption of Electricity (in lakh units)-Public Water Work &amp; Street Light]]*100000</f>
        <v>5158000</v>
      </c>
      <c r="J32">
        <v>51.58</v>
      </c>
      <c r="K32">
        <f>Table1[[#This Row],[Consumption of Electricity (in lakh units)-Others]]*100000</f>
        <v>3123000</v>
      </c>
      <c r="L32">
        <v>31.23</v>
      </c>
      <c r="M32">
        <f>Table1[[#This Row],[Consumption of Electricity (in lakh units)-Total Consumption]]*100000</f>
        <v>194686000</v>
      </c>
      <c r="N32">
        <v>1946.86</v>
      </c>
    </row>
    <row r="33" spans="1:14" x14ac:dyDescent="0.25">
      <c r="A33" t="s">
        <v>43</v>
      </c>
      <c r="B33" t="s">
        <v>9</v>
      </c>
      <c r="C33">
        <f ca="1">Table1[[#This Row],[Consumption of Electricity (in lakh units)-Domestic purpose]]*100000</f>
        <v>122500000</v>
      </c>
      <c r="D33">
        <f ca="1">Table1[[#This Row],[Consumption of Electricity (in lakh units)-Domestic purpose]]*100000</f>
        <v>122500000</v>
      </c>
      <c r="E33">
        <f>Table1[[#This Row],[Consumption of Electricity (in lakh units)-Commercial purpose]]*100000</f>
        <v>33200000</v>
      </c>
      <c r="F33">
        <v>332</v>
      </c>
      <c r="G33">
        <f>Table1[[#This Row],[Consumption of Electricity (in lakh units)-Industry purpose]]*100000</f>
        <v>17600000</v>
      </c>
      <c r="H33">
        <v>176</v>
      </c>
      <c r="I33">
        <f>Table1[[#This Row],[Consumption of Electricity (in lakh units)-Public Water Work &amp; Street Light]]*100000</f>
        <v>3400000</v>
      </c>
      <c r="J33">
        <v>34</v>
      </c>
      <c r="K33">
        <f>Table1[[#This Row],[Consumption of Electricity (in lakh units)-Others]]*100000</f>
        <v>2300000</v>
      </c>
      <c r="L33">
        <v>23</v>
      </c>
      <c r="M33">
        <f>Table1[[#This Row],[Consumption of Electricity (in lakh units)-Total Consumption]]*100000</f>
        <v>179100000</v>
      </c>
      <c r="N33">
        <v>1791</v>
      </c>
    </row>
    <row r="34" spans="1:14" x14ac:dyDescent="0.25">
      <c r="A34" t="s">
        <v>44</v>
      </c>
      <c r="B34" t="s">
        <v>11</v>
      </c>
      <c r="C34">
        <f>Table1[[#This Row],[Consumption of Electricity (in lakh units)-Domestic purpose]]*100000</f>
        <v>106634999.99999999</v>
      </c>
      <c r="D34">
        <v>1066.3499999999999</v>
      </c>
      <c r="E34">
        <f>Table1[[#This Row],[Consumption of Electricity (in lakh units)-Commercial purpose]]*100000</f>
        <v>33194000</v>
      </c>
      <c r="F34">
        <v>331.94</v>
      </c>
      <c r="G34">
        <f>Table1[[#This Row],[Consumption of Electricity (in lakh units)-Industry purpose]]*100000</f>
        <v>3618000</v>
      </c>
      <c r="H34">
        <v>36.18</v>
      </c>
      <c r="I34">
        <f>Table1[[#This Row],[Consumption of Electricity (in lakh units)-Public Water Work &amp; Street Light]]*100000</f>
        <v>9943000</v>
      </c>
      <c r="J34">
        <v>99.43</v>
      </c>
      <c r="K34">
        <f>Table1[[#This Row],[Consumption of Electricity (in lakh units)-Others]]*100000</f>
        <v>90000</v>
      </c>
      <c r="L34">
        <v>0.9</v>
      </c>
      <c r="M34">
        <f>Table1[[#This Row],[Consumption of Electricity (in lakh units)-Total Consumption]]*100000</f>
        <v>153480000</v>
      </c>
      <c r="N34">
        <v>1534.8</v>
      </c>
    </row>
    <row r="35" spans="1:14" x14ac:dyDescent="0.25">
      <c r="A35" t="s">
        <v>45</v>
      </c>
      <c r="B35" t="s">
        <v>11</v>
      </c>
      <c r="C35">
        <f>Table1[[#This Row],[Consumption of Electricity (in lakh units)-Domestic purpose]]*100000</f>
        <v>190060000</v>
      </c>
      <c r="D35">
        <v>1900.6</v>
      </c>
      <c r="E35">
        <f>Table1[[#This Row],[Consumption of Electricity (in lakh units)-Commercial purpose]]*100000</f>
        <v>53950000</v>
      </c>
      <c r="F35">
        <v>539.5</v>
      </c>
      <c r="G35">
        <f>Table1[[#This Row],[Consumption of Electricity (in lakh units)-Industry purpose]]*100000</f>
        <v>3310000</v>
      </c>
      <c r="H35">
        <v>33.1</v>
      </c>
      <c r="I35">
        <f>Table1[[#This Row],[Consumption of Electricity (in lakh units)-Public Water Work &amp; Street Light]]*100000</f>
        <v>24450000</v>
      </c>
      <c r="J35">
        <v>244.5</v>
      </c>
      <c r="K35">
        <f>Table1[[#This Row],[Consumption of Electricity (in lakh units)-Others]]*100000</f>
        <v>60079999.999999993</v>
      </c>
      <c r="L35">
        <v>600.79999999999995</v>
      </c>
      <c r="M35">
        <f>Table1[[#This Row],[Consumption of Electricity (in lakh units)-Total Consumption]]*100000</f>
        <v>331850000</v>
      </c>
      <c r="N35">
        <v>3318.5</v>
      </c>
    </row>
    <row r="36" spans="1:14" x14ac:dyDescent="0.25">
      <c r="A36" t="s">
        <v>46</v>
      </c>
      <c r="B36" t="s">
        <v>9</v>
      </c>
      <c r="C36">
        <f>Table1[[#This Row],[Consumption of Electricity (in lakh units)-Domestic purpose]]*100000</f>
        <v>76760000</v>
      </c>
      <c r="D36">
        <v>767.6</v>
      </c>
      <c r="E36">
        <f>Table1[[#This Row],[Consumption of Electricity (in lakh units)-Commercial purpose]]*100000</f>
        <v>36649000</v>
      </c>
      <c r="F36">
        <v>366.49</v>
      </c>
      <c r="G36">
        <f>Table1[[#This Row],[Consumption of Electricity (in lakh units)-Industry purpose]]*100000</f>
        <v>132406000</v>
      </c>
      <c r="H36">
        <v>1324.06</v>
      </c>
      <c r="I36">
        <f>Table1[[#This Row],[Consumption of Electricity (in lakh units)-Public Water Work &amp; Street Light]]*100000</f>
        <v>20179000</v>
      </c>
      <c r="J36">
        <v>201.79</v>
      </c>
      <c r="K36">
        <f>Table1[[#This Row],[Consumption of Electricity (in lakh units)-Others]]*100000</f>
        <v>168716000</v>
      </c>
      <c r="L36">
        <v>1687.16</v>
      </c>
      <c r="M36">
        <f>Table1[[#This Row],[Consumption of Electricity (in lakh units)-Total Consumption]]*100000</f>
        <v>434710000.00000006</v>
      </c>
      <c r="N36">
        <v>4347.1000000000004</v>
      </c>
    </row>
    <row r="37" spans="1:14" x14ac:dyDescent="0.25">
      <c r="A37" t="s">
        <v>47</v>
      </c>
      <c r="B37" t="str">
        <f>B36</f>
        <v>2018-19</v>
      </c>
      <c r="C37">
        <f>Table1[[#This Row],[Consumption of Electricity (in lakh units)-Domestic purpose]]*100000</f>
        <v>205606869.99999997</v>
      </c>
      <c r="D37">
        <v>2056.0686999999998</v>
      </c>
      <c r="E37">
        <f>Table1[[#This Row],[Consumption of Electricity (in lakh units)-Commercial purpose]]*100000</f>
        <v>212228326.00000003</v>
      </c>
      <c r="F37">
        <v>2122.2832600000002</v>
      </c>
      <c r="G37">
        <f>Table1[[#This Row],[Consumption of Electricity (in lakh units)-Industry purpose]]*100000</f>
        <v>253491887</v>
      </c>
      <c r="H37">
        <v>2534.91887</v>
      </c>
      <c r="I37">
        <f>Table1[[#This Row],[Consumption of Electricity (in lakh units)-Public Water Work &amp; Street Light]]*100000</f>
        <v>211148258</v>
      </c>
      <c r="J37">
        <v>2111.4825799999999</v>
      </c>
      <c r="K37">
        <f>Table1[[#This Row],[Consumption of Electricity (in lakh units)-Others]]*100000</f>
        <v>217910492.00000003</v>
      </c>
      <c r="L37">
        <v>2179.1049200000002</v>
      </c>
      <c r="M37">
        <f>Table1[[#This Row],[Consumption of Electricity (in lakh units)-Total Consumption]]*100000</f>
        <v>282555137</v>
      </c>
      <c r="N37">
        <v>2825.5513700000001</v>
      </c>
    </row>
    <row r="38" spans="1:14" x14ac:dyDescent="0.25">
      <c r="A38" t="s">
        <v>48</v>
      </c>
      <c r="B38" t="s">
        <v>9</v>
      </c>
      <c r="C38">
        <f>Table1[[#This Row],[Consumption of Electricity (in lakh units)-Domestic purpose]]*100000</f>
        <v>65000000</v>
      </c>
      <c r="D38">
        <v>650</v>
      </c>
      <c r="E38">
        <f>Table1[[#This Row],[Consumption of Electricity (in lakh units)-Commercial purpose]]*100000</f>
        <v>20000000</v>
      </c>
      <c r="F38">
        <v>200</v>
      </c>
      <c r="G38">
        <f>Table1[[#This Row],[Consumption of Electricity (in lakh units)-Industry purpose]]*100000</f>
        <v>15000000</v>
      </c>
      <c r="H38">
        <v>150</v>
      </c>
      <c r="I38">
        <f>Table1[[#This Row],[Consumption of Electricity (in lakh units)-Public Water Work &amp; Street Light]]*100000</f>
        <v>900000</v>
      </c>
      <c r="J38">
        <v>9</v>
      </c>
      <c r="K38">
        <f>Table1[[#This Row],[Consumption of Electricity (in lakh units)-Others]]*100000</f>
        <v>250000</v>
      </c>
      <c r="L38">
        <v>2.5</v>
      </c>
      <c r="M38">
        <f>Table1[[#This Row],[Consumption of Electricity (in lakh units)-Total Consumption]]*100000</f>
        <v>111000000</v>
      </c>
      <c r="N38">
        <v>1110</v>
      </c>
    </row>
    <row r="39" spans="1:14" x14ac:dyDescent="0.25">
      <c r="A39" t="s">
        <v>49</v>
      </c>
      <c r="B39" t="s">
        <v>9</v>
      </c>
      <c r="C39">
        <f>Table1[[#This Row],[Consumption of Electricity (in lakh units)-Domestic purpose]]*100000</f>
        <v>28000000</v>
      </c>
      <c r="D39">
        <v>280</v>
      </c>
      <c r="E39">
        <f>Table1[[#This Row],[Consumption of Electricity (in lakh units)-Commercial purpose]]*100000</f>
        <v>21136000</v>
      </c>
      <c r="F39">
        <v>211.36</v>
      </c>
      <c r="G39">
        <f>Table1[[#This Row],[Consumption of Electricity (in lakh units)-Industry purpose]]*100000</f>
        <v>1710000.0000000002</v>
      </c>
      <c r="H39">
        <v>17.100000000000001</v>
      </c>
      <c r="I39">
        <f>Table1[[#This Row],[Consumption of Electricity (in lakh units)-Public Water Work &amp; Street Light]]*100000</f>
        <v>2245000</v>
      </c>
      <c r="J39">
        <v>22.45</v>
      </c>
      <c r="K39">
        <f>Table1[[#This Row],[Consumption of Electricity (in lakh units)-Others]]*100000</f>
        <v>1162000</v>
      </c>
      <c r="L39">
        <v>11.62</v>
      </c>
      <c r="M39">
        <f>Table1[[#This Row],[Consumption of Electricity (in lakh units)-Total Consumption]]*100000</f>
        <v>54254000</v>
      </c>
      <c r="N39">
        <v>542.54</v>
      </c>
    </row>
    <row r="40" spans="1:14" x14ac:dyDescent="0.25">
      <c r="A40" t="s">
        <v>50</v>
      </c>
      <c r="B40" t="s">
        <v>9</v>
      </c>
      <c r="C40">
        <f>Table1[[#This Row],[Consumption of Electricity (in lakh units)-Domestic purpose]]*100000</f>
        <v>68822400</v>
      </c>
      <c r="D40">
        <v>688.22400000000005</v>
      </c>
      <c r="E40">
        <f>Table1[[#This Row],[Consumption of Electricity (in lakh units)-Commercial purpose]]*100000</f>
        <v>172872000</v>
      </c>
      <c r="F40">
        <v>1728.72</v>
      </c>
      <c r="G40">
        <f>Table1[[#This Row],[Consumption of Electricity (in lakh units)-Industry purpose]]*100000</f>
        <v>66402000</v>
      </c>
      <c r="H40">
        <v>664.02</v>
      </c>
      <c r="I40">
        <f>Table1[[#This Row],[Consumption of Electricity (in lakh units)-Public Water Work &amp; Street Light]]*100000</f>
        <v>27133999.999999996</v>
      </c>
      <c r="J40">
        <v>271.33999999999997</v>
      </c>
      <c r="K40">
        <f>Table1[[#This Row],[Consumption of Electricity (in lakh units)-Others]]*100000</f>
        <v>20482400</v>
      </c>
      <c r="L40">
        <v>204.82400000000001</v>
      </c>
      <c r="M40">
        <f>Table1[[#This Row],[Consumption of Electricity (in lakh units)-Total Consumption]]*100000</f>
        <v>319904400</v>
      </c>
      <c r="N40">
        <v>3199.0439999999999</v>
      </c>
    </row>
    <row r="41" spans="1:14" x14ac:dyDescent="0.25">
      <c r="A41" t="s">
        <v>51</v>
      </c>
      <c r="B41" t="s">
        <v>11</v>
      </c>
      <c r="C41">
        <f>Table1[[#This Row],[Consumption of Electricity (in lakh units)-Domestic purpose]]*100000</f>
        <v>1340000</v>
      </c>
      <c r="D41">
        <v>13.4</v>
      </c>
      <c r="E41">
        <f>Table1[[#This Row],[Consumption of Electricity (in lakh units)-Commercial purpose]]*100000</f>
        <v>703000</v>
      </c>
      <c r="F41">
        <v>7.03</v>
      </c>
      <c r="G41">
        <f>Table1[[#This Row],[Consumption of Electricity (in lakh units)-Industry purpose]]*100000</f>
        <v>125000</v>
      </c>
      <c r="H41">
        <v>1.25</v>
      </c>
      <c r="I41">
        <f>Table1[[#This Row],[Consumption of Electricity (in lakh units)-Public Water Work &amp; Street Light]]*100000</f>
        <v>59000</v>
      </c>
      <c r="J41">
        <v>0.59</v>
      </c>
      <c r="K41">
        <f>Table1[[#This Row],[Consumption of Electricity (in lakh units)-Others]]*100000</f>
        <v>97000</v>
      </c>
      <c r="L41">
        <v>0.97</v>
      </c>
      <c r="M41">
        <f>Table1[[#This Row],[Consumption of Electricity (in lakh units)-Total Consumption]]*100000</f>
        <v>2337000</v>
      </c>
      <c r="N41">
        <v>23.37</v>
      </c>
    </row>
    <row r="42" spans="1:14" x14ac:dyDescent="0.25">
      <c r="A42" t="s">
        <v>52</v>
      </c>
      <c r="B42" t="s">
        <v>9</v>
      </c>
      <c r="C42">
        <f>Table1[[#This Row],[Consumption of Electricity (in lakh units)-Domestic purpose]]*100000</f>
        <v>9349000</v>
      </c>
      <c r="D42">
        <v>93.49</v>
      </c>
      <c r="E42">
        <f>Table1[[#This Row],[Consumption of Electricity (in lakh units)-Commercial purpose]]*100000</f>
        <v>2610000</v>
      </c>
      <c r="F42">
        <v>26.1</v>
      </c>
      <c r="G42">
        <f>Table1[[#This Row],[Consumption of Electricity (in lakh units)-Industry purpose]]*100000</f>
        <v>354000</v>
      </c>
      <c r="H42">
        <v>3.54</v>
      </c>
      <c r="I42">
        <f>Table1[[#This Row],[Consumption of Electricity (in lakh units)-Public Water Work &amp; Street Light]]*100000</f>
        <v>720000</v>
      </c>
      <c r="J42">
        <v>7.2</v>
      </c>
      <c r="K42">
        <f>Table1[[#This Row],[Consumption of Electricity (in lakh units)-Others]]*100000</f>
        <v>130000</v>
      </c>
      <c r="L42">
        <v>1.3</v>
      </c>
      <c r="M42">
        <f>Table1[[#This Row],[Consumption of Electricity (in lakh units)-Total Consumption]]*100000</f>
        <v>13163000</v>
      </c>
      <c r="N42">
        <v>131.63</v>
      </c>
    </row>
    <row r="43" spans="1:14" x14ac:dyDescent="0.25">
      <c r="A43" t="s">
        <v>53</v>
      </c>
      <c r="B43" t="s">
        <v>11</v>
      </c>
      <c r="C43">
        <f>Table1[[#This Row],[Consumption of Electricity (in lakh units)-Domestic purpose]]*100000</f>
        <v>229919000</v>
      </c>
      <c r="D43">
        <v>2299.19</v>
      </c>
      <c r="E43">
        <f>Table1[[#This Row],[Consumption of Electricity (in lakh units)-Commercial purpose]]*100000</f>
        <v>170093000</v>
      </c>
      <c r="F43">
        <v>1700.93</v>
      </c>
      <c r="G43">
        <f>Table1[[#This Row],[Consumption of Electricity (in lakh units)-Industry purpose]]*100000</f>
        <v>216211000</v>
      </c>
      <c r="H43">
        <v>2162.11</v>
      </c>
      <c r="I43">
        <f>Table1[[#This Row],[Consumption of Electricity (in lakh units)-Public Water Work &amp; Street Light]]*100000</f>
        <v>25247000</v>
      </c>
      <c r="J43">
        <v>252.47</v>
      </c>
      <c r="K43">
        <f>Table1[[#This Row],[Consumption of Electricity (in lakh units)-Others]]*100000</f>
        <v>22952000</v>
      </c>
      <c r="L43">
        <v>229.52</v>
      </c>
      <c r="M43">
        <f>Table1[[#This Row],[Consumption of Electricity (in lakh units)-Total Consumption]]*100000</f>
        <v>674404000</v>
      </c>
      <c r="N43">
        <v>6744.04</v>
      </c>
    </row>
    <row r="44" spans="1:14" x14ac:dyDescent="0.25">
      <c r="A44" t="s">
        <v>54</v>
      </c>
      <c r="B44" t="s">
        <v>11</v>
      </c>
      <c r="C44">
        <f>Table1[[#This Row],[Consumption of Electricity (in lakh units)-Domestic purpose]]*100000</f>
        <v>1177680000</v>
      </c>
      <c r="D44">
        <v>11776.8</v>
      </c>
      <c r="E44">
        <f>Table1[[#This Row],[Consumption of Electricity (in lakh units)-Commercial purpose]]*100000</f>
        <v>207940000</v>
      </c>
      <c r="F44">
        <v>2079.4</v>
      </c>
      <c r="G44">
        <f>Table1[[#This Row],[Consumption of Electricity (in lakh units)-Industry purpose]]*100000</f>
        <v>141780000</v>
      </c>
      <c r="H44">
        <v>1417.8</v>
      </c>
      <c r="I44">
        <f>Table1[[#This Row],[Consumption of Electricity (in lakh units)-Public Water Work &amp; Street Light]]*100000</f>
        <v>23221000</v>
      </c>
      <c r="J44">
        <v>232.21</v>
      </c>
      <c r="K44" t="s">
        <v>37</v>
      </c>
      <c r="L44" t="s">
        <v>37</v>
      </c>
      <c r="M44">
        <f>Table1[[#This Row],[Consumption of Electricity (in lakh units)-Total Consumption]]*100000</f>
        <v>1550621000</v>
      </c>
      <c r="N44">
        <v>15506.21</v>
      </c>
    </row>
    <row r="45" spans="1:14" x14ac:dyDescent="0.25">
      <c r="A45" t="s">
        <v>55</v>
      </c>
      <c r="B45" t="s">
        <v>56</v>
      </c>
      <c r="C45">
        <f>Table1[[#This Row],[Consumption of Electricity (in lakh units)-Domestic purpose]]*100000</f>
        <v>34427600000</v>
      </c>
      <c r="D45">
        <v>344276</v>
      </c>
      <c r="E45">
        <f>Table1[[#This Row],[Consumption of Electricity (in lakh units)-Commercial purpose]]*100000</f>
        <v>11728500000</v>
      </c>
      <c r="F45">
        <v>117285</v>
      </c>
      <c r="G45">
        <f>Table1[[#This Row],[Consumption of Electricity (in lakh units)-Industry purpose]]*100000</f>
        <v>8854700000</v>
      </c>
      <c r="H45">
        <v>88547</v>
      </c>
      <c r="I45">
        <f>Table1[[#This Row],[Consumption of Electricity (in lakh units)-Public Water Work &amp; Street Light]]*100000</f>
        <v>2634000000</v>
      </c>
      <c r="J45">
        <v>26340</v>
      </c>
      <c r="K45">
        <f>Table1[[#This Row],[Consumption of Electricity (in lakh units)-Others]]*100000</f>
        <v>696500000</v>
      </c>
      <c r="L45">
        <v>6965</v>
      </c>
      <c r="M45">
        <f>Table1[[#This Row],[Consumption of Electricity (in lakh units)-Total Consumption]]*100000</f>
        <v>57429300000</v>
      </c>
      <c r="N45">
        <v>574293</v>
      </c>
    </row>
    <row r="46" spans="1:14" x14ac:dyDescent="0.25">
      <c r="A46" t="s">
        <v>55</v>
      </c>
      <c r="B46" t="s">
        <v>11</v>
      </c>
      <c r="C46">
        <f>Table1[[#This Row],[Consumption of Electricity (in lakh units)-Domestic purpose]]*100000</f>
        <v>22775300000</v>
      </c>
      <c r="D46">
        <v>227753</v>
      </c>
      <c r="E46">
        <f>Table1[[#This Row],[Consumption of Electricity (in lakh units)-Commercial purpose]]*100000</f>
        <v>8520700000</v>
      </c>
      <c r="F46">
        <v>85207</v>
      </c>
      <c r="G46">
        <f>Table1[[#This Row],[Consumption of Electricity (in lakh units)-Industry purpose]]*100000</f>
        <v>4336000000</v>
      </c>
      <c r="H46">
        <v>43360</v>
      </c>
      <c r="I46">
        <f>Table1[[#This Row],[Consumption of Electricity (in lakh units)-Public Water Work &amp; Street Light]]*100000</f>
        <v>6806900000</v>
      </c>
      <c r="J46">
        <v>68069</v>
      </c>
      <c r="K46">
        <f>Table1[[#This Row],[Consumption of Electricity (in lakh units)-Others]]*100000</f>
        <v>935700000</v>
      </c>
      <c r="L46">
        <v>9357</v>
      </c>
      <c r="M46">
        <f>Table1[[#This Row],[Consumption of Electricity (in lakh units)-Total Consumption]]*100000</f>
        <v>37374600000</v>
      </c>
      <c r="N46">
        <v>373746</v>
      </c>
    </row>
    <row r="47" spans="1:14" x14ac:dyDescent="0.25">
      <c r="A47" t="s">
        <v>57</v>
      </c>
      <c r="B47" t="s">
        <v>9</v>
      </c>
      <c r="C47">
        <f>Table1[[#This Row],[Consumption of Electricity (in lakh units)-Domestic purpose]]*100000</f>
        <v>10846000</v>
      </c>
      <c r="D47">
        <v>108.46</v>
      </c>
      <c r="E47">
        <f>Table1[[#This Row],[Consumption of Electricity (in lakh units)-Commercial purpose]]*100000</f>
        <v>6722400</v>
      </c>
      <c r="F47">
        <v>67.224000000000004</v>
      </c>
      <c r="G47">
        <f>Table1[[#This Row],[Consumption of Electricity (in lakh units)-Industry purpose]]*100000</f>
        <v>20327300</v>
      </c>
      <c r="H47">
        <v>203.273</v>
      </c>
      <c r="I47">
        <f>Table1[[#This Row],[Consumption of Electricity (in lakh units)-Public Water Work &amp; Street Light]]*100000</f>
        <v>247100</v>
      </c>
      <c r="J47">
        <v>2.4710000000000001</v>
      </c>
      <c r="K47">
        <f>Table1[[#This Row],[Consumption of Electricity (in lakh units)-Others]]*100000</f>
        <v>4237900</v>
      </c>
      <c r="L47">
        <v>42.378999999999998</v>
      </c>
      <c r="M47">
        <f>Table1[[#This Row],[Consumption of Electricity (in lakh units)-Total Consumption]]*100000</f>
        <v>42380600</v>
      </c>
      <c r="N47">
        <v>423.80599999999998</v>
      </c>
    </row>
    <row r="48" spans="1:14" x14ac:dyDescent="0.25">
      <c r="A48" t="s">
        <v>58</v>
      </c>
      <c r="B48" t="s">
        <v>9</v>
      </c>
      <c r="C48">
        <f>Table1[[#This Row],[Consumption of Electricity (in lakh units)-Domestic purpose]]*100000</f>
        <v>22655000</v>
      </c>
      <c r="D48">
        <v>226.55</v>
      </c>
      <c r="E48">
        <f>Table1[[#This Row],[Consumption of Electricity (in lakh units)-Commercial purpose]]*100000</f>
        <v>8704000</v>
      </c>
      <c r="F48">
        <v>87.04</v>
      </c>
      <c r="G48">
        <f>Table1[[#This Row],[Consumption of Electricity (in lakh units)-Industry purpose]]*100000</f>
        <v>7134000</v>
      </c>
      <c r="H48">
        <v>71.34</v>
      </c>
      <c r="I48">
        <f>Table1[[#This Row],[Consumption of Electricity (in lakh units)-Public Water Work &amp; Street Light]]*100000</f>
        <v>775000</v>
      </c>
      <c r="J48">
        <v>7.75</v>
      </c>
      <c r="K48">
        <f>Table1[[#This Row],[Consumption of Electricity (in lakh units)-Others]]*100000</f>
        <v>552000</v>
      </c>
      <c r="L48">
        <v>5.52</v>
      </c>
      <c r="M48">
        <f>Table1[[#This Row],[Consumption of Electricity (in lakh units)-Total Consumption]]*100000</f>
        <v>39820000</v>
      </c>
      <c r="N48">
        <v>398.2</v>
      </c>
    </row>
    <row r="49" spans="14:14" x14ac:dyDescent="0.25">
      <c r="N49">
        <f>SUM(Table1[Consumption of Electricity (in lakh units)-Total Consumption])</f>
        <v>1434540.4679039998</v>
      </c>
    </row>
  </sheetData>
  <conditionalFormatting sqref="A2:N48">
    <cfRule type="containsBlanks" dxfId="29" priority="4">
      <formula>LEN(TRIM(A2))=0</formula>
    </cfRule>
  </conditionalFormatting>
  <conditionalFormatting sqref="B2:N48">
    <cfRule type="containsText" dxfId="28" priority="3" operator="containsText" text="NA">
      <formula>NOT(ISERROR(SEARCH("NA",B2)))</formula>
    </cfRule>
  </conditionalFormatting>
  <conditionalFormatting sqref="E2:E48">
    <cfRule type="containsBlanks" dxfId="27" priority="2">
      <formula>LEN(TRIM(E2))=0</formula>
    </cfRule>
  </conditionalFormatting>
  <conditionalFormatting sqref="E2:E48">
    <cfRule type="containsText" dxfId="26" priority="1" operator="containsText" text="NA">
      <formula>NOT(ISERROR(SEARCH("NA",E2)))</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DF4B6-C3D6-4772-9EF9-DCF639BCF1D3}">
  <sheetPr>
    <tabColor theme="5" tint="0.39997558519241921"/>
  </sheetPr>
  <dimension ref="A1:M123"/>
  <sheetViews>
    <sheetView topLeftCell="C8" zoomScale="85" zoomScaleNormal="85" workbookViewId="0">
      <selection activeCell="N58" sqref="N58"/>
    </sheetView>
  </sheetViews>
  <sheetFormatPr defaultRowHeight="15" x14ac:dyDescent="0.25"/>
  <cols>
    <col min="1" max="1" width="13.140625" bestFit="1" customWidth="1"/>
    <col min="2" max="2" width="38.28515625" bestFit="1" customWidth="1"/>
    <col min="4" max="4" width="13.140625" bestFit="1" customWidth="1"/>
    <col min="5" max="5" width="36" bestFit="1" customWidth="1"/>
    <col min="6" max="6" width="15.140625" bestFit="1" customWidth="1"/>
    <col min="7" max="7" width="13.140625" bestFit="1" customWidth="1"/>
    <col min="8" max="8" width="35.7109375" bestFit="1" customWidth="1"/>
    <col min="9" max="9" width="52.85546875" bestFit="1" customWidth="1"/>
    <col min="10" max="10" width="32.28515625" bestFit="1" customWidth="1"/>
    <col min="11" max="11" width="36" bestFit="1" customWidth="1"/>
    <col min="12" max="12" width="38.28515625" bestFit="1" customWidth="1"/>
    <col min="13" max="13" width="35.7109375" bestFit="1" customWidth="1"/>
    <col min="14" max="14" width="52.85546875" bestFit="1" customWidth="1"/>
    <col min="15" max="15" width="32.28515625" bestFit="1" customWidth="1"/>
    <col min="16" max="16" width="36" bestFit="1" customWidth="1"/>
    <col min="17" max="17" width="38.28515625" bestFit="1" customWidth="1"/>
    <col min="18" max="18" width="35.7109375" bestFit="1" customWidth="1"/>
    <col min="19" max="19" width="52.85546875" bestFit="1" customWidth="1"/>
    <col min="20" max="20" width="32.28515625" bestFit="1" customWidth="1"/>
    <col min="21" max="21" width="36" bestFit="1" customWidth="1"/>
    <col min="22" max="22" width="38.28515625" bestFit="1" customWidth="1"/>
    <col min="23" max="23" width="35.7109375" bestFit="1" customWidth="1"/>
    <col min="24" max="24" width="52.85546875" bestFit="1" customWidth="1"/>
    <col min="25" max="25" width="32.28515625" bestFit="1" customWidth="1"/>
    <col min="26" max="26" width="36" bestFit="1" customWidth="1"/>
    <col min="27" max="27" width="38.28515625" bestFit="1" customWidth="1"/>
    <col min="28" max="28" width="35.7109375" bestFit="1" customWidth="1"/>
    <col min="29" max="29" width="52.85546875" bestFit="1" customWidth="1"/>
    <col min="30" max="30" width="32.28515625" bestFit="1" customWidth="1"/>
    <col min="31" max="31" width="36" bestFit="1" customWidth="1"/>
    <col min="32" max="32" width="38.28515625" bestFit="1" customWidth="1"/>
    <col min="33" max="33" width="35.7109375" bestFit="1" customWidth="1"/>
    <col min="34" max="34" width="52.85546875" bestFit="1" customWidth="1"/>
    <col min="35" max="35" width="32.28515625" bestFit="1" customWidth="1"/>
    <col min="36" max="36" width="36" bestFit="1" customWidth="1"/>
    <col min="37" max="37" width="38.28515625" bestFit="1" customWidth="1"/>
    <col min="38" max="38" width="35.7109375" bestFit="1" customWidth="1"/>
    <col min="39" max="39" width="52.85546875" bestFit="1" customWidth="1"/>
    <col min="40" max="40" width="32.28515625" bestFit="1" customWidth="1"/>
    <col min="41" max="41" width="36" bestFit="1" customWidth="1"/>
    <col min="42" max="42" width="38.28515625" bestFit="1" customWidth="1"/>
    <col min="43" max="43" width="35.7109375" bestFit="1" customWidth="1"/>
    <col min="44" max="44" width="52.85546875" bestFit="1" customWidth="1"/>
    <col min="45" max="45" width="32.28515625" bestFit="1" customWidth="1"/>
    <col min="46" max="46" width="36" bestFit="1" customWidth="1"/>
    <col min="47" max="47" width="38.28515625" bestFit="1" customWidth="1"/>
    <col min="48" max="48" width="35.7109375" bestFit="1" customWidth="1"/>
    <col min="49" max="49" width="52.85546875" bestFit="1" customWidth="1"/>
    <col min="50" max="50" width="32.28515625" bestFit="1" customWidth="1"/>
    <col min="51" max="51" width="36" bestFit="1" customWidth="1"/>
    <col min="52" max="52" width="38.28515625" bestFit="1" customWidth="1"/>
    <col min="53" max="53" width="35.7109375" bestFit="1" customWidth="1"/>
    <col min="54" max="54" width="52.85546875" bestFit="1" customWidth="1"/>
    <col min="55" max="55" width="32.28515625" bestFit="1" customWidth="1"/>
    <col min="56" max="56" width="36" bestFit="1" customWidth="1"/>
    <col min="57" max="57" width="38.28515625" bestFit="1" customWidth="1"/>
    <col min="58" max="58" width="35.7109375" bestFit="1" customWidth="1"/>
    <col min="59" max="59" width="52.85546875" bestFit="1" customWidth="1"/>
    <col min="60" max="60" width="32.28515625" bestFit="1" customWidth="1"/>
    <col min="61" max="61" width="36" bestFit="1" customWidth="1"/>
    <col min="62" max="62" width="38.28515625" bestFit="1" customWidth="1"/>
    <col min="63" max="63" width="35.7109375" bestFit="1" customWidth="1"/>
    <col min="64" max="64" width="52.85546875" bestFit="1" customWidth="1"/>
    <col min="65" max="65" width="32.28515625" bestFit="1" customWidth="1"/>
    <col min="66" max="66" width="36" bestFit="1" customWidth="1"/>
    <col min="67" max="67" width="38.28515625" bestFit="1" customWidth="1"/>
    <col min="68" max="68" width="35.7109375" bestFit="1" customWidth="1"/>
    <col min="69" max="69" width="52.85546875" bestFit="1" customWidth="1"/>
    <col min="70" max="70" width="32.28515625" bestFit="1" customWidth="1"/>
    <col min="71" max="71" width="36" bestFit="1" customWidth="1"/>
    <col min="72" max="72" width="38.28515625" bestFit="1" customWidth="1"/>
    <col min="73" max="73" width="35.7109375" bestFit="1" customWidth="1"/>
    <col min="74" max="74" width="52.85546875" bestFit="1" customWidth="1"/>
    <col min="75" max="75" width="32.28515625" bestFit="1" customWidth="1"/>
    <col min="76" max="76" width="36" bestFit="1" customWidth="1"/>
    <col min="77" max="77" width="38.28515625" bestFit="1" customWidth="1"/>
    <col min="78" max="78" width="35.7109375" bestFit="1" customWidth="1"/>
    <col min="79" max="79" width="52.85546875" bestFit="1" customWidth="1"/>
    <col min="80" max="80" width="32.28515625" bestFit="1" customWidth="1"/>
    <col min="81" max="81" width="36" bestFit="1" customWidth="1"/>
    <col min="82" max="82" width="38.28515625" bestFit="1" customWidth="1"/>
    <col min="83" max="83" width="35.7109375" bestFit="1" customWidth="1"/>
    <col min="84" max="84" width="52.85546875" bestFit="1" customWidth="1"/>
    <col min="85" max="85" width="32.28515625" bestFit="1" customWidth="1"/>
    <col min="86" max="86" width="36" bestFit="1" customWidth="1"/>
    <col min="87" max="87" width="38.28515625" bestFit="1" customWidth="1"/>
    <col min="88" max="88" width="35.7109375" bestFit="1" customWidth="1"/>
    <col min="89" max="89" width="52.85546875" bestFit="1" customWidth="1"/>
    <col min="90" max="90" width="32.28515625" bestFit="1" customWidth="1"/>
    <col min="91" max="91" width="36" bestFit="1" customWidth="1"/>
    <col min="92" max="92" width="38.28515625" bestFit="1" customWidth="1"/>
    <col min="93" max="93" width="35.7109375" bestFit="1" customWidth="1"/>
    <col min="94" max="94" width="52.85546875" bestFit="1" customWidth="1"/>
    <col min="95" max="95" width="32.28515625" bestFit="1" customWidth="1"/>
    <col min="96" max="96" width="36" bestFit="1" customWidth="1"/>
    <col min="97" max="97" width="38.28515625" bestFit="1" customWidth="1"/>
    <col min="98" max="98" width="35.7109375" bestFit="1" customWidth="1"/>
    <col min="99" max="99" width="52.85546875" bestFit="1" customWidth="1"/>
    <col min="100" max="100" width="32.28515625" bestFit="1" customWidth="1"/>
    <col min="101" max="101" width="36" bestFit="1" customWidth="1"/>
    <col min="102" max="102" width="38.28515625" bestFit="1" customWidth="1"/>
  </cols>
  <sheetData>
    <row r="1" spans="1:6" x14ac:dyDescent="0.25">
      <c r="A1" s="1" t="s">
        <v>59</v>
      </c>
      <c r="B1" t="s">
        <v>68</v>
      </c>
      <c r="E1" s="7" t="s">
        <v>70</v>
      </c>
    </row>
    <row r="2" spans="1:6" x14ac:dyDescent="0.25">
      <c r="A2" s="2" t="s">
        <v>20</v>
      </c>
      <c r="B2" s="6">
        <v>385850000</v>
      </c>
      <c r="D2" s="1" t="s">
        <v>59</v>
      </c>
      <c r="E2" t="s">
        <v>72</v>
      </c>
    </row>
    <row r="3" spans="1:6" x14ac:dyDescent="0.25">
      <c r="B3" s="5">
        <f>GETPIVOTDATA("Commercial consumption in lakhs",$A$1,"City ","Indore")</f>
        <v>385850000</v>
      </c>
      <c r="D3" s="2" t="s">
        <v>55</v>
      </c>
      <c r="E3" s="6">
        <v>8854700000</v>
      </c>
      <c r="F3" s="10">
        <f>GETPIVOTDATA("Industrial consumption in lakhs",$D$2,"City ","Varanasi")</f>
        <v>8854700000</v>
      </c>
    </row>
    <row r="5" spans="1:6" x14ac:dyDescent="0.25">
      <c r="A5" s="1" t="s">
        <v>59</v>
      </c>
      <c r="B5" t="s">
        <v>65</v>
      </c>
      <c r="C5" s="1"/>
      <c r="F5" s="1"/>
    </row>
    <row r="6" spans="1:6" x14ac:dyDescent="0.25">
      <c r="A6" s="2" t="s">
        <v>8</v>
      </c>
      <c r="B6" s="4">
        <v>31910000.000000004</v>
      </c>
      <c r="E6" s="8" t="s">
        <v>71</v>
      </c>
    </row>
    <row r="7" spans="1:6" x14ac:dyDescent="0.25">
      <c r="A7" s="2" t="s">
        <v>10</v>
      </c>
      <c r="B7" s="4">
        <v>1719100000</v>
      </c>
      <c r="D7" s="1" t="s">
        <v>59</v>
      </c>
      <c r="E7" t="s">
        <v>73</v>
      </c>
    </row>
    <row r="8" spans="1:6" x14ac:dyDescent="0.25">
      <c r="A8" s="2" t="s">
        <v>12</v>
      </c>
      <c r="B8" s="4">
        <v>395782000</v>
      </c>
      <c r="D8" s="2" t="s">
        <v>39</v>
      </c>
      <c r="E8" s="9">
        <v>22000</v>
      </c>
      <c r="F8" s="11">
        <f>GETPIVOTDATA("Industrial consumption in lakhs",$D$7,"City ","NDMC")</f>
        <v>22000</v>
      </c>
    </row>
    <row r="9" spans="1:6" x14ac:dyDescent="0.25">
      <c r="A9" s="2" t="s">
        <v>13</v>
      </c>
      <c r="B9" s="4">
        <v>805909000</v>
      </c>
    </row>
    <row r="10" spans="1:6" x14ac:dyDescent="0.25">
      <c r="A10" s="2" t="s">
        <v>61</v>
      </c>
      <c r="B10" s="4">
        <v>51762000</v>
      </c>
    </row>
    <row r="11" spans="1:6" x14ac:dyDescent="0.25">
      <c r="A11" s="2" t="s">
        <v>14</v>
      </c>
      <c r="B11" s="4">
        <v>4029999.9999999995</v>
      </c>
      <c r="D11" s="1" t="s">
        <v>59</v>
      </c>
      <c r="E11" t="s">
        <v>65</v>
      </c>
      <c r="F11" s="1"/>
    </row>
    <row r="12" spans="1:6" x14ac:dyDescent="0.25">
      <c r="A12" s="2" t="s">
        <v>15</v>
      </c>
      <c r="B12" s="4">
        <v>13167576680.000002</v>
      </c>
      <c r="D12" s="2" t="s">
        <v>11</v>
      </c>
      <c r="E12" s="6">
        <v>59886313012</v>
      </c>
    </row>
    <row r="13" spans="1:6" x14ac:dyDescent="0.25">
      <c r="A13" s="2" t="s">
        <v>16</v>
      </c>
      <c r="B13" s="4">
        <v>158880000</v>
      </c>
      <c r="D13" s="2" t="s">
        <v>56</v>
      </c>
      <c r="E13" s="6">
        <v>57429300000</v>
      </c>
    </row>
    <row r="14" spans="1:6" x14ac:dyDescent="0.25">
      <c r="A14" s="2" t="s">
        <v>17</v>
      </c>
      <c r="B14" s="4">
        <v>14733800000</v>
      </c>
      <c r="D14" s="2" t="s">
        <v>9</v>
      </c>
      <c r="E14" s="6">
        <v>20357166678.400002</v>
      </c>
    </row>
    <row r="15" spans="1:6" x14ac:dyDescent="0.25">
      <c r="A15" s="2" t="s">
        <v>18</v>
      </c>
      <c r="B15" s="4">
        <v>262736000</v>
      </c>
      <c r="D15" s="2" t="s">
        <v>75</v>
      </c>
      <c r="E15" s="6">
        <v>2713337000</v>
      </c>
    </row>
    <row r="16" spans="1:6" x14ac:dyDescent="0.25">
      <c r="A16" s="2" t="s">
        <v>19</v>
      </c>
      <c r="B16" s="4">
        <v>955700000</v>
      </c>
      <c r="D16" s="2" t="s">
        <v>77</v>
      </c>
      <c r="E16" s="6">
        <v>2456350000</v>
      </c>
    </row>
    <row r="17" spans="1:13" x14ac:dyDescent="0.25">
      <c r="A17" s="2" t="s">
        <v>20</v>
      </c>
      <c r="B17" s="4">
        <v>1757637000</v>
      </c>
      <c r="D17" s="2" t="s">
        <v>76</v>
      </c>
      <c r="E17" s="6">
        <v>364878000</v>
      </c>
    </row>
    <row r="18" spans="1:13" x14ac:dyDescent="0.25">
      <c r="A18" s="2" t="s">
        <v>21</v>
      </c>
      <c r="B18" s="4">
        <v>67437000</v>
      </c>
      <c r="D18" s="2" t="s">
        <v>28</v>
      </c>
      <c r="E18" s="6">
        <v>111847000</v>
      </c>
    </row>
    <row r="19" spans="1:13" x14ac:dyDescent="0.25">
      <c r="A19" s="2" t="s">
        <v>22</v>
      </c>
      <c r="B19" s="4">
        <v>40648000</v>
      </c>
      <c r="D19" s="2" t="s">
        <v>26</v>
      </c>
      <c r="E19" s="6">
        <v>77879900</v>
      </c>
    </row>
    <row r="20" spans="1:13" x14ac:dyDescent="0.25">
      <c r="A20" s="2" t="s">
        <v>23</v>
      </c>
      <c r="B20" s="4">
        <v>56975199.999999993</v>
      </c>
      <c r="D20" s="2" t="s">
        <v>24</v>
      </c>
      <c r="E20" s="6">
        <v>56975199.999999993</v>
      </c>
    </row>
    <row r="21" spans="1:13" x14ac:dyDescent="0.25">
      <c r="A21" s="2" t="s">
        <v>25</v>
      </c>
      <c r="B21" s="4">
        <v>77879900</v>
      </c>
    </row>
    <row r="22" spans="1:13" x14ac:dyDescent="0.25">
      <c r="A22" s="2" t="s">
        <v>27</v>
      </c>
      <c r="B22" s="4">
        <v>111847000</v>
      </c>
      <c r="D22" s="2" t="s">
        <v>78</v>
      </c>
    </row>
    <row r="23" spans="1:13" x14ac:dyDescent="0.25">
      <c r="A23" s="2" t="s">
        <v>29</v>
      </c>
      <c r="B23" s="4">
        <v>36574000</v>
      </c>
      <c r="D23" s="1" t="s">
        <v>59</v>
      </c>
      <c r="E23" t="s">
        <v>65</v>
      </c>
    </row>
    <row r="24" spans="1:13" x14ac:dyDescent="0.25">
      <c r="A24" s="2" t="s">
        <v>30</v>
      </c>
      <c r="B24" s="4">
        <v>315231000</v>
      </c>
      <c r="D24" s="2" t="s">
        <v>31</v>
      </c>
      <c r="E24" s="6">
        <v>2456350000</v>
      </c>
    </row>
    <row r="25" spans="1:13" x14ac:dyDescent="0.25">
      <c r="A25" s="2" t="s">
        <v>31</v>
      </c>
      <c r="B25" s="4">
        <v>2456350000</v>
      </c>
      <c r="D25" s="2" t="s">
        <v>38</v>
      </c>
      <c r="E25" s="6">
        <v>4704240000</v>
      </c>
    </row>
    <row r="26" spans="1:13" x14ac:dyDescent="0.25">
      <c r="A26" s="2" t="s">
        <v>32</v>
      </c>
      <c r="B26" s="4">
        <v>14166999.999999998</v>
      </c>
      <c r="D26" s="2" t="s">
        <v>15</v>
      </c>
      <c r="E26" s="6">
        <v>13167576680.000002</v>
      </c>
    </row>
    <row r="27" spans="1:13" x14ac:dyDescent="0.25">
      <c r="A27" s="2" t="s">
        <v>33</v>
      </c>
      <c r="B27" s="4">
        <v>5387600</v>
      </c>
      <c r="D27" s="2" t="s">
        <v>17</v>
      </c>
      <c r="E27" s="6">
        <v>14733800000</v>
      </c>
    </row>
    <row r="28" spans="1:13" x14ac:dyDescent="0.25">
      <c r="A28" s="2" t="s">
        <v>34</v>
      </c>
      <c r="B28" s="4">
        <v>904691732</v>
      </c>
      <c r="D28" s="2" t="s">
        <v>55</v>
      </c>
      <c r="E28" s="6">
        <v>94803900000</v>
      </c>
    </row>
    <row r="29" spans="1:13" x14ac:dyDescent="0.25">
      <c r="A29" s="2" t="s">
        <v>35</v>
      </c>
      <c r="B29" s="4">
        <v>14656541.4</v>
      </c>
    </row>
    <row r="30" spans="1:13" x14ac:dyDescent="0.25">
      <c r="A30" s="2" t="s">
        <v>36</v>
      </c>
      <c r="B30" s="4">
        <v>10688000</v>
      </c>
    </row>
    <row r="31" spans="1:13" x14ac:dyDescent="0.25">
      <c r="A31" s="2" t="s">
        <v>38</v>
      </c>
      <c r="B31" s="4">
        <v>4704240000</v>
      </c>
      <c r="D31" s="1" t="s">
        <v>59</v>
      </c>
      <c r="E31" t="s">
        <v>79</v>
      </c>
      <c r="F31" s="1"/>
      <c r="G31" s="1"/>
      <c r="H31" s="1"/>
      <c r="I31" s="1"/>
      <c r="J31" s="1"/>
      <c r="K31" s="1"/>
      <c r="L31" s="1"/>
      <c r="M31" s="1"/>
    </row>
    <row r="32" spans="1:13" x14ac:dyDescent="0.25">
      <c r="A32" s="2" t="s">
        <v>39</v>
      </c>
      <c r="B32" s="4">
        <v>1018767000</v>
      </c>
      <c r="D32" s="2" t="s">
        <v>8</v>
      </c>
      <c r="E32" s="6">
        <v>1313000</v>
      </c>
    </row>
    <row r="33" spans="1:5" x14ac:dyDescent="0.25">
      <c r="A33" s="2" t="s">
        <v>40</v>
      </c>
      <c r="B33" s="4">
        <v>346560000</v>
      </c>
      <c r="D33" s="2" t="s">
        <v>10</v>
      </c>
      <c r="E33" s="6">
        <v>58300000</v>
      </c>
    </row>
    <row r="34" spans="1:5" x14ac:dyDescent="0.25">
      <c r="A34" s="2" t="s">
        <v>41</v>
      </c>
      <c r="B34" s="4">
        <v>38959000</v>
      </c>
      <c r="D34" s="2" t="s">
        <v>12</v>
      </c>
      <c r="E34" s="6">
        <v>43778000</v>
      </c>
    </row>
    <row r="35" spans="1:5" x14ac:dyDescent="0.25">
      <c r="A35" s="2" t="s">
        <v>42</v>
      </c>
      <c r="B35" s="4">
        <v>194686000</v>
      </c>
      <c r="D35" s="2" t="s">
        <v>13</v>
      </c>
      <c r="E35" s="6">
        <v>20600000</v>
      </c>
    </row>
    <row r="36" spans="1:5" x14ac:dyDescent="0.25">
      <c r="A36" s="2" t="s">
        <v>43</v>
      </c>
      <c r="B36" s="4">
        <v>179100000</v>
      </c>
      <c r="D36" s="2" t="s">
        <v>61</v>
      </c>
      <c r="E36" s="6">
        <v>1838000</v>
      </c>
    </row>
    <row r="37" spans="1:5" x14ac:dyDescent="0.25">
      <c r="A37" s="2" t="s">
        <v>44</v>
      </c>
      <c r="B37" s="4">
        <v>153480000</v>
      </c>
      <c r="D37" s="2" t="s">
        <v>14</v>
      </c>
      <c r="E37" s="6">
        <v>370000</v>
      </c>
    </row>
    <row r="38" spans="1:5" x14ac:dyDescent="0.25">
      <c r="A38" s="2" t="s">
        <v>45</v>
      </c>
      <c r="B38" s="4">
        <v>331850000</v>
      </c>
      <c r="D38" s="2" t="s">
        <v>15</v>
      </c>
      <c r="E38" s="6">
        <v>742586129.39999998</v>
      </c>
    </row>
    <row r="39" spans="1:5" x14ac:dyDescent="0.25">
      <c r="A39" s="2" t="s">
        <v>46</v>
      </c>
      <c r="B39" s="4">
        <v>434710000.00000006</v>
      </c>
      <c r="D39" s="2" t="s">
        <v>16</v>
      </c>
      <c r="E39" s="6">
        <v>1773000</v>
      </c>
    </row>
    <row r="40" spans="1:5" x14ac:dyDescent="0.25">
      <c r="A40" s="2" t="s">
        <v>47</v>
      </c>
      <c r="B40" s="4">
        <v>282555137</v>
      </c>
      <c r="D40" s="2" t="s">
        <v>17</v>
      </c>
      <c r="E40" s="6">
        <v>189300000</v>
      </c>
    </row>
    <row r="41" spans="1:5" x14ac:dyDescent="0.25">
      <c r="A41" s="2" t="s">
        <v>48</v>
      </c>
      <c r="B41" s="4">
        <v>111000000</v>
      </c>
      <c r="D41" s="2" t="s">
        <v>18</v>
      </c>
      <c r="E41" s="6">
        <v>8782000</v>
      </c>
    </row>
    <row r="42" spans="1:5" x14ac:dyDescent="0.25">
      <c r="A42" s="2" t="s">
        <v>49</v>
      </c>
      <c r="B42" s="4">
        <v>54254000</v>
      </c>
      <c r="D42" s="2" t="s">
        <v>19</v>
      </c>
      <c r="E42" s="6">
        <v>83700000</v>
      </c>
    </row>
    <row r="43" spans="1:5" x14ac:dyDescent="0.25">
      <c r="A43" s="2" t="s">
        <v>50</v>
      </c>
      <c r="B43" s="4">
        <v>319904400</v>
      </c>
      <c r="D43" s="2" t="s">
        <v>20</v>
      </c>
      <c r="E43" s="6">
        <v>60503000</v>
      </c>
    </row>
    <row r="44" spans="1:5" x14ac:dyDescent="0.25">
      <c r="A44" s="2" t="s">
        <v>51</v>
      </c>
      <c r="B44" s="4">
        <v>2337000</v>
      </c>
      <c r="D44" s="2" t="s">
        <v>21</v>
      </c>
      <c r="E44" s="6">
        <v>6343000</v>
      </c>
    </row>
    <row r="45" spans="1:5" x14ac:dyDescent="0.25">
      <c r="A45" s="2" t="s">
        <v>52</v>
      </c>
      <c r="B45" s="4">
        <v>13163000</v>
      </c>
      <c r="D45" s="2" t="s">
        <v>22</v>
      </c>
      <c r="E45" s="6">
        <v>447000</v>
      </c>
    </row>
    <row r="46" spans="1:5" x14ac:dyDescent="0.25">
      <c r="A46" s="2" t="s">
        <v>53</v>
      </c>
      <c r="B46" s="4">
        <v>674404000</v>
      </c>
      <c r="D46" s="2" t="s">
        <v>23</v>
      </c>
      <c r="E46" s="6">
        <v>1371000</v>
      </c>
    </row>
    <row r="47" spans="1:5" x14ac:dyDescent="0.25">
      <c r="A47" s="2" t="s">
        <v>54</v>
      </c>
      <c r="B47" s="4">
        <v>1550621000</v>
      </c>
      <c r="D47" s="2" t="s">
        <v>25</v>
      </c>
      <c r="E47" s="6">
        <v>891200.00000000012</v>
      </c>
    </row>
    <row r="48" spans="1:5" x14ac:dyDescent="0.25">
      <c r="A48" s="2" t="s">
        <v>55</v>
      </c>
      <c r="B48" s="4">
        <v>94803900000</v>
      </c>
      <c r="D48" s="2" t="s">
        <v>27</v>
      </c>
      <c r="E48" s="6">
        <v>796000</v>
      </c>
    </row>
    <row r="49" spans="1:12" x14ac:dyDescent="0.25">
      <c r="A49" s="2" t="s">
        <v>57</v>
      </c>
      <c r="B49" s="4">
        <v>42380600</v>
      </c>
      <c r="D49" s="2" t="s">
        <v>29</v>
      </c>
      <c r="E49" s="6">
        <v>6191000</v>
      </c>
    </row>
    <row r="50" spans="1:12" x14ac:dyDescent="0.25">
      <c r="A50" s="2" t="s">
        <v>58</v>
      </c>
      <c r="B50" s="4">
        <v>39820000</v>
      </c>
      <c r="D50" s="2" t="s">
        <v>30</v>
      </c>
      <c r="E50" s="6">
        <v>3229999.9999999995</v>
      </c>
    </row>
    <row r="51" spans="1:12" x14ac:dyDescent="0.25">
      <c r="A51" s="2" t="s">
        <v>60</v>
      </c>
      <c r="B51" s="4">
        <v>143454046790.39999</v>
      </c>
      <c r="D51" s="2" t="s">
        <v>31</v>
      </c>
      <c r="E51" s="6">
        <v>97840000</v>
      </c>
      <c r="H51" s="1" t="s">
        <v>74</v>
      </c>
    </row>
    <row r="52" spans="1:12" x14ac:dyDescent="0.25">
      <c r="B52" s="5">
        <f>GETPIVOTDATA("Total consumption in lakhs",$A$5)</f>
        <v>143454046790.39999</v>
      </c>
      <c r="D52" s="2" t="s">
        <v>32</v>
      </c>
      <c r="E52" s="6">
        <v>279000</v>
      </c>
      <c r="H52" t="s">
        <v>55</v>
      </c>
    </row>
    <row r="53" spans="1:12" x14ac:dyDescent="0.25">
      <c r="D53" s="2" t="s">
        <v>33</v>
      </c>
      <c r="E53" s="6">
        <v>34200</v>
      </c>
      <c r="G53" s="1" t="s">
        <v>59</v>
      </c>
      <c r="H53" t="s">
        <v>82</v>
      </c>
      <c r="I53" t="s">
        <v>79</v>
      </c>
      <c r="J53" t="s">
        <v>80</v>
      </c>
      <c r="K53" t="s">
        <v>81</v>
      </c>
      <c r="L53" t="s">
        <v>68</v>
      </c>
    </row>
    <row r="54" spans="1:12" x14ac:dyDescent="0.25">
      <c r="D54" s="2" t="s">
        <v>34</v>
      </c>
      <c r="E54" s="6">
        <v>16859413</v>
      </c>
      <c r="G54" s="2" t="s">
        <v>56</v>
      </c>
      <c r="H54" s="6">
        <v>34427600000</v>
      </c>
      <c r="I54" s="6">
        <v>2634000000</v>
      </c>
      <c r="J54" s="6">
        <v>696500000</v>
      </c>
      <c r="K54" s="6">
        <v>8854700000</v>
      </c>
      <c r="L54" s="6">
        <v>11728500000</v>
      </c>
    </row>
    <row r="55" spans="1:12" x14ac:dyDescent="0.25">
      <c r="D55" s="2" t="s">
        <v>35</v>
      </c>
      <c r="E55" s="6">
        <v>651587</v>
      </c>
      <c r="G55" s="2" t="s">
        <v>11</v>
      </c>
      <c r="H55" s="6">
        <v>22775300000</v>
      </c>
      <c r="I55" s="6">
        <v>6806900000</v>
      </c>
      <c r="J55" s="6">
        <v>935700000</v>
      </c>
      <c r="K55" s="6">
        <v>4336000000</v>
      </c>
      <c r="L55" s="6">
        <v>8520700000</v>
      </c>
    </row>
    <row r="56" spans="1:12" x14ac:dyDescent="0.25">
      <c r="D56" s="2" t="s">
        <v>36</v>
      </c>
      <c r="E56" s="6" t="e">
        <v>#VALUE!</v>
      </c>
    </row>
    <row r="57" spans="1:12" x14ac:dyDescent="0.25">
      <c r="D57" s="2" t="s">
        <v>38</v>
      </c>
      <c r="E57" s="6">
        <v>235123000</v>
      </c>
    </row>
    <row r="58" spans="1:12" x14ac:dyDescent="0.25">
      <c r="D58" s="2" t="s">
        <v>39</v>
      </c>
      <c r="E58" s="6">
        <v>5120000</v>
      </c>
    </row>
    <row r="59" spans="1:12" x14ac:dyDescent="0.25">
      <c r="D59" s="2" t="s">
        <v>40</v>
      </c>
      <c r="E59" s="6">
        <v>21513000</v>
      </c>
    </row>
    <row r="60" spans="1:12" x14ac:dyDescent="0.25">
      <c r="D60" s="2" t="s">
        <v>41</v>
      </c>
      <c r="E60" s="6">
        <v>38959000</v>
      </c>
    </row>
    <row r="61" spans="1:12" x14ac:dyDescent="0.25">
      <c r="D61" s="2" t="s">
        <v>42</v>
      </c>
      <c r="E61" s="6">
        <v>5158000</v>
      </c>
    </row>
    <row r="62" spans="1:12" x14ac:dyDescent="0.25">
      <c r="D62" s="2" t="s">
        <v>43</v>
      </c>
      <c r="E62" s="6">
        <v>3400000</v>
      </c>
    </row>
    <row r="63" spans="1:12" x14ac:dyDescent="0.25">
      <c r="D63" s="2" t="s">
        <v>44</v>
      </c>
      <c r="E63" s="6">
        <v>9943000</v>
      </c>
    </row>
    <row r="64" spans="1:12" x14ac:dyDescent="0.25">
      <c r="D64" s="2" t="s">
        <v>45</v>
      </c>
      <c r="E64" s="6">
        <v>24450000</v>
      </c>
    </row>
    <row r="65" spans="4:5" x14ac:dyDescent="0.25">
      <c r="D65" s="2" t="s">
        <v>46</v>
      </c>
      <c r="E65" s="6">
        <v>20179000</v>
      </c>
    </row>
    <row r="66" spans="4:5" x14ac:dyDescent="0.25">
      <c r="D66" s="2" t="s">
        <v>47</v>
      </c>
      <c r="E66" s="6">
        <v>211148258</v>
      </c>
    </row>
    <row r="67" spans="4:5" x14ac:dyDescent="0.25">
      <c r="D67" s="2" t="s">
        <v>48</v>
      </c>
      <c r="E67" s="6">
        <v>900000</v>
      </c>
    </row>
    <row r="68" spans="4:5" x14ac:dyDescent="0.25">
      <c r="D68" s="2" t="s">
        <v>49</v>
      </c>
      <c r="E68" s="6">
        <v>2245000</v>
      </c>
    </row>
    <row r="69" spans="4:5" x14ac:dyDescent="0.25">
      <c r="D69" s="2" t="s">
        <v>50</v>
      </c>
      <c r="E69" s="6">
        <v>27133999.999999996</v>
      </c>
    </row>
    <row r="70" spans="4:5" x14ac:dyDescent="0.25">
      <c r="D70" s="2" t="s">
        <v>51</v>
      </c>
      <c r="E70" s="6">
        <v>59000</v>
      </c>
    </row>
    <row r="71" spans="4:5" x14ac:dyDescent="0.25">
      <c r="D71" s="2" t="s">
        <v>52</v>
      </c>
      <c r="E71" s="6">
        <v>720000</v>
      </c>
    </row>
    <row r="72" spans="4:5" x14ac:dyDescent="0.25">
      <c r="D72" s="2" t="s">
        <v>53</v>
      </c>
      <c r="E72" s="6">
        <v>25247000</v>
      </c>
    </row>
    <row r="73" spans="4:5" x14ac:dyDescent="0.25">
      <c r="D73" s="2" t="s">
        <v>54</v>
      </c>
      <c r="E73" s="6">
        <v>23221000</v>
      </c>
    </row>
    <row r="74" spans="4:5" x14ac:dyDescent="0.25">
      <c r="D74" s="2" t="s">
        <v>55</v>
      </c>
      <c r="E74" s="6">
        <v>9440900000</v>
      </c>
    </row>
    <row r="75" spans="4:5" x14ac:dyDescent="0.25">
      <c r="D75" s="2" t="s">
        <v>57</v>
      </c>
      <c r="E75" s="6">
        <v>247100</v>
      </c>
    </row>
    <row r="76" spans="4:5" x14ac:dyDescent="0.25">
      <c r="D76" s="2" t="s">
        <v>58</v>
      </c>
      <c r="E76" s="6">
        <v>775000</v>
      </c>
    </row>
    <row r="78" spans="4:5" x14ac:dyDescent="0.25">
      <c r="D78" s="1" t="s">
        <v>59</v>
      </c>
      <c r="E78" t="s">
        <v>81</v>
      </c>
    </row>
    <row r="79" spans="4:5" x14ac:dyDescent="0.25">
      <c r="D79" s="2" t="s">
        <v>8</v>
      </c>
      <c r="E79" s="6">
        <v>594000</v>
      </c>
    </row>
    <row r="80" spans="4:5" x14ac:dyDescent="0.25">
      <c r="D80" s="2" t="s">
        <v>10</v>
      </c>
      <c r="E80" s="6">
        <v>287000000</v>
      </c>
    </row>
    <row r="81" spans="4:5" x14ac:dyDescent="0.25">
      <c r="D81" s="2" t="s">
        <v>12</v>
      </c>
      <c r="E81" s="6">
        <v>13341000</v>
      </c>
    </row>
    <row r="82" spans="4:5" x14ac:dyDescent="0.25">
      <c r="D82" s="2" t="s">
        <v>13</v>
      </c>
      <c r="E82" s="6">
        <v>147903000</v>
      </c>
    </row>
    <row r="83" spans="4:5" x14ac:dyDescent="0.25">
      <c r="D83" s="2" t="s">
        <v>61</v>
      </c>
      <c r="E83" s="6">
        <v>12108000</v>
      </c>
    </row>
    <row r="84" spans="4:5" x14ac:dyDescent="0.25">
      <c r="D84" s="2" t="s">
        <v>14</v>
      </c>
      <c r="E84" s="6">
        <v>150000</v>
      </c>
    </row>
    <row r="85" spans="4:5" x14ac:dyDescent="0.25">
      <c r="D85" s="2" t="s">
        <v>15</v>
      </c>
      <c r="E85" s="6">
        <v>2711679479</v>
      </c>
    </row>
    <row r="86" spans="4:5" x14ac:dyDescent="0.25">
      <c r="D86" s="2" t="s">
        <v>16</v>
      </c>
      <c r="E86" s="6">
        <v>25868000</v>
      </c>
    </row>
    <row r="87" spans="4:5" x14ac:dyDescent="0.25">
      <c r="D87" s="2" t="s">
        <v>17</v>
      </c>
      <c r="E87" s="6">
        <v>2651500000</v>
      </c>
    </row>
    <row r="88" spans="4:5" x14ac:dyDescent="0.25">
      <c r="D88" s="2" t="s">
        <v>18</v>
      </c>
      <c r="E88" s="6">
        <v>19152000</v>
      </c>
    </row>
    <row r="89" spans="4:5" x14ac:dyDescent="0.25">
      <c r="D89" s="2" t="s">
        <v>19</v>
      </c>
      <c r="E89" s="6">
        <v>166800000</v>
      </c>
    </row>
    <row r="90" spans="4:5" x14ac:dyDescent="0.25">
      <c r="D90" s="2" t="s">
        <v>20</v>
      </c>
      <c r="E90" s="6">
        <v>206290000</v>
      </c>
    </row>
    <row r="91" spans="4:5" x14ac:dyDescent="0.25">
      <c r="D91" s="2" t="s">
        <v>21</v>
      </c>
      <c r="E91" s="6">
        <v>9289000</v>
      </c>
    </row>
    <row r="92" spans="4:5" x14ac:dyDescent="0.25">
      <c r="D92" s="2" t="s">
        <v>22</v>
      </c>
      <c r="E92" s="6">
        <v>1056000</v>
      </c>
    </row>
    <row r="93" spans="4:5" x14ac:dyDescent="0.25">
      <c r="D93" s="2" t="s">
        <v>23</v>
      </c>
      <c r="E93" s="6">
        <v>2298000</v>
      </c>
    </row>
    <row r="94" spans="4:5" x14ac:dyDescent="0.25">
      <c r="D94" s="2" t="s">
        <v>25</v>
      </c>
      <c r="E94" s="6">
        <v>732000</v>
      </c>
    </row>
    <row r="95" spans="4:5" x14ac:dyDescent="0.25">
      <c r="D95" s="2" t="s">
        <v>27</v>
      </c>
      <c r="E95" s="6">
        <v>1369000</v>
      </c>
    </row>
    <row r="96" spans="4:5" x14ac:dyDescent="0.25">
      <c r="D96" s="2" t="s">
        <v>29</v>
      </c>
      <c r="E96" s="6">
        <v>8009999.9999999991</v>
      </c>
    </row>
    <row r="97" spans="4:5" x14ac:dyDescent="0.25">
      <c r="D97" s="2" t="s">
        <v>30</v>
      </c>
      <c r="E97" s="6">
        <v>47400000</v>
      </c>
    </row>
    <row r="98" spans="4:5" x14ac:dyDescent="0.25">
      <c r="D98" s="2" t="s">
        <v>31</v>
      </c>
      <c r="E98" s="6">
        <v>574500000</v>
      </c>
    </row>
    <row r="99" spans="4:5" x14ac:dyDescent="0.25">
      <c r="D99" s="2" t="s">
        <v>32</v>
      </c>
      <c r="E99" s="6">
        <v>438000</v>
      </c>
    </row>
    <row r="100" spans="4:5" x14ac:dyDescent="0.25">
      <c r="D100" s="2" t="s">
        <v>33</v>
      </c>
      <c r="E100" s="6">
        <v>112900</v>
      </c>
    </row>
    <row r="101" spans="4:5" x14ac:dyDescent="0.25">
      <c r="D101" s="2" t="s">
        <v>34</v>
      </c>
      <c r="E101" s="6">
        <v>226392798</v>
      </c>
    </row>
    <row r="102" spans="4:5" x14ac:dyDescent="0.25">
      <c r="D102" s="2" t="s">
        <v>35</v>
      </c>
      <c r="E102" s="6">
        <v>1656144</v>
      </c>
    </row>
    <row r="103" spans="4:5" x14ac:dyDescent="0.25">
      <c r="D103" s="2" t="s">
        <v>36</v>
      </c>
      <c r="E103" s="6">
        <v>745000</v>
      </c>
    </row>
    <row r="104" spans="4:5" x14ac:dyDescent="0.25">
      <c r="D104" s="2" t="s">
        <v>38</v>
      </c>
      <c r="E104" s="6">
        <v>1160317000</v>
      </c>
    </row>
    <row r="105" spans="4:5" x14ac:dyDescent="0.25">
      <c r="D105" s="2" t="s">
        <v>39</v>
      </c>
      <c r="E105" s="6">
        <v>22000</v>
      </c>
    </row>
    <row r="106" spans="4:5" x14ac:dyDescent="0.25">
      <c r="D106" s="2" t="s">
        <v>40</v>
      </c>
      <c r="E106" s="6">
        <v>25000</v>
      </c>
    </row>
    <row r="107" spans="4:5" x14ac:dyDescent="0.25">
      <c r="D107" s="2" t="s">
        <v>41</v>
      </c>
      <c r="E107" s="6" t="e">
        <v>#VALUE!</v>
      </c>
    </row>
    <row r="108" spans="4:5" x14ac:dyDescent="0.25">
      <c r="D108" s="2" t="s">
        <v>42</v>
      </c>
      <c r="E108" s="6">
        <v>25893000</v>
      </c>
    </row>
    <row r="109" spans="4:5" x14ac:dyDescent="0.25">
      <c r="D109" s="2" t="s">
        <v>43</v>
      </c>
      <c r="E109" s="6">
        <v>17600000</v>
      </c>
    </row>
    <row r="110" spans="4:5" x14ac:dyDescent="0.25">
      <c r="D110" s="2" t="s">
        <v>44</v>
      </c>
      <c r="E110" s="6">
        <v>3618000</v>
      </c>
    </row>
    <row r="111" spans="4:5" x14ac:dyDescent="0.25">
      <c r="D111" s="2" t="s">
        <v>45</v>
      </c>
      <c r="E111" s="6">
        <v>3310000</v>
      </c>
    </row>
    <row r="112" spans="4:5" x14ac:dyDescent="0.25">
      <c r="D112" s="2" t="s">
        <v>46</v>
      </c>
      <c r="E112" s="6">
        <v>132406000</v>
      </c>
    </row>
    <row r="113" spans="4:5" x14ac:dyDescent="0.25">
      <c r="D113" s="2" t="s">
        <v>47</v>
      </c>
      <c r="E113" s="6">
        <v>253491887</v>
      </c>
    </row>
    <row r="114" spans="4:5" x14ac:dyDescent="0.25">
      <c r="D114" s="2" t="s">
        <v>48</v>
      </c>
      <c r="E114" s="6">
        <v>15000000</v>
      </c>
    </row>
    <row r="115" spans="4:5" x14ac:dyDescent="0.25">
      <c r="D115" s="2" t="s">
        <v>49</v>
      </c>
      <c r="E115" s="6">
        <v>1710000.0000000002</v>
      </c>
    </row>
    <row r="116" spans="4:5" x14ac:dyDescent="0.25">
      <c r="D116" s="2" t="s">
        <v>50</v>
      </c>
      <c r="E116" s="6">
        <v>66402000</v>
      </c>
    </row>
    <row r="117" spans="4:5" x14ac:dyDescent="0.25">
      <c r="D117" s="2" t="s">
        <v>51</v>
      </c>
      <c r="E117" s="6">
        <v>125000</v>
      </c>
    </row>
    <row r="118" spans="4:5" x14ac:dyDescent="0.25">
      <c r="D118" s="2" t="s">
        <v>52</v>
      </c>
      <c r="E118" s="6">
        <v>354000</v>
      </c>
    </row>
    <row r="119" spans="4:5" x14ac:dyDescent="0.25">
      <c r="D119" s="2" t="s">
        <v>53</v>
      </c>
      <c r="E119" s="6">
        <v>216211000</v>
      </c>
    </row>
    <row r="120" spans="4:5" x14ac:dyDescent="0.25">
      <c r="D120" s="2" t="s">
        <v>54</v>
      </c>
      <c r="E120" s="6">
        <v>141780000</v>
      </c>
    </row>
    <row r="121" spans="4:5" x14ac:dyDescent="0.25">
      <c r="D121" s="2" t="s">
        <v>55</v>
      </c>
      <c r="E121" s="6">
        <v>13190700000</v>
      </c>
    </row>
    <row r="122" spans="4:5" x14ac:dyDescent="0.25">
      <c r="D122" s="2" t="s">
        <v>57</v>
      </c>
      <c r="E122" s="6">
        <v>20327300</v>
      </c>
    </row>
    <row r="123" spans="4:5" x14ac:dyDescent="0.25">
      <c r="D123" s="2" t="s">
        <v>58</v>
      </c>
      <c r="E123" s="6">
        <v>7134000</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Electricity Consumption Analysi</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dc:creator>
  <cp:lastModifiedBy>pc</cp:lastModifiedBy>
  <dcterms:created xsi:type="dcterms:W3CDTF">2024-08-27T11:48:40Z</dcterms:created>
  <dcterms:modified xsi:type="dcterms:W3CDTF">2024-09-04T07:13:36Z</dcterms:modified>
</cp:coreProperties>
</file>