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QUATION - Courier_report_1" sheetId="2" r:id="rId5"/>
    <sheet name="Output Data 1 - Courier_report_" sheetId="3" r:id="rId6"/>
    <sheet name="Output Data 2" sheetId="4" r:id="rId7"/>
  </sheets>
</workbook>
</file>

<file path=xl/comments1.xml><?xml version="1.0" encoding="utf-8"?>
<comments xmlns="http://schemas.openxmlformats.org/spreadsheetml/2006/main">
  <authors>
    <author>Jacob Matt</author>
  </authors>
  <commentList>
    <comment ref="G3" authorId="0">
      <text>
        <r>
          <rPr>
            <sz val="11"/>
            <color indexed="8"/>
            <rFont val="Helvetica Neue"/>
          </rPr>
          <t xml:space="preserve">Jacob Matt:
EQUATION
</t>
        </r>
      </text>
    </comment>
  </commentList>
</comments>
</file>

<file path=xl/comments2.xml><?xml version="1.0" encoding="utf-8"?>
<comments xmlns="http://schemas.openxmlformats.org/spreadsheetml/2006/main">
  <authors>
    <author>Jacob Matt</author>
  </authors>
  <commentList>
    <comment ref="G3" authorId="0">
      <text>
        <r>
          <rPr>
            <sz val="11"/>
            <color indexed="8"/>
            <rFont val="Helvetica Neue"/>
          </rPr>
          <t>Jacob Matt:
EQUATION</t>
        </r>
      </text>
    </comment>
  </commentList>
</comments>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<sst xmlns="http://schemas.openxmlformats.org/spreadsheetml/2006/main" uniqueCount="40">
  <si>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</si>
  <si>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</si>
  <si>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</si>
  <si>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</si>
  <si>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EQUATION</t>
  </si>
  <si>
    <t>Courier_report_1</t>
  </si>
  <si>
    <t>EQUATION - Courier_report_1</t>
  </si>
  <si>
    <t>Order ID</t>
  </si>
  <si>
    <t>AWB Number</t>
  </si>
  <si>
    <t>Total weight as per X (KG)</t>
  </si>
  <si>
    <t>Weight slab as per X (KG)</t>
  </si>
  <si>
    <t>Total weight as per Courier Company (KG)</t>
  </si>
  <si>
    <t>Weight slab charged by Courier Company (KG)</t>
  </si>
  <si>
    <t>Delivery Zone as per X</t>
  </si>
  <si>
    <t>Delivery Zone charged by Courier Company</t>
  </si>
  <si>
    <t>Charges Billed by Courier Company (Rs.)</t>
  </si>
  <si>
    <t>Customer Pincode</t>
  </si>
  <si>
    <t>Type of Shipment</t>
  </si>
  <si>
    <t>Warehouse Pincode</t>
  </si>
  <si>
    <t>b</t>
  </si>
  <si>
    <t>Forward charges</t>
  </si>
  <si>
    <t>d</t>
  </si>
  <si>
    <t>Forward and RTO charges</t>
  </si>
  <si>
    <t>e</t>
  </si>
  <si>
    <t>Output Data 1</t>
  </si>
  <si>
    <t>Output Data 1 - Courier_report_</t>
  </si>
  <si>
    <t>Expected Charge as per X (Rs.)</t>
  </si>
  <si>
    <t>Difference Between Expected Charges and Billed Charges (Rs.)</t>
  </si>
  <si>
    <t>D</t>
  </si>
  <si>
    <t>B</t>
  </si>
  <si>
    <t>E</t>
  </si>
  <si>
    <t>TOTAL</t>
  </si>
  <si>
    <t>Output Data 2</t>
  </si>
  <si>
    <t>Table 1</t>
  </si>
  <si>
    <t>Statement</t>
  </si>
  <si>
    <t>Count</t>
  </si>
  <si>
    <t>Amount</t>
  </si>
  <si>
    <t>Total Orders - Correctly Charged</t>
  </si>
  <si>
    <t>Total Orders - Over Charged</t>
  </si>
  <si>
    <t>Total Orders - Under Charged</t>
  </si>
</sst>
</file>

<file path=xl/styles.xml><?xml version="1.0" encoding="utf-8"?>
<styleSheet xmlns="http://schemas.openxmlformats.org/spreadsheetml/2006/main">
  <numFmts count="2">
    <numFmt numFmtId="0" formatCode="General"/>
    <numFmt numFmtId="59" formatCode="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4" borderId="1" applyNumberFormat="1" applyFont="1" applyFill="1" applyBorder="1" applyAlignment="1" applyProtection="0">
      <alignment vertical="top" wrapText="1" readingOrder="1"/>
    </xf>
    <xf numFmtId="0"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49" fontId="0" borderId="4" applyNumberFormat="1" applyFont="1" applyFill="0" applyBorder="1" applyAlignment="1" applyProtection="0">
      <alignment vertical="top"/>
    </xf>
    <xf numFmtId="0" fontId="4"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7" applyNumberFormat="1" applyFont="1" applyFill="0" applyBorder="1" applyAlignment="1" applyProtection="0">
      <alignment vertical="top"/>
    </xf>
    <xf numFmtId="0" fontId="0" applyNumberFormat="1" applyFont="1" applyFill="0" applyBorder="0" applyAlignment="1" applyProtection="0">
      <alignment vertical="top"/>
    </xf>
    <xf numFmtId="0" fontId="4" fillId="4" borderId="1" applyNumberFormat="0" applyFont="1" applyFill="1" applyBorder="1" applyAlignment="1" applyProtection="0">
      <alignment horizontal="center" vertical="top" wrapText="1"/>
    </xf>
    <xf numFmtId="49" fontId="4" fillId="4" borderId="1" applyNumberFormat="1" applyFont="1" applyFill="1" applyBorder="1" applyAlignment="1" applyProtection="0">
      <alignment horizontal="center" vertical="top" wrapText="1"/>
    </xf>
    <xf numFmtId="49" fontId="4" fillId="4" borderId="1" applyNumberFormat="1" applyFont="1" applyFill="1" applyBorder="1" applyAlignment="1" applyProtection="0">
      <alignment horizontal="center" vertical="top" wrapText="1" readingOrder="1"/>
    </xf>
    <xf numFmtId="0" fontId="4" fillId="5" borderId="2" applyNumberFormat="1" applyFont="1" applyFill="1" applyBorder="1" applyAlignment="1" applyProtection="0">
      <alignment horizontal="center" vertical="top"/>
    </xf>
    <xf numFmtId="0" fontId="0" borderId="3" applyNumberFormat="1" applyFont="1" applyFill="0" applyBorder="1" applyAlignment="1" applyProtection="0">
      <alignment horizontal="center" vertical="top"/>
    </xf>
    <xf numFmtId="0" fontId="0" borderId="4" applyNumberFormat="1" applyFont="1" applyFill="0" applyBorder="1" applyAlignment="1" applyProtection="0">
      <alignment horizontal="center" vertical="top"/>
    </xf>
    <xf numFmtId="49" fontId="0" borderId="4" applyNumberFormat="1" applyFont="1" applyFill="0" applyBorder="1" applyAlignment="1" applyProtection="0">
      <alignment horizontal="center" vertical="top"/>
    </xf>
    <xf numFmtId="0" fontId="4" fillId="5" borderId="5" applyNumberFormat="1" applyFont="1" applyFill="1" applyBorder="1" applyAlignment="1" applyProtection="0">
      <alignment horizontal="center" vertical="top"/>
    </xf>
    <xf numFmtId="0" fontId="0" borderId="6" applyNumberFormat="1" applyFont="1" applyFill="0" applyBorder="1" applyAlignment="1" applyProtection="0">
      <alignment horizontal="center" vertical="top"/>
    </xf>
    <xf numFmtId="0" fontId="0" borderId="7" applyNumberFormat="1" applyFont="1" applyFill="0" applyBorder="1" applyAlignment="1" applyProtection="0">
      <alignment horizontal="center" vertical="top"/>
    </xf>
    <xf numFmtId="49" fontId="0" borderId="7" applyNumberFormat="1" applyFont="1" applyFill="0" applyBorder="1" applyAlignment="1" applyProtection="0">
      <alignment horizontal="center" vertical="top"/>
    </xf>
    <xf numFmtId="0" fontId="4" fillId="5" borderId="5" applyNumberFormat="0" applyFont="1" applyFill="1" applyBorder="1" applyAlignment="1" applyProtection="0">
      <alignment horizontal="center" vertical="top"/>
    </xf>
    <xf numFmtId="49" fontId="0" borderId="6" applyNumberFormat="1" applyFont="1" applyFill="0" applyBorder="1" applyAlignment="1" applyProtection="0">
      <alignment horizontal="center" vertical="top"/>
    </xf>
    <xf numFmtId="0" fontId="0" borderId="7" applyNumberFormat="0" applyFont="1" applyFill="0" applyBorder="1" applyAlignment="1" applyProtection="0">
      <alignment vertical="top"/>
    </xf>
    <xf numFmtId="59" fontId="0" borderId="7" applyNumberFormat="1" applyFont="1" applyFill="0" applyBorder="1" applyAlignment="1" applyProtection="0">
      <alignment horizontal="center" vertical="top"/>
    </xf>
    <xf numFmtId="0" fontId="0" applyNumberFormat="1" applyFont="1" applyFill="0" applyBorder="0" applyAlignment="1" applyProtection="0">
      <alignment vertical="top" wrapText="1"/>
    </xf>
    <xf numFmtId="49" fontId="4" borderId="1" applyNumberFormat="1" applyFont="1" applyFill="0" applyBorder="1" applyAlignment="1" applyProtection="0">
      <alignment horizontal="center" vertical="bottom" wrapText="1" readingOrder="1"/>
    </xf>
    <xf numFmtId="49" fontId="4" borderId="2" applyNumberFormat="1" applyFont="1" applyFill="0" applyBorder="1" applyAlignment="1" applyProtection="0">
      <alignment horizontal="center" vertical="bottom" wrapText="1" readingOrder="1"/>
    </xf>
    <xf numFmtId="0" fontId="4" borderId="3" applyNumberFormat="1" applyFont="1" applyFill="0" applyBorder="1" applyAlignment="1" applyProtection="0">
      <alignment horizontal="center" vertical="bottom" wrapText="1" readingOrder="1"/>
    </xf>
    <xf numFmtId="2" fontId="4" borderId="4" applyNumberFormat="1" applyFont="1" applyFill="0" applyBorder="1" applyAlignment="1" applyProtection="0">
      <alignment horizontal="center" vertical="bottom" wrapText="1" readingOrder="1"/>
    </xf>
    <xf numFmtId="49" fontId="4" borderId="5" applyNumberFormat="1" applyFont="1" applyFill="0" applyBorder="1" applyAlignment="1" applyProtection="0">
      <alignment horizontal="center" vertical="bottom" wrapText="1" readingOrder="1"/>
    </xf>
    <xf numFmtId="0" fontId="4" borderId="6" applyNumberFormat="1" applyFont="1" applyFill="0" applyBorder="1" applyAlignment="1" applyProtection="0">
      <alignment horizontal="center" vertical="bottom" wrapText="1"/>
    </xf>
    <xf numFmtId="0" fontId="4" borderId="7" applyNumberFormat="1" applyFont="1" applyFill="0" applyBorder="1" applyAlignment="1" applyProtection="0">
      <alignment horizontal="center"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24</v>
      </c>
      <c r="C11" s="3"/>
      <c r="D11" s="3"/>
    </row>
    <row r="12">
      <c r="B12" s="4"/>
      <c r="C12" t="s" s="4">
        <v>5</v>
      </c>
      <c r="D12" t="s" s="5">
        <v>25</v>
      </c>
    </row>
    <row r="13">
      <c r="B13" t="s" s="3">
        <v>32</v>
      </c>
      <c r="C13" s="3"/>
      <c r="D13" s="3"/>
    </row>
    <row r="14">
      <c r="B14" s="4"/>
      <c r="C14" t="s" s="4">
        <v>33</v>
      </c>
      <c r="D14" t="s" s="5">
        <v>32</v>
      </c>
    </row>
  </sheetData>
  <mergeCells count="1">
    <mergeCell ref="B3:D3"/>
  </mergeCells>
  <hyperlinks>
    <hyperlink ref="D10" location="'EQUATION - Courier_report_1'!R2C1" tooltip="" display="EQUATION - Courier_report_1"/>
    <hyperlink ref="D12" location="'Output Data 1 - Courier_report_'!R2C1" tooltip="" display="Output Data 1 - Courier_report_"/>
    <hyperlink ref="D14" location="'Output Data 2'!R2C1" tooltip="" display="Output Data 2"/>
  </hyperlinks>
</worksheet>
</file>

<file path=xl/worksheets/sheet2.xml><?xml version="1.0" encoding="utf-8"?>
<worksheet xmlns:r="http://schemas.openxmlformats.org/officeDocument/2006/relationships" xmlns="http://schemas.openxmlformats.org/spreadsheetml/2006/main">
  <sheetPr>
    <pageSetUpPr fitToPage="1"/>
  </sheetPr>
  <dimension ref="A2:M126"/>
  <sheetViews>
    <sheetView workbookViewId="0" showGridLines="0" defaultGridColor="1"/>
  </sheetViews>
  <sheetFormatPr defaultColWidth="8.33333" defaultRowHeight="19.9" customHeight="1" outlineLevelRow="0" outlineLevelCol="0"/>
  <cols>
    <col min="1" max="1" width="4.4375" style="6" customWidth="1"/>
    <col min="2" max="2" width="10.6719" style="6" customWidth="1"/>
    <col min="3" max="3" width="13.5" style="6" customWidth="1"/>
    <col min="4" max="5" width="8.35156" style="6" customWidth="1"/>
    <col min="6" max="6" width="10.9297" style="6" customWidth="1"/>
    <col min="7" max="8" width="10.8516" style="6" customWidth="1"/>
    <col min="9" max="9" width="15.4609" style="6" customWidth="1"/>
    <col min="10" max="10" width="10.6484" style="6" customWidth="1"/>
    <col min="11" max="11" width="16.3516" style="6" customWidth="1"/>
    <col min="12" max="12" width="21" style="6" customWidth="1"/>
    <col min="13" max="13" width="17.3516" style="6" customWidth="1"/>
    <col min="14" max="16384" width="8.35156" style="6" customWidth="1"/>
  </cols>
  <sheetData>
    <row r="1" ht="27.65" customHeight="1">
      <c r="A1" t="s" s="7">
        <v>5</v>
      </c>
      <c r="B1" s="7"/>
      <c r="C1" s="7"/>
      <c r="D1" s="7"/>
      <c r="E1" s="7"/>
      <c r="F1" s="7"/>
      <c r="G1" s="7"/>
      <c r="H1" s="7"/>
      <c r="I1" s="7"/>
      <c r="J1" s="7"/>
      <c r="K1" s="7"/>
      <c r="L1" s="7"/>
      <c r="M1" s="7"/>
    </row>
    <row r="2" ht="76.25" customHeight="1">
      <c r="A2" s="8"/>
      <c r="B2" t="s" s="9">
        <v>7</v>
      </c>
      <c r="C2" t="s" s="9">
        <v>8</v>
      </c>
      <c r="D2" t="s" s="9">
        <v>9</v>
      </c>
      <c r="E2" t="s" s="10">
        <v>10</v>
      </c>
      <c r="F2" t="s" s="9">
        <v>11</v>
      </c>
      <c r="G2" t="s" s="10">
        <v>12</v>
      </c>
      <c r="H2" t="s" s="9">
        <v>13</v>
      </c>
      <c r="I2" t="s" s="9">
        <v>14</v>
      </c>
      <c r="J2" t="s" s="9">
        <v>15</v>
      </c>
      <c r="K2" t="s" s="9">
        <v>16</v>
      </c>
      <c r="L2" t="s" s="9">
        <v>17</v>
      </c>
      <c r="M2" t="s" s="9">
        <v>18</v>
      </c>
    </row>
    <row r="3" ht="20.25" customHeight="1">
      <c r="A3" s="11">
        <v>0</v>
      </c>
      <c r="B3" s="12">
        <v>2001806210</v>
      </c>
      <c r="C3" s="13">
        <v>1091117221940</v>
      </c>
      <c r="D3" s="13">
        <v>0.22</v>
      </c>
      <c r="E3" s="13">
        <v>0.5</v>
      </c>
      <c r="F3" s="13">
        <v>2.92</v>
      </c>
      <c r="G3" s="13">
        <f>CEILING(F3,0.5)</f>
        <v>3</v>
      </c>
      <c r="H3" t="s" s="14">
        <v>19</v>
      </c>
      <c r="I3" t="s" s="14">
        <v>19</v>
      </c>
      <c r="J3" s="13">
        <v>174.5</v>
      </c>
      <c r="K3" s="13">
        <v>140604</v>
      </c>
      <c r="L3" t="s" s="14">
        <v>20</v>
      </c>
      <c r="M3" s="13">
        <v>121003</v>
      </c>
    </row>
    <row r="4" ht="20.05" customHeight="1">
      <c r="A4" s="15">
        <v>1</v>
      </c>
      <c r="B4" s="16">
        <v>2001806226</v>
      </c>
      <c r="C4" s="17">
        <v>1091117222065</v>
      </c>
      <c r="D4" s="17">
        <v>0.48</v>
      </c>
      <c r="E4" s="17">
        <v>0.5</v>
      </c>
      <c r="F4" s="17">
        <v>0.68</v>
      </c>
      <c r="G4" s="17">
        <f>CEILING(F4,0.5)</f>
        <v>1</v>
      </c>
      <c r="H4" t="s" s="18">
        <v>21</v>
      </c>
      <c r="I4" t="s" s="18">
        <v>21</v>
      </c>
      <c r="J4" s="17">
        <v>90.2</v>
      </c>
      <c r="K4" s="17">
        <v>723146</v>
      </c>
      <c r="L4" t="s" s="18">
        <v>20</v>
      </c>
      <c r="M4" s="17">
        <v>121003</v>
      </c>
    </row>
    <row r="5" ht="20.05" customHeight="1">
      <c r="A5" s="15">
        <v>2</v>
      </c>
      <c r="B5" s="16">
        <v>2001806229</v>
      </c>
      <c r="C5" s="17">
        <v>1091117222080</v>
      </c>
      <c r="D5" s="17">
        <v>0.5</v>
      </c>
      <c r="E5" s="17">
        <v>0.5</v>
      </c>
      <c r="F5" s="17">
        <v>0.71</v>
      </c>
      <c r="G5" s="17">
        <f>CEILING(F5,0.5)</f>
        <v>1</v>
      </c>
      <c r="H5" t="s" s="18">
        <v>21</v>
      </c>
      <c r="I5" t="s" s="18">
        <v>21</v>
      </c>
      <c r="J5" s="17">
        <v>90.2</v>
      </c>
      <c r="K5" s="17">
        <v>421204</v>
      </c>
      <c r="L5" t="s" s="18">
        <v>20</v>
      </c>
      <c r="M5" s="17">
        <v>121003</v>
      </c>
    </row>
    <row r="6" ht="20.05" customHeight="1">
      <c r="A6" s="15">
        <v>3</v>
      </c>
      <c r="B6" s="16">
        <v>2001806232</v>
      </c>
      <c r="C6" s="17">
        <v>1091117222124</v>
      </c>
      <c r="D6" s="17">
        <v>1.302</v>
      </c>
      <c r="E6" s="17">
        <v>1.5</v>
      </c>
      <c r="F6" s="17">
        <v>1.3</v>
      </c>
      <c r="G6" s="17">
        <f>CEILING(F6,0.5)</f>
        <v>1.5</v>
      </c>
      <c r="H6" t="s" s="18">
        <v>21</v>
      </c>
      <c r="I6" t="s" s="18">
        <v>21</v>
      </c>
      <c r="J6" s="17">
        <v>135</v>
      </c>
      <c r="K6" s="17">
        <v>507101</v>
      </c>
      <c r="L6" t="s" s="18">
        <v>20</v>
      </c>
      <c r="M6" s="17">
        <v>121003</v>
      </c>
    </row>
    <row r="7" ht="20.05" customHeight="1">
      <c r="A7" s="15">
        <v>4</v>
      </c>
      <c r="B7" s="16">
        <v>2001806233</v>
      </c>
      <c r="C7" s="17">
        <v>1091117222135</v>
      </c>
      <c r="D7" s="17">
        <v>0.245</v>
      </c>
      <c r="E7" s="17">
        <v>0.5</v>
      </c>
      <c r="F7" s="17">
        <v>0.78</v>
      </c>
      <c r="G7" s="17">
        <f>CEILING(F7,0.5)</f>
        <v>1</v>
      </c>
      <c r="H7" t="s" s="18">
        <v>19</v>
      </c>
      <c r="I7" t="s" s="18">
        <v>19</v>
      </c>
      <c r="J7" s="17">
        <v>61.3</v>
      </c>
      <c r="K7" s="17">
        <v>263139</v>
      </c>
      <c r="L7" t="s" s="18">
        <v>20</v>
      </c>
      <c r="M7" s="17">
        <v>121003</v>
      </c>
    </row>
    <row r="8" ht="20.05" customHeight="1">
      <c r="A8" s="15">
        <v>5</v>
      </c>
      <c r="B8" s="16">
        <v>2001806251</v>
      </c>
      <c r="C8" s="17">
        <v>1091117222146</v>
      </c>
      <c r="D8" s="17">
        <v>0.245</v>
      </c>
      <c r="E8" s="17">
        <v>0.5</v>
      </c>
      <c r="F8" s="17">
        <v>1.27</v>
      </c>
      <c r="G8" s="17">
        <f>CEILING(F8,0.5)</f>
        <v>1.5</v>
      </c>
      <c r="H8" t="s" s="18">
        <v>21</v>
      </c>
      <c r="I8" t="s" s="18">
        <v>21</v>
      </c>
      <c r="J8" s="17">
        <v>135</v>
      </c>
      <c r="K8" s="17">
        <v>743263</v>
      </c>
      <c r="L8" t="s" s="18">
        <v>20</v>
      </c>
      <c r="M8" s="17">
        <v>121003</v>
      </c>
    </row>
    <row r="9" ht="20.05" customHeight="1">
      <c r="A9" s="15">
        <v>6</v>
      </c>
      <c r="B9" s="16">
        <v>2001806273</v>
      </c>
      <c r="C9" s="17">
        <v>1091117222194</v>
      </c>
      <c r="D9" s="17">
        <v>0.615</v>
      </c>
      <c r="E9" s="17">
        <v>1</v>
      </c>
      <c r="F9" s="17">
        <v>1</v>
      </c>
      <c r="G9" s="17">
        <f>CEILING(F9,0.5)</f>
        <v>1</v>
      </c>
      <c r="H9" t="s" s="18">
        <v>21</v>
      </c>
      <c r="I9" t="s" s="18">
        <v>21</v>
      </c>
      <c r="J9" s="17">
        <v>90.2</v>
      </c>
      <c r="K9" s="17">
        <v>486886</v>
      </c>
      <c r="L9" t="s" s="18">
        <v>20</v>
      </c>
      <c r="M9" s="17">
        <v>121003</v>
      </c>
    </row>
    <row r="10" ht="20.05" customHeight="1">
      <c r="A10" s="15">
        <v>7</v>
      </c>
      <c r="B10" s="16">
        <v>2001806304</v>
      </c>
      <c r="C10" s="17">
        <v>1091117222360</v>
      </c>
      <c r="D10" s="17">
        <v>0.5</v>
      </c>
      <c r="E10" s="17">
        <v>0.5</v>
      </c>
      <c r="F10" s="17">
        <v>0.71</v>
      </c>
      <c r="G10" s="17">
        <f>CEILING(F10,0.5)</f>
        <v>1</v>
      </c>
      <c r="H10" t="s" s="18">
        <v>21</v>
      </c>
      <c r="I10" t="s" s="18">
        <v>21</v>
      </c>
      <c r="J10" s="17">
        <v>90.2</v>
      </c>
      <c r="K10" s="17">
        <v>302017</v>
      </c>
      <c r="L10" t="s" s="18">
        <v>20</v>
      </c>
      <c r="M10" s="17">
        <v>121003</v>
      </c>
    </row>
    <row r="11" ht="20.05" customHeight="1">
      <c r="A11" s="15">
        <v>8</v>
      </c>
      <c r="B11" s="16">
        <v>2001806338</v>
      </c>
      <c r="C11" s="17">
        <v>1091117222570</v>
      </c>
      <c r="D11" s="17">
        <v>0.5</v>
      </c>
      <c r="E11" s="17">
        <v>0.5</v>
      </c>
      <c r="F11" s="17">
        <v>0.7</v>
      </c>
      <c r="G11" s="17">
        <f>CEILING(F11,0.5)</f>
        <v>1</v>
      </c>
      <c r="H11" t="s" s="18">
        <v>21</v>
      </c>
      <c r="I11" t="s" s="18">
        <v>21</v>
      </c>
      <c r="J11" s="17">
        <v>90.2</v>
      </c>
      <c r="K11" s="17">
        <v>392150</v>
      </c>
      <c r="L11" t="s" s="18">
        <v>20</v>
      </c>
      <c r="M11" s="17">
        <v>121003</v>
      </c>
    </row>
    <row r="12" ht="20.05" customHeight="1">
      <c r="A12" s="15">
        <v>9</v>
      </c>
      <c r="B12" s="16">
        <v>2001806408</v>
      </c>
      <c r="C12" s="17">
        <v>1091117222931</v>
      </c>
      <c r="D12" s="17">
        <v>2.265</v>
      </c>
      <c r="E12" s="17">
        <v>2.5</v>
      </c>
      <c r="F12" s="17">
        <v>2.5</v>
      </c>
      <c r="G12" s="17">
        <f>CEILING(F12,0.5)</f>
        <v>2.5</v>
      </c>
      <c r="H12" t="s" s="18">
        <v>21</v>
      </c>
      <c r="I12" t="s" s="18">
        <v>21</v>
      </c>
      <c r="J12" s="17">
        <v>224.6</v>
      </c>
      <c r="K12" s="17">
        <v>532484</v>
      </c>
      <c r="L12" t="s" s="18">
        <v>20</v>
      </c>
      <c r="M12" s="17">
        <v>121003</v>
      </c>
    </row>
    <row r="13" ht="20.05" customHeight="1">
      <c r="A13" s="15">
        <v>10</v>
      </c>
      <c r="B13" s="16">
        <v>2001806446</v>
      </c>
      <c r="C13" s="17">
        <v>1091117223211</v>
      </c>
      <c r="D13" s="17">
        <v>0.5</v>
      </c>
      <c r="E13" s="17">
        <v>0.5</v>
      </c>
      <c r="F13" s="17">
        <v>0.6899999999999999</v>
      </c>
      <c r="G13" s="17">
        <f>CEILING(F13,0.5)</f>
        <v>1</v>
      </c>
      <c r="H13" t="s" s="18">
        <v>21</v>
      </c>
      <c r="I13" t="s" s="18">
        <v>21</v>
      </c>
      <c r="J13" s="17">
        <v>90.2</v>
      </c>
      <c r="K13" s="17">
        <v>382830</v>
      </c>
      <c r="L13" t="s" s="18">
        <v>20</v>
      </c>
      <c r="M13" s="17">
        <v>121003</v>
      </c>
    </row>
    <row r="14" ht="20.05" customHeight="1">
      <c r="A14" s="15">
        <v>11</v>
      </c>
      <c r="B14" s="16">
        <v>2001806458</v>
      </c>
      <c r="C14" s="17">
        <v>1091117223244</v>
      </c>
      <c r="D14" s="17">
        <v>0.7</v>
      </c>
      <c r="E14" s="17">
        <v>1</v>
      </c>
      <c r="F14" s="17">
        <v>1</v>
      </c>
      <c r="G14" s="17">
        <f>CEILING(F14,0.5)</f>
        <v>1</v>
      </c>
      <c r="H14" t="s" s="18">
        <v>19</v>
      </c>
      <c r="I14" t="s" s="18">
        <v>19</v>
      </c>
      <c r="J14" s="17">
        <v>61.3</v>
      </c>
      <c r="K14" s="17">
        <v>143001</v>
      </c>
      <c r="L14" t="s" s="18">
        <v>20</v>
      </c>
      <c r="M14" s="17">
        <v>121003</v>
      </c>
    </row>
    <row r="15" ht="20.05" customHeight="1">
      <c r="A15" s="15">
        <v>12</v>
      </c>
      <c r="B15" s="16">
        <v>2001806471</v>
      </c>
      <c r="C15" s="17">
        <v>1091117223351</v>
      </c>
      <c r="D15" s="17">
        <v>1.621</v>
      </c>
      <c r="E15" s="17">
        <v>2</v>
      </c>
      <c r="F15" s="17">
        <v>1.7</v>
      </c>
      <c r="G15" s="17">
        <f>CEILING(F15,0.5)</f>
        <v>2</v>
      </c>
      <c r="H15" t="s" s="18">
        <v>21</v>
      </c>
      <c r="I15" t="s" s="18">
        <v>21</v>
      </c>
      <c r="J15" s="17">
        <v>179.8</v>
      </c>
      <c r="K15" s="17">
        <v>313027</v>
      </c>
      <c r="L15" t="s" s="18">
        <v>20</v>
      </c>
      <c r="M15" s="17">
        <v>121003</v>
      </c>
    </row>
    <row r="16" ht="20.05" customHeight="1">
      <c r="A16" s="15">
        <v>13</v>
      </c>
      <c r="B16" s="16">
        <v>2001806533</v>
      </c>
      <c r="C16" s="17">
        <v>1091117224353</v>
      </c>
      <c r="D16" s="17">
        <v>0.5</v>
      </c>
      <c r="E16" s="17">
        <v>0.5</v>
      </c>
      <c r="F16" s="17">
        <v>0.68</v>
      </c>
      <c r="G16" s="17">
        <f>CEILING(F16,0.5)</f>
        <v>1</v>
      </c>
      <c r="H16" t="s" s="18">
        <v>21</v>
      </c>
      <c r="I16" t="s" s="18">
        <v>21</v>
      </c>
      <c r="J16" s="17">
        <v>90.2</v>
      </c>
      <c r="K16" s="17">
        <v>711303</v>
      </c>
      <c r="L16" t="s" s="18">
        <v>20</v>
      </c>
      <c r="M16" s="17">
        <v>121003</v>
      </c>
    </row>
    <row r="17" ht="20.05" customHeight="1">
      <c r="A17" s="15">
        <v>14</v>
      </c>
      <c r="B17" s="16">
        <v>2001806547</v>
      </c>
      <c r="C17" s="17">
        <v>1091117224611</v>
      </c>
      <c r="D17" s="17">
        <v>0.127</v>
      </c>
      <c r="E17" s="17">
        <v>0.5</v>
      </c>
      <c r="F17" s="17">
        <v>1</v>
      </c>
      <c r="G17" s="17">
        <f>CEILING(F17,0.5)</f>
        <v>1</v>
      </c>
      <c r="H17" t="s" s="18">
        <v>19</v>
      </c>
      <c r="I17" t="s" s="18">
        <v>19</v>
      </c>
      <c r="J17" s="17">
        <v>61.3</v>
      </c>
      <c r="K17" s="17">
        <v>283102</v>
      </c>
      <c r="L17" t="s" s="18">
        <v>20</v>
      </c>
      <c r="M17" s="17">
        <v>121003</v>
      </c>
    </row>
    <row r="18" ht="20.05" customHeight="1">
      <c r="A18" s="15">
        <v>15</v>
      </c>
      <c r="B18" s="16">
        <v>2001806567</v>
      </c>
      <c r="C18" s="17">
        <v>1091117224902</v>
      </c>
      <c r="D18" s="17">
        <v>0.952</v>
      </c>
      <c r="E18" s="17">
        <v>1</v>
      </c>
      <c r="F18" s="17">
        <v>1.16</v>
      </c>
      <c r="G18" s="17">
        <f>CEILING(F18,0.5)</f>
        <v>1.5</v>
      </c>
      <c r="H18" t="s" s="18">
        <v>21</v>
      </c>
      <c r="I18" t="s" s="18">
        <v>21</v>
      </c>
      <c r="J18" s="17">
        <v>135</v>
      </c>
      <c r="K18" s="17">
        <v>370201</v>
      </c>
      <c r="L18" t="s" s="18">
        <v>20</v>
      </c>
      <c r="M18" s="17">
        <v>121003</v>
      </c>
    </row>
    <row r="19" ht="20.05" customHeight="1">
      <c r="A19" s="15">
        <v>16</v>
      </c>
      <c r="B19" s="16">
        <v>2001806575</v>
      </c>
      <c r="C19" s="17">
        <v>1091117225016</v>
      </c>
      <c r="D19" s="17">
        <v>0.5</v>
      </c>
      <c r="E19" s="17">
        <v>0.5</v>
      </c>
      <c r="F19" s="17">
        <v>0.68</v>
      </c>
      <c r="G19" s="17">
        <f>CEILING(F19,0.5)</f>
        <v>1</v>
      </c>
      <c r="H19" t="s" s="18">
        <v>19</v>
      </c>
      <c r="I19" t="s" s="18">
        <v>19</v>
      </c>
      <c r="J19" s="17">
        <v>61.3</v>
      </c>
      <c r="K19" s="17">
        <v>248001</v>
      </c>
      <c r="L19" t="s" s="18">
        <v>20</v>
      </c>
      <c r="M19" s="17">
        <v>121003</v>
      </c>
    </row>
    <row r="20" ht="20.05" customHeight="1">
      <c r="A20" s="15">
        <v>17</v>
      </c>
      <c r="B20" s="16">
        <v>2001806616</v>
      </c>
      <c r="C20" s="17">
        <v>1091117225484</v>
      </c>
      <c r="D20" s="17">
        <v>0.963</v>
      </c>
      <c r="E20" s="17">
        <v>1</v>
      </c>
      <c r="F20" s="17">
        <v>1.08</v>
      </c>
      <c r="G20" s="17">
        <f>CEILING(F20,0.5)</f>
        <v>1.5</v>
      </c>
      <c r="H20" t="s" s="18">
        <v>19</v>
      </c>
      <c r="I20" t="s" s="18">
        <v>19</v>
      </c>
      <c r="J20" s="17">
        <v>89.59999999999999</v>
      </c>
      <c r="K20" s="17">
        <v>144001</v>
      </c>
      <c r="L20" t="s" s="18">
        <v>20</v>
      </c>
      <c r="M20" s="17">
        <v>121003</v>
      </c>
    </row>
    <row r="21" ht="20.05" customHeight="1">
      <c r="A21" s="15">
        <v>18</v>
      </c>
      <c r="B21" s="16">
        <v>2001806652</v>
      </c>
      <c r="C21" s="17">
        <v>1091117226221</v>
      </c>
      <c r="D21" s="17">
        <v>0.5</v>
      </c>
      <c r="E21" s="17">
        <v>0.5</v>
      </c>
      <c r="F21" s="17">
        <v>0.6899999999999999</v>
      </c>
      <c r="G21" s="17">
        <f>CEILING(F21,0.5)</f>
        <v>1</v>
      </c>
      <c r="H21" t="s" s="18">
        <v>21</v>
      </c>
      <c r="I21" t="s" s="18">
        <v>21</v>
      </c>
      <c r="J21" s="17">
        <v>90.2</v>
      </c>
      <c r="K21" s="17">
        <v>403401</v>
      </c>
      <c r="L21" t="s" s="18">
        <v>20</v>
      </c>
      <c r="M21" s="17">
        <v>121003</v>
      </c>
    </row>
    <row r="22" ht="20.05" customHeight="1">
      <c r="A22" s="15">
        <v>19</v>
      </c>
      <c r="B22" s="16">
        <v>2001806686</v>
      </c>
      <c r="C22" s="17">
        <v>1091117229555</v>
      </c>
      <c r="D22" s="17">
        <v>0.24</v>
      </c>
      <c r="E22" s="17">
        <v>0.5</v>
      </c>
      <c r="F22" s="17">
        <v>0.15</v>
      </c>
      <c r="G22" s="17">
        <f>CEILING(F22,0.5)</f>
        <v>0.5</v>
      </c>
      <c r="H22" t="s" s="18">
        <v>21</v>
      </c>
      <c r="I22" t="s" s="18">
        <v>21</v>
      </c>
      <c r="J22" s="17">
        <v>45.4</v>
      </c>
      <c r="K22" s="17">
        <v>326502</v>
      </c>
      <c r="L22" t="s" s="18">
        <v>20</v>
      </c>
      <c r="M22" s="17">
        <v>121003</v>
      </c>
    </row>
    <row r="23" ht="20.05" customHeight="1">
      <c r="A23" s="15">
        <v>20</v>
      </c>
      <c r="B23" s="16">
        <v>2001806726</v>
      </c>
      <c r="C23" s="17">
        <v>1091117226910</v>
      </c>
      <c r="D23" s="17">
        <v>0.5</v>
      </c>
      <c r="E23" s="17">
        <v>0.5</v>
      </c>
      <c r="F23" s="17">
        <v>0.68</v>
      </c>
      <c r="G23" s="17">
        <f>CEILING(F23,0.5)</f>
        <v>1</v>
      </c>
      <c r="H23" t="s" s="18">
        <v>21</v>
      </c>
      <c r="I23" t="s" s="18">
        <v>21</v>
      </c>
      <c r="J23" s="17">
        <v>90.2</v>
      </c>
      <c r="K23" s="17">
        <v>831002</v>
      </c>
      <c r="L23" t="s" s="18">
        <v>20</v>
      </c>
      <c r="M23" s="17">
        <v>121003</v>
      </c>
    </row>
    <row r="24" ht="20.05" customHeight="1">
      <c r="A24" s="15">
        <v>21</v>
      </c>
      <c r="B24" s="16">
        <v>2001806733</v>
      </c>
      <c r="C24" s="17">
        <v>1091117226674</v>
      </c>
      <c r="D24" s="17">
        <v>0.967</v>
      </c>
      <c r="E24" s="17">
        <v>1</v>
      </c>
      <c r="F24" s="17">
        <v>1.13</v>
      </c>
      <c r="G24" s="17">
        <f>CEILING(F24,0.5)</f>
        <v>1.5</v>
      </c>
      <c r="H24" t="s" s="18">
        <v>21</v>
      </c>
      <c r="I24" t="s" s="18">
        <v>21</v>
      </c>
      <c r="J24" s="17">
        <v>135</v>
      </c>
      <c r="K24" s="17">
        <v>452001</v>
      </c>
      <c r="L24" t="s" s="18">
        <v>20</v>
      </c>
      <c r="M24" s="17">
        <v>121003</v>
      </c>
    </row>
    <row r="25" ht="20.05" customHeight="1">
      <c r="A25" s="15">
        <v>22</v>
      </c>
      <c r="B25" s="16">
        <v>2001806735</v>
      </c>
      <c r="C25" s="17">
        <v>1091117226711</v>
      </c>
      <c r="D25" s="17">
        <v>0.5</v>
      </c>
      <c r="E25" s="17">
        <v>0.5</v>
      </c>
      <c r="F25" s="17">
        <v>0.6899999999999999</v>
      </c>
      <c r="G25" s="17">
        <f>CEILING(F25,0.5)</f>
        <v>1</v>
      </c>
      <c r="H25" t="s" s="18">
        <v>21</v>
      </c>
      <c r="I25" t="s" s="18">
        <v>21</v>
      </c>
      <c r="J25" s="17">
        <v>90.2</v>
      </c>
      <c r="K25" s="17">
        <v>721636</v>
      </c>
      <c r="L25" t="s" s="18">
        <v>20</v>
      </c>
      <c r="M25" s="17">
        <v>121003</v>
      </c>
    </row>
    <row r="26" ht="20.05" customHeight="1">
      <c r="A26" s="15">
        <v>23</v>
      </c>
      <c r="B26" s="16">
        <v>2001806768</v>
      </c>
      <c r="C26" s="17">
        <v>1091117227116</v>
      </c>
      <c r="D26" s="17">
        <v>0.84</v>
      </c>
      <c r="E26" s="17">
        <v>1</v>
      </c>
      <c r="F26" s="17">
        <v>1.02</v>
      </c>
      <c r="G26" s="17">
        <f>CEILING(F26,0.5)</f>
        <v>1.5</v>
      </c>
      <c r="H26" t="s" s="18">
        <v>21</v>
      </c>
      <c r="I26" t="s" s="18">
        <v>21</v>
      </c>
      <c r="J26" s="17">
        <v>135</v>
      </c>
      <c r="K26" s="17">
        <v>322201</v>
      </c>
      <c r="L26" t="s" s="18">
        <v>20</v>
      </c>
      <c r="M26" s="17">
        <v>121003</v>
      </c>
    </row>
    <row r="27" ht="20.05" customHeight="1">
      <c r="A27" s="15">
        <v>24</v>
      </c>
      <c r="B27" s="16">
        <v>2001806776</v>
      </c>
      <c r="C27" s="17">
        <v>1091117227573</v>
      </c>
      <c r="D27" s="17">
        <v>0.611</v>
      </c>
      <c r="E27" s="17">
        <v>1</v>
      </c>
      <c r="F27" s="17">
        <v>2.86</v>
      </c>
      <c r="G27" s="17">
        <f>CEILING(F27,0.5)</f>
        <v>3</v>
      </c>
      <c r="H27" t="s" s="18">
        <v>19</v>
      </c>
      <c r="I27" t="s" s="18">
        <v>19</v>
      </c>
      <c r="J27" s="17">
        <v>174.5</v>
      </c>
      <c r="K27" s="17">
        <v>226004</v>
      </c>
      <c r="L27" t="s" s="18">
        <v>20</v>
      </c>
      <c r="M27" s="17">
        <v>121003</v>
      </c>
    </row>
    <row r="28" ht="20.05" customHeight="1">
      <c r="A28" s="15">
        <v>25</v>
      </c>
      <c r="B28" s="16">
        <v>2001806801</v>
      </c>
      <c r="C28" s="17">
        <v>1091117227816</v>
      </c>
      <c r="D28" s="17">
        <v>0.361</v>
      </c>
      <c r="E28" s="17">
        <v>0.5</v>
      </c>
      <c r="F28" s="17">
        <v>1.35</v>
      </c>
      <c r="G28" s="17">
        <f>CEILING(F28,0.5)</f>
        <v>1.5</v>
      </c>
      <c r="H28" t="s" s="18">
        <v>19</v>
      </c>
      <c r="I28" t="s" s="18">
        <v>19</v>
      </c>
      <c r="J28" s="17">
        <v>89.59999999999999</v>
      </c>
      <c r="K28" s="17">
        <v>248001</v>
      </c>
      <c r="L28" t="s" s="18">
        <v>20</v>
      </c>
      <c r="M28" s="17">
        <v>121003</v>
      </c>
    </row>
    <row r="29" ht="20.05" customHeight="1">
      <c r="A29" s="15">
        <v>26</v>
      </c>
      <c r="B29" s="16">
        <v>2001806823</v>
      </c>
      <c r="C29" s="17">
        <v>1091117228133</v>
      </c>
      <c r="D29" s="17">
        <v>0.127</v>
      </c>
      <c r="E29" s="17">
        <v>0.5</v>
      </c>
      <c r="F29" s="17">
        <v>0.59</v>
      </c>
      <c r="G29" s="17">
        <f>CEILING(F29,0.5)</f>
        <v>1</v>
      </c>
      <c r="H29" t="s" s="18">
        <v>21</v>
      </c>
      <c r="I29" t="s" s="18">
        <v>21</v>
      </c>
      <c r="J29" s="17">
        <v>90.2</v>
      </c>
      <c r="K29" s="17">
        <v>314001</v>
      </c>
      <c r="L29" t="s" s="18">
        <v>20</v>
      </c>
      <c r="M29" s="17">
        <v>121003</v>
      </c>
    </row>
    <row r="30" ht="20.05" customHeight="1">
      <c r="A30" s="15">
        <v>27</v>
      </c>
      <c r="B30" s="16">
        <v>2001806828</v>
      </c>
      <c r="C30" s="17">
        <v>1091117228192</v>
      </c>
      <c r="D30" s="17">
        <v>0.5</v>
      </c>
      <c r="E30" s="17">
        <v>0.5</v>
      </c>
      <c r="F30" s="17">
        <v>0.6899999999999999</v>
      </c>
      <c r="G30" s="17">
        <f>CEILING(F30,0.5)</f>
        <v>1</v>
      </c>
      <c r="H30" t="s" s="18">
        <v>21</v>
      </c>
      <c r="I30" t="s" s="18">
        <v>21</v>
      </c>
      <c r="J30" s="17">
        <v>90.2</v>
      </c>
      <c r="K30" s="17">
        <v>331022</v>
      </c>
      <c r="L30" t="s" s="18">
        <v>20</v>
      </c>
      <c r="M30" s="17">
        <v>121003</v>
      </c>
    </row>
    <row r="31" ht="20.05" customHeight="1">
      <c r="A31" s="15">
        <v>28</v>
      </c>
      <c r="B31" s="16">
        <v>2001806885</v>
      </c>
      <c r="C31" s="17">
        <v>1091117229776</v>
      </c>
      <c r="D31" s="17">
        <v>0.84</v>
      </c>
      <c r="E31" s="17">
        <v>1</v>
      </c>
      <c r="F31" s="17">
        <v>1</v>
      </c>
      <c r="G31" s="17">
        <f>CEILING(F31,0.5)</f>
        <v>1</v>
      </c>
      <c r="H31" t="s" s="18">
        <v>19</v>
      </c>
      <c r="I31" t="s" s="18">
        <v>19</v>
      </c>
      <c r="J31" s="17">
        <v>61.3</v>
      </c>
      <c r="K31" s="17">
        <v>208019</v>
      </c>
      <c r="L31" t="s" s="18">
        <v>20</v>
      </c>
      <c r="M31" s="17">
        <v>121003</v>
      </c>
    </row>
    <row r="32" ht="20.05" customHeight="1">
      <c r="A32" s="15">
        <v>29</v>
      </c>
      <c r="B32" s="16">
        <v>2001806968</v>
      </c>
      <c r="C32" s="17">
        <v>1091117229183</v>
      </c>
      <c r="D32" s="17">
        <v>0.5</v>
      </c>
      <c r="E32" s="17">
        <v>0.5</v>
      </c>
      <c r="F32" s="17">
        <v>0.68</v>
      </c>
      <c r="G32" s="17">
        <f>CEILING(F32,0.5)</f>
        <v>1</v>
      </c>
      <c r="H32" t="s" s="18">
        <v>21</v>
      </c>
      <c r="I32" t="s" s="18">
        <v>21</v>
      </c>
      <c r="J32" s="17">
        <v>90.2</v>
      </c>
      <c r="K32" s="17">
        <v>305801</v>
      </c>
      <c r="L32" t="s" s="18">
        <v>20</v>
      </c>
      <c r="M32" s="17">
        <v>121003</v>
      </c>
    </row>
    <row r="33" ht="20.05" customHeight="1">
      <c r="A33" s="15">
        <v>30</v>
      </c>
      <c r="B33" s="16">
        <v>2001807004</v>
      </c>
      <c r="C33" s="17">
        <v>1091117229290</v>
      </c>
      <c r="D33" s="17">
        <v>0.5</v>
      </c>
      <c r="E33" s="17">
        <v>0.5</v>
      </c>
      <c r="F33" s="17">
        <v>0.68</v>
      </c>
      <c r="G33" s="17">
        <f>CEILING(F33,0.5)</f>
        <v>1</v>
      </c>
      <c r="H33" t="s" s="18">
        <v>21</v>
      </c>
      <c r="I33" t="s" s="18">
        <v>21</v>
      </c>
      <c r="J33" s="17">
        <v>90.2</v>
      </c>
      <c r="K33" s="17">
        <v>410206</v>
      </c>
      <c r="L33" t="s" s="18">
        <v>20</v>
      </c>
      <c r="M33" s="17">
        <v>121003</v>
      </c>
    </row>
    <row r="34" ht="20.05" customHeight="1">
      <c r="A34" s="15">
        <v>31</v>
      </c>
      <c r="B34" s="16">
        <v>2001807012</v>
      </c>
      <c r="C34" s="17">
        <v>1091117229345</v>
      </c>
      <c r="D34" s="17">
        <v>0.24</v>
      </c>
      <c r="E34" s="17">
        <v>0.5</v>
      </c>
      <c r="F34" s="17">
        <v>0.15</v>
      </c>
      <c r="G34" s="17">
        <f>CEILING(F34,0.5)</f>
        <v>0.5</v>
      </c>
      <c r="H34" t="s" s="18">
        <v>21</v>
      </c>
      <c r="I34" t="s" s="18">
        <v>21</v>
      </c>
      <c r="J34" s="17">
        <v>45.4</v>
      </c>
      <c r="K34" s="17">
        <v>515591</v>
      </c>
      <c r="L34" t="s" s="18">
        <v>20</v>
      </c>
      <c r="M34" s="17">
        <v>121003</v>
      </c>
    </row>
    <row r="35" ht="20.05" customHeight="1">
      <c r="A35" s="15">
        <v>32</v>
      </c>
      <c r="B35" s="16">
        <v>2001807036</v>
      </c>
      <c r="C35" s="17">
        <v>1091117323005</v>
      </c>
      <c r="D35" s="17">
        <v>1.459</v>
      </c>
      <c r="E35" s="17">
        <v>1.5</v>
      </c>
      <c r="F35" s="17">
        <v>1.64</v>
      </c>
      <c r="G35" s="17">
        <f>CEILING(F35,0.5)</f>
        <v>2</v>
      </c>
      <c r="H35" t="s" s="18">
        <v>21</v>
      </c>
      <c r="I35" t="s" s="18">
        <v>21</v>
      </c>
      <c r="J35" s="17">
        <v>179.8</v>
      </c>
      <c r="K35" s="17">
        <v>516503</v>
      </c>
      <c r="L35" t="s" s="18">
        <v>20</v>
      </c>
      <c r="M35" s="17">
        <v>121003</v>
      </c>
    </row>
    <row r="36" ht="20.05" customHeight="1">
      <c r="A36" s="15">
        <v>33</v>
      </c>
      <c r="B36" s="16">
        <v>2001807058</v>
      </c>
      <c r="C36" s="17">
        <v>1091117323112</v>
      </c>
      <c r="D36" s="17">
        <v>1.168</v>
      </c>
      <c r="E36" s="17">
        <v>1.5</v>
      </c>
      <c r="F36" s="17">
        <v>1.15</v>
      </c>
      <c r="G36" s="17">
        <f>CEILING(F36,0.5)</f>
        <v>1.5</v>
      </c>
      <c r="H36" t="s" s="18">
        <v>19</v>
      </c>
      <c r="I36" t="s" s="18">
        <v>19</v>
      </c>
      <c r="J36" s="17">
        <v>89.59999999999999</v>
      </c>
      <c r="K36" s="17">
        <v>140301</v>
      </c>
      <c r="L36" t="s" s="18">
        <v>20</v>
      </c>
      <c r="M36" s="17">
        <v>121003</v>
      </c>
    </row>
    <row r="37" ht="20.05" customHeight="1">
      <c r="A37" s="15">
        <v>34</v>
      </c>
      <c r="B37" s="16">
        <v>2001807084</v>
      </c>
      <c r="C37" s="17">
        <v>1091117323215</v>
      </c>
      <c r="D37" s="17">
        <v>0.5</v>
      </c>
      <c r="E37" s="17">
        <v>0.5</v>
      </c>
      <c r="F37" s="17">
        <v>0.67</v>
      </c>
      <c r="G37" s="17">
        <f>CEILING(F37,0.5)</f>
        <v>1</v>
      </c>
      <c r="H37" t="s" s="18">
        <v>21</v>
      </c>
      <c r="I37" t="s" s="18">
        <v>21</v>
      </c>
      <c r="J37" s="17">
        <v>90.2</v>
      </c>
      <c r="K37" s="17">
        <v>742103</v>
      </c>
      <c r="L37" t="s" s="18">
        <v>20</v>
      </c>
      <c r="M37" s="17">
        <v>121003</v>
      </c>
    </row>
    <row r="38" ht="20.05" customHeight="1">
      <c r="A38" s="15">
        <v>35</v>
      </c>
      <c r="B38" s="16">
        <v>2001807186</v>
      </c>
      <c r="C38" s="17">
        <v>1091117323812</v>
      </c>
      <c r="D38" s="17">
        <v>0.5</v>
      </c>
      <c r="E38" s="17">
        <v>0.5</v>
      </c>
      <c r="F38" s="17">
        <v>0.5</v>
      </c>
      <c r="G38" s="17">
        <f>CEILING(F38,0.5)</f>
        <v>0.5</v>
      </c>
      <c r="H38" t="s" s="18">
        <v>21</v>
      </c>
      <c r="I38" t="s" s="18">
        <v>21</v>
      </c>
      <c r="J38" s="17">
        <v>45.4</v>
      </c>
      <c r="K38" s="17">
        <v>396001</v>
      </c>
      <c r="L38" t="s" s="18">
        <v>20</v>
      </c>
      <c r="M38" s="17">
        <v>121003</v>
      </c>
    </row>
    <row r="39" ht="20.05" customHeight="1">
      <c r="A39" s="15">
        <v>36</v>
      </c>
      <c r="B39" s="16">
        <v>2001807241</v>
      </c>
      <c r="C39" s="17">
        <v>1091117324011</v>
      </c>
      <c r="D39" s="17">
        <v>0.607</v>
      </c>
      <c r="E39" s="17">
        <v>1</v>
      </c>
      <c r="F39" s="17">
        <v>0.79</v>
      </c>
      <c r="G39" s="17">
        <f>CEILING(F39,0.5)</f>
        <v>1</v>
      </c>
      <c r="H39" t="s" s="18">
        <v>21</v>
      </c>
      <c r="I39" t="s" s="18">
        <v>21</v>
      </c>
      <c r="J39" s="17">
        <v>90.2</v>
      </c>
      <c r="K39" s="17">
        <v>341001</v>
      </c>
      <c r="L39" t="s" s="18">
        <v>20</v>
      </c>
      <c r="M39" s="17">
        <v>121003</v>
      </c>
    </row>
    <row r="40" ht="20.05" customHeight="1">
      <c r="A40" s="15">
        <v>37</v>
      </c>
      <c r="B40" s="16">
        <v>2001807290</v>
      </c>
      <c r="C40" s="17">
        <v>1091117324206</v>
      </c>
      <c r="D40" s="17">
        <v>0.5</v>
      </c>
      <c r="E40" s="17">
        <v>0.5</v>
      </c>
      <c r="F40" s="17">
        <v>0.5</v>
      </c>
      <c r="G40" s="17">
        <f>CEILING(F40,0.5)</f>
        <v>0.5</v>
      </c>
      <c r="H40" t="s" s="18">
        <v>21</v>
      </c>
      <c r="I40" t="s" s="18">
        <v>21</v>
      </c>
      <c r="J40" s="17">
        <v>45.4</v>
      </c>
      <c r="K40" s="17">
        <v>711106</v>
      </c>
      <c r="L40" t="s" s="18">
        <v>20</v>
      </c>
      <c r="M40" s="17">
        <v>121003</v>
      </c>
    </row>
    <row r="41" ht="20.05" customHeight="1">
      <c r="A41" s="15">
        <v>38</v>
      </c>
      <c r="B41" s="16">
        <v>2001807328</v>
      </c>
      <c r="C41" s="17">
        <v>1091117324346</v>
      </c>
      <c r="D41" s="17">
        <v>0.49</v>
      </c>
      <c r="E41" s="17">
        <v>0.5</v>
      </c>
      <c r="F41" s="17">
        <v>2.28</v>
      </c>
      <c r="G41" s="17">
        <f>CEILING(F41,0.5)</f>
        <v>2.5</v>
      </c>
      <c r="H41" t="s" s="18">
        <v>21</v>
      </c>
      <c r="I41" t="s" s="18">
        <v>21</v>
      </c>
      <c r="J41" s="17">
        <v>224.6</v>
      </c>
      <c r="K41" s="17">
        <v>335502</v>
      </c>
      <c r="L41" t="s" s="18">
        <v>20</v>
      </c>
      <c r="M41" s="17">
        <v>121003</v>
      </c>
    </row>
    <row r="42" ht="20.05" customHeight="1">
      <c r="A42" s="15">
        <v>39</v>
      </c>
      <c r="B42" s="16">
        <v>2001807329</v>
      </c>
      <c r="C42" s="17">
        <v>1091117333100</v>
      </c>
      <c r="D42" s="17">
        <v>0.5</v>
      </c>
      <c r="E42" s="17">
        <v>0.5</v>
      </c>
      <c r="F42" s="17">
        <v>0.73</v>
      </c>
      <c r="G42" s="17">
        <f>CEILING(F42,0.5)</f>
        <v>1</v>
      </c>
      <c r="H42" t="s" s="18">
        <v>21</v>
      </c>
      <c r="I42" t="s" s="18">
        <v>21</v>
      </c>
      <c r="J42" s="17">
        <v>90.2</v>
      </c>
      <c r="K42" s="17">
        <v>302039</v>
      </c>
      <c r="L42" t="s" s="18">
        <v>20</v>
      </c>
      <c r="M42" s="17">
        <v>121003</v>
      </c>
    </row>
    <row r="43" ht="20.05" customHeight="1">
      <c r="A43" s="15">
        <v>40</v>
      </c>
      <c r="B43" s="16">
        <v>2001807362</v>
      </c>
      <c r="C43" s="17">
        <v>1091117324394</v>
      </c>
      <c r="D43" s="17">
        <v>2.016</v>
      </c>
      <c r="E43" s="17">
        <v>2.5</v>
      </c>
      <c r="F43" s="17">
        <v>2</v>
      </c>
      <c r="G43" s="17">
        <f>CEILING(F43,0.5)</f>
        <v>2</v>
      </c>
      <c r="H43" t="s" s="18">
        <v>21</v>
      </c>
      <c r="I43" t="s" s="18">
        <v>21</v>
      </c>
      <c r="J43" s="17">
        <v>179.8</v>
      </c>
      <c r="K43" s="17">
        <v>452018</v>
      </c>
      <c r="L43" t="s" s="18">
        <v>20</v>
      </c>
      <c r="M43" s="17">
        <v>121003</v>
      </c>
    </row>
    <row r="44" ht="20.05" customHeight="1">
      <c r="A44" s="15">
        <v>41</v>
      </c>
      <c r="B44" s="16">
        <v>2001807415</v>
      </c>
      <c r="C44" s="17">
        <v>1091117325094</v>
      </c>
      <c r="D44" s="17">
        <v>1.048</v>
      </c>
      <c r="E44" s="17">
        <v>1.5</v>
      </c>
      <c r="F44" s="17">
        <v>1</v>
      </c>
      <c r="G44" s="17">
        <f>CEILING(F44,0.5)</f>
        <v>1</v>
      </c>
      <c r="H44" t="s" s="18">
        <v>19</v>
      </c>
      <c r="I44" t="s" s="18">
        <v>19</v>
      </c>
      <c r="J44" s="17">
        <v>61.3</v>
      </c>
      <c r="K44" s="17">
        <v>208001</v>
      </c>
      <c r="L44" t="s" s="18">
        <v>20</v>
      </c>
      <c r="M44" s="17">
        <v>121003</v>
      </c>
    </row>
    <row r="45" ht="20.05" customHeight="1">
      <c r="A45" s="15">
        <v>42</v>
      </c>
      <c r="B45" s="16">
        <v>2001807613</v>
      </c>
      <c r="C45" s="17">
        <v>1091117333251</v>
      </c>
      <c r="D45" s="17">
        <v>0.83</v>
      </c>
      <c r="E45" s="17">
        <v>1</v>
      </c>
      <c r="F45" s="17">
        <v>1.04</v>
      </c>
      <c r="G45" s="17">
        <f>CEILING(F45,0.5)</f>
        <v>1.5</v>
      </c>
      <c r="H45" t="s" s="18">
        <v>21</v>
      </c>
      <c r="I45" t="s" s="18">
        <v>21</v>
      </c>
      <c r="J45" s="17">
        <v>135</v>
      </c>
      <c r="K45" s="17">
        <v>335803</v>
      </c>
      <c r="L45" t="s" s="18">
        <v>20</v>
      </c>
      <c r="M45" s="17">
        <v>121003</v>
      </c>
    </row>
    <row r="46" ht="20.05" customHeight="1">
      <c r="A46" s="15">
        <v>43</v>
      </c>
      <c r="B46" s="16">
        <v>2001807785</v>
      </c>
      <c r="C46" s="17">
        <v>1091117326424</v>
      </c>
      <c r="D46" s="17">
        <v>0.5</v>
      </c>
      <c r="E46" s="17">
        <v>0.5</v>
      </c>
      <c r="F46" s="17">
        <v>0.68</v>
      </c>
      <c r="G46" s="17">
        <f>CEILING(F46,0.5)</f>
        <v>1</v>
      </c>
      <c r="H46" t="s" s="18">
        <v>21</v>
      </c>
      <c r="I46" t="s" s="18">
        <v>21</v>
      </c>
      <c r="J46" s="17">
        <v>90.2</v>
      </c>
      <c r="K46" s="17">
        <v>306116</v>
      </c>
      <c r="L46" t="s" s="18">
        <v>20</v>
      </c>
      <c r="M46" s="17">
        <v>121003</v>
      </c>
    </row>
    <row r="47" ht="20.05" customHeight="1">
      <c r="A47" s="15">
        <v>44</v>
      </c>
      <c r="B47" s="16">
        <v>2001807814</v>
      </c>
      <c r="C47" s="17">
        <v>1091117326612</v>
      </c>
      <c r="D47" s="17">
        <v>0.607</v>
      </c>
      <c r="E47" s="17">
        <v>1</v>
      </c>
      <c r="F47" s="17">
        <v>0.79</v>
      </c>
      <c r="G47" s="17">
        <f>CEILING(F47,0.5)</f>
        <v>1</v>
      </c>
      <c r="H47" t="s" s="18">
        <v>19</v>
      </c>
      <c r="I47" t="s" s="18">
        <v>19</v>
      </c>
      <c r="J47" s="17">
        <v>61.3</v>
      </c>
      <c r="K47" s="17">
        <v>284001</v>
      </c>
      <c r="L47" t="s" s="18">
        <v>20</v>
      </c>
      <c r="M47" s="17">
        <v>121003</v>
      </c>
    </row>
    <row r="48" ht="20.05" customHeight="1">
      <c r="A48" s="15">
        <v>45</v>
      </c>
      <c r="B48" s="16">
        <v>2001807852</v>
      </c>
      <c r="C48" s="17">
        <v>1091117326925</v>
      </c>
      <c r="D48" s="17">
        <v>0.5</v>
      </c>
      <c r="E48" s="17">
        <v>0.5</v>
      </c>
      <c r="F48" s="17">
        <v>0.74</v>
      </c>
      <c r="G48" s="17">
        <f>CEILING(F48,0.5)</f>
        <v>1</v>
      </c>
      <c r="H48" t="s" s="18">
        <v>21</v>
      </c>
      <c r="I48" t="s" s="18">
        <v>21</v>
      </c>
      <c r="J48" s="17">
        <v>90.2</v>
      </c>
      <c r="K48" s="17">
        <v>311001</v>
      </c>
      <c r="L48" t="s" s="18">
        <v>20</v>
      </c>
      <c r="M48" s="17">
        <v>121003</v>
      </c>
    </row>
    <row r="49" ht="20.05" customHeight="1">
      <c r="A49" s="15">
        <v>46</v>
      </c>
      <c r="B49" s="16">
        <v>2001807930</v>
      </c>
      <c r="C49" s="17">
        <v>1091117327695</v>
      </c>
      <c r="D49" s="17">
        <v>0.24</v>
      </c>
      <c r="E49" s="17">
        <v>0.5</v>
      </c>
      <c r="F49" s="17">
        <v>0.15</v>
      </c>
      <c r="G49" s="17">
        <f>CEILING(F49,0.5)</f>
        <v>0.5</v>
      </c>
      <c r="H49" t="s" s="18">
        <v>21</v>
      </c>
      <c r="I49" t="s" s="18">
        <v>21</v>
      </c>
      <c r="J49" s="17">
        <v>45.4</v>
      </c>
      <c r="K49" s="17">
        <v>845438</v>
      </c>
      <c r="L49" t="s" s="18">
        <v>20</v>
      </c>
      <c r="M49" s="17">
        <v>121003</v>
      </c>
    </row>
    <row r="50" ht="20.05" customHeight="1">
      <c r="A50" s="15">
        <v>47</v>
      </c>
      <c r="B50" s="16">
        <v>2001807931</v>
      </c>
      <c r="C50" s="17">
        <v>1091117327172</v>
      </c>
      <c r="D50" s="17">
        <v>0.607</v>
      </c>
      <c r="E50" s="17">
        <v>1</v>
      </c>
      <c r="F50" s="17">
        <v>0.72</v>
      </c>
      <c r="G50" s="17">
        <f>CEILING(F50,0.5)</f>
        <v>1</v>
      </c>
      <c r="H50" t="s" s="18">
        <v>21</v>
      </c>
      <c r="I50" t="s" s="18">
        <v>21</v>
      </c>
      <c r="J50" s="17">
        <v>90.2</v>
      </c>
      <c r="K50" s="17">
        <v>441601</v>
      </c>
      <c r="L50" t="s" s="18">
        <v>20</v>
      </c>
      <c r="M50" s="17">
        <v>121003</v>
      </c>
    </row>
    <row r="51" ht="20.05" customHeight="1">
      <c r="A51" s="15">
        <v>48</v>
      </c>
      <c r="B51" s="16">
        <v>2001807956</v>
      </c>
      <c r="C51" s="17">
        <v>1091117327275</v>
      </c>
      <c r="D51" s="17">
        <v>1.08</v>
      </c>
      <c r="E51" s="17">
        <v>1.5</v>
      </c>
      <c r="F51" s="17">
        <v>1.08</v>
      </c>
      <c r="G51" s="17">
        <f>CEILING(F51,0.5)</f>
        <v>1.5</v>
      </c>
      <c r="H51" t="s" s="18">
        <v>19</v>
      </c>
      <c r="I51" t="s" s="18">
        <v>19</v>
      </c>
      <c r="J51" s="17">
        <v>89.59999999999999</v>
      </c>
      <c r="K51" s="17">
        <v>248006</v>
      </c>
      <c r="L51" t="s" s="18">
        <v>20</v>
      </c>
      <c r="M51" s="17">
        <v>121003</v>
      </c>
    </row>
    <row r="52" ht="20.05" customHeight="1">
      <c r="A52" s="15">
        <v>49</v>
      </c>
      <c r="B52" s="16">
        <v>2001807960</v>
      </c>
      <c r="C52" s="17">
        <v>1091117327312</v>
      </c>
      <c r="D52" s="17">
        <v>0.93</v>
      </c>
      <c r="E52" s="17">
        <v>1</v>
      </c>
      <c r="F52" s="17">
        <v>1</v>
      </c>
      <c r="G52" s="17">
        <f>CEILING(F52,0.5)</f>
        <v>1</v>
      </c>
      <c r="H52" t="s" s="18">
        <v>21</v>
      </c>
      <c r="I52" t="s" s="18">
        <v>21</v>
      </c>
      <c r="J52" s="17">
        <v>90.2</v>
      </c>
      <c r="K52" s="17">
        <v>485001</v>
      </c>
      <c r="L52" t="s" s="18">
        <v>20</v>
      </c>
      <c r="M52" s="17">
        <v>121003</v>
      </c>
    </row>
    <row r="53" ht="20.05" customHeight="1">
      <c r="A53" s="15">
        <v>50</v>
      </c>
      <c r="B53" s="16">
        <v>2001807970</v>
      </c>
      <c r="C53" s="17">
        <v>1091117327474</v>
      </c>
      <c r="D53" s="17">
        <v>0.765</v>
      </c>
      <c r="E53" s="17">
        <v>1</v>
      </c>
      <c r="F53" s="17">
        <v>4.13</v>
      </c>
      <c r="G53" s="17">
        <f>CEILING(F53,0.5)</f>
        <v>4.5</v>
      </c>
      <c r="H53" t="s" s="18">
        <v>21</v>
      </c>
      <c r="I53" t="s" s="18">
        <v>21</v>
      </c>
      <c r="J53" s="17">
        <v>403.8</v>
      </c>
      <c r="K53" s="17">
        <v>302019</v>
      </c>
      <c r="L53" t="s" s="18">
        <v>20</v>
      </c>
      <c r="M53" s="17">
        <v>121003</v>
      </c>
    </row>
    <row r="54" ht="20.05" customHeight="1">
      <c r="A54" s="15">
        <v>51</v>
      </c>
      <c r="B54" s="16">
        <v>2001807976</v>
      </c>
      <c r="C54" s="17">
        <v>1091117327496</v>
      </c>
      <c r="D54" s="17">
        <v>0.721</v>
      </c>
      <c r="E54" s="17">
        <v>1</v>
      </c>
      <c r="F54" s="17">
        <v>0.7</v>
      </c>
      <c r="G54" s="17">
        <f>CEILING(F54,0.5)</f>
        <v>1</v>
      </c>
      <c r="H54" t="s" s="18">
        <v>21</v>
      </c>
      <c r="I54" t="s" s="18">
        <v>21</v>
      </c>
      <c r="J54" s="17">
        <v>172.8</v>
      </c>
      <c r="K54" s="17">
        <v>400705</v>
      </c>
      <c r="L54" t="s" s="18">
        <v>22</v>
      </c>
      <c r="M54" s="17">
        <v>121003</v>
      </c>
    </row>
    <row r="55" ht="20.05" customHeight="1">
      <c r="A55" s="15">
        <v>52</v>
      </c>
      <c r="B55" s="16">
        <v>2001807981</v>
      </c>
      <c r="C55" s="17">
        <v>1091117327570</v>
      </c>
      <c r="D55" s="17">
        <v>0.5</v>
      </c>
      <c r="E55" s="17">
        <v>0.5</v>
      </c>
      <c r="F55" s="17">
        <v>0.5</v>
      </c>
      <c r="G55" s="17">
        <f>CEILING(F55,0.5)</f>
        <v>0.5</v>
      </c>
      <c r="H55" t="s" s="18">
        <v>21</v>
      </c>
      <c r="I55" t="s" s="18">
        <v>21</v>
      </c>
      <c r="J55" s="17">
        <v>45.4</v>
      </c>
      <c r="K55" s="17">
        <v>332715</v>
      </c>
      <c r="L55" t="s" s="18">
        <v>20</v>
      </c>
      <c r="M55" s="17">
        <v>121003</v>
      </c>
    </row>
    <row r="56" ht="20.05" customHeight="1">
      <c r="A56" s="15">
        <v>53</v>
      </c>
      <c r="B56" s="16">
        <v>2001808102</v>
      </c>
      <c r="C56" s="17">
        <v>1091117435005</v>
      </c>
      <c r="D56" s="17">
        <v>1.157</v>
      </c>
      <c r="E56" s="17">
        <v>1.5</v>
      </c>
      <c r="F56" s="17">
        <v>1.28</v>
      </c>
      <c r="G56" s="17">
        <f>CEILING(F56,0.5)</f>
        <v>1.5</v>
      </c>
      <c r="H56" t="s" s="18">
        <v>21</v>
      </c>
      <c r="I56" t="s" s="18">
        <v>21</v>
      </c>
      <c r="J56" s="17">
        <v>135</v>
      </c>
      <c r="K56" s="17">
        <v>463106</v>
      </c>
      <c r="L56" t="s" s="18">
        <v>20</v>
      </c>
      <c r="M56" s="17">
        <v>121003</v>
      </c>
    </row>
    <row r="57" ht="20.05" customHeight="1">
      <c r="A57" s="15">
        <v>54</v>
      </c>
      <c r="B57" s="16">
        <v>2001808118</v>
      </c>
      <c r="C57" s="17">
        <v>1091117435134</v>
      </c>
      <c r="D57" s="17">
        <v>0.343</v>
      </c>
      <c r="E57" s="17">
        <v>0.5</v>
      </c>
      <c r="F57" s="17">
        <v>0.5</v>
      </c>
      <c r="G57" s="17">
        <f>CEILING(F57,0.5)</f>
        <v>0.5</v>
      </c>
      <c r="H57" t="s" s="18">
        <v>19</v>
      </c>
      <c r="I57" t="s" s="18">
        <v>19</v>
      </c>
      <c r="J57" s="17">
        <v>33</v>
      </c>
      <c r="K57" s="17">
        <v>140301</v>
      </c>
      <c r="L57" t="s" s="18">
        <v>20</v>
      </c>
      <c r="M57" s="17">
        <v>121003</v>
      </c>
    </row>
    <row r="58" ht="20.05" customHeight="1">
      <c r="A58" s="15">
        <v>55</v>
      </c>
      <c r="B58" s="16">
        <v>2001808207</v>
      </c>
      <c r="C58" s="17">
        <v>1091117435370</v>
      </c>
      <c r="D58" s="17">
        <v>0.607</v>
      </c>
      <c r="E58" s="17">
        <v>1</v>
      </c>
      <c r="F58" s="17">
        <v>0.79</v>
      </c>
      <c r="G58" s="17">
        <f>CEILING(F58,0.5)</f>
        <v>1</v>
      </c>
      <c r="H58" t="s" s="18">
        <v>21</v>
      </c>
      <c r="I58" t="s" s="18">
        <v>21</v>
      </c>
      <c r="J58" s="17">
        <v>90.2</v>
      </c>
      <c r="K58" s="17">
        <v>495671</v>
      </c>
      <c r="L58" t="s" s="18">
        <v>20</v>
      </c>
      <c r="M58" s="17">
        <v>121003</v>
      </c>
    </row>
    <row r="59" ht="20.05" customHeight="1">
      <c r="A59" s="15">
        <v>56</v>
      </c>
      <c r="B59" s="16">
        <v>2001808286</v>
      </c>
      <c r="C59" s="17">
        <v>1091117435602</v>
      </c>
      <c r="D59" s="17">
        <v>0.601</v>
      </c>
      <c r="E59" s="17">
        <v>1</v>
      </c>
      <c r="F59" s="17">
        <v>0.77</v>
      </c>
      <c r="G59" s="17">
        <f>CEILING(F59,0.5)</f>
        <v>1</v>
      </c>
      <c r="H59" t="s" s="18">
        <v>21</v>
      </c>
      <c r="I59" t="s" s="18">
        <v>21</v>
      </c>
      <c r="J59" s="17">
        <v>90.2</v>
      </c>
      <c r="K59" s="17">
        <v>302031</v>
      </c>
      <c r="L59" t="s" s="18">
        <v>20</v>
      </c>
      <c r="M59" s="17">
        <v>121003</v>
      </c>
    </row>
    <row r="60" ht="20.05" customHeight="1">
      <c r="A60" s="15">
        <v>57</v>
      </c>
      <c r="B60" s="16">
        <v>2001808295</v>
      </c>
      <c r="C60" s="17">
        <v>1091117435661</v>
      </c>
      <c r="D60" s="17">
        <v>0.245</v>
      </c>
      <c r="E60" s="17">
        <v>0.5</v>
      </c>
      <c r="F60" s="17">
        <v>0.2</v>
      </c>
      <c r="G60" s="17">
        <f>CEILING(F60,0.5)</f>
        <v>0.5</v>
      </c>
      <c r="H60" t="s" s="18">
        <v>23</v>
      </c>
      <c r="I60" t="s" s="18">
        <v>23</v>
      </c>
      <c r="J60" s="17">
        <v>107.3</v>
      </c>
      <c r="K60" s="17">
        <v>673002</v>
      </c>
      <c r="L60" t="s" s="18">
        <v>22</v>
      </c>
      <c r="M60" s="17">
        <v>121003</v>
      </c>
    </row>
    <row r="61" ht="20.05" customHeight="1">
      <c r="A61" s="15">
        <v>58</v>
      </c>
      <c r="B61" s="16">
        <v>2001808475</v>
      </c>
      <c r="C61" s="17">
        <v>1091117436346</v>
      </c>
      <c r="D61" s="17">
        <v>0.5</v>
      </c>
      <c r="E61" s="17">
        <v>0.5</v>
      </c>
      <c r="F61" s="17">
        <v>0.7</v>
      </c>
      <c r="G61" s="17">
        <f>CEILING(F61,0.5)</f>
        <v>1</v>
      </c>
      <c r="H61" t="s" s="18">
        <v>21</v>
      </c>
      <c r="I61" t="s" s="18">
        <v>21</v>
      </c>
      <c r="J61" s="17">
        <v>90.2</v>
      </c>
      <c r="K61" s="17">
        <v>335001</v>
      </c>
      <c r="L61" t="s" s="18">
        <v>20</v>
      </c>
      <c r="M61" s="17">
        <v>121003</v>
      </c>
    </row>
    <row r="62" ht="20.05" customHeight="1">
      <c r="A62" s="15">
        <v>59</v>
      </c>
      <c r="B62" s="16">
        <v>2001808507</v>
      </c>
      <c r="C62" s="17">
        <v>1091117436383</v>
      </c>
      <c r="D62" s="17">
        <v>0.607</v>
      </c>
      <c r="E62" s="17">
        <v>1</v>
      </c>
      <c r="F62" s="17">
        <v>0.79</v>
      </c>
      <c r="G62" s="17">
        <f>CEILING(F62,0.5)</f>
        <v>1</v>
      </c>
      <c r="H62" t="s" s="18">
        <v>19</v>
      </c>
      <c r="I62" t="s" s="18">
        <v>19</v>
      </c>
      <c r="J62" s="17">
        <v>61.3</v>
      </c>
      <c r="K62" s="17">
        <v>208002</v>
      </c>
      <c r="L62" t="s" s="18">
        <v>20</v>
      </c>
      <c r="M62" s="17">
        <v>121003</v>
      </c>
    </row>
    <row r="63" ht="20.05" customHeight="1">
      <c r="A63" s="15">
        <v>60</v>
      </c>
      <c r="B63" s="16">
        <v>2001808542</v>
      </c>
      <c r="C63" s="17">
        <v>1091117436464</v>
      </c>
      <c r="D63" s="17">
        <v>0.734</v>
      </c>
      <c r="E63" s="17">
        <v>1</v>
      </c>
      <c r="F63" s="17">
        <v>0.86</v>
      </c>
      <c r="G63" s="17">
        <f>CEILING(F63,0.5)</f>
        <v>1</v>
      </c>
      <c r="H63" t="s" s="18">
        <v>21</v>
      </c>
      <c r="I63" t="s" s="18">
        <v>21</v>
      </c>
      <c r="J63" s="17">
        <v>90.2</v>
      </c>
      <c r="K63" s="17">
        <v>416010</v>
      </c>
      <c r="L63" t="s" s="18">
        <v>20</v>
      </c>
      <c r="M63" s="17">
        <v>121003</v>
      </c>
    </row>
    <row r="64" ht="20.05" customHeight="1">
      <c r="A64" s="15">
        <v>61</v>
      </c>
      <c r="B64" s="16">
        <v>2001808585</v>
      </c>
      <c r="C64" s="17">
        <v>1091117436652</v>
      </c>
      <c r="D64" s="17">
        <v>0.5</v>
      </c>
      <c r="E64" s="17">
        <v>0.5</v>
      </c>
      <c r="F64" s="17">
        <v>0.72</v>
      </c>
      <c r="G64" s="17">
        <f>CEILING(F64,0.5)</f>
        <v>1</v>
      </c>
      <c r="H64" t="s" s="18">
        <v>19</v>
      </c>
      <c r="I64" t="s" s="18">
        <v>19</v>
      </c>
      <c r="J64" s="17">
        <v>61.3</v>
      </c>
      <c r="K64" s="17">
        <v>175101</v>
      </c>
      <c r="L64" t="s" s="18">
        <v>20</v>
      </c>
      <c r="M64" s="17">
        <v>121003</v>
      </c>
    </row>
    <row r="65" ht="20.05" customHeight="1">
      <c r="A65" s="15">
        <v>62</v>
      </c>
      <c r="B65" s="16">
        <v>2001808675</v>
      </c>
      <c r="C65" s="17">
        <v>1091117437050</v>
      </c>
      <c r="D65" s="17">
        <v>1.183</v>
      </c>
      <c r="E65" s="17">
        <v>1.5</v>
      </c>
      <c r="F65" s="17">
        <v>1.2</v>
      </c>
      <c r="G65" s="17">
        <f>CEILING(F65,0.5)</f>
        <v>1.5</v>
      </c>
      <c r="H65" t="s" s="18">
        <v>19</v>
      </c>
      <c r="I65" t="s" s="18">
        <v>19</v>
      </c>
      <c r="J65" s="17">
        <v>89.59999999999999</v>
      </c>
      <c r="K65" s="17">
        <v>226010</v>
      </c>
      <c r="L65" t="s" s="18">
        <v>20</v>
      </c>
      <c r="M65" s="17">
        <v>121003</v>
      </c>
    </row>
    <row r="66" ht="20.05" customHeight="1">
      <c r="A66" s="15">
        <v>63</v>
      </c>
      <c r="B66" s="16">
        <v>2001808679</v>
      </c>
      <c r="C66" s="17">
        <v>1091117437035</v>
      </c>
      <c r="D66" s="17">
        <v>0.5</v>
      </c>
      <c r="E66" s="17">
        <v>0.5</v>
      </c>
      <c r="F66" s="17">
        <v>0.72</v>
      </c>
      <c r="G66" s="17">
        <f>CEILING(F66,0.5)</f>
        <v>1</v>
      </c>
      <c r="H66" t="s" s="18">
        <v>21</v>
      </c>
      <c r="I66" t="s" s="18">
        <v>21</v>
      </c>
      <c r="J66" s="17">
        <v>90.2</v>
      </c>
      <c r="K66" s="17">
        <v>303903</v>
      </c>
      <c r="L66" t="s" s="18">
        <v>20</v>
      </c>
      <c r="M66" s="17">
        <v>121003</v>
      </c>
    </row>
    <row r="67" ht="20.05" customHeight="1">
      <c r="A67" s="15">
        <v>64</v>
      </c>
      <c r="B67" s="16">
        <v>2001808739</v>
      </c>
      <c r="C67" s="17">
        <v>1091117437293</v>
      </c>
      <c r="D67" s="17">
        <v>0.22</v>
      </c>
      <c r="E67" s="17">
        <v>0.5</v>
      </c>
      <c r="F67" s="17">
        <v>1.63</v>
      </c>
      <c r="G67" s="17">
        <f>CEILING(F67,0.5)</f>
        <v>2</v>
      </c>
      <c r="H67" t="s" s="18">
        <v>21</v>
      </c>
      <c r="I67" t="s" s="18">
        <v>21</v>
      </c>
      <c r="J67" s="17">
        <v>179.8</v>
      </c>
      <c r="K67" s="17">
        <v>342012</v>
      </c>
      <c r="L67" t="s" s="18">
        <v>20</v>
      </c>
      <c r="M67" s="17">
        <v>121003</v>
      </c>
    </row>
    <row r="68" ht="20.05" customHeight="1">
      <c r="A68" s="15">
        <v>65</v>
      </c>
      <c r="B68" s="16">
        <v>2001808801</v>
      </c>
      <c r="C68" s="17">
        <v>1091117437680</v>
      </c>
      <c r="D68" s="17">
        <v>0.731</v>
      </c>
      <c r="E68" s="17">
        <v>1</v>
      </c>
      <c r="F68" s="17">
        <v>0.8</v>
      </c>
      <c r="G68" s="17">
        <f>CEILING(F68,0.5)</f>
        <v>1</v>
      </c>
      <c r="H68" t="s" s="18">
        <v>21</v>
      </c>
      <c r="I68" t="s" s="18">
        <v>21</v>
      </c>
      <c r="J68" s="17">
        <v>90.2</v>
      </c>
      <c r="K68" s="17">
        <v>335001</v>
      </c>
      <c r="L68" t="s" s="18">
        <v>20</v>
      </c>
      <c r="M68" s="17">
        <v>121003</v>
      </c>
    </row>
    <row r="69" ht="20.05" customHeight="1">
      <c r="A69" s="15">
        <v>66</v>
      </c>
      <c r="B69" s="16">
        <v>2001808832</v>
      </c>
      <c r="C69" s="17">
        <v>1091117437864</v>
      </c>
      <c r="D69" s="17">
        <v>0.6</v>
      </c>
      <c r="E69" s="17">
        <v>1</v>
      </c>
      <c r="F69" s="17">
        <v>2.47</v>
      </c>
      <c r="G69" s="17">
        <f>CEILING(F69,0.5)</f>
        <v>2.5</v>
      </c>
      <c r="H69" t="s" s="18">
        <v>21</v>
      </c>
      <c r="I69" t="s" s="18">
        <v>21</v>
      </c>
      <c r="J69" s="17">
        <v>224.6</v>
      </c>
      <c r="K69" s="17">
        <v>334001</v>
      </c>
      <c r="L69" t="s" s="18">
        <v>20</v>
      </c>
      <c r="M69" s="17">
        <v>121003</v>
      </c>
    </row>
    <row r="70" ht="20.05" customHeight="1">
      <c r="A70" s="15">
        <v>67</v>
      </c>
      <c r="B70" s="16">
        <v>2001808837</v>
      </c>
      <c r="C70" s="17">
        <v>1091117437890</v>
      </c>
      <c r="D70" s="17">
        <v>0.5</v>
      </c>
      <c r="E70" s="17">
        <v>0.5</v>
      </c>
      <c r="F70" s="17">
        <v>0.67</v>
      </c>
      <c r="G70" s="17">
        <f>CEILING(F70,0.5)</f>
        <v>1</v>
      </c>
      <c r="H70" t="s" s="18">
        <v>21</v>
      </c>
      <c r="I70" t="s" s="18">
        <v>21</v>
      </c>
      <c r="J70" s="17">
        <v>90.2</v>
      </c>
      <c r="K70" s="17">
        <v>302031</v>
      </c>
      <c r="L70" t="s" s="18">
        <v>20</v>
      </c>
      <c r="M70" s="17">
        <v>121003</v>
      </c>
    </row>
    <row r="71" ht="20.05" customHeight="1">
      <c r="A71" s="15">
        <v>68</v>
      </c>
      <c r="B71" s="16">
        <v>2001808883</v>
      </c>
      <c r="C71" s="17">
        <v>1091117438074</v>
      </c>
      <c r="D71" s="17">
        <v>0.5</v>
      </c>
      <c r="E71" s="17">
        <v>0.5</v>
      </c>
      <c r="F71" s="17">
        <v>0.72</v>
      </c>
      <c r="G71" s="17">
        <f>CEILING(F71,0.5)</f>
        <v>1</v>
      </c>
      <c r="H71" t="s" s="18">
        <v>21</v>
      </c>
      <c r="I71" t="s" s="18">
        <v>21</v>
      </c>
      <c r="J71" s="17">
        <v>90.2</v>
      </c>
      <c r="K71" s="17">
        <v>302012</v>
      </c>
      <c r="L71" t="s" s="18">
        <v>20</v>
      </c>
      <c r="M71" s="17">
        <v>121003</v>
      </c>
    </row>
    <row r="72" ht="20.05" customHeight="1">
      <c r="A72" s="15">
        <v>69</v>
      </c>
      <c r="B72" s="16">
        <v>2001808992</v>
      </c>
      <c r="C72" s="17">
        <v>1091117611501</v>
      </c>
      <c r="D72" s="17">
        <v>0.5</v>
      </c>
      <c r="E72" s="17">
        <v>0.5</v>
      </c>
      <c r="F72" s="17">
        <v>0.72</v>
      </c>
      <c r="G72" s="17">
        <f>CEILING(F72,0.5)</f>
        <v>1</v>
      </c>
      <c r="H72" t="s" s="18">
        <v>21</v>
      </c>
      <c r="I72" t="s" s="18">
        <v>21</v>
      </c>
      <c r="J72" s="17">
        <v>90.2</v>
      </c>
      <c r="K72" s="17">
        <v>342014</v>
      </c>
      <c r="L72" t="s" s="18">
        <v>20</v>
      </c>
      <c r="M72" s="17">
        <v>121003</v>
      </c>
    </row>
    <row r="73" ht="20.05" customHeight="1">
      <c r="A73" s="15">
        <v>70</v>
      </c>
      <c r="B73" s="16">
        <v>2001809270</v>
      </c>
      <c r="C73" s="17">
        <v>1091117613962</v>
      </c>
      <c r="D73" s="17">
        <v>0.5</v>
      </c>
      <c r="E73" s="17">
        <v>0.5</v>
      </c>
      <c r="F73" s="17">
        <v>0.68</v>
      </c>
      <c r="G73" s="17">
        <f>CEILING(F73,0.5)</f>
        <v>1</v>
      </c>
      <c r="H73" t="s" s="18">
        <v>21</v>
      </c>
      <c r="I73" t="s" s="18">
        <v>21</v>
      </c>
      <c r="J73" s="17">
        <v>90.2</v>
      </c>
      <c r="K73" s="17">
        <v>324005</v>
      </c>
      <c r="L73" t="s" s="18">
        <v>20</v>
      </c>
      <c r="M73" s="17">
        <v>121003</v>
      </c>
    </row>
    <row r="74" ht="20.05" customHeight="1">
      <c r="A74" s="15">
        <v>71</v>
      </c>
      <c r="B74" s="16">
        <v>2001809383</v>
      </c>
      <c r="C74" s="17">
        <v>1091117614452</v>
      </c>
      <c r="D74" s="17">
        <v>0.607</v>
      </c>
      <c r="E74" s="17">
        <v>1</v>
      </c>
      <c r="F74" s="17">
        <v>0.5</v>
      </c>
      <c r="G74" s="17">
        <f>CEILING(F74,0.5)</f>
        <v>0.5</v>
      </c>
      <c r="H74" t="s" s="18">
        <v>21</v>
      </c>
      <c r="I74" t="s" s="18">
        <v>21</v>
      </c>
      <c r="J74" s="17">
        <v>86.7</v>
      </c>
      <c r="K74" s="17">
        <v>303702</v>
      </c>
      <c r="L74" t="s" s="18">
        <v>22</v>
      </c>
      <c r="M74" s="17">
        <v>121003</v>
      </c>
    </row>
    <row r="75" ht="20.05" customHeight="1">
      <c r="A75" s="15">
        <v>72</v>
      </c>
      <c r="B75" s="16">
        <v>2001809592</v>
      </c>
      <c r="C75" s="17">
        <v>1091117616121</v>
      </c>
      <c r="D75" s="17">
        <v>1.505</v>
      </c>
      <c r="E75" s="17">
        <v>2</v>
      </c>
      <c r="F75" s="17">
        <v>1.5</v>
      </c>
      <c r="G75" s="17">
        <f>CEILING(F75,0.5)</f>
        <v>1.5</v>
      </c>
      <c r="H75" t="s" s="18">
        <v>19</v>
      </c>
      <c r="I75" t="s" s="18">
        <v>19</v>
      </c>
      <c r="J75" s="17">
        <v>89.59999999999999</v>
      </c>
      <c r="K75" s="17">
        <v>244713</v>
      </c>
      <c r="L75" t="s" s="18">
        <v>20</v>
      </c>
      <c r="M75" s="17">
        <v>121003</v>
      </c>
    </row>
    <row r="76" ht="20.05" customHeight="1">
      <c r="A76" s="15">
        <v>73</v>
      </c>
      <c r="B76" s="16">
        <v>2001809794</v>
      </c>
      <c r="C76" s="17">
        <v>1091117795531</v>
      </c>
      <c r="D76" s="17">
        <v>1.517</v>
      </c>
      <c r="E76" s="17">
        <v>2</v>
      </c>
      <c r="F76" s="17">
        <v>1.5</v>
      </c>
      <c r="G76" s="17">
        <f>CEILING(F76,0.5)</f>
        <v>1.5</v>
      </c>
      <c r="H76" t="s" s="18">
        <v>21</v>
      </c>
      <c r="I76" t="s" s="18">
        <v>21</v>
      </c>
      <c r="J76" s="17">
        <v>135</v>
      </c>
      <c r="K76" s="17">
        <v>580007</v>
      </c>
      <c r="L76" t="s" s="18">
        <v>20</v>
      </c>
      <c r="M76" s="17">
        <v>121003</v>
      </c>
    </row>
    <row r="77" ht="20.05" customHeight="1">
      <c r="A77" s="15">
        <v>74</v>
      </c>
      <c r="B77" s="16">
        <v>2001809820</v>
      </c>
      <c r="C77" s="17">
        <v>1091117795623</v>
      </c>
      <c r="D77" s="17">
        <v>3.08</v>
      </c>
      <c r="E77" s="17">
        <v>3.5</v>
      </c>
      <c r="F77" s="17">
        <v>3</v>
      </c>
      <c r="G77" s="17">
        <f>CEILING(F77,0.5)</f>
        <v>3</v>
      </c>
      <c r="H77" t="s" s="18">
        <v>21</v>
      </c>
      <c r="I77" t="s" s="18">
        <v>21</v>
      </c>
      <c r="J77" s="17">
        <v>269.4</v>
      </c>
      <c r="K77" s="17">
        <v>360005</v>
      </c>
      <c r="L77" t="s" s="18">
        <v>20</v>
      </c>
      <c r="M77" s="17">
        <v>121003</v>
      </c>
    </row>
    <row r="78" ht="20.05" customHeight="1">
      <c r="A78" s="15">
        <v>75</v>
      </c>
      <c r="B78" s="16">
        <v>2001809917</v>
      </c>
      <c r="C78" s="17">
        <v>1091121482593</v>
      </c>
      <c r="D78" s="17">
        <v>0.63</v>
      </c>
      <c r="E78" s="17">
        <v>1</v>
      </c>
      <c r="F78" s="17">
        <v>0.6</v>
      </c>
      <c r="G78" s="17">
        <f>CEILING(F78,0.5)</f>
        <v>1</v>
      </c>
      <c r="H78" t="s" s="18">
        <v>21</v>
      </c>
      <c r="I78" t="s" s="18">
        <v>21</v>
      </c>
      <c r="J78" s="17">
        <v>172.8</v>
      </c>
      <c r="K78" s="17">
        <v>831006</v>
      </c>
      <c r="L78" t="s" s="18">
        <v>22</v>
      </c>
      <c r="M78" s="17">
        <v>121003</v>
      </c>
    </row>
    <row r="79" ht="20.05" customHeight="1">
      <c r="A79" s="15">
        <v>76</v>
      </c>
      <c r="B79" s="16">
        <v>2001809934</v>
      </c>
      <c r="C79" s="17">
        <v>1091117803511</v>
      </c>
      <c r="D79" s="17">
        <v>0.361</v>
      </c>
      <c r="E79" s="17">
        <v>0.5</v>
      </c>
      <c r="F79" s="17">
        <v>0.82</v>
      </c>
      <c r="G79" s="17">
        <f>CEILING(F79,0.5)</f>
        <v>1</v>
      </c>
      <c r="H79" t="s" s="18">
        <v>21</v>
      </c>
      <c r="I79" t="s" s="18">
        <v>21</v>
      </c>
      <c r="J79" s="17">
        <v>90.2</v>
      </c>
      <c r="K79" s="17">
        <v>302001</v>
      </c>
      <c r="L79" t="s" s="18">
        <v>20</v>
      </c>
      <c r="M79" s="17">
        <v>121003</v>
      </c>
    </row>
    <row r="80" ht="20.05" customHeight="1">
      <c r="A80" s="15">
        <v>77</v>
      </c>
      <c r="B80" s="16">
        <v>2001810104</v>
      </c>
      <c r="C80" s="17">
        <v>1091117804200</v>
      </c>
      <c r="D80" s="17">
        <v>0.601</v>
      </c>
      <c r="E80" s="17">
        <v>1</v>
      </c>
      <c r="F80" s="17">
        <v>0.76</v>
      </c>
      <c r="G80" s="17">
        <f>CEILING(F80,0.5)</f>
        <v>1</v>
      </c>
      <c r="H80" t="s" s="18">
        <v>21</v>
      </c>
      <c r="I80" t="s" s="18">
        <v>21</v>
      </c>
      <c r="J80" s="17">
        <v>90.2</v>
      </c>
      <c r="K80" s="17">
        <v>334004</v>
      </c>
      <c r="L80" t="s" s="18">
        <v>20</v>
      </c>
      <c r="M80" s="17">
        <v>121003</v>
      </c>
    </row>
    <row r="81" ht="20.05" customHeight="1">
      <c r="A81" s="15">
        <v>78</v>
      </c>
      <c r="B81" s="16">
        <v>2001810125</v>
      </c>
      <c r="C81" s="17">
        <v>1091117804314</v>
      </c>
      <c r="D81" s="17">
        <v>0.5</v>
      </c>
      <c r="E81" s="17">
        <v>0.5</v>
      </c>
      <c r="F81" s="17">
        <v>0.66</v>
      </c>
      <c r="G81" s="17">
        <f>CEILING(F81,0.5)</f>
        <v>1</v>
      </c>
      <c r="H81" t="s" s="18">
        <v>21</v>
      </c>
      <c r="I81" t="s" s="18">
        <v>21</v>
      </c>
      <c r="J81" s="17">
        <v>90.2</v>
      </c>
      <c r="K81" s="17">
        <v>302004</v>
      </c>
      <c r="L81" t="s" s="18">
        <v>20</v>
      </c>
      <c r="M81" s="17">
        <v>121003</v>
      </c>
    </row>
    <row r="82" ht="20.05" customHeight="1">
      <c r="A82" s="15">
        <v>79</v>
      </c>
      <c r="B82" s="16">
        <v>2001810281</v>
      </c>
      <c r="C82" s="17">
        <v>1091117805390</v>
      </c>
      <c r="D82" s="17">
        <v>0.5</v>
      </c>
      <c r="E82" s="17">
        <v>0.5</v>
      </c>
      <c r="F82" s="17">
        <v>0.68</v>
      </c>
      <c r="G82" s="17">
        <f>CEILING(F82,0.5)</f>
        <v>1</v>
      </c>
      <c r="H82" t="s" s="18">
        <v>21</v>
      </c>
      <c r="I82" t="s" s="18">
        <v>21</v>
      </c>
      <c r="J82" s="17">
        <v>90.2</v>
      </c>
      <c r="K82" s="17">
        <v>302018</v>
      </c>
      <c r="L82" t="s" s="18">
        <v>20</v>
      </c>
      <c r="M82" s="17">
        <v>121003</v>
      </c>
    </row>
    <row r="83" ht="20.05" customHeight="1">
      <c r="A83" s="15">
        <v>80</v>
      </c>
      <c r="B83" s="16">
        <v>2001810549</v>
      </c>
      <c r="C83" s="17">
        <v>1091117806263</v>
      </c>
      <c r="D83" s="17">
        <v>0.986</v>
      </c>
      <c r="E83" s="17">
        <v>1</v>
      </c>
      <c r="F83" s="17">
        <v>1.86</v>
      </c>
      <c r="G83" s="17">
        <f>CEILING(F83,0.5)</f>
        <v>2</v>
      </c>
      <c r="H83" t="s" s="18">
        <v>21</v>
      </c>
      <c r="I83" t="s" s="18">
        <v>21</v>
      </c>
      <c r="J83" s="17">
        <v>179.8</v>
      </c>
      <c r="K83" s="17">
        <v>302017</v>
      </c>
      <c r="L83" t="s" s="18">
        <v>20</v>
      </c>
      <c r="M83" s="17">
        <v>121003</v>
      </c>
    </row>
    <row r="84" ht="20.05" customHeight="1">
      <c r="A84" s="15">
        <v>81</v>
      </c>
      <c r="B84" s="16">
        <v>2001810697</v>
      </c>
      <c r="C84" s="17">
        <v>1091117807140</v>
      </c>
      <c r="D84" s="17">
        <v>0.607</v>
      </c>
      <c r="E84" s="17">
        <v>1</v>
      </c>
      <c r="F84" s="17">
        <v>2.27</v>
      </c>
      <c r="G84" s="17">
        <f>CEILING(F84,0.5)</f>
        <v>2.5</v>
      </c>
      <c r="H84" t="s" s="18">
        <v>21</v>
      </c>
      <c r="I84" t="s" s="18">
        <v>21</v>
      </c>
      <c r="J84" s="17">
        <v>224.6</v>
      </c>
      <c r="K84" s="17">
        <v>324008</v>
      </c>
      <c r="L84" t="s" s="18">
        <v>20</v>
      </c>
      <c r="M84" s="17">
        <v>121003</v>
      </c>
    </row>
    <row r="85" ht="20.05" customHeight="1">
      <c r="A85" s="15">
        <v>82</v>
      </c>
      <c r="B85" s="16">
        <v>2001811039</v>
      </c>
      <c r="C85" s="17">
        <v>1091117904860</v>
      </c>
      <c r="D85" s="17">
        <v>0.488</v>
      </c>
      <c r="E85" s="17">
        <v>0.5</v>
      </c>
      <c r="F85" s="17">
        <v>0.68</v>
      </c>
      <c r="G85" s="17">
        <f>CEILING(F85,0.5)</f>
        <v>1</v>
      </c>
      <c r="H85" t="s" s="18">
        <v>21</v>
      </c>
      <c r="I85" t="s" s="18">
        <v>21</v>
      </c>
      <c r="J85" s="17">
        <v>90.2</v>
      </c>
      <c r="K85" s="17">
        <v>302020</v>
      </c>
      <c r="L85" t="s" s="18">
        <v>20</v>
      </c>
      <c r="M85" s="17">
        <v>121003</v>
      </c>
    </row>
    <row r="86" ht="20.05" customHeight="1">
      <c r="A86" s="15">
        <v>83</v>
      </c>
      <c r="B86" s="16">
        <v>2001811058</v>
      </c>
      <c r="C86" s="17">
        <v>1091117905022</v>
      </c>
      <c r="D86" s="17">
        <v>0.5</v>
      </c>
      <c r="E86" s="17">
        <v>0.5</v>
      </c>
      <c r="F86" s="17">
        <v>0.72</v>
      </c>
      <c r="G86" s="17">
        <f>CEILING(F86,0.5)</f>
        <v>1</v>
      </c>
      <c r="H86" t="s" s="18">
        <v>21</v>
      </c>
      <c r="I86" t="s" s="18">
        <v>21</v>
      </c>
      <c r="J86" s="17">
        <v>90.2</v>
      </c>
      <c r="K86" s="17">
        <v>302018</v>
      </c>
      <c r="L86" t="s" s="18">
        <v>20</v>
      </c>
      <c r="M86" s="17">
        <v>121003</v>
      </c>
    </row>
    <row r="87" ht="20.05" customHeight="1">
      <c r="A87" s="15">
        <v>84</v>
      </c>
      <c r="B87" s="16">
        <v>2001811153</v>
      </c>
      <c r="C87" s="17">
        <v>1091117957533</v>
      </c>
      <c r="D87" s="17">
        <v>0.607</v>
      </c>
      <c r="E87" s="17">
        <v>1</v>
      </c>
      <c r="F87" s="17">
        <v>0.76</v>
      </c>
      <c r="G87" s="17">
        <f>CEILING(F87,0.5)</f>
        <v>1</v>
      </c>
      <c r="H87" t="s" s="18">
        <v>21</v>
      </c>
      <c r="I87" t="s" s="18">
        <v>21</v>
      </c>
      <c r="J87" s="17">
        <v>90.2</v>
      </c>
      <c r="K87" s="17">
        <v>321001</v>
      </c>
      <c r="L87" t="s" s="18">
        <v>20</v>
      </c>
      <c r="M87" s="17">
        <v>121003</v>
      </c>
    </row>
    <row r="88" ht="20.05" customHeight="1">
      <c r="A88" s="15">
        <v>85</v>
      </c>
      <c r="B88" s="16">
        <v>2001811192</v>
      </c>
      <c r="C88" s="17">
        <v>1091117957780</v>
      </c>
      <c r="D88" s="17">
        <v>1.032</v>
      </c>
      <c r="E88" s="17">
        <v>1.5</v>
      </c>
      <c r="F88" s="17">
        <v>1.13</v>
      </c>
      <c r="G88" s="17">
        <f>CEILING(F88,0.5)</f>
        <v>1.5</v>
      </c>
      <c r="H88" t="s" s="18">
        <v>21</v>
      </c>
      <c r="I88" t="s" s="18">
        <v>21</v>
      </c>
      <c r="J88" s="17">
        <v>258.9</v>
      </c>
      <c r="K88" s="17">
        <v>562110</v>
      </c>
      <c r="L88" t="s" s="18">
        <v>22</v>
      </c>
      <c r="M88" s="17">
        <v>121003</v>
      </c>
    </row>
    <row r="89" ht="20.05" customHeight="1">
      <c r="A89" s="15">
        <v>86</v>
      </c>
      <c r="B89" s="16">
        <v>2001811229</v>
      </c>
      <c r="C89" s="17">
        <v>1091117957942</v>
      </c>
      <c r="D89" s="17">
        <v>0.505</v>
      </c>
      <c r="E89" s="17">
        <v>1</v>
      </c>
      <c r="F89" s="17">
        <v>0.6</v>
      </c>
      <c r="G89" s="17">
        <f>CEILING(F89,0.5)</f>
        <v>1</v>
      </c>
      <c r="H89" t="s" s="18">
        <v>21</v>
      </c>
      <c r="I89" t="s" s="18">
        <v>21</v>
      </c>
      <c r="J89" s="17">
        <v>90.2</v>
      </c>
      <c r="K89" s="17">
        <v>324001</v>
      </c>
      <c r="L89" t="s" s="18">
        <v>20</v>
      </c>
      <c r="M89" s="17">
        <v>121003</v>
      </c>
    </row>
    <row r="90" ht="20.05" customHeight="1">
      <c r="A90" s="15">
        <v>87</v>
      </c>
      <c r="B90" s="16">
        <v>2001811305</v>
      </c>
      <c r="C90" s="17">
        <v>1091121846136</v>
      </c>
      <c r="D90" s="17">
        <v>0.75</v>
      </c>
      <c r="E90" s="17">
        <v>1</v>
      </c>
      <c r="F90" s="17">
        <v>0.5</v>
      </c>
      <c r="G90" s="17">
        <f>CEILING(F90,0.5)</f>
        <v>0.5</v>
      </c>
      <c r="H90" t="s" s="18">
        <v>21</v>
      </c>
      <c r="I90" t="s" s="18">
        <v>21</v>
      </c>
      <c r="J90" s="17">
        <v>45.4</v>
      </c>
      <c r="K90" s="17">
        <v>302020</v>
      </c>
      <c r="L90" t="s" s="18">
        <v>20</v>
      </c>
      <c r="M90" s="17">
        <v>121003</v>
      </c>
    </row>
    <row r="91" ht="20.05" customHeight="1">
      <c r="A91" s="15">
        <v>88</v>
      </c>
      <c r="B91" s="16">
        <v>2001811306</v>
      </c>
      <c r="C91" s="17">
        <v>1091117958163</v>
      </c>
      <c r="D91" s="17">
        <v>0.945</v>
      </c>
      <c r="E91" s="17">
        <v>1</v>
      </c>
      <c r="F91" s="17">
        <v>1.1</v>
      </c>
      <c r="G91" s="17">
        <f>CEILING(F91,0.5)</f>
        <v>1.5</v>
      </c>
      <c r="H91" t="s" s="18">
        <v>21</v>
      </c>
      <c r="I91" t="s" s="18">
        <v>21</v>
      </c>
      <c r="J91" s="17">
        <v>135</v>
      </c>
      <c r="K91" s="17">
        <v>302017</v>
      </c>
      <c r="L91" t="s" s="18">
        <v>20</v>
      </c>
      <c r="M91" s="17">
        <v>121003</v>
      </c>
    </row>
    <row r="92" ht="20.05" customHeight="1">
      <c r="A92" s="15">
        <v>89</v>
      </c>
      <c r="B92" s="16">
        <v>2001811363</v>
      </c>
      <c r="C92" s="17">
        <v>1091117958395</v>
      </c>
      <c r="D92" s="17">
        <v>0.508</v>
      </c>
      <c r="E92" s="17">
        <v>1</v>
      </c>
      <c r="F92" s="17">
        <v>0.59</v>
      </c>
      <c r="G92" s="17">
        <f>CEILING(F92,0.5)</f>
        <v>1</v>
      </c>
      <c r="H92" t="s" s="18">
        <v>21</v>
      </c>
      <c r="I92" t="s" s="18">
        <v>21</v>
      </c>
      <c r="J92" s="17">
        <v>90.2</v>
      </c>
      <c r="K92" s="17">
        <v>321608</v>
      </c>
      <c r="L92" t="s" s="18">
        <v>20</v>
      </c>
      <c r="M92" s="17">
        <v>121003</v>
      </c>
    </row>
    <row r="93" ht="20.05" customHeight="1">
      <c r="A93" s="15">
        <v>90</v>
      </c>
      <c r="B93" s="16">
        <v>2001811466</v>
      </c>
      <c r="C93" s="17">
        <v>1091118001865</v>
      </c>
      <c r="D93" s="17">
        <v>0.607</v>
      </c>
      <c r="E93" s="17">
        <v>1</v>
      </c>
      <c r="F93" s="17">
        <v>0.8</v>
      </c>
      <c r="G93" s="17">
        <f>CEILING(F93,0.5)</f>
        <v>1</v>
      </c>
      <c r="H93" t="s" s="18">
        <v>21</v>
      </c>
      <c r="I93" t="s" s="18">
        <v>21</v>
      </c>
      <c r="J93" s="17">
        <v>90.2</v>
      </c>
      <c r="K93" s="17">
        <v>302002</v>
      </c>
      <c r="L93" t="s" s="18">
        <v>20</v>
      </c>
      <c r="M93" s="17">
        <v>121003</v>
      </c>
    </row>
    <row r="94" ht="20.05" customHeight="1">
      <c r="A94" s="15">
        <v>91</v>
      </c>
      <c r="B94" s="16">
        <v>2001811475</v>
      </c>
      <c r="C94" s="17">
        <v>1091121844806</v>
      </c>
      <c r="D94" s="17">
        <v>0.6889999999999999</v>
      </c>
      <c r="E94" s="17">
        <v>1</v>
      </c>
      <c r="F94" s="17">
        <v>0.5</v>
      </c>
      <c r="G94" s="17">
        <f>CEILING(F94,0.5)</f>
        <v>0.5</v>
      </c>
      <c r="H94" t="s" s="18">
        <v>19</v>
      </c>
      <c r="I94" t="s" s="18">
        <v>19</v>
      </c>
      <c r="J94" s="17">
        <v>33</v>
      </c>
      <c r="K94" s="17">
        <v>173212</v>
      </c>
      <c r="L94" t="s" s="18">
        <v>20</v>
      </c>
      <c r="M94" s="17">
        <v>121003</v>
      </c>
    </row>
    <row r="95" ht="20.05" customHeight="1">
      <c r="A95" s="15">
        <v>92</v>
      </c>
      <c r="B95" s="16">
        <v>2001811604</v>
      </c>
      <c r="C95" s="17">
        <v>1091118004245</v>
      </c>
      <c r="D95" s="17">
        <v>0.721</v>
      </c>
      <c r="E95" s="17">
        <v>1</v>
      </c>
      <c r="F95" s="17">
        <v>0.8</v>
      </c>
      <c r="G95" s="17">
        <f>CEILING(F95,0.5)</f>
        <v>1</v>
      </c>
      <c r="H95" t="s" s="18">
        <v>19</v>
      </c>
      <c r="I95" t="s" s="18">
        <v>19</v>
      </c>
      <c r="J95" s="17">
        <v>61.3</v>
      </c>
      <c r="K95" s="17">
        <v>173212</v>
      </c>
      <c r="L95" t="s" s="18">
        <v>20</v>
      </c>
      <c r="M95" s="17">
        <v>121003</v>
      </c>
    </row>
    <row r="96" ht="20.05" customHeight="1">
      <c r="A96" s="15">
        <v>93</v>
      </c>
      <c r="B96" s="16">
        <v>2001811809</v>
      </c>
      <c r="C96" s="17">
        <v>1091118009786</v>
      </c>
      <c r="D96" s="17">
        <v>0.5</v>
      </c>
      <c r="E96" s="17">
        <v>0.5</v>
      </c>
      <c r="F96" s="17">
        <v>0.5</v>
      </c>
      <c r="G96" s="17">
        <f>CEILING(F96,0.5)</f>
        <v>0.5</v>
      </c>
      <c r="H96" t="s" s="18">
        <v>21</v>
      </c>
      <c r="I96" t="s" s="18">
        <v>21</v>
      </c>
      <c r="J96" s="17">
        <v>86.7</v>
      </c>
      <c r="K96" s="17">
        <v>311011</v>
      </c>
      <c r="L96" t="s" s="18">
        <v>22</v>
      </c>
      <c r="M96" s="17">
        <v>121003</v>
      </c>
    </row>
    <row r="97" ht="20.05" customHeight="1">
      <c r="A97" s="15">
        <v>94</v>
      </c>
      <c r="B97" s="16">
        <v>2001812195</v>
      </c>
      <c r="C97" s="17">
        <v>1091118442390</v>
      </c>
      <c r="D97" s="17">
        <v>0.5</v>
      </c>
      <c r="E97" s="17">
        <v>0.5</v>
      </c>
      <c r="F97" s="17">
        <v>0.67</v>
      </c>
      <c r="G97" s="17">
        <f>CEILING(F97,0.5)</f>
        <v>1</v>
      </c>
      <c r="H97" t="s" s="18">
        <v>21</v>
      </c>
      <c r="I97" t="s" s="18">
        <v>21</v>
      </c>
      <c r="J97" s="17">
        <v>90.2</v>
      </c>
      <c r="K97" s="17">
        <v>302012</v>
      </c>
      <c r="L97" t="s" s="18">
        <v>20</v>
      </c>
      <c r="M97" s="17">
        <v>121003</v>
      </c>
    </row>
    <row r="98" ht="20.05" customHeight="1">
      <c r="A98" s="15">
        <v>95</v>
      </c>
      <c r="B98" s="16">
        <v>2001812650</v>
      </c>
      <c r="C98" s="17">
        <v>1091118591534</v>
      </c>
      <c r="D98" s="17">
        <v>0.5629999999999999</v>
      </c>
      <c r="E98" s="17">
        <v>1</v>
      </c>
      <c r="F98" s="17">
        <v>0.61</v>
      </c>
      <c r="G98" s="17">
        <f>CEILING(F98,0.5)</f>
        <v>1</v>
      </c>
      <c r="H98" t="s" s="18">
        <v>21</v>
      </c>
      <c r="I98" t="s" s="18">
        <v>21</v>
      </c>
      <c r="J98" s="17">
        <v>90.2</v>
      </c>
      <c r="K98" s="17">
        <v>302002</v>
      </c>
      <c r="L98" t="s" s="18">
        <v>20</v>
      </c>
      <c r="M98" s="17">
        <v>121003</v>
      </c>
    </row>
    <row r="99" ht="20.05" customHeight="1">
      <c r="A99" s="15">
        <v>96</v>
      </c>
      <c r="B99" s="16">
        <v>2001812838</v>
      </c>
      <c r="C99" s="17">
        <v>1091118547832</v>
      </c>
      <c r="D99" s="17">
        <v>0.5580000000000001</v>
      </c>
      <c r="E99" s="17">
        <v>1</v>
      </c>
      <c r="F99" s="17">
        <v>0.6</v>
      </c>
      <c r="G99" s="17">
        <f>CEILING(F99,0.5)</f>
        <v>1</v>
      </c>
      <c r="H99" t="s" s="18">
        <v>19</v>
      </c>
      <c r="I99" t="s" s="18">
        <v>19</v>
      </c>
      <c r="J99" s="17">
        <v>102.3</v>
      </c>
      <c r="K99" s="17">
        <v>262405</v>
      </c>
      <c r="L99" t="s" s="18">
        <v>22</v>
      </c>
      <c r="M99" s="17">
        <v>121003</v>
      </c>
    </row>
    <row r="100" ht="20.05" customHeight="1">
      <c r="A100" s="15">
        <v>97</v>
      </c>
      <c r="B100" s="16">
        <v>2001812854</v>
      </c>
      <c r="C100" s="17">
        <v>1091118548333</v>
      </c>
      <c r="D100" s="17">
        <v>2.572</v>
      </c>
      <c r="E100" s="17">
        <v>3</v>
      </c>
      <c r="F100" s="17">
        <v>2.94</v>
      </c>
      <c r="G100" s="17">
        <f>CEILING(F100,0.5)</f>
        <v>3</v>
      </c>
      <c r="H100" t="s" s="18">
        <v>21</v>
      </c>
      <c r="I100" t="s" s="18">
        <v>21</v>
      </c>
      <c r="J100" s="17">
        <v>269.4</v>
      </c>
      <c r="K100" s="17">
        <v>306302</v>
      </c>
      <c r="L100" t="s" s="18">
        <v>20</v>
      </c>
      <c r="M100" s="17">
        <v>121003</v>
      </c>
    </row>
    <row r="101" ht="20.05" customHeight="1">
      <c r="A101" s="15">
        <v>98</v>
      </c>
      <c r="B101" s="16">
        <v>2001812941</v>
      </c>
      <c r="C101" s="17">
        <v>1091118551656</v>
      </c>
      <c r="D101" s="17">
        <v>0.5</v>
      </c>
      <c r="E101" s="17">
        <v>0.5</v>
      </c>
      <c r="F101" s="17">
        <v>0.73</v>
      </c>
      <c r="G101" s="17">
        <f>CEILING(F101,0.5)</f>
        <v>1</v>
      </c>
      <c r="H101" t="s" s="18">
        <v>21</v>
      </c>
      <c r="I101" t="s" s="18">
        <v>21</v>
      </c>
      <c r="J101" s="17">
        <v>90.2</v>
      </c>
      <c r="K101" s="17">
        <v>325207</v>
      </c>
      <c r="L101" t="s" s="18">
        <v>20</v>
      </c>
      <c r="M101" s="17">
        <v>121003</v>
      </c>
    </row>
    <row r="102" ht="20.05" customHeight="1">
      <c r="A102" s="15">
        <v>99</v>
      </c>
      <c r="B102" s="16">
        <v>2001813009</v>
      </c>
      <c r="C102" s="17">
        <v>1091118553701</v>
      </c>
      <c r="D102" s="17">
        <v>0.72</v>
      </c>
      <c r="E102" s="17">
        <v>1</v>
      </c>
      <c r="F102" s="17">
        <v>1</v>
      </c>
      <c r="G102" s="17">
        <f>CEILING(F102,0.5)</f>
        <v>1</v>
      </c>
      <c r="H102" t="s" s="18">
        <v>21</v>
      </c>
      <c r="I102" t="s" s="18">
        <v>21</v>
      </c>
      <c r="J102" s="17">
        <v>90.2</v>
      </c>
      <c r="K102" s="17">
        <v>313001</v>
      </c>
      <c r="L102" t="s" s="18">
        <v>20</v>
      </c>
      <c r="M102" s="17">
        <v>121003</v>
      </c>
    </row>
    <row r="103" ht="20.05" customHeight="1">
      <c r="A103" s="15">
        <v>100</v>
      </c>
      <c r="B103" s="16">
        <v>2001814580</v>
      </c>
      <c r="C103" s="17">
        <v>1091118925110</v>
      </c>
      <c r="D103" s="17">
        <v>0.127</v>
      </c>
      <c r="E103" s="17">
        <v>0.5</v>
      </c>
      <c r="F103" s="17">
        <v>0.15</v>
      </c>
      <c r="G103" s="17">
        <f>CEILING(F103,0.5)</f>
        <v>0.5</v>
      </c>
      <c r="H103" t="s" s="18">
        <v>21</v>
      </c>
      <c r="I103" t="s" s="18">
        <v>21</v>
      </c>
      <c r="J103" s="17">
        <v>86.7</v>
      </c>
      <c r="K103" s="17">
        <v>322255</v>
      </c>
      <c r="L103" t="s" s="18">
        <v>22</v>
      </c>
      <c r="M103" s="17">
        <v>121003</v>
      </c>
    </row>
    <row r="104" ht="20.05" customHeight="1">
      <c r="A104" s="15">
        <v>101</v>
      </c>
      <c r="B104" s="16">
        <v>2001815688</v>
      </c>
      <c r="C104" s="17">
        <v>1091119169701</v>
      </c>
      <c r="D104" s="17">
        <v>0.22</v>
      </c>
      <c r="E104" s="17">
        <v>0.5</v>
      </c>
      <c r="F104" s="17">
        <v>0.2</v>
      </c>
      <c r="G104" s="17">
        <f>CEILING(F104,0.5)</f>
        <v>0.5</v>
      </c>
      <c r="H104" t="s" s="18">
        <v>21</v>
      </c>
      <c r="I104" t="s" s="18">
        <v>21</v>
      </c>
      <c r="J104" s="17">
        <v>45.4</v>
      </c>
      <c r="K104" s="17">
        <v>302017</v>
      </c>
      <c r="L104" t="s" s="18">
        <v>20</v>
      </c>
      <c r="M104" s="17">
        <v>121003</v>
      </c>
    </row>
    <row r="105" ht="20.05" customHeight="1">
      <c r="A105" s="15">
        <v>102</v>
      </c>
      <c r="B105" s="16">
        <v>2001816131</v>
      </c>
      <c r="C105" s="17">
        <v>1091119367193</v>
      </c>
      <c r="D105" s="17">
        <v>0.554</v>
      </c>
      <c r="E105" s="17">
        <v>1</v>
      </c>
      <c r="F105" s="17">
        <v>0.7</v>
      </c>
      <c r="G105" s="17">
        <f>CEILING(F105,0.5)</f>
        <v>1</v>
      </c>
      <c r="H105" t="s" s="18">
        <v>21</v>
      </c>
      <c r="I105" t="s" s="18">
        <v>21</v>
      </c>
      <c r="J105" s="17">
        <v>90.2</v>
      </c>
      <c r="K105" s="17">
        <v>302017</v>
      </c>
      <c r="L105" t="s" s="18">
        <v>20</v>
      </c>
      <c r="M105" s="17">
        <v>121003</v>
      </c>
    </row>
    <row r="106" ht="20.05" customHeight="1">
      <c r="A106" s="15">
        <v>103</v>
      </c>
      <c r="B106" s="16">
        <v>2001816684</v>
      </c>
      <c r="C106" s="17">
        <v>1091119398844</v>
      </c>
      <c r="D106" s="17">
        <v>0.92</v>
      </c>
      <c r="E106" s="17">
        <v>1</v>
      </c>
      <c r="F106" s="17">
        <v>0.99</v>
      </c>
      <c r="G106" s="17">
        <f>CEILING(F106,0.5)</f>
        <v>1</v>
      </c>
      <c r="H106" t="s" s="18">
        <v>21</v>
      </c>
      <c r="I106" t="s" s="18">
        <v>21</v>
      </c>
      <c r="J106" s="17">
        <v>172.8</v>
      </c>
      <c r="K106" s="17">
        <v>394210</v>
      </c>
      <c r="L106" t="s" s="18">
        <v>22</v>
      </c>
      <c r="M106" s="17">
        <v>121003</v>
      </c>
    </row>
    <row r="107" ht="20.05" customHeight="1">
      <c r="A107" s="15">
        <v>104</v>
      </c>
      <c r="B107" s="16">
        <v>2001816996</v>
      </c>
      <c r="C107" s="17">
        <v>1091119429202</v>
      </c>
      <c r="D107" s="17">
        <v>0.5</v>
      </c>
      <c r="E107" s="17">
        <v>0.5</v>
      </c>
      <c r="F107" s="17">
        <v>0.5</v>
      </c>
      <c r="G107" s="17">
        <f>CEILING(F107,0.5)</f>
        <v>0.5</v>
      </c>
      <c r="H107" t="s" s="18">
        <v>21</v>
      </c>
      <c r="I107" t="s" s="18">
        <v>21</v>
      </c>
      <c r="J107" s="17">
        <v>45.4</v>
      </c>
      <c r="K107" s="17">
        <v>335512</v>
      </c>
      <c r="L107" t="s" s="18">
        <v>20</v>
      </c>
      <c r="M107" s="17">
        <v>121003</v>
      </c>
    </row>
    <row r="108" ht="20.05" customHeight="1">
      <c r="A108" s="15">
        <v>105</v>
      </c>
      <c r="B108" s="16">
        <v>2001817093</v>
      </c>
      <c r="C108" s="17">
        <v>1091121485824</v>
      </c>
      <c r="D108" s="17">
        <v>1.357</v>
      </c>
      <c r="E108" s="17">
        <v>1.5</v>
      </c>
      <c r="F108" s="17">
        <v>1.3</v>
      </c>
      <c r="G108" s="17">
        <f>CEILING(F108,0.5)</f>
        <v>1.5</v>
      </c>
      <c r="H108" t="s" s="18">
        <v>19</v>
      </c>
      <c r="I108" t="s" s="18">
        <v>19</v>
      </c>
      <c r="J108" s="17">
        <v>151.1</v>
      </c>
      <c r="K108" s="17">
        <v>244001</v>
      </c>
      <c r="L108" t="s" s="18">
        <v>22</v>
      </c>
      <c r="M108" s="17">
        <v>121003</v>
      </c>
    </row>
    <row r="109" ht="20.05" customHeight="1">
      <c r="A109" s="15">
        <v>106</v>
      </c>
      <c r="B109" s="16">
        <v>2001817160</v>
      </c>
      <c r="C109" s="17">
        <v>1091119630264</v>
      </c>
      <c r="D109" s="17">
        <v>0.7</v>
      </c>
      <c r="E109" s="17">
        <v>1</v>
      </c>
      <c r="F109" s="17">
        <v>0.7</v>
      </c>
      <c r="G109" s="17">
        <f>CEILING(F109,0.5)</f>
        <v>1</v>
      </c>
      <c r="H109" t="s" s="18">
        <v>21</v>
      </c>
      <c r="I109" t="s" s="18">
        <v>21</v>
      </c>
      <c r="J109" s="17">
        <v>172.8</v>
      </c>
      <c r="K109" s="17">
        <v>411014</v>
      </c>
      <c r="L109" t="s" s="18">
        <v>22</v>
      </c>
      <c r="M109" s="17">
        <v>121003</v>
      </c>
    </row>
    <row r="110" ht="20.05" customHeight="1">
      <c r="A110" s="15">
        <v>107</v>
      </c>
      <c r="B110" s="16">
        <v>2001818390</v>
      </c>
      <c r="C110" s="17">
        <v>1091120014461</v>
      </c>
      <c r="D110" s="17">
        <v>0.841</v>
      </c>
      <c r="E110" s="17">
        <v>1</v>
      </c>
      <c r="F110" s="17">
        <v>0.8</v>
      </c>
      <c r="G110" s="17">
        <f>CEILING(F110,0.5)</f>
        <v>1</v>
      </c>
      <c r="H110" t="s" s="18">
        <v>23</v>
      </c>
      <c r="I110" t="s" s="18">
        <v>23</v>
      </c>
      <c r="J110" s="17">
        <v>213.5</v>
      </c>
      <c r="K110" s="17">
        <v>783301</v>
      </c>
      <c r="L110" t="s" s="18">
        <v>22</v>
      </c>
      <c r="M110" s="17">
        <v>121003</v>
      </c>
    </row>
    <row r="111" ht="20.05" customHeight="1">
      <c r="A111" s="15">
        <v>108</v>
      </c>
      <c r="B111" s="16">
        <v>2001819252</v>
      </c>
      <c r="C111" s="17">
        <v>1091120352712</v>
      </c>
      <c r="D111" s="17">
        <v>0.27</v>
      </c>
      <c r="E111" s="17">
        <v>0.5</v>
      </c>
      <c r="F111" s="17">
        <v>0.3</v>
      </c>
      <c r="G111" s="17">
        <f>CEILING(F111,0.5)</f>
        <v>0.5</v>
      </c>
      <c r="H111" t="s" s="18">
        <v>19</v>
      </c>
      <c r="I111" t="s" s="18">
        <v>19</v>
      </c>
      <c r="J111" s="17">
        <v>33</v>
      </c>
      <c r="K111" s="17">
        <v>174101</v>
      </c>
      <c r="L111" t="s" s="18">
        <v>20</v>
      </c>
      <c r="M111" s="17">
        <v>121003</v>
      </c>
    </row>
    <row r="112" ht="20.05" customHeight="1">
      <c r="A112" s="15">
        <v>109</v>
      </c>
      <c r="B112" s="16">
        <v>2001820690</v>
      </c>
      <c r="C112" s="17">
        <v>1091121306101</v>
      </c>
      <c r="D112" s="17">
        <v>0.065</v>
      </c>
      <c r="E112" s="17">
        <v>0.5</v>
      </c>
      <c r="F112" s="17">
        <v>0.15</v>
      </c>
      <c r="G112" s="17">
        <f>CEILING(F112,0.5)</f>
        <v>0.5</v>
      </c>
      <c r="H112" t="s" s="18">
        <v>21</v>
      </c>
      <c r="I112" t="s" s="18">
        <v>21</v>
      </c>
      <c r="J112" s="17">
        <v>45.4</v>
      </c>
      <c r="K112" s="17">
        <v>313003</v>
      </c>
      <c r="L112" t="s" s="18">
        <v>20</v>
      </c>
      <c r="M112" s="17">
        <v>121003</v>
      </c>
    </row>
    <row r="113" ht="20.05" customHeight="1">
      <c r="A113" s="15">
        <v>110</v>
      </c>
      <c r="B113" s="16">
        <v>2001820978</v>
      </c>
      <c r="C113" s="17">
        <v>1091120922803</v>
      </c>
      <c r="D113" s="17">
        <v>0.515</v>
      </c>
      <c r="E113" s="17">
        <v>1</v>
      </c>
      <c r="F113" s="17">
        <v>0.5</v>
      </c>
      <c r="G113" s="17">
        <f>CEILING(F113,0.5)</f>
        <v>0.5</v>
      </c>
      <c r="H113" t="s" s="18">
        <v>21</v>
      </c>
      <c r="I113" t="s" s="18">
        <v>21</v>
      </c>
      <c r="J113" s="17">
        <v>45.4</v>
      </c>
      <c r="K113" s="17">
        <v>313301</v>
      </c>
      <c r="L113" t="s" s="18">
        <v>20</v>
      </c>
      <c r="M113" s="17">
        <v>121003</v>
      </c>
    </row>
    <row r="114" ht="20.05" customHeight="1">
      <c r="A114" s="15">
        <v>111</v>
      </c>
      <c r="B114" s="16">
        <v>2001821185</v>
      </c>
      <c r="C114" s="17">
        <v>1091120959225</v>
      </c>
      <c r="D114" s="17">
        <v>2.098</v>
      </c>
      <c r="E114" s="17">
        <v>2.5</v>
      </c>
      <c r="F114" s="17">
        <v>2.1</v>
      </c>
      <c r="G114" s="17">
        <f>CEILING(F114,0.5)</f>
        <v>2.5</v>
      </c>
      <c r="H114" t="s" s="18">
        <v>21</v>
      </c>
      <c r="I114" t="s" s="18">
        <v>21</v>
      </c>
      <c r="J114" s="17">
        <v>224.6</v>
      </c>
      <c r="K114" s="17">
        <v>313001</v>
      </c>
      <c r="L114" t="s" s="18">
        <v>20</v>
      </c>
      <c r="M114" s="17">
        <v>121003</v>
      </c>
    </row>
    <row r="115" ht="20.05" customHeight="1">
      <c r="A115" s="15">
        <v>112</v>
      </c>
      <c r="B115" s="16">
        <v>2001821190</v>
      </c>
      <c r="C115" s="17">
        <v>1091120959015</v>
      </c>
      <c r="D115" s="17">
        <v>1.2</v>
      </c>
      <c r="E115" s="17">
        <v>1.5</v>
      </c>
      <c r="F115" s="17">
        <v>1.2</v>
      </c>
      <c r="G115" s="17">
        <f>CEILING(F115,0.5)</f>
        <v>1.5</v>
      </c>
      <c r="H115" t="s" s="18">
        <v>21</v>
      </c>
      <c r="I115" t="s" s="18">
        <v>21</v>
      </c>
      <c r="J115" s="17">
        <v>258.9</v>
      </c>
      <c r="K115" s="17">
        <v>486661</v>
      </c>
      <c r="L115" t="s" s="18">
        <v>22</v>
      </c>
      <c r="M115" s="17">
        <v>121003</v>
      </c>
    </row>
    <row r="116" ht="20.05" customHeight="1">
      <c r="A116" s="15">
        <v>113</v>
      </c>
      <c r="B116" s="16">
        <v>2001821284</v>
      </c>
      <c r="C116" s="17">
        <v>1091120962515</v>
      </c>
      <c r="D116" s="17">
        <v>0.177</v>
      </c>
      <c r="E116" s="17">
        <v>0.5</v>
      </c>
      <c r="F116" s="17">
        <v>0.2</v>
      </c>
      <c r="G116" s="17">
        <f>CEILING(F116,0.5)</f>
        <v>0.5</v>
      </c>
      <c r="H116" t="s" s="18">
        <v>21</v>
      </c>
      <c r="I116" t="s" s="18">
        <v>21</v>
      </c>
      <c r="J116" s="17">
        <v>45.4</v>
      </c>
      <c r="K116" s="17">
        <v>313001</v>
      </c>
      <c r="L116" t="s" s="18">
        <v>20</v>
      </c>
      <c r="M116" s="17">
        <v>121003</v>
      </c>
    </row>
    <row r="117" ht="20.05" customHeight="1">
      <c r="A117" s="15">
        <v>114</v>
      </c>
      <c r="B117" s="16">
        <v>2001821502</v>
      </c>
      <c r="C117" s="17">
        <v>1091121185863</v>
      </c>
      <c r="D117" s="17">
        <v>0.5580000000000001</v>
      </c>
      <c r="E117" s="17">
        <v>1</v>
      </c>
      <c r="F117" s="17">
        <v>0.6</v>
      </c>
      <c r="G117" s="17">
        <f>CEILING(F117,0.5)</f>
        <v>1</v>
      </c>
      <c r="H117" t="s" s="18">
        <v>21</v>
      </c>
      <c r="I117" t="s" s="18">
        <v>21</v>
      </c>
      <c r="J117" s="17">
        <v>90.2</v>
      </c>
      <c r="K117" s="17">
        <v>314401</v>
      </c>
      <c r="L117" t="s" s="18">
        <v>20</v>
      </c>
      <c r="M117" s="17">
        <v>121003</v>
      </c>
    </row>
    <row r="118" ht="20.05" customHeight="1">
      <c r="A118" s="15">
        <v>115</v>
      </c>
      <c r="B118" s="16">
        <v>2001821679</v>
      </c>
      <c r="C118" s="17">
        <v>1091121031745</v>
      </c>
      <c r="D118" s="17">
        <v>0.165</v>
      </c>
      <c r="E118" s="17">
        <v>0.5</v>
      </c>
      <c r="F118" s="17">
        <v>0.2</v>
      </c>
      <c r="G118" s="17">
        <f>CEILING(F118,0.5)</f>
        <v>0.5</v>
      </c>
      <c r="H118" t="s" s="18">
        <v>21</v>
      </c>
      <c r="I118" t="s" s="18">
        <v>21</v>
      </c>
      <c r="J118" s="17">
        <v>45.4</v>
      </c>
      <c r="K118" s="17">
        <v>307026</v>
      </c>
      <c r="L118" t="s" s="18">
        <v>20</v>
      </c>
      <c r="M118" s="17">
        <v>121003</v>
      </c>
    </row>
    <row r="119" ht="20.05" customHeight="1">
      <c r="A119" s="15">
        <v>116</v>
      </c>
      <c r="B119" s="16">
        <v>2001821742</v>
      </c>
      <c r="C119" s="17">
        <v>1091121034114</v>
      </c>
      <c r="D119" s="17">
        <v>0.24</v>
      </c>
      <c r="E119" s="17">
        <v>0.5</v>
      </c>
      <c r="F119" s="17">
        <v>0.15</v>
      </c>
      <c r="G119" s="17">
        <f>CEILING(F119,0.5)</f>
        <v>0.5</v>
      </c>
      <c r="H119" t="s" s="18">
        <v>21</v>
      </c>
      <c r="I119" t="s" s="18">
        <v>21</v>
      </c>
      <c r="J119" s="17">
        <v>45.4</v>
      </c>
      <c r="K119" s="17">
        <v>327025</v>
      </c>
      <c r="L119" t="s" s="18">
        <v>20</v>
      </c>
      <c r="M119" s="17">
        <v>121003</v>
      </c>
    </row>
    <row r="120" ht="20.05" customHeight="1">
      <c r="A120" s="15">
        <v>117</v>
      </c>
      <c r="B120" s="16">
        <v>2001821750</v>
      </c>
      <c r="C120" s="17">
        <v>1091121034350</v>
      </c>
      <c r="D120" s="17">
        <v>0.755</v>
      </c>
      <c r="E120" s="17">
        <v>1</v>
      </c>
      <c r="F120" s="17">
        <v>0.8</v>
      </c>
      <c r="G120" s="17">
        <f>CEILING(F120,0.5)</f>
        <v>1</v>
      </c>
      <c r="H120" t="s" s="18">
        <v>21</v>
      </c>
      <c r="I120" t="s" s="18">
        <v>21</v>
      </c>
      <c r="J120" s="17">
        <v>90.2</v>
      </c>
      <c r="K120" s="17">
        <v>313333</v>
      </c>
      <c r="L120" t="s" s="18">
        <v>20</v>
      </c>
      <c r="M120" s="17">
        <v>121003</v>
      </c>
    </row>
    <row r="121" ht="20.05" customHeight="1">
      <c r="A121" s="15">
        <v>118</v>
      </c>
      <c r="B121" s="16">
        <v>2001821766</v>
      </c>
      <c r="C121" s="17">
        <v>1091121034641</v>
      </c>
      <c r="D121" s="17">
        <v>0.24</v>
      </c>
      <c r="E121" s="17">
        <v>0.5</v>
      </c>
      <c r="F121" s="17">
        <v>0.2</v>
      </c>
      <c r="G121" s="17">
        <f>CEILING(F121,0.5)</f>
        <v>0.5</v>
      </c>
      <c r="H121" t="s" s="18">
        <v>21</v>
      </c>
      <c r="I121" t="s" s="18">
        <v>21</v>
      </c>
      <c r="J121" s="17">
        <v>45.4</v>
      </c>
      <c r="K121" s="17">
        <v>313001</v>
      </c>
      <c r="L121" t="s" s="18">
        <v>20</v>
      </c>
      <c r="M121" s="17">
        <v>121003</v>
      </c>
    </row>
    <row r="122" ht="20.05" customHeight="1">
      <c r="A122" s="15">
        <v>119</v>
      </c>
      <c r="B122" s="16">
        <v>2001821995</v>
      </c>
      <c r="C122" s="17">
        <v>1091121183730</v>
      </c>
      <c r="D122" s="17">
        <v>0.477</v>
      </c>
      <c r="E122" s="17">
        <v>0.5</v>
      </c>
      <c r="F122" s="17">
        <v>0.5</v>
      </c>
      <c r="G122" s="17">
        <f>CEILING(F122,0.5)</f>
        <v>0.5</v>
      </c>
      <c r="H122" t="s" s="18">
        <v>21</v>
      </c>
      <c r="I122" t="s" s="18">
        <v>21</v>
      </c>
      <c r="J122" s="17">
        <v>45.4</v>
      </c>
      <c r="K122" s="17">
        <v>342008</v>
      </c>
      <c r="L122" t="s" s="18">
        <v>20</v>
      </c>
      <c r="M122" s="17">
        <v>121003</v>
      </c>
    </row>
    <row r="123" ht="20.05" customHeight="1">
      <c r="A123" s="15">
        <v>120</v>
      </c>
      <c r="B123" s="16">
        <v>2001822466</v>
      </c>
      <c r="C123" s="17">
        <v>1091121305541</v>
      </c>
      <c r="D123" s="17">
        <v>1.376</v>
      </c>
      <c r="E123" s="17">
        <v>1.5</v>
      </c>
      <c r="F123" s="17">
        <v>1.1</v>
      </c>
      <c r="G123" s="17">
        <f>CEILING(F123,0.5)</f>
        <v>1.5</v>
      </c>
      <c r="H123" t="s" s="18">
        <v>21</v>
      </c>
      <c r="I123" t="s" s="18">
        <v>21</v>
      </c>
      <c r="J123" s="17">
        <v>135</v>
      </c>
      <c r="K123" s="17">
        <v>342301</v>
      </c>
      <c r="L123" t="s" s="18">
        <v>20</v>
      </c>
      <c r="M123" s="17">
        <v>121003</v>
      </c>
    </row>
    <row r="124" ht="20.05" customHeight="1">
      <c r="A124" s="15">
        <v>121</v>
      </c>
      <c r="B124" s="16">
        <v>2001823564</v>
      </c>
      <c r="C124" s="17">
        <v>1091121666133</v>
      </c>
      <c r="D124" s="17">
        <v>0.672</v>
      </c>
      <c r="E124" s="17">
        <v>1</v>
      </c>
      <c r="F124" s="17">
        <v>0.7</v>
      </c>
      <c r="G124" s="17">
        <f>CEILING(F124,0.5)</f>
        <v>1</v>
      </c>
      <c r="H124" t="s" s="18">
        <v>21</v>
      </c>
      <c r="I124" t="s" s="18">
        <v>21</v>
      </c>
      <c r="J124" s="17">
        <v>172.8</v>
      </c>
      <c r="K124" s="17">
        <v>492001</v>
      </c>
      <c r="L124" t="s" s="18">
        <v>22</v>
      </c>
      <c r="M124" s="17">
        <v>121003</v>
      </c>
    </row>
    <row r="125" ht="20.05" customHeight="1">
      <c r="A125" s="15">
        <v>122</v>
      </c>
      <c r="B125" s="16">
        <v>2001825261</v>
      </c>
      <c r="C125" s="17">
        <v>1091121981575</v>
      </c>
      <c r="D125" s="17">
        <v>1.557</v>
      </c>
      <c r="E125" s="17">
        <v>2</v>
      </c>
      <c r="F125" s="17">
        <v>1.6</v>
      </c>
      <c r="G125" s="17">
        <f>CEILING(F125,0.5)</f>
        <v>2</v>
      </c>
      <c r="H125" t="s" s="18">
        <v>21</v>
      </c>
      <c r="I125" t="s" s="18">
        <v>21</v>
      </c>
      <c r="J125" s="17">
        <v>345</v>
      </c>
      <c r="K125" s="17">
        <v>517128</v>
      </c>
      <c r="L125" t="s" s="18">
        <v>22</v>
      </c>
      <c r="M125" s="17">
        <v>121003</v>
      </c>
    </row>
    <row r="126" ht="20.05" customHeight="1">
      <c r="A126" s="15">
        <v>123</v>
      </c>
      <c r="B126" s="16">
        <v>2001827036</v>
      </c>
      <c r="C126" s="17">
        <v>1091122418320</v>
      </c>
      <c r="D126" s="17">
        <v>2.176</v>
      </c>
      <c r="E126" s="17">
        <v>2.5</v>
      </c>
      <c r="F126" s="17">
        <v>1.6</v>
      </c>
      <c r="G126" s="17">
        <f>CEILING(F126,0.5)</f>
        <v>2</v>
      </c>
      <c r="H126" t="s" s="18">
        <v>19</v>
      </c>
      <c r="I126" t="s" s="18">
        <v>19</v>
      </c>
      <c r="J126" s="17">
        <v>117.9</v>
      </c>
      <c r="K126" s="17">
        <v>173213</v>
      </c>
      <c r="L126" t="s" s="18">
        <v>20</v>
      </c>
      <c r="M126" s="17">
        <v>121003</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2:M127"/>
  <sheetViews>
    <sheetView workbookViewId="0" showGridLines="0" defaultGridColor="1"/>
  </sheetViews>
  <sheetFormatPr defaultColWidth="8.33333" defaultRowHeight="19.9" customHeight="1" outlineLevelRow="0" outlineLevelCol="0"/>
  <cols>
    <col min="1" max="1" width="4.4375" style="19" customWidth="1"/>
    <col min="2" max="2" width="10.6719" style="19" customWidth="1"/>
    <col min="3" max="3" width="13.5" style="19" customWidth="1"/>
    <col min="4" max="5" width="8.35156" style="19" customWidth="1"/>
    <col min="6" max="6" width="10.9297" style="19" customWidth="1"/>
    <col min="7" max="8" width="10.8516" style="19" customWidth="1"/>
    <col min="9" max="9" width="21.0781" style="19" customWidth="1"/>
    <col min="10" max="10" width="15.4609" style="19" customWidth="1"/>
    <col min="11" max="11" width="16.3516" style="19" customWidth="1"/>
    <col min="12" max="12" width="10.6484" style="19" customWidth="1"/>
    <col min="13" max="13" width="21" style="19" customWidth="1"/>
    <col min="14" max="16384" width="8.35156" style="19" customWidth="1"/>
  </cols>
  <sheetData>
    <row r="1" ht="27.65" customHeight="1">
      <c r="A1" t="s" s="7">
        <v>5</v>
      </c>
      <c r="B1" s="7"/>
      <c r="C1" s="7"/>
      <c r="D1" s="7"/>
      <c r="E1" s="7"/>
      <c r="F1" s="7"/>
      <c r="G1" s="7"/>
      <c r="H1" s="7"/>
      <c r="I1" s="7"/>
      <c r="J1" s="7"/>
      <c r="K1" s="7"/>
      <c r="L1" s="7"/>
      <c r="M1" s="7"/>
    </row>
    <row r="2" ht="76.25" customHeight="1">
      <c r="A2" s="20"/>
      <c r="B2" t="s" s="21">
        <v>7</v>
      </c>
      <c r="C2" t="s" s="21">
        <v>8</v>
      </c>
      <c r="D2" t="s" s="21">
        <v>9</v>
      </c>
      <c r="E2" t="s" s="22">
        <v>10</v>
      </c>
      <c r="F2" t="s" s="21">
        <v>11</v>
      </c>
      <c r="G2" t="s" s="22">
        <v>12</v>
      </c>
      <c r="H2" t="s" s="21">
        <v>13</v>
      </c>
      <c r="I2" t="s" s="9">
        <v>17</v>
      </c>
      <c r="J2" t="s" s="21">
        <v>14</v>
      </c>
      <c r="K2" t="s" s="21">
        <v>26</v>
      </c>
      <c r="L2" t="s" s="21">
        <v>15</v>
      </c>
      <c r="M2" t="s" s="21">
        <v>27</v>
      </c>
    </row>
    <row r="3" ht="20.25" customHeight="1">
      <c r="A3" s="23">
        <v>50</v>
      </c>
      <c r="B3" s="24">
        <v>2001807970</v>
      </c>
      <c r="C3" s="25">
        <v>1091117327474</v>
      </c>
      <c r="D3" s="25">
        <v>0.765</v>
      </c>
      <c r="E3" s="25">
        <v>1</v>
      </c>
      <c r="F3" s="25">
        <v>4.13</v>
      </c>
      <c r="G3" s="25">
        <f>CEILING(F3,0.5)</f>
        <v>4.5</v>
      </c>
      <c r="H3" t="s" s="26">
        <v>28</v>
      </c>
      <c r="I3" t="s" s="14">
        <v>20</v>
      </c>
      <c r="J3" t="s" s="26">
        <v>28</v>
      </c>
      <c r="K3" s="25">
        <f t="shared" si="1" ref="K3:K126">45.4+44.8</f>
        <v>90.2</v>
      </c>
      <c r="L3" s="25">
        <v>403.8</v>
      </c>
      <c r="M3" s="25">
        <f>K3-L3</f>
        <v>-313.6</v>
      </c>
    </row>
    <row r="4" ht="20.05" customHeight="1">
      <c r="A4" s="27">
        <v>38</v>
      </c>
      <c r="B4" s="28">
        <v>2001807328</v>
      </c>
      <c r="C4" s="29">
        <v>1091117324346</v>
      </c>
      <c r="D4" s="29">
        <v>0.49</v>
      </c>
      <c r="E4" s="29">
        <v>0.5</v>
      </c>
      <c r="F4" s="29">
        <v>2.28</v>
      </c>
      <c r="G4" s="29">
        <f>CEILING(F4,0.5)</f>
        <v>2.5</v>
      </c>
      <c r="H4" t="s" s="30">
        <v>28</v>
      </c>
      <c r="I4" t="s" s="18">
        <v>20</v>
      </c>
      <c r="J4" t="s" s="30">
        <v>28</v>
      </c>
      <c r="K4" s="29">
        <v>45.4</v>
      </c>
      <c r="L4" s="29">
        <v>224.6</v>
      </c>
      <c r="M4" s="29">
        <f>K4-L4</f>
        <v>-179.2</v>
      </c>
    </row>
    <row r="5" ht="20.05" customHeight="1">
      <c r="A5" s="27">
        <v>122</v>
      </c>
      <c r="B5" s="28">
        <v>2001825261</v>
      </c>
      <c r="C5" s="29">
        <v>1091121981575</v>
      </c>
      <c r="D5" s="29">
        <v>1.557</v>
      </c>
      <c r="E5" s="29">
        <v>2</v>
      </c>
      <c r="F5" s="29">
        <v>1.6</v>
      </c>
      <c r="G5" s="29">
        <f>CEILING(F5,0.5)</f>
        <v>2</v>
      </c>
      <c r="H5" t="s" s="30">
        <v>28</v>
      </c>
      <c r="I5" t="s" s="18">
        <v>22</v>
      </c>
      <c r="J5" t="s" s="30">
        <v>28</v>
      </c>
      <c r="K5" s="29">
        <f>41.3+(44.8*3)</f>
        <v>175.7</v>
      </c>
      <c r="L5" s="29">
        <v>345</v>
      </c>
      <c r="M5" s="29">
        <f>K5-L5</f>
        <v>-169.3</v>
      </c>
    </row>
    <row r="6" ht="20.05" customHeight="1">
      <c r="A6" s="27">
        <v>24</v>
      </c>
      <c r="B6" s="28">
        <v>2001806776</v>
      </c>
      <c r="C6" s="29">
        <v>1091117227573</v>
      </c>
      <c r="D6" s="29">
        <v>0.611</v>
      </c>
      <c r="E6" s="29">
        <v>1</v>
      </c>
      <c r="F6" s="29">
        <v>2.86</v>
      </c>
      <c r="G6" s="29">
        <f>CEILING(F6,0.5)</f>
        <v>3</v>
      </c>
      <c r="H6" t="s" s="30">
        <v>29</v>
      </c>
      <c r="I6" t="s" s="18">
        <v>20</v>
      </c>
      <c r="J6" t="s" s="30">
        <v>29</v>
      </c>
      <c r="K6" s="29">
        <f t="shared" si="9" ref="K6:K78">0.33+28.3</f>
        <v>28.63</v>
      </c>
      <c r="L6" s="29">
        <v>174.5</v>
      </c>
      <c r="M6" s="29">
        <f>K6-L6</f>
        <v>-145.87</v>
      </c>
    </row>
    <row r="7" ht="20.05" customHeight="1">
      <c r="A7" s="27">
        <v>0</v>
      </c>
      <c r="B7" s="28">
        <v>2001806210</v>
      </c>
      <c r="C7" s="29">
        <v>1091117221940</v>
      </c>
      <c r="D7" s="29">
        <v>0.22</v>
      </c>
      <c r="E7" s="29">
        <v>0.5</v>
      </c>
      <c r="F7" s="29">
        <v>2.92</v>
      </c>
      <c r="G7" s="29">
        <f>CEILING(F7,0.5)</f>
        <v>3</v>
      </c>
      <c r="H7" t="s" s="30">
        <v>29</v>
      </c>
      <c r="I7" t="s" s="18">
        <v>20</v>
      </c>
      <c r="J7" t="s" s="30">
        <v>29</v>
      </c>
      <c r="K7" s="29">
        <v>33</v>
      </c>
      <c r="L7" s="29">
        <v>174.5</v>
      </c>
      <c r="M7" s="29">
        <f>K7-L7</f>
        <v>-141.5</v>
      </c>
    </row>
    <row r="8" ht="20.05" customHeight="1">
      <c r="A8" s="27">
        <v>64</v>
      </c>
      <c r="B8" s="28">
        <v>2001808739</v>
      </c>
      <c r="C8" s="29">
        <v>1091117437293</v>
      </c>
      <c r="D8" s="29">
        <v>0.22</v>
      </c>
      <c r="E8" s="29">
        <v>0.5</v>
      </c>
      <c r="F8" s="29">
        <v>1.63</v>
      </c>
      <c r="G8" s="29">
        <f>CEILING(F8,0.5)</f>
        <v>2</v>
      </c>
      <c r="H8" t="s" s="30">
        <v>28</v>
      </c>
      <c r="I8" t="s" s="18">
        <v>20</v>
      </c>
      <c r="J8" t="s" s="30">
        <v>28</v>
      </c>
      <c r="K8" s="29">
        <v>45.4</v>
      </c>
      <c r="L8" s="29">
        <v>179.8</v>
      </c>
      <c r="M8" s="29">
        <f>K8-L8</f>
        <v>-134.4</v>
      </c>
    </row>
    <row r="9" ht="20.05" customHeight="1">
      <c r="A9" s="27">
        <v>66</v>
      </c>
      <c r="B9" s="28">
        <v>2001808832</v>
      </c>
      <c r="C9" s="29">
        <v>1091117437864</v>
      </c>
      <c r="D9" s="29">
        <v>0.6</v>
      </c>
      <c r="E9" s="29">
        <v>1</v>
      </c>
      <c r="F9" s="29">
        <v>2.47</v>
      </c>
      <c r="G9" s="29">
        <f>CEILING(F9,0.5)</f>
        <v>2.5</v>
      </c>
      <c r="H9" t="s" s="30">
        <v>28</v>
      </c>
      <c r="I9" t="s" s="18">
        <v>20</v>
      </c>
      <c r="J9" t="s" s="30">
        <v>28</v>
      </c>
      <c r="K9" s="29">
        <f t="shared" si="1"/>
        <v>90.2</v>
      </c>
      <c r="L9" s="29">
        <v>224.6</v>
      </c>
      <c r="M9" s="29">
        <f>K9-L9</f>
        <v>-134.4</v>
      </c>
    </row>
    <row r="10" ht="20.05" customHeight="1">
      <c r="A10" s="27">
        <v>81</v>
      </c>
      <c r="B10" s="28">
        <v>2001810697</v>
      </c>
      <c r="C10" s="29">
        <v>1091117807140</v>
      </c>
      <c r="D10" s="29">
        <v>0.607</v>
      </c>
      <c r="E10" s="29">
        <v>1</v>
      </c>
      <c r="F10" s="29">
        <v>2.27</v>
      </c>
      <c r="G10" s="29">
        <f>CEILING(F10,0.5)</f>
        <v>2.5</v>
      </c>
      <c r="H10" t="s" s="30">
        <v>28</v>
      </c>
      <c r="I10" t="s" s="18">
        <v>20</v>
      </c>
      <c r="J10" t="s" s="30">
        <v>28</v>
      </c>
      <c r="K10" s="29">
        <f t="shared" si="1"/>
        <v>90.2</v>
      </c>
      <c r="L10" s="29">
        <v>224.6</v>
      </c>
      <c r="M10" s="29">
        <f>K10-L10</f>
        <v>-134.4</v>
      </c>
    </row>
    <row r="11" ht="20.05" customHeight="1">
      <c r="A11" s="27">
        <v>85</v>
      </c>
      <c r="B11" s="28">
        <v>2001811192</v>
      </c>
      <c r="C11" s="29">
        <v>1091117957780</v>
      </c>
      <c r="D11" s="29">
        <v>1.032</v>
      </c>
      <c r="E11" s="29">
        <v>1.5</v>
      </c>
      <c r="F11" s="29">
        <v>1.13</v>
      </c>
      <c r="G11" s="29">
        <f>CEILING(F11,0.5)</f>
        <v>1.5</v>
      </c>
      <c r="H11" t="s" s="30">
        <v>28</v>
      </c>
      <c r="I11" t="s" s="18">
        <v>22</v>
      </c>
      <c r="J11" t="s" s="30">
        <v>28</v>
      </c>
      <c r="K11" s="29">
        <f t="shared" si="22" ref="K11:K12">41.3+(44.8*2)</f>
        <v>130.9</v>
      </c>
      <c r="L11" s="29">
        <v>258.9</v>
      </c>
      <c r="M11" s="29">
        <f>K11-L11</f>
        <v>-128</v>
      </c>
    </row>
    <row r="12" ht="20.05" customHeight="1">
      <c r="A12" s="27">
        <v>112</v>
      </c>
      <c r="B12" s="28">
        <v>2001821190</v>
      </c>
      <c r="C12" s="29">
        <v>1091120959015</v>
      </c>
      <c r="D12" s="29">
        <v>1.2</v>
      </c>
      <c r="E12" s="29">
        <v>1.5</v>
      </c>
      <c r="F12" s="29">
        <v>1.2</v>
      </c>
      <c r="G12" s="29">
        <f>CEILING(F12,0.5)</f>
        <v>1.5</v>
      </c>
      <c r="H12" t="s" s="30">
        <v>28</v>
      </c>
      <c r="I12" t="s" s="18">
        <v>22</v>
      </c>
      <c r="J12" t="s" s="30">
        <v>28</v>
      </c>
      <c r="K12" s="29">
        <f t="shared" si="22"/>
        <v>130.9</v>
      </c>
      <c r="L12" s="29">
        <v>258.9</v>
      </c>
      <c r="M12" s="29">
        <f>K12-L12</f>
        <v>-128</v>
      </c>
    </row>
    <row r="13" ht="20.05" customHeight="1">
      <c r="A13" s="27">
        <v>107</v>
      </c>
      <c r="B13" s="28">
        <v>2001818390</v>
      </c>
      <c r="C13" s="29">
        <v>1091120014461</v>
      </c>
      <c r="D13" s="29">
        <v>0.841</v>
      </c>
      <c r="E13" s="29">
        <v>1</v>
      </c>
      <c r="F13" s="29">
        <v>0.8</v>
      </c>
      <c r="G13" s="29">
        <f>CEILING(F13,0.5)</f>
        <v>1</v>
      </c>
      <c r="H13" t="s" s="30">
        <v>30</v>
      </c>
      <c r="I13" t="s" s="18">
        <v>22</v>
      </c>
      <c r="J13" t="s" s="30">
        <v>30</v>
      </c>
      <c r="K13" s="29">
        <f>50.7+55.5</f>
        <v>106.2</v>
      </c>
      <c r="L13" s="29">
        <v>213.5</v>
      </c>
      <c r="M13" s="29">
        <f>K13-L13</f>
        <v>-107.3</v>
      </c>
    </row>
    <row r="14" ht="20.05" customHeight="1">
      <c r="A14" s="27">
        <v>5</v>
      </c>
      <c r="B14" s="28">
        <v>2001806251</v>
      </c>
      <c r="C14" s="29">
        <v>1091117222146</v>
      </c>
      <c r="D14" s="29">
        <v>0.245</v>
      </c>
      <c r="E14" s="29">
        <v>0.5</v>
      </c>
      <c r="F14" s="29">
        <v>1.27</v>
      </c>
      <c r="G14" s="29">
        <f>CEILING(F14,0.5)</f>
        <v>1.5</v>
      </c>
      <c r="H14" t="s" s="30">
        <v>28</v>
      </c>
      <c r="I14" t="s" s="18">
        <v>20</v>
      </c>
      <c r="J14" t="s" s="30">
        <v>28</v>
      </c>
      <c r="K14" s="29">
        <v>45.4</v>
      </c>
      <c r="L14" s="29">
        <v>135</v>
      </c>
      <c r="M14" s="29">
        <f>K14-L14</f>
        <v>-89.59999999999999</v>
      </c>
    </row>
    <row r="15" ht="20.05" customHeight="1">
      <c r="A15" s="27">
        <v>80</v>
      </c>
      <c r="B15" s="28">
        <v>2001810549</v>
      </c>
      <c r="C15" s="29">
        <v>1091117806263</v>
      </c>
      <c r="D15" s="29">
        <v>0.986</v>
      </c>
      <c r="E15" s="29">
        <v>1</v>
      </c>
      <c r="F15" s="29">
        <v>1.86</v>
      </c>
      <c r="G15" s="29">
        <f>CEILING(F15,0.5)</f>
        <v>2</v>
      </c>
      <c r="H15" t="s" s="30">
        <v>28</v>
      </c>
      <c r="I15" t="s" s="18">
        <v>20</v>
      </c>
      <c r="J15" t="s" s="30">
        <v>28</v>
      </c>
      <c r="K15" s="29">
        <f t="shared" si="1"/>
        <v>90.2</v>
      </c>
      <c r="L15" s="29">
        <v>179.8</v>
      </c>
      <c r="M15" s="29">
        <f>K15-L15</f>
        <v>-89.59999999999999</v>
      </c>
    </row>
    <row r="16" ht="20.05" customHeight="1">
      <c r="A16" s="27">
        <v>51</v>
      </c>
      <c r="B16" s="28">
        <v>2001807976</v>
      </c>
      <c r="C16" s="29">
        <v>1091117327496</v>
      </c>
      <c r="D16" s="29">
        <v>0.721</v>
      </c>
      <c r="E16" s="29">
        <v>1</v>
      </c>
      <c r="F16" s="29">
        <v>0.7</v>
      </c>
      <c r="G16" s="29">
        <f>CEILING(F16,0.5)</f>
        <v>1</v>
      </c>
      <c r="H16" t="s" s="30">
        <v>28</v>
      </c>
      <c r="I16" t="s" s="18">
        <v>22</v>
      </c>
      <c r="J16" t="s" s="30">
        <v>28</v>
      </c>
      <c r="K16" s="29">
        <f t="shared" si="36" ref="K16:K80">41.3+(44.8*1)</f>
        <v>86.09999999999999</v>
      </c>
      <c r="L16" s="29">
        <v>172.8</v>
      </c>
      <c r="M16" s="29">
        <f>K16-L16</f>
        <v>-86.7</v>
      </c>
    </row>
    <row r="17" ht="20.05" customHeight="1">
      <c r="A17" s="27">
        <v>75</v>
      </c>
      <c r="B17" s="28">
        <v>2001809917</v>
      </c>
      <c r="C17" s="29">
        <v>1091121482593</v>
      </c>
      <c r="D17" s="29">
        <v>0.63</v>
      </c>
      <c r="E17" s="29">
        <v>1</v>
      </c>
      <c r="F17" s="29">
        <v>0.6</v>
      </c>
      <c r="G17" s="29">
        <f>CEILING(F17,0.5)</f>
        <v>1</v>
      </c>
      <c r="H17" t="s" s="30">
        <v>28</v>
      </c>
      <c r="I17" t="s" s="18">
        <v>22</v>
      </c>
      <c r="J17" t="s" s="30">
        <v>28</v>
      </c>
      <c r="K17" s="29">
        <f t="shared" si="36"/>
        <v>86.09999999999999</v>
      </c>
      <c r="L17" s="29">
        <v>172.8</v>
      </c>
      <c r="M17" s="29">
        <f>K17-L17</f>
        <v>-86.7</v>
      </c>
    </row>
    <row r="18" ht="20.05" customHeight="1">
      <c r="A18" s="27">
        <v>103</v>
      </c>
      <c r="B18" s="28">
        <v>2001816684</v>
      </c>
      <c r="C18" s="29">
        <v>1091119398844</v>
      </c>
      <c r="D18" s="29">
        <v>0.92</v>
      </c>
      <c r="E18" s="29">
        <v>1</v>
      </c>
      <c r="F18" s="29">
        <v>0.99</v>
      </c>
      <c r="G18" s="29">
        <f>CEILING(F18,0.5)</f>
        <v>1</v>
      </c>
      <c r="H18" t="s" s="30">
        <v>28</v>
      </c>
      <c r="I18" t="s" s="18">
        <v>22</v>
      </c>
      <c r="J18" t="s" s="30">
        <v>28</v>
      </c>
      <c r="K18" s="29">
        <f t="shared" si="36"/>
        <v>86.09999999999999</v>
      </c>
      <c r="L18" s="29">
        <v>172.8</v>
      </c>
      <c r="M18" s="29">
        <f>K18-L18</f>
        <v>-86.7</v>
      </c>
    </row>
    <row r="19" ht="20.05" customHeight="1">
      <c r="A19" s="27">
        <v>106</v>
      </c>
      <c r="B19" s="28">
        <v>2001817160</v>
      </c>
      <c r="C19" s="29">
        <v>1091119630264</v>
      </c>
      <c r="D19" s="29">
        <v>0.7</v>
      </c>
      <c r="E19" s="29">
        <v>1</v>
      </c>
      <c r="F19" s="29">
        <v>0.7</v>
      </c>
      <c r="G19" s="29">
        <f>CEILING(F19,0.5)</f>
        <v>1</v>
      </c>
      <c r="H19" t="s" s="30">
        <v>28</v>
      </c>
      <c r="I19" t="s" s="18">
        <v>22</v>
      </c>
      <c r="J19" t="s" s="30">
        <v>28</v>
      </c>
      <c r="K19" s="29">
        <f t="shared" si="36"/>
        <v>86.09999999999999</v>
      </c>
      <c r="L19" s="29">
        <v>172.8</v>
      </c>
      <c r="M19" s="29">
        <f>K19-L19</f>
        <v>-86.7</v>
      </c>
    </row>
    <row r="20" ht="20.05" customHeight="1">
      <c r="A20" s="27">
        <v>121</v>
      </c>
      <c r="B20" s="28">
        <v>2001823564</v>
      </c>
      <c r="C20" s="29">
        <v>1091121666133</v>
      </c>
      <c r="D20" s="29">
        <v>0.672</v>
      </c>
      <c r="E20" s="29">
        <v>1</v>
      </c>
      <c r="F20" s="29">
        <v>0.7</v>
      </c>
      <c r="G20" s="29">
        <f>CEILING(F20,0.5)</f>
        <v>1</v>
      </c>
      <c r="H20" t="s" s="30">
        <v>28</v>
      </c>
      <c r="I20" t="s" s="18">
        <v>22</v>
      </c>
      <c r="J20" t="s" s="30">
        <v>28</v>
      </c>
      <c r="K20" s="29">
        <f t="shared" si="36"/>
        <v>86.09999999999999</v>
      </c>
      <c r="L20" s="29">
        <v>172.8</v>
      </c>
      <c r="M20" s="29">
        <f>K20-L20</f>
        <v>-86.7</v>
      </c>
    </row>
    <row r="21" ht="20.05" customHeight="1">
      <c r="A21" s="27">
        <v>105</v>
      </c>
      <c r="B21" s="28">
        <v>2001817093</v>
      </c>
      <c r="C21" s="29">
        <v>1091121485824</v>
      </c>
      <c r="D21" s="29">
        <v>1.357</v>
      </c>
      <c r="E21" s="29">
        <v>1.5</v>
      </c>
      <c r="F21" s="29">
        <v>1.3</v>
      </c>
      <c r="G21" s="29">
        <f>CEILING(F21,0.5)</f>
        <v>1.5</v>
      </c>
      <c r="H21" t="s" s="30">
        <v>29</v>
      </c>
      <c r="I21" t="s" s="18">
        <v>22</v>
      </c>
      <c r="J21" t="s" s="30">
        <v>29</v>
      </c>
      <c r="K21" s="29">
        <f>20.5+(28.3*2)</f>
        <v>77.09999999999999</v>
      </c>
      <c r="L21" s="29">
        <v>151.1</v>
      </c>
      <c r="M21" s="29">
        <f>K21-L21</f>
        <v>-74</v>
      </c>
    </row>
    <row r="22" ht="20.05" customHeight="1">
      <c r="A22" s="27">
        <v>17</v>
      </c>
      <c r="B22" s="28">
        <v>2001806616</v>
      </c>
      <c r="C22" s="29">
        <v>1091117225484</v>
      </c>
      <c r="D22" s="29">
        <v>0.963</v>
      </c>
      <c r="E22" s="29">
        <v>1</v>
      </c>
      <c r="F22" s="29">
        <v>1.08</v>
      </c>
      <c r="G22" s="29">
        <f>CEILING(F22,0.5)</f>
        <v>1.5</v>
      </c>
      <c r="H22" t="s" s="30">
        <v>29</v>
      </c>
      <c r="I22" t="s" s="18">
        <v>20</v>
      </c>
      <c r="J22" t="s" s="30">
        <v>29</v>
      </c>
      <c r="K22" s="29">
        <f t="shared" si="9"/>
        <v>28.63</v>
      </c>
      <c r="L22" s="29">
        <v>89.59999999999999</v>
      </c>
      <c r="M22" s="29">
        <f>K22-L22</f>
        <v>-60.97</v>
      </c>
    </row>
    <row r="23" ht="20.05" customHeight="1">
      <c r="A23" s="27">
        <v>25</v>
      </c>
      <c r="B23" s="28">
        <v>2001806801</v>
      </c>
      <c r="C23" s="29">
        <v>1091117227816</v>
      </c>
      <c r="D23" s="29">
        <v>0.361</v>
      </c>
      <c r="E23" s="29">
        <v>0.5</v>
      </c>
      <c r="F23" s="29">
        <v>1.35</v>
      </c>
      <c r="G23" s="29">
        <f>CEILING(F23,0.5)</f>
        <v>1.5</v>
      </c>
      <c r="H23" t="s" s="30">
        <v>29</v>
      </c>
      <c r="I23" t="s" s="18">
        <v>20</v>
      </c>
      <c r="J23" t="s" s="30">
        <v>29</v>
      </c>
      <c r="K23" s="29">
        <v>33</v>
      </c>
      <c r="L23" s="29">
        <v>89.59999999999999</v>
      </c>
      <c r="M23" s="29">
        <f>K23-L23</f>
        <v>-56.6</v>
      </c>
    </row>
    <row r="24" ht="20.05" customHeight="1">
      <c r="A24" s="27">
        <v>57</v>
      </c>
      <c r="B24" s="28">
        <v>2001808295</v>
      </c>
      <c r="C24" s="29">
        <v>1091117435661</v>
      </c>
      <c r="D24" s="29">
        <v>0.245</v>
      </c>
      <c r="E24" s="29">
        <v>0.5</v>
      </c>
      <c r="F24" s="29">
        <v>0.2</v>
      </c>
      <c r="G24" s="29">
        <f>CEILING(F24,0.5)</f>
        <v>0.5</v>
      </c>
      <c r="H24" t="s" s="30">
        <v>30</v>
      </c>
      <c r="I24" t="s" s="18">
        <v>22</v>
      </c>
      <c r="J24" t="s" s="30">
        <v>30</v>
      </c>
      <c r="K24" s="29">
        <v>50.7</v>
      </c>
      <c r="L24" s="29">
        <v>107.3</v>
      </c>
      <c r="M24" s="29">
        <f>K24-L24</f>
        <v>-56.6</v>
      </c>
    </row>
    <row r="25" ht="20.05" customHeight="1">
      <c r="A25" s="27">
        <v>96</v>
      </c>
      <c r="B25" s="28">
        <v>2001812838</v>
      </c>
      <c r="C25" s="29">
        <v>1091118547832</v>
      </c>
      <c r="D25" s="29">
        <v>0.5580000000000001</v>
      </c>
      <c r="E25" s="29">
        <v>1</v>
      </c>
      <c r="F25" s="29">
        <v>0.6</v>
      </c>
      <c r="G25" s="29">
        <f>CEILING(F25,0.5)</f>
        <v>1</v>
      </c>
      <c r="H25" t="s" s="30">
        <v>29</v>
      </c>
      <c r="I25" t="s" s="18">
        <v>22</v>
      </c>
      <c r="J25" t="s" s="30">
        <v>29</v>
      </c>
      <c r="K25" s="29">
        <f>20.5+28.3</f>
        <v>48.8</v>
      </c>
      <c r="L25" s="29">
        <v>102.3</v>
      </c>
      <c r="M25" s="29">
        <f>K25-L25</f>
        <v>-53.5</v>
      </c>
    </row>
    <row r="26" ht="20.05" customHeight="1">
      <c r="A26" s="27">
        <v>93</v>
      </c>
      <c r="B26" s="28">
        <v>2001811809</v>
      </c>
      <c r="C26" s="29">
        <v>1091118009786</v>
      </c>
      <c r="D26" s="29">
        <v>0.5</v>
      </c>
      <c r="E26" s="29">
        <v>0.5</v>
      </c>
      <c r="F26" s="29">
        <v>0.5</v>
      </c>
      <c r="G26" s="29">
        <f>CEILING(F26,0.5)</f>
        <v>0.5</v>
      </c>
      <c r="H26" t="s" s="30">
        <v>28</v>
      </c>
      <c r="I26" t="s" s="18">
        <v>22</v>
      </c>
      <c r="J26" t="s" s="30">
        <v>28</v>
      </c>
      <c r="K26" s="29">
        <f>41.3</f>
        <v>41.3</v>
      </c>
      <c r="L26" s="29">
        <v>86.7</v>
      </c>
      <c r="M26" s="29">
        <f>K26-L26</f>
        <v>-45.4</v>
      </c>
    </row>
    <row r="27" ht="20.05" customHeight="1">
      <c r="A27" s="27">
        <v>100</v>
      </c>
      <c r="B27" s="28">
        <v>2001814580</v>
      </c>
      <c r="C27" s="29">
        <v>1091118925110</v>
      </c>
      <c r="D27" s="29">
        <v>0.127</v>
      </c>
      <c r="E27" s="29">
        <v>0.5</v>
      </c>
      <c r="F27" s="29">
        <v>0.15</v>
      </c>
      <c r="G27" s="29">
        <f>CEILING(F27,0.5)</f>
        <v>0.5</v>
      </c>
      <c r="H27" t="s" s="30">
        <v>28</v>
      </c>
      <c r="I27" t="s" s="18">
        <v>22</v>
      </c>
      <c r="J27" t="s" s="30">
        <v>28</v>
      </c>
      <c r="K27" s="29">
        <v>41.3</v>
      </c>
      <c r="L27" s="29">
        <v>86.7</v>
      </c>
      <c r="M27" s="29">
        <f>K27-L27</f>
        <v>-45.4</v>
      </c>
    </row>
    <row r="28" ht="20.05" customHeight="1">
      <c r="A28" s="27">
        <v>1</v>
      </c>
      <c r="B28" s="28">
        <v>2001806226</v>
      </c>
      <c r="C28" s="29">
        <v>1091117222065</v>
      </c>
      <c r="D28" s="29">
        <v>0.48</v>
      </c>
      <c r="E28" s="29">
        <v>0.5</v>
      </c>
      <c r="F28" s="29">
        <v>0.68</v>
      </c>
      <c r="G28" s="29">
        <f>CEILING(F28,0.5)</f>
        <v>1</v>
      </c>
      <c r="H28" t="s" s="30">
        <v>28</v>
      </c>
      <c r="I28" t="s" s="18">
        <v>20</v>
      </c>
      <c r="J28" t="s" s="30">
        <v>28</v>
      </c>
      <c r="K28" s="29">
        <v>45.4</v>
      </c>
      <c r="L28" s="29">
        <v>90.2</v>
      </c>
      <c r="M28" s="29">
        <f>K28-L28</f>
        <v>-44.8</v>
      </c>
    </row>
    <row r="29" ht="20.05" customHeight="1">
      <c r="A29" s="27">
        <v>2</v>
      </c>
      <c r="B29" s="28">
        <v>2001806229</v>
      </c>
      <c r="C29" s="29">
        <v>1091117222080</v>
      </c>
      <c r="D29" s="29">
        <v>0.5</v>
      </c>
      <c r="E29" s="29">
        <v>0.5</v>
      </c>
      <c r="F29" s="29">
        <v>0.71</v>
      </c>
      <c r="G29" s="29">
        <f>CEILING(F29,0.5)</f>
        <v>1</v>
      </c>
      <c r="H29" t="s" s="30">
        <v>28</v>
      </c>
      <c r="I29" t="s" s="18">
        <v>20</v>
      </c>
      <c r="J29" t="s" s="30">
        <v>28</v>
      </c>
      <c r="K29" s="29">
        <v>45.4</v>
      </c>
      <c r="L29" s="29">
        <v>90.2</v>
      </c>
      <c r="M29" s="29">
        <f>K29-L29</f>
        <v>-44.8</v>
      </c>
    </row>
    <row r="30" ht="20.05" customHeight="1">
      <c r="A30" s="27">
        <v>7</v>
      </c>
      <c r="B30" s="28">
        <v>2001806304</v>
      </c>
      <c r="C30" s="29">
        <v>1091117222360</v>
      </c>
      <c r="D30" s="29">
        <v>0.5</v>
      </c>
      <c r="E30" s="29">
        <v>0.5</v>
      </c>
      <c r="F30" s="29">
        <v>0.71</v>
      </c>
      <c r="G30" s="29">
        <f>CEILING(F30,0.5)</f>
        <v>1</v>
      </c>
      <c r="H30" t="s" s="30">
        <v>28</v>
      </c>
      <c r="I30" t="s" s="18">
        <v>20</v>
      </c>
      <c r="J30" t="s" s="30">
        <v>28</v>
      </c>
      <c r="K30" s="29">
        <v>45.4</v>
      </c>
      <c r="L30" s="29">
        <v>90.2</v>
      </c>
      <c r="M30" s="29">
        <f>K30-L30</f>
        <v>-44.8</v>
      </c>
    </row>
    <row r="31" ht="20.05" customHeight="1">
      <c r="A31" s="27">
        <v>8</v>
      </c>
      <c r="B31" s="28">
        <v>2001806338</v>
      </c>
      <c r="C31" s="29">
        <v>1091117222570</v>
      </c>
      <c r="D31" s="29">
        <v>0.5</v>
      </c>
      <c r="E31" s="29">
        <v>0.5</v>
      </c>
      <c r="F31" s="29">
        <v>0.7</v>
      </c>
      <c r="G31" s="29">
        <f>CEILING(F31,0.5)</f>
        <v>1</v>
      </c>
      <c r="H31" t="s" s="30">
        <v>28</v>
      </c>
      <c r="I31" t="s" s="18">
        <v>20</v>
      </c>
      <c r="J31" t="s" s="30">
        <v>28</v>
      </c>
      <c r="K31" s="29">
        <v>45.4</v>
      </c>
      <c r="L31" s="29">
        <v>90.2</v>
      </c>
      <c r="M31" s="29">
        <f>K31-L31</f>
        <v>-44.8</v>
      </c>
    </row>
    <row r="32" ht="20.05" customHeight="1">
      <c r="A32" s="27">
        <v>10</v>
      </c>
      <c r="B32" s="28">
        <v>2001806446</v>
      </c>
      <c r="C32" s="29">
        <v>1091117223211</v>
      </c>
      <c r="D32" s="29">
        <v>0.5</v>
      </c>
      <c r="E32" s="29">
        <v>0.5</v>
      </c>
      <c r="F32" s="29">
        <v>0.6899999999999999</v>
      </c>
      <c r="G32" s="29">
        <f>CEILING(F32,0.5)</f>
        <v>1</v>
      </c>
      <c r="H32" t="s" s="30">
        <v>28</v>
      </c>
      <c r="I32" t="s" s="18">
        <v>20</v>
      </c>
      <c r="J32" t="s" s="30">
        <v>28</v>
      </c>
      <c r="K32" s="29">
        <v>45.4</v>
      </c>
      <c r="L32" s="29">
        <v>90.2</v>
      </c>
      <c r="M32" s="29">
        <f>K32-L32</f>
        <v>-44.8</v>
      </c>
    </row>
    <row r="33" ht="20.05" customHeight="1">
      <c r="A33" s="27">
        <v>13</v>
      </c>
      <c r="B33" s="28">
        <v>2001806533</v>
      </c>
      <c r="C33" s="29">
        <v>1091117224353</v>
      </c>
      <c r="D33" s="29">
        <v>0.5</v>
      </c>
      <c r="E33" s="29">
        <v>0.5</v>
      </c>
      <c r="F33" s="29">
        <v>0.68</v>
      </c>
      <c r="G33" s="29">
        <f>CEILING(F33,0.5)</f>
        <v>1</v>
      </c>
      <c r="H33" t="s" s="30">
        <v>28</v>
      </c>
      <c r="I33" t="s" s="18">
        <v>20</v>
      </c>
      <c r="J33" t="s" s="30">
        <v>28</v>
      </c>
      <c r="K33" s="29">
        <v>45.4</v>
      </c>
      <c r="L33" s="29">
        <v>90.2</v>
      </c>
      <c r="M33" s="29">
        <f>K33-L33</f>
        <v>-44.8</v>
      </c>
    </row>
    <row r="34" ht="20.05" customHeight="1">
      <c r="A34" s="27">
        <v>15</v>
      </c>
      <c r="B34" s="28">
        <v>2001806567</v>
      </c>
      <c r="C34" s="29">
        <v>1091117224902</v>
      </c>
      <c r="D34" s="29">
        <v>0.952</v>
      </c>
      <c r="E34" s="29">
        <v>1</v>
      </c>
      <c r="F34" s="29">
        <v>1.16</v>
      </c>
      <c r="G34" s="29">
        <f>CEILING(F34,0.5)</f>
        <v>1.5</v>
      </c>
      <c r="H34" t="s" s="30">
        <v>28</v>
      </c>
      <c r="I34" t="s" s="18">
        <v>20</v>
      </c>
      <c r="J34" t="s" s="30">
        <v>28</v>
      </c>
      <c r="K34" s="29">
        <f t="shared" si="1"/>
        <v>90.2</v>
      </c>
      <c r="L34" s="29">
        <v>135</v>
      </c>
      <c r="M34" s="29">
        <f>K34-L34</f>
        <v>-44.8</v>
      </c>
    </row>
    <row r="35" ht="20.05" customHeight="1">
      <c r="A35" s="27">
        <v>18</v>
      </c>
      <c r="B35" s="28">
        <v>2001806652</v>
      </c>
      <c r="C35" s="29">
        <v>1091117226221</v>
      </c>
      <c r="D35" s="29">
        <v>0.5</v>
      </c>
      <c r="E35" s="29">
        <v>0.5</v>
      </c>
      <c r="F35" s="29">
        <v>0.6899999999999999</v>
      </c>
      <c r="G35" s="29">
        <f>CEILING(F35,0.5)</f>
        <v>1</v>
      </c>
      <c r="H35" t="s" s="30">
        <v>28</v>
      </c>
      <c r="I35" t="s" s="18">
        <v>20</v>
      </c>
      <c r="J35" t="s" s="30">
        <v>28</v>
      </c>
      <c r="K35" s="29">
        <v>45.4</v>
      </c>
      <c r="L35" s="29">
        <v>90.2</v>
      </c>
      <c r="M35" s="29">
        <f>K35-L35</f>
        <v>-44.8</v>
      </c>
    </row>
    <row r="36" ht="20.05" customHeight="1">
      <c r="A36" s="27">
        <v>20</v>
      </c>
      <c r="B36" s="28">
        <v>2001806726</v>
      </c>
      <c r="C36" s="29">
        <v>1091117226910</v>
      </c>
      <c r="D36" s="29">
        <v>0.5</v>
      </c>
      <c r="E36" s="29">
        <v>0.5</v>
      </c>
      <c r="F36" s="29">
        <v>0.68</v>
      </c>
      <c r="G36" s="29">
        <f>CEILING(F36,0.5)</f>
        <v>1</v>
      </c>
      <c r="H36" t="s" s="30">
        <v>28</v>
      </c>
      <c r="I36" t="s" s="18">
        <v>20</v>
      </c>
      <c r="J36" t="s" s="30">
        <v>28</v>
      </c>
      <c r="K36" s="29">
        <v>45.4</v>
      </c>
      <c r="L36" s="29">
        <v>90.2</v>
      </c>
      <c r="M36" s="29">
        <f>K36-L36</f>
        <v>-44.8</v>
      </c>
    </row>
    <row r="37" ht="20.05" customHeight="1">
      <c r="A37" s="27">
        <v>21</v>
      </c>
      <c r="B37" s="28">
        <v>2001806733</v>
      </c>
      <c r="C37" s="29">
        <v>1091117226674</v>
      </c>
      <c r="D37" s="29">
        <v>0.967</v>
      </c>
      <c r="E37" s="29">
        <v>1</v>
      </c>
      <c r="F37" s="29">
        <v>1.13</v>
      </c>
      <c r="G37" s="29">
        <f>CEILING(F37,0.5)</f>
        <v>1.5</v>
      </c>
      <c r="H37" t="s" s="30">
        <v>28</v>
      </c>
      <c r="I37" t="s" s="18">
        <v>20</v>
      </c>
      <c r="J37" t="s" s="30">
        <v>28</v>
      </c>
      <c r="K37" s="29">
        <f t="shared" si="1"/>
        <v>90.2</v>
      </c>
      <c r="L37" s="29">
        <v>135</v>
      </c>
      <c r="M37" s="29">
        <f>K37-L37</f>
        <v>-44.8</v>
      </c>
    </row>
    <row r="38" ht="20.05" customHeight="1">
      <c r="A38" s="27">
        <v>22</v>
      </c>
      <c r="B38" s="28">
        <v>2001806735</v>
      </c>
      <c r="C38" s="29">
        <v>1091117226711</v>
      </c>
      <c r="D38" s="29">
        <v>0.5</v>
      </c>
      <c r="E38" s="29">
        <v>0.5</v>
      </c>
      <c r="F38" s="29">
        <v>0.6899999999999999</v>
      </c>
      <c r="G38" s="29">
        <f>CEILING(F38,0.5)</f>
        <v>1</v>
      </c>
      <c r="H38" t="s" s="30">
        <v>28</v>
      </c>
      <c r="I38" t="s" s="18">
        <v>20</v>
      </c>
      <c r="J38" t="s" s="30">
        <v>28</v>
      </c>
      <c r="K38" s="29">
        <v>45.4</v>
      </c>
      <c r="L38" s="29">
        <v>90.2</v>
      </c>
      <c r="M38" s="29">
        <f>K38-L38</f>
        <v>-44.8</v>
      </c>
    </row>
    <row r="39" ht="20.05" customHeight="1">
      <c r="A39" s="27">
        <v>23</v>
      </c>
      <c r="B39" s="28">
        <v>2001806768</v>
      </c>
      <c r="C39" s="29">
        <v>1091117227116</v>
      </c>
      <c r="D39" s="29">
        <v>0.84</v>
      </c>
      <c r="E39" s="29">
        <v>1</v>
      </c>
      <c r="F39" s="29">
        <v>1.02</v>
      </c>
      <c r="G39" s="29">
        <f>CEILING(F39,0.5)</f>
        <v>1.5</v>
      </c>
      <c r="H39" t="s" s="30">
        <v>28</v>
      </c>
      <c r="I39" t="s" s="18">
        <v>20</v>
      </c>
      <c r="J39" t="s" s="30">
        <v>28</v>
      </c>
      <c r="K39" s="29">
        <f t="shared" si="1"/>
        <v>90.2</v>
      </c>
      <c r="L39" s="29">
        <v>135</v>
      </c>
      <c r="M39" s="29">
        <f>K39-L39</f>
        <v>-44.8</v>
      </c>
    </row>
    <row r="40" ht="20.05" customHeight="1">
      <c r="A40" s="27">
        <v>26</v>
      </c>
      <c r="B40" s="28">
        <v>2001806823</v>
      </c>
      <c r="C40" s="29">
        <v>1091117228133</v>
      </c>
      <c r="D40" s="29">
        <v>0.127</v>
      </c>
      <c r="E40" s="29">
        <v>0.5</v>
      </c>
      <c r="F40" s="29">
        <v>0.59</v>
      </c>
      <c r="G40" s="29">
        <f>CEILING(F40,0.5)</f>
        <v>1</v>
      </c>
      <c r="H40" t="s" s="30">
        <v>28</v>
      </c>
      <c r="I40" t="s" s="18">
        <v>20</v>
      </c>
      <c r="J40" t="s" s="30">
        <v>28</v>
      </c>
      <c r="K40" s="29">
        <v>45.4</v>
      </c>
      <c r="L40" s="29">
        <v>90.2</v>
      </c>
      <c r="M40" s="29">
        <f>K40-L40</f>
        <v>-44.8</v>
      </c>
    </row>
    <row r="41" ht="20.05" customHeight="1">
      <c r="A41" s="27">
        <v>27</v>
      </c>
      <c r="B41" s="28">
        <v>2001806828</v>
      </c>
      <c r="C41" s="29">
        <v>1091117228192</v>
      </c>
      <c r="D41" s="29">
        <v>0.5</v>
      </c>
      <c r="E41" s="29">
        <v>0.5</v>
      </c>
      <c r="F41" s="29">
        <v>0.6899999999999999</v>
      </c>
      <c r="G41" s="29">
        <f>CEILING(F41,0.5)</f>
        <v>1</v>
      </c>
      <c r="H41" t="s" s="30">
        <v>28</v>
      </c>
      <c r="I41" t="s" s="18">
        <v>20</v>
      </c>
      <c r="J41" t="s" s="30">
        <v>28</v>
      </c>
      <c r="K41" s="29">
        <v>45.4</v>
      </c>
      <c r="L41" s="29">
        <v>90.2</v>
      </c>
      <c r="M41" s="29">
        <f>K41-L41</f>
        <v>-44.8</v>
      </c>
    </row>
    <row r="42" ht="20.05" customHeight="1">
      <c r="A42" s="27">
        <v>29</v>
      </c>
      <c r="B42" s="28">
        <v>2001806968</v>
      </c>
      <c r="C42" s="29">
        <v>1091117229183</v>
      </c>
      <c r="D42" s="29">
        <v>0.5</v>
      </c>
      <c r="E42" s="29">
        <v>0.5</v>
      </c>
      <c r="F42" s="29">
        <v>0.68</v>
      </c>
      <c r="G42" s="29">
        <f>CEILING(F42,0.5)</f>
        <v>1</v>
      </c>
      <c r="H42" t="s" s="30">
        <v>28</v>
      </c>
      <c r="I42" t="s" s="18">
        <v>20</v>
      </c>
      <c r="J42" t="s" s="30">
        <v>28</v>
      </c>
      <c r="K42" s="29">
        <v>45.4</v>
      </c>
      <c r="L42" s="29">
        <v>90.2</v>
      </c>
      <c r="M42" s="29">
        <f>K42-L42</f>
        <v>-44.8</v>
      </c>
    </row>
    <row r="43" ht="20.05" customHeight="1">
      <c r="A43" s="27">
        <v>30</v>
      </c>
      <c r="B43" s="28">
        <v>2001807004</v>
      </c>
      <c r="C43" s="29">
        <v>1091117229290</v>
      </c>
      <c r="D43" s="29">
        <v>0.5</v>
      </c>
      <c r="E43" s="29">
        <v>0.5</v>
      </c>
      <c r="F43" s="29">
        <v>0.68</v>
      </c>
      <c r="G43" s="29">
        <f>CEILING(F43,0.5)</f>
        <v>1</v>
      </c>
      <c r="H43" t="s" s="30">
        <v>28</v>
      </c>
      <c r="I43" t="s" s="18">
        <v>20</v>
      </c>
      <c r="J43" t="s" s="30">
        <v>28</v>
      </c>
      <c r="K43" s="29">
        <v>45.4</v>
      </c>
      <c r="L43" s="29">
        <v>90.2</v>
      </c>
      <c r="M43" s="29">
        <f>K43-L43</f>
        <v>-44.8</v>
      </c>
    </row>
    <row r="44" ht="20.05" customHeight="1">
      <c r="A44" s="27">
        <v>32</v>
      </c>
      <c r="B44" s="28">
        <v>2001807036</v>
      </c>
      <c r="C44" s="29">
        <v>1091117323005</v>
      </c>
      <c r="D44" s="29">
        <v>1.459</v>
      </c>
      <c r="E44" s="29">
        <v>1.5</v>
      </c>
      <c r="F44" s="29">
        <v>1.64</v>
      </c>
      <c r="G44" s="29">
        <f>CEILING(F44,0.5)</f>
        <v>2</v>
      </c>
      <c r="H44" t="s" s="30">
        <v>28</v>
      </c>
      <c r="I44" t="s" s="18">
        <v>20</v>
      </c>
      <c r="J44" t="s" s="30">
        <v>28</v>
      </c>
      <c r="K44" s="29">
        <f t="shared" si="104" ref="K44:K121">45.4+(44.8*2)</f>
        <v>135</v>
      </c>
      <c r="L44" s="29">
        <v>179.8</v>
      </c>
      <c r="M44" s="29">
        <f>K44-L44</f>
        <v>-44.8</v>
      </c>
    </row>
    <row r="45" ht="20.05" customHeight="1">
      <c r="A45" s="27">
        <v>34</v>
      </c>
      <c r="B45" s="28">
        <v>2001807084</v>
      </c>
      <c r="C45" s="29">
        <v>1091117323215</v>
      </c>
      <c r="D45" s="29">
        <v>0.5</v>
      </c>
      <c r="E45" s="29">
        <v>0.5</v>
      </c>
      <c r="F45" s="29">
        <v>0.67</v>
      </c>
      <c r="G45" s="29">
        <f>CEILING(F45,0.5)</f>
        <v>1</v>
      </c>
      <c r="H45" t="s" s="30">
        <v>28</v>
      </c>
      <c r="I45" t="s" s="18">
        <v>20</v>
      </c>
      <c r="J45" t="s" s="30">
        <v>28</v>
      </c>
      <c r="K45" s="29">
        <v>45.4</v>
      </c>
      <c r="L45" s="29">
        <v>90.2</v>
      </c>
      <c r="M45" s="29">
        <f>K45-L45</f>
        <v>-44.8</v>
      </c>
    </row>
    <row r="46" ht="20.05" customHeight="1">
      <c r="A46" s="27">
        <v>39</v>
      </c>
      <c r="B46" s="28">
        <v>2001807329</v>
      </c>
      <c r="C46" s="29">
        <v>1091117333100</v>
      </c>
      <c r="D46" s="29">
        <v>0.5</v>
      </c>
      <c r="E46" s="29">
        <v>0.5</v>
      </c>
      <c r="F46" s="29">
        <v>0.73</v>
      </c>
      <c r="G46" s="29">
        <f>CEILING(F46,0.5)</f>
        <v>1</v>
      </c>
      <c r="H46" t="s" s="30">
        <v>28</v>
      </c>
      <c r="I46" t="s" s="18">
        <v>20</v>
      </c>
      <c r="J46" t="s" s="30">
        <v>28</v>
      </c>
      <c r="K46" s="29">
        <v>45.4</v>
      </c>
      <c r="L46" s="29">
        <v>90.2</v>
      </c>
      <c r="M46" s="29">
        <f>K46-L46</f>
        <v>-44.8</v>
      </c>
    </row>
    <row r="47" ht="20.05" customHeight="1">
      <c r="A47" s="27">
        <v>42</v>
      </c>
      <c r="B47" s="28">
        <v>2001807613</v>
      </c>
      <c r="C47" s="29">
        <v>1091117333251</v>
      </c>
      <c r="D47" s="29">
        <v>0.83</v>
      </c>
      <c r="E47" s="29">
        <v>1</v>
      </c>
      <c r="F47" s="29">
        <v>1.04</v>
      </c>
      <c r="G47" s="29">
        <f>CEILING(F47,0.5)</f>
        <v>1.5</v>
      </c>
      <c r="H47" t="s" s="30">
        <v>28</v>
      </c>
      <c r="I47" t="s" s="18">
        <v>20</v>
      </c>
      <c r="J47" t="s" s="30">
        <v>28</v>
      </c>
      <c r="K47" s="29">
        <f t="shared" si="1"/>
        <v>90.2</v>
      </c>
      <c r="L47" s="29">
        <v>135</v>
      </c>
      <c r="M47" s="29">
        <f>K47-L47</f>
        <v>-44.8</v>
      </c>
    </row>
    <row r="48" ht="20.05" customHeight="1">
      <c r="A48" s="27">
        <v>43</v>
      </c>
      <c r="B48" s="28">
        <v>2001807785</v>
      </c>
      <c r="C48" s="29">
        <v>1091117326424</v>
      </c>
      <c r="D48" s="29">
        <v>0.5</v>
      </c>
      <c r="E48" s="29">
        <v>0.5</v>
      </c>
      <c r="F48" s="29">
        <v>0.68</v>
      </c>
      <c r="G48" s="29">
        <f>CEILING(F48,0.5)</f>
        <v>1</v>
      </c>
      <c r="H48" t="s" s="30">
        <v>28</v>
      </c>
      <c r="I48" t="s" s="18">
        <v>20</v>
      </c>
      <c r="J48" t="s" s="30">
        <v>28</v>
      </c>
      <c r="K48" s="29">
        <v>45.4</v>
      </c>
      <c r="L48" s="29">
        <v>90.2</v>
      </c>
      <c r="M48" s="29">
        <f>K48-L48</f>
        <v>-44.8</v>
      </c>
    </row>
    <row r="49" ht="20.05" customHeight="1">
      <c r="A49" s="27">
        <v>45</v>
      </c>
      <c r="B49" s="28">
        <v>2001807852</v>
      </c>
      <c r="C49" s="29">
        <v>1091117326925</v>
      </c>
      <c r="D49" s="29">
        <v>0.5</v>
      </c>
      <c r="E49" s="29">
        <v>0.5</v>
      </c>
      <c r="F49" s="29">
        <v>0.74</v>
      </c>
      <c r="G49" s="29">
        <f>CEILING(F49,0.5)</f>
        <v>1</v>
      </c>
      <c r="H49" t="s" s="30">
        <v>28</v>
      </c>
      <c r="I49" t="s" s="18">
        <v>20</v>
      </c>
      <c r="J49" t="s" s="30">
        <v>28</v>
      </c>
      <c r="K49" s="29">
        <v>45.4</v>
      </c>
      <c r="L49" s="29">
        <v>90.2</v>
      </c>
      <c r="M49" s="29">
        <f>K49-L49</f>
        <v>-44.8</v>
      </c>
    </row>
    <row r="50" ht="20.05" customHeight="1">
      <c r="A50" s="27">
        <v>58</v>
      </c>
      <c r="B50" s="28">
        <v>2001808475</v>
      </c>
      <c r="C50" s="29">
        <v>1091117436346</v>
      </c>
      <c r="D50" s="29">
        <v>0.5</v>
      </c>
      <c r="E50" s="29">
        <v>0.5</v>
      </c>
      <c r="F50" s="29">
        <v>0.7</v>
      </c>
      <c r="G50" s="29">
        <f>CEILING(F50,0.5)</f>
        <v>1</v>
      </c>
      <c r="H50" t="s" s="30">
        <v>28</v>
      </c>
      <c r="I50" t="s" s="18">
        <v>20</v>
      </c>
      <c r="J50" t="s" s="30">
        <v>28</v>
      </c>
      <c r="K50" s="29">
        <v>45.4</v>
      </c>
      <c r="L50" s="29">
        <v>90.2</v>
      </c>
      <c r="M50" s="29">
        <f>K50-L50</f>
        <v>-44.8</v>
      </c>
    </row>
    <row r="51" ht="20.05" customHeight="1">
      <c r="A51" s="27">
        <v>63</v>
      </c>
      <c r="B51" s="28">
        <v>2001808679</v>
      </c>
      <c r="C51" s="29">
        <v>1091117437035</v>
      </c>
      <c r="D51" s="29">
        <v>0.5</v>
      </c>
      <c r="E51" s="29">
        <v>0.5</v>
      </c>
      <c r="F51" s="29">
        <v>0.72</v>
      </c>
      <c r="G51" s="29">
        <f>CEILING(F51,0.5)</f>
        <v>1</v>
      </c>
      <c r="H51" t="s" s="30">
        <v>28</v>
      </c>
      <c r="I51" t="s" s="18">
        <v>20</v>
      </c>
      <c r="J51" t="s" s="30">
        <v>28</v>
      </c>
      <c r="K51" s="29">
        <v>45.4</v>
      </c>
      <c r="L51" s="29">
        <v>90.2</v>
      </c>
      <c r="M51" s="29">
        <f>K51-L51</f>
        <v>-44.8</v>
      </c>
    </row>
    <row r="52" ht="20.05" customHeight="1">
      <c r="A52" s="27">
        <v>67</v>
      </c>
      <c r="B52" s="28">
        <v>2001808837</v>
      </c>
      <c r="C52" s="29">
        <v>1091117437890</v>
      </c>
      <c r="D52" s="29">
        <v>0.5</v>
      </c>
      <c r="E52" s="29">
        <v>0.5</v>
      </c>
      <c r="F52" s="29">
        <v>0.67</v>
      </c>
      <c r="G52" s="29">
        <f>CEILING(F52,0.5)</f>
        <v>1</v>
      </c>
      <c r="H52" t="s" s="30">
        <v>28</v>
      </c>
      <c r="I52" t="s" s="18">
        <v>20</v>
      </c>
      <c r="J52" t="s" s="30">
        <v>28</v>
      </c>
      <c r="K52" s="29">
        <v>45.4</v>
      </c>
      <c r="L52" s="29">
        <v>90.2</v>
      </c>
      <c r="M52" s="29">
        <f>K52-L52</f>
        <v>-44.8</v>
      </c>
    </row>
    <row r="53" ht="20.05" customHeight="1">
      <c r="A53" s="27">
        <v>68</v>
      </c>
      <c r="B53" s="28">
        <v>2001808883</v>
      </c>
      <c r="C53" s="29">
        <v>1091117438074</v>
      </c>
      <c r="D53" s="29">
        <v>0.5</v>
      </c>
      <c r="E53" s="29">
        <v>0.5</v>
      </c>
      <c r="F53" s="29">
        <v>0.72</v>
      </c>
      <c r="G53" s="29">
        <f>CEILING(F53,0.5)</f>
        <v>1</v>
      </c>
      <c r="H53" t="s" s="30">
        <v>28</v>
      </c>
      <c r="I53" t="s" s="18">
        <v>20</v>
      </c>
      <c r="J53" t="s" s="30">
        <v>28</v>
      </c>
      <c r="K53" s="29">
        <v>45.4</v>
      </c>
      <c r="L53" s="29">
        <v>90.2</v>
      </c>
      <c r="M53" s="29">
        <f>K53-L53</f>
        <v>-44.8</v>
      </c>
    </row>
    <row r="54" ht="20.05" customHeight="1">
      <c r="A54" s="27">
        <v>69</v>
      </c>
      <c r="B54" s="28">
        <v>2001808992</v>
      </c>
      <c r="C54" s="29">
        <v>1091117611501</v>
      </c>
      <c r="D54" s="29">
        <v>0.5</v>
      </c>
      <c r="E54" s="29">
        <v>0.5</v>
      </c>
      <c r="F54" s="29">
        <v>0.72</v>
      </c>
      <c r="G54" s="29">
        <f>CEILING(F54,0.5)</f>
        <v>1</v>
      </c>
      <c r="H54" t="s" s="30">
        <v>28</v>
      </c>
      <c r="I54" t="s" s="18">
        <v>20</v>
      </c>
      <c r="J54" t="s" s="30">
        <v>28</v>
      </c>
      <c r="K54" s="29">
        <v>45.4</v>
      </c>
      <c r="L54" s="29">
        <v>90.2</v>
      </c>
      <c r="M54" s="29">
        <f>K54-L54</f>
        <v>-44.8</v>
      </c>
    </row>
    <row r="55" ht="20.05" customHeight="1">
      <c r="A55" s="27">
        <v>70</v>
      </c>
      <c r="B55" s="28">
        <v>2001809270</v>
      </c>
      <c r="C55" s="29">
        <v>1091117613962</v>
      </c>
      <c r="D55" s="29">
        <v>0.5</v>
      </c>
      <c r="E55" s="29">
        <v>0.5</v>
      </c>
      <c r="F55" s="29">
        <v>0.68</v>
      </c>
      <c r="G55" s="29">
        <f>CEILING(F55,0.5)</f>
        <v>1</v>
      </c>
      <c r="H55" t="s" s="30">
        <v>28</v>
      </c>
      <c r="I55" t="s" s="18">
        <v>20</v>
      </c>
      <c r="J55" t="s" s="30">
        <v>28</v>
      </c>
      <c r="K55" s="29">
        <v>45.4</v>
      </c>
      <c r="L55" s="29">
        <v>90.2</v>
      </c>
      <c r="M55" s="29">
        <f>K55-L55</f>
        <v>-44.8</v>
      </c>
    </row>
    <row r="56" ht="20.05" customHeight="1">
      <c r="A56" s="27">
        <v>76</v>
      </c>
      <c r="B56" s="28">
        <v>2001809934</v>
      </c>
      <c r="C56" s="29">
        <v>1091117803511</v>
      </c>
      <c r="D56" s="29">
        <v>0.361</v>
      </c>
      <c r="E56" s="29">
        <v>0.5</v>
      </c>
      <c r="F56" s="29">
        <v>0.82</v>
      </c>
      <c r="G56" s="29">
        <f>CEILING(F56,0.5)</f>
        <v>1</v>
      </c>
      <c r="H56" t="s" s="30">
        <v>28</v>
      </c>
      <c r="I56" t="s" s="18">
        <v>20</v>
      </c>
      <c r="J56" t="s" s="30">
        <v>28</v>
      </c>
      <c r="K56" s="29">
        <v>45.4</v>
      </c>
      <c r="L56" s="29">
        <v>90.2</v>
      </c>
      <c r="M56" s="29">
        <f>K56-L56</f>
        <v>-44.8</v>
      </c>
    </row>
    <row r="57" ht="20.05" customHeight="1">
      <c r="A57" s="27">
        <v>78</v>
      </c>
      <c r="B57" s="28">
        <v>2001810125</v>
      </c>
      <c r="C57" s="29">
        <v>1091117804314</v>
      </c>
      <c r="D57" s="29">
        <v>0.5</v>
      </c>
      <c r="E57" s="29">
        <v>0.5</v>
      </c>
      <c r="F57" s="29">
        <v>0.66</v>
      </c>
      <c r="G57" s="29">
        <f>CEILING(F57,0.5)</f>
        <v>1</v>
      </c>
      <c r="H57" t="s" s="30">
        <v>28</v>
      </c>
      <c r="I57" t="s" s="18">
        <v>20</v>
      </c>
      <c r="J57" t="s" s="30">
        <v>28</v>
      </c>
      <c r="K57" s="29">
        <v>45.4</v>
      </c>
      <c r="L57" s="29">
        <v>90.2</v>
      </c>
      <c r="M57" s="29">
        <f>K57-L57</f>
        <v>-44.8</v>
      </c>
    </row>
    <row r="58" ht="20.05" customHeight="1">
      <c r="A58" s="27">
        <v>79</v>
      </c>
      <c r="B58" s="28">
        <v>2001810281</v>
      </c>
      <c r="C58" s="29">
        <v>1091117805390</v>
      </c>
      <c r="D58" s="29">
        <v>0.5</v>
      </c>
      <c r="E58" s="29">
        <v>0.5</v>
      </c>
      <c r="F58" s="29">
        <v>0.68</v>
      </c>
      <c r="G58" s="29">
        <f>CEILING(F58,0.5)</f>
        <v>1</v>
      </c>
      <c r="H58" t="s" s="30">
        <v>28</v>
      </c>
      <c r="I58" t="s" s="18">
        <v>20</v>
      </c>
      <c r="J58" t="s" s="30">
        <v>28</v>
      </c>
      <c r="K58" s="29">
        <v>45.4</v>
      </c>
      <c r="L58" s="29">
        <v>90.2</v>
      </c>
      <c r="M58" s="29">
        <f>K58-L58</f>
        <v>-44.8</v>
      </c>
    </row>
    <row r="59" ht="20.05" customHeight="1">
      <c r="A59" s="27">
        <v>82</v>
      </c>
      <c r="B59" s="28">
        <v>2001811039</v>
      </c>
      <c r="C59" s="29">
        <v>1091117904860</v>
      </c>
      <c r="D59" s="29">
        <v>0.488</v>
      </c>
      <c r="E59" s="29">
        <v>0.5</v>
      </c>
      <c r="F59" s="29">
        <v>0.68</v>
      </c>
      <c r="G59" s="29">
        <f>CEILING(F59,0.5)</f>
        <v>1</v>
      </c>
      <c r="H59" t="s" s="30">
        <v>28</v>
      </c>
      <c r="I59" t="s" s="18">
        <v>20</v>
      </c>
      <c r="J59" t="s" s="30">
        <v>28</v>
      </c>
      <c r="K59" s="29">
        <v>45.4</v>
      </c>
      <c r="L59" s="29">
        <v>90.2</v>
      </c>
      <c r="M59" s="29">
        <f>K59-L59</f>
        <v>-44.8</v>
      </c>
    </row>
    <row r="60" ht="20.05" customHeight="1">
      <c r="A60" s="27">
        <v>83</v>
      </c>
      <c r="B60" s="28">
        <v>2001811058</v>
      </c>
      <c r="C60" s="29">
        <v>1091117905022</v>
      </c>
      <c r="D60" s="29">
        <v>0.5</v>
      </c>
      <c r="E60" s="29">
        <v>0.5</v>
      </c>
      <c r="F60" s="29">
        <v>0.72</v>
      </c>
      <c r="G60" s="29">
        <f>CEILING(F60,0.5)</f>
        <v>1</v>
      </c>
      <c r="H60" t="s" s="30">
        <v>28</v>
      </c>
      <c r="I60" t="s" s="18">
        <v>20</v>
      </c>
      <c r="J60" t="s" s="30">
        <v>28</v>
      </c>
      <c r="K60" s="29">
        <v>45.4</v>
      </c>
      <c r="L60" s="29">
        <v>90.2</v>
      </c>
      <c r="M60" s="29">
        <f>K60-L60</f>
        <v>-44.8</v>
      </c>
    </row>
    <row r="61" ht="20.05" customHeight="1">
      <c r="A61" s="27">
        <v>88</v>
      </c>
      <c r="B61" s="28">
        <v>2001811306</v>
      </c>
      <c r="C61" s="29">
        <v>1091117958163</v>
      </c>
      <c r="D61" s="29">
        <v>0.945</v>
      </c>
      <c r="E61" s="29">
        <v>1</v>
      </c>
      <c r="F61" s="29">
        <v>1.1</v>
      </c>
      <c r="G61" s="29">
        <f>CEILING(F61,0.5)</f>
        <v>1.5</v>
      </c>
      <c r="H61" t="s" s="30">
        <v>28</v>
      </c>
      <c r="I61" t="s" s="18">
        <v>20</v>
      </c>
      <c r="J61" t="s" s="30">
        <v>28</v>
      </c>
      <c r="K61" s="29">
        <f t="shared" si="1"/>
        <v>90.2</v>
      </c>
      <c r="L61" s="29">
        <v>135</v>
      </c>
      <c r="M61" s="29">
        <f>K61-L61</f>
        <v>-44.8</v>
      </c>
    </row>
    <row r="62" ht="20.05" customHeight="1">
      <c r="A62" s="27">
        <v>94</v>
      </c>
      <c r="B62" s="28">
        <v>2001812195</v>
      </c>
      <c r="C62" s="29">
        <v>1091118442390</v>
      </c>
      <c r="D62" s="29">
        <v>0.5</v>
      </c>
      <c r="E62" s="29">
        <v>0.5</v>
      </c>
      <c r="F62" s="29">
        <v>0.67</v>
      </c>
      <c r="G62" s="29">
        <f>CEILING(F62,0.5)</f>
        <v>1</v>
      </c>
      <c r="H62" t="s" s="30">
        <v>28</v>
      </c>
      <c r="I62" t="s" s="18">
        <v>20</v>
      </c>
      <c r="J62" t="s" s="30">
        <v>28</v>
      </c>
      <c r="K62" s="29">
        <v>45.4</v>
      </c>
      <c r="L62" s="29">
        <v>90.2</v>
      </c>
      <c r="M62" s="29">
        <f>K62-L62</f>
        <v>-44.8</v>
      </c>
    </row>
    <row r="63" ht="20.05" customHeight="1">
      <c r="A63" s="27">
        <v>98</v>
      </c>
      <c r="B63" s="28">
        <v>2001812941</v>
      </c>
      <c r="C63" s="29">
        <v>1091118551656</v>
      </c>
      <c r="D63" s="29">
        <v>0.5</v>
      </c>
      <c r="E63" s="29">
        <v>0.5</v>
      </c>
      <c r="F63" s="29">
        <v>0.73</v>
      </c>
      <c r="G63" s="29">
        <f>CEILING(F63,0.5)</f>
        <v>1</v>
      </c>
      <c r="H63" t="s" s="30">
        <v>28</v>
      </c>
      <c r="I63" t="s" s="18">
        <v>20</v>
      </c>
      <c r="J63" t="s" s="30">
        <v>28</v>
      </c>
      <c r="K63" s="29">
        <v>45.4</v>
      </c>
      <c r="L63" s="29">
        <v>90.2</v>
      </c>
      <c r="M63" s="29">
        <f>K63-L63</f>
        <v>-44.8</v>
      </c>
    </row>
    <row r="64" ht="20.05" customHeight="1">
      <c r="A64" s="27">
        <v>11</v>
      </c>
      <c r="B64" s="28">
        <v>2001806458</v>
      </c>
      <c r="C64" s="29">
        <v>1091117223244</v>
      </c>
      <c r="D64" s="29">
        <v>0.7</v>
      </c>
      <c r="E64" s="29">
        <v>1</v>
      </c>
      <c r="F64" s="29">
        <v>1</v>
      </c>
      <c r="G64" s="29">
        <f>CEILING(F64,0.5)</f>
        <v>1</v>
      </c>
      <c r="H64" t="s" s="30">
        <v>29</v>
      </c>
      <c r="I64" t="s" s="18">
        <v>20</v>
      </c>
      <c r="J64" t="s" s="30">
        <v>29</v>
      </c>
      <c r="K64" s="29">
        <f t="shared" si="9"/>
        <v>28.63</v>
      </c>
      <c r="L64" s="29">
        <v>61.3</v>
      </c>
      <c r="M64" s="29">
        <f>K64-L64</f>
        <v>-32.67</v>
      </c>
    </row>
    <row r="65" ht="20.05" customHeight="1">
      <c r="A65" s="27">
        <v>28</v>
      </c>
      <c r="B65" s="28">
        <v>2001806885</v>
      </c>
      <c r="C65" s="29">
        <v>1091117229776</v>
      </c>
      <c r="D65" s="29">
        <v>0.84</v>
      </c>
      <c r="E65" s="29">
        <v>1</v>
      </c>
      <c r="F65" s="29">
        <v>1</v>
      </c>
      <c r="G65" s="29">
        <f>CEILING(F65,0.5)</f>
        <v>1</v>
      </c>
      <c r="H65" t="s" s="30">
        <v>29</v>
      </c>
      <c r="I65" t="s" s="18">
        <v>20</v>
      </c>
      <c r="J65" t="s" s="30">
        <v>29</v>
      </c>
      <c r="K65" s="29">
        <f t="shared" si="9"/>
        <v>28.63</v>
      </c>
      <c r="L65" s="29">
        <v>61.3</v>
      </c>
      <c r="M65" s="29">
        <f>K65-L65</f>
        <v>-32.67</v>
      </c>
    </row>
    <row r="66" ht="20.05" customHeight="1">
      <c r="A66" s="27">
        <v>33</v>
      </c>
      <c r="B66" s="28">
        <v>2001807058</v>
      </c>
      <c r="C66" s="29">
        <v>1091117323112</v>
      </c>
      <c r="D66" s="29">
        <v>1.168</v>
      </c>
      <c r="E66" s="29">
        <v>1.5</v>
      </c>
      <c r="F66" s="29">
        <v>1.15</v>
      </c>
      <c r="G66" s="29">
        <f>CEILING(F66,0.5)</f>
        <v>1.5</v>
      </c>
      <c r="H66" t="s" s="30">
        <v>29</v>
      </c>
      <c r="I66" t="s" s="18">
        <v>20</v>
      </c>
      <c r="J66" t="s" s="30">
        <v>29</v>
      </c>
      <c r="K66" s="29">
        <f t="shared" si="153" ref="K66:K76">0.33+(2*28.3)</f>
        <v>56.93</v>
      </c>
      <c r="L66" s="29">
        <v>89.59999999999999</v>
      </c>
      <c r="M66" s="29">
        <f>K66-L66</f>
        <v>-32.67</v>
      </c>
    </row>
    <row r="67" ht="20.05" customHeight="1">
      <c r="A67" s="27">
        <v>44</v>
      </c>
      <c r="B67" s="28">
        <v>2001807814</v>
      </c>
      <c r="C67" s="29">
        <v>1091117326612</v>
      </c>
      <c r="D67" s="29">
        <v>0.607</v>
      </c>
      <c r="E67" s="29">
        <v>1</v>
      </c>
      <c r="F67" s="29">
        <v>0.79</v>
      </c>
      <c r="G67" s="29">
        <f>CEILING(F67,0.5)</f>
        <v>1</v>
      </c>
      <c r="H67" t="s" s="30">
        <v>29</v>
      </c>
      <c r="I67" t="s" s="18">
        <v>20</v>
      </c>
      <c r="J67" t="s" s="30">
        <v>29</v>
      </c>
      <c r="K67" s="29">
        <f t="shared" si="9"/>
        <v>28.63</v>
      </c>
      <c r="L67" s="29">
        <v>61.3</v>
      </c>
      <c r="M67" s="29">
        <f>K67-L67</f>
        <v>-32.67</v>
      </c>
    </row>
    <row r="68" ht="20.05" customHeight="1">
      <c r="A68" s="27">
        <v>48</v>
      </c>
      <c r="B68" s="28">
        <v>2001807956</v>
      </c>
      <c r="C68" s="29">
        <v>1091117327275</v>
      </c>
      <c r="D68" s="29">
        <v>1.08</v>
      </c>
      <c r="E68" s="29">
        <v>1.5</v>
      </c>
      <c r="F68" s="29">
        <v>1.08</v>
      </c>
      <c r="G68" s="29">
        <f>CEILING(F68,0.5)</f>
        <v>1.5</v>
      </c>
      <c r="H68" t="s" s="30">
        <v>29</v>
      </c>
      <c r="I68" t="s" s="18">
        <v>20</v>
      </c>
      <c r="J68" t="s" s="30">
        <v>29</v>
      </c>
      <c r="K68" s="29">
        <f t="shared" si="153"/>
        <v>56.93</v>
      </c>
      <c r="L68" s="29">
        <v>89.59999999999999</v>
      </c>
      <c r="M68" s="29">
        <f>K68-L68</f>
        <v>-32.67</v>
      </c>
    </row>
    <row r="69" ht="20.05" customHeight="1">
      <c r="A69" s="27">
        <v>59</v>
      </c>
      <c r="B69" s="28">
        <v>2001808507</v>
      </c>
      <c r="C69" s="29">
        <v>1091117436383</v>
      </c>
      <c r="D69" s="29">
        <v>0.607</v>
      </c>
      <c r="E69" s="29">
        <v>1</v>
      </c>
      <c r="F69" s="29">
        <v>0.79</v>
      </c>
      <c r="G69" s="29">
        <f>CEILING(F69,0.5)</f>
        <v>1</v>
      </c>
      <c r="H69" t="s" s="30">
        <v>29</v>
      </c>
      <c r="I69" t="s" s="18">
        <v>20</v>
      </c>
      <c r="J69" t="s" s="30">
        <v>29</v>
      </c>
      <c r="K69" s="29">
        <f t="shared" si="9"/>
        <v>28.63</v>
      </c>
      <c r="L69" s="29">
        <v>61.3</v>
      </c>
      <c r="M69" s="29">
        <f>K69-L69</f>
        <v>-32.67</v>
      </c>
    </row>
    <row r="70" ht="20.05" customHeight="1">
      <c r="A70" s="27">
        <v>62</v>
      </c>
      <c r="B70" s="28">
        <v>2001808675</v>
      </c>
      <c r="C70" s="29">
        <v>1091117437050</v>
      </c>
      <c r="D70" s="29">
        <v>1.183</v>
      </c>
      <c r="E70" s="29">
        <v>1.5</v>
      </c>
      <c r="F70" s="29">
        <v>1.2</v>
      </c>
      <c r="G70" s="29">
        <f>CEILING(F70,0.5)</f>
        <v>1.5</v>
      </c>
      <c r="H70" t="s" s="30">
        <v>29</v>
      </c>
      <c r="I70" t="s" s="18">
        <v>20</v>
      </c>
      <c r="J70" t="s" s="30">
        <v>29</v>
      </c>
      <c r="K70" s="29">
        <f t="shared" si="153"/>
        <v>56.93</v>
      </c>
      <c r="L70" s="29">
        <v>89.59999999999999</v>
      </c>
      <c r="M70" s="29">
        <f>K70-L70</f>
        <v>-32.67</v>
      </c>
    </row>
    <row r="71" ht="20.05" customHeight="1">
      <c r="A71" s="27">
        <v>92</v>
      </c>
      <c r="B71" s="28">
        <v>2001811604</v>
      </c>
      <c r="C71" s="29">
        <v>1091118004245</v>
      </c>
      <c r="D71" s="29">
        <v>0.721</v>
      </c>
      <c r="E71" s="29">
        <v>1</v>
      </c>
      <c r="F71" s="29">
        <v>0.8</v>
      </c>
      <c r="G71" s="29">
        <f>CEILING(F71,0.5)</f>
        <v>1</v>
      </c>
      <c r="H71" t="s" s="30">
        <v>29</v>
      </c>
      <c r="I71" t="s" s="18">
        <v>20</v>
      </c>
      <c r="J71" t="s" s="30">
        <v>29</v>
      </c>
      <c r="K71" s="29">
        <f t="shared" si="9"/>
        <v>28.63</v>
      </c>
      <c r="L71" s="29">
        <v>61.3</v>
      </c>
      <c r="M71" s="29">
        <f>K71-L71</f>
        <v>-32.67</v>
      </c>
    </row>
    <row r="72" ht="20.05" customHeight="1">
      <c r="A72" s="27">
        <v>4</v>
      </c>
      <c r="B72" s="28">
        <v>2001806233</v>
      </c>
      <c r="C72" s="29">
        <v>1091117222135</v>
      </c>
      <c r="D72" s="29">
        <v>0.245</v>
      </c>
      <c r="E72" s="29">
        <v>0.5</v>
      </c>
      <c r="F72" s="29">
        <v>0.78</v>
      </c>
      <c r="G72" s="29">
        <f>CEILING(F72,0.5)</f>
        <v>1</v>
      </c>
      <c r="H72" t="s" s="30">
        <v>29</v>
      </c>
      <c r="I72" t="s" s="18">
        <v>20</v>
      </c>
      <c r="J72" t="s" s="30">
        <v>29</v>
      </c>
      <c r="K72" s="29">
        <v>33</v>
      </c>
      <c r="L72" s="29">
        <v>61.3</v>
      </c>
      <c r="M72" s="29">
        <f>K72-L72</f>
        <v>-28.3</v>
      </c>
    </row>
    <row r="73" ht="20.05" customHeight="1">
      <c r="A73" s="27">
        <v>14</v>
      </c>
      <c r="B73" s="28">
        <v>2001806547</v>
      </c>
      <c r="C73" s="29">
        <v>1091117224611</v>
      </c>
      <c r="D73" s="29">
        <v>0.127</v>
      </c>
      <c r="E73" s="29">
        <v>0.5</v>
      </c>
      <c r="F73" s="29">
        <v>1</v>
      </c>
      <c r="G73" s="29">
        <f>CEILING(F73,0.5)</f>
        <v>1</v>
      </c>
      <c r="H73" t="s" s="30">
        <v>29</v>
      </c>
      <c r="I73" t="s" s="18">
        <v>20</v>
      </c>
      <c r="J73" t="s" s="30">
        <v>29</v>
      </c>
      <c r="K73" s="29">
        <v>33</v>
      </c>
      <c r="L73" s="29">
        <v>61.3</v>
      </c>
      <c r="M73" s="29">
        <f>K73-L73</f>
        <v>-28.3</v>
      </c>
    </row>
    <row r="74" ht="20.05" customHeight="1">
      <c r="A74" s="27">
        <v>16</v>
      </c>
      <c r="B74" s="28">
        <v>2001806575</v>
      </c>
      <c r="C74" s="29">
        <v>1091117225016</v>
      </c>
      <c r="D74" s="29">
        <v>0.5</v>
      </c>
      <c r="E74" s="29">
        <v>0.5</v>
      </c>
      <c r="F74" s="29">
        <v>0.68</v>
      </c>
      <c r="G74" s="29">
        <f>CEILING(F74,0.5)</f>
        <v>1</v>
      </c>
      <c r="H74" t="s" s="30">
        <v>29</v>
      </c>
      <c r="I74" t="s" s="18">
        <v>20</v>
      </c>
      <c r="J74" t="s" s="30">
        <v>29</v>
      </c>
      <c r="K74" s="29">
        <v>33</v>
      </c>
      <c r="L74" s="29">
        <v>61.3</v>
      </c>
      <c r="M74" s="29">
        <f>K74-L74</f>
        <v>-28.3</v>
      </c>
    </row>
    <row r="75" ht="20.05" customHeight="1">
      <c r="A75" s="27">
        <v>61</v>
      </c>
      <c r="B75" s="28">
        <v>2001808585</v>
      </c>
      <c r="C75" s="29">
        <v>1091117436652</v>
      </c>
      <c r="D75" s="29">
        <v>0.5</v>
      </c>
      <c r="E75" s="29">
        <v>0.5</v>
      </c>
      <c r="F75" s="29">
        <v>0.72</v>
      </c>
      <c r="G75" s="29">
        <f>CEILING(F75,0.5)</f>
        <v>1</v>
      </c>
      <c r="H75" t="s" s="30">
        <v>29</v>
      </c>
      <c r="I75" t="s" s="18">
        <v>20</v>
      </c>
      <c r="J75" t="s" s="30">
        <v>29</v>
      </c>
      <c r="K75" s="29">
        <v>33</v>
      </c>
      <c r="L75" s="29">
        <v>61.3</v>
      </c>
      <c r="M75" s="29">
        <f>K75-L75</f>
        <v>-28.3</v>
      </c>
    </row>
    <row r="76" ht="20.05" customHeight="1">
      <c r="A76" s="27">
        <v>41</v>
      </c>
      <c r="B76" s="28">
        <v>2001807415</v>
      </c>
      <c r="C76" s="29">
        <v>1091117325094</v>
      </c>
      <c r="D76" s="29">
        <v>1.048</v>
      </c>
      <c r="E76" s="29">
        <v>1.5</v>
      </c>
      <c r="F76" s="29">
        <v>1</v>
      </c>
      <c r="G76" s="29">
        <f>CEILING(F76,0.5)</f>
        <v>1</v>
      </c>
      <c r="H76" t="s" s="30">
        <v>29</v>
      </c>
      <c r="I76" t="s" s="18">
        <v>20</v>
      </c>
      <c r="J76" t="s" s="30">
        <v>29</v>
      </c>
      <c r="K76" s="29">
        <f t="shared" si="153"/>
        <v>56.93</v>
      </c>
      <c r="L76" s="29">
        <v>61.3</v>
      </c>
      <c r="M76" s="29">
        <f>K76-L76</f>
        <v>-4.37</v>
      </c>
    </row>
    <row r="77" ht="20.05" customHeight="1">
      <c r="A77" s="27">
        <v>72</v>
      </c>
      <c r="B77" s="28">
        <v>2001809592</v>
      </c>
      <c r="C77" s="29">
        <v>1091117616121</v>
      </c>
      <c r="D77" s="29">
        <v>1.505</v>
      </c>
      <c r="E77" s="29">
        <v>2</v>
      </c>
      <c r="F77" s="29">
        <v>1.5</v>
      </c>
      <c r="G77" s="29">
        <f>CEILING(F77,0.5)</f>
        <v>1.5</v>
      </c>
      <c r="H77" t="s" s="30">
        <v>29</v>
      </c>
      <c r="I77" t="s" s="18">
        <v>20</v>
      </c>
      <c r="J77" t="s" s="30">
        <v>29</v>
      </c>
      <c r="K77" s="29">
        <f>0.33+(3*28.3)</f>
        <v>85.23</v>
      </c>
      <c r="L77" s="29">
        <v>89.59999999999999</v>
      </c>
      <c r="M77" s="29">
        <f>K77-L77</f>
        <v>-4.37</v>
      </c>
    </row>
    <row r="78" ht="20.05" customHeight="1">
      <c r="A78" s="27">
        <v>91</v>
      </c>
      <c r="B78" s="28">
        <v>2001811475</v>
      </c>
      <c r="C78" s="29">
        <v>1091121844806</v>
      </c>
      <c r="D78" s="29">
        <v>0.6889999999999999</v>
      </c>
      <c r="E78" s="29">
        <v>1</v>
      </c>
      <c r="F78" s="29">
        <v>0.5</v>
      </c>
      <c r="G78" s="29">
        <f>CEILING(F78,0.5)</f>
        <v>0.5</v>
      </c>
      <c r="H78" t="s" s="30">
        <v>29</v>
      </c>
      <c r="I78" t="s" s="18">
        <v>20</v>
      </c>
      <c r="J78" t="s" s="30">
        <v>29</v>
      </c>
      <c r="K78" s="29">
        <f t="shared" si="9"/>
        <v>28.63</v>
      </c>
      <c r="L78" s="29">
        <v>33</v>
      </c>
      <c r="M78" s="29">
        <f>K78-L78</f>
        <v>-4.37</v>
      </c>
    </row>
    <row r="79" ht="20.05" customHeight="1">
      <c r="A79" s="27">
        <v>123</v>
      </c>
      <c r="B79" s="28">
        <v>2001827036</v>
      </c>
      <c r="C79" s="29">
        <v>1091122418320</v>
      </c>
      <c r="D79" s="29">
        <v>2.176</v>
      </c>
      <c r="E79" s="29">
        <v>2.5</v>
      </c>
      <c r="F79" s="29">
        <v>1.6</v>
      </c>
      <c r="G79" s="29">
        <f>CEILING(F79,0.5)</f>
        <v>2</v>
      </c>
      <c r="H79" t="s" s="30">
        <v>29</v>
      </c>
      <c r="I79" t="s" s="18">
        <v>20</v>
      </c>
      <c r="J79" t="s" s="30">
        <v>29</v>
      </c>
      <c r="K79" s="29">
        <f>0.33+(4*28.3)</f>
        <v>113.53</v>
      </c>
      <c r="L79" s="29">
        <v>117.9</v>
      </c>
      <c r="M79" s="29">
        <f>K79-L79</f>
        <v>-4.37</v>
      </c>
    </row>
    <row r="80" ht="20.05" customHeight="1">
      <c r="A80" s="27">
        <v>71</v>
      </c>
      <c r="B80" s="28">
        <v>2001809383</v>
      </c>
      <c r="C80" s="29">
        <v>1091117614452</v>
      </c>
      <c r="D80" s="29">
        <v>0.607</v>
      </c>
      <c r="E80" s="29">
        <v>1</v>
      </c>
      <c r="F80" s="29">
        <v>0.5</v>
      </c>
      <c r="G80" s="29">
        <f>CEILING(F80,0.5)</f>
        <v>0.5</v>
      </c>
      <c r="H80" t="s" s="30">
        <v>28</v>
      </c>
      <c r="I80" t="s" s="18">
        <v>22</v>
      </c>
      <c r="J80" t="s" s="30">
        <v>28</v>
      </c>
      <c r="K80" s="29">
        <f t="shared" si="36"/>
        <v>86.09999999999999</v>
      </c>
      <c r="L80" s="29">
        <v>86.7</v>
      </c>
      <c r="M80" s="29">
        <f>K80-L80</f>
        <v>-0.6</v>
      </c>
    </row>
    <row r="81" ht="20.05" customHeight="1">
      <c r="A81" s="27">
        <v>3</v>
      </c>
      <c r="B81" s="28">
        <v>2001806232</v>
      </c>
      <c r="C81" s="29">
        <v>1091117222124</v>
      </c>
      <c r="D81" s="29">
        <v>1.302</v>
      </c>
      <c r="E81" s="29">
        <v>1.5</v>
      </c>
      <c r="F81" s="29">
        <v>1.3</v>
      </c>
      <c r="G81" s="29">
        <f>CEILING(F81,0.5)</f>
        <v>1.5</v>
      </c>
      <c r="H81" t="s" s="30">
        <v>28</v>
      </c>
      <c r="I81" t="s" s="18">
        <v>20</v>
      </c>
      <c r="J81" t="s" s="30">
        <v>28</v>
      </c>
      <c r="K81" s="29">
        <f t="shared" si="104"/>
        <v>135</v>
      </c>
      <c r="L81" s="29">
        <v>135</v>
      </c>
      <c r="M81" s="29">
        <f>K81-L81</f>
        <v>0</v>
      </c>
    </row>
    <row r="82" ht="20.05" customHeight="1">
      <c r="A82" s="27">
        <v>6</v>
      </c>
      <c r="B82" s="28">
        <v>2001806273</v>
      </c>
      <c r="C82" s="29">
        <v>1091117222194</v>
      </c>
      <c r="D82" s="29">
        <v>0.615</v>
      </c>
      <c r="E82" s="29">
        <v>1</v>
      </c>
      <c r="F82" s="29">
        <v>1</v>
      </c>
      <c r="G82" s="29">
        <f>CEILING(F82,0.5)</f>
        <v>1</v>
      </c>
      <c r="H82" t="s" s="30">
        <v>28</v>
      </c>
      <c r="I82" t="s" s="18">
        <v>20</v>
      </c>
      <c r="J82" t="s" s="30">
        <v>28</v>
      </c>
      <c r="K82" s="29">
        <f t="shared" si="1"/>
        <v>90.2</v>
      </c>
      <c r="L82" s="29">
        <v>90.2</v>
      </c>
      <c r="M82" s="29">
        <f>K82-L82</f>
        <v>0</v>
      </c>
    </row>
    <row r="83" ht="20.05" customHeight="1">
      <c r="A83" s="27">
        <v>9</v>
      </c>
      <c r="B83" s="28">
        <v>2001806408</v>
      </c>
      <c r="C83" s="29">
        <v>1091117222931</v>
      </c>
      <c r="D83" s="29">
        <v>2.265</v>
      </c>
      <c r="E83" s="29">
        <v>2.5</v>
      </c>
      <c r="F83" s="29">
        <v>2.5</v>
      </c>
      <c r="G83" s="29">
        <f>CEILING(F83,0.5)</f>
        <v>2.5</v>
      </c>
      <c r="H83" t="s" s="30">
        <v>28</v>
      </c>
      <c r="I83" t="s" s="18">
        <v>20</v>
      </c>
      <c r="J83" t="s" s="30">
        <v>28</v>
      </c>
      <c r="K83" s="29">
        <f t="shared" si="200" ref="K83:K122">45.4+(44.8*4)</f>
        <v>224.6</v>
      </c>
      <c r="L83" s="29">
        <v>224.6</v>
      </c>
      <c r="M83" s="29">
        <f>K83-L83</f>
        <v>0</v>
      </c>
    </row>
    <row r="84" ht="20.05" customHeight="1">
      <c r="A84" s="27">
        <v>12</v>
      </c>
      <c r="B84" s="28">
        <v>2001806471</v>
      </c>
      <c r="C84" s="29">
        <v>1091117223351</v>
      </c>
      <c r="D84" s="29">
        <v>1.621</v>
      </c>
      <c r="E84" s="29">
        <v>2</v>
      </c>
      <c r="F84" s="29">
        <v>1.7</v>
      </c>
      <c r="G84" s="29">
        <f>CEILING(F84,0.5)</f>
        <v>2</v>
      </c>
      <c r="H84" t="s" s="30">
        <v>28</v>
      </c>
      <c r="I84" t="s" s="18">
        <v>20</v>
      </c>
      <c r="J84" t="s" s="30">
        <v>28</v>
      </c>
      <c r="K84" s="29">
        <f t="shared" si="203" ref="K84:K123">45.4+(44.8*3)</f>
        <v>179.8</v>
      </c>
      <c r="L84" s="29">
        <v>179.8</v>
      </c>
      <c r="M84" s="29">
        <f>K84-L84</f>
        <v>0</v>
      </c>
    </row>
    <row r="85" ht="20.05" customHeight="1">
      <c r="A85" s="27">
        <v>19</v>
      </c>
      <c r="B85" s="28">
        <v>2001806686</v>
      </c>
      <c r="C85" s="29">
        <v>1091117229555</v>
      </c>
      <c r="D85" s="29">
        <v>0.24</v>
      </c>
      <c r="E85" s="29">
        <v>0.5</v>
      </c>
      <c r="F85" s="29">
        <v>0.15</v>
      </c>
      <c r="G85" s="29">
        <f>CEILING(F85,0.5)</f>
        <v>0.5</v>
      </c>
      <c r="H85" t="s" s="30">
        <v>28</v>
      </c>
      <c r="I85" t="s" s="18">
        <v>20</v>
      </c>
      <c r="J85" t="s" s="30">
        <v>28</v>
      </c>
      <c r="K85" s="29">
        <v>45.4</v>
      </c>
      <c r="L85" s="29">
        <v>45.4</v>
      </c>
      <c r="M85" s="29">
        <f>K85-L85</f>
        <v>0</v>
      </c>
    </row>
    <row r="86" ht="20.05" customHeight="1">
      <c r="A86" s="27">
        <v>31</v>
      </c>
      <c r="B86" s="28">
        <v>2001807012</v>
      </c>
      <c r="C86" s="29">
        <v>1091117229345</v>
      </c>
      <c r="D86" s="29">
        <v>0.24</v>
      </c>
      <c r="E86" s="29">
        <v>0.5</v>
      </c>
      <c r="F86" s="29">
        <v>0.15</v>
      </c>
      <c r="G86" s="29">
        <f>CEILING(F86,0.5)</f>
        <v>0.5</v>
      </c>
      <c r="H86" t="s" s="30">
        <v>28</v>
      </c>
      <c r="I86" t="s" s="18">
        <v>20</v>
      </c>
      <c r="J86" t="s" s="30">
        <v>28</v>
      </c>
      <c r="K86" s="29">
        <v>45.4</v>
      </c>
      <c r="L86" s="29">
        <v>45.4</v>
      </c>
      <c r="M86" s="29">
        <f>K86-L86</f>
        <v>0</v>
      </c>
    </row>
    <row r="87" ht="20.05" customHeight="1">
      <c r="A87" s="27">
        <v>35</v>
      </c>
      <c r="B87" s="28">
        <v>2001807186</v>
      </c>
      <c r="C87" s="29">
        <v>1091117323812</v>
      </c>
      <c r="D87" s="29">
        <v>0.5</v>
      </c>
      <c r="E87" s="29">
        <v>0.5</v>
      </c>
      <c r="F87" s="29">
        <v>0.5</v>
      </c>
      <c r="G87" s="29">
        <f>CEILING(F87,0.5)</f>
        <v>0.5</v>
      </c>
      <c r="H87" t="s" s="30">
        <v>28</v>
      </c>
      <c r="I87" t="s" s="18">
        <v>20</v>
      </c>
      <c r="J87" t="s" s="30">
        <v>28</v>
      </c>
      <c r="K87" s="29">
        <v>45.4</v>
      </c>
      <c r="L87" s="29">
        <v>45.4</v>
      </c>
      <c r="M87" s="29">
        <f>K87-L87</f>
        <v>0</v>
      </c>
    </row>
    <row r="88" ht="20.05" customHeight="1">
      <c r="A88" s="27">
        <v>36</v>
      </c>
      <c r="B88" s="28">
        <v>2001807241</v>
      </c>
      <c r="C88" s="29">
        <v>1091117324011</v>
      </c>
      <c r="D88" s="29">
        <v>0.607</v>
      </c>
      <c r="E88" s="29">
        <v>1</v>
      </c>
      <c r="F88" s="29">
        <v>0.79</v>
      </c>
      <c r="G88" s="29">
        <f>CEILING(F88,0.5)</f>
        <v>1</v>
      </c>
      <c r="H88" t="s" s="30">
        <v>28</v>
      </c>
      <c r="I88" t="s" s="18">
        <v>20</v>
      </c>
      <c r="J88" t="s" s="30">
        <v>28</v>
      </c>
      <c r="K88" s="29">
        <f t="shared" si="1"/>
        <v>90.2</v>
      </c>
      <c r="L88" s="29">
        <v>90.2</v>
      </c>
      <c r="M88" s="29">
        <f>K88-L88</f>
        <v>0</v>
      </c>
    </row>
    <row r="89" ht="20.05" customHeight="1">
      <c r="A89" s="27">
        <v>37</v>
      </c>
      <c r="B89" s="28">
        <v>2001807290</v>
      </c>
      <c r="C89" s="29">
        <v>1091117324206</v>
      </c>
      <c r="D89" s="29">
        <v>0.5</v>
      </c>
      <c r="E89" s="29">
        <v>0.5</v>
      </c>
      <c r="F89" s="29">
        <v>0.5</v>
      </c>
      <c r="G89" s="29">
        <f>CEILING(F89,0.5)</f>
        <v>0.5</v>
      </c>
      <c r="H89" t="s" s="30">
        <v>28</v>
      </c>
      <c r="I89" t="s" s="18">
        <v>20</v>
      </c>
      <c r="J89" t="s" s="30">
        <v>28</v>
      </c>
      <c r="K89" s="29">
        <v>45.4</v>
      </c>
      <c r="L89" s="29">
        <v>45.4</v>
      </c>
      <c r="M89" s="29">
        <f>K89-L89</f>
        <v>0</v>
      </c>
    </row>
    <row r="90" ht="20.05" customHeight="1">
      <c r="A90" s="27">
        <v>46</v>
      </c>
      <c r="B90" s="28">
        <v>2001807930</v>
      </c>
      <c r="C90" s="29">
        <v>1091117327695</v>
      </c>
      <c r="D90" s="29">
        <v>0.24</v>
      </c>
      <c r="E90" s="29">
        <v>0.5</v>
      </c>
      <c r="F90" s="29">
        <v>0.15</v>
      </c>
      <c r="G90" s="29">
        <f>CEILING(F90,0.5)</f>
        <v>0.5</v>
      </c>
      <c r="H90" t="s" s="30">
        <v>28</v>
      </c>
      <c r="I90" t="s" s="18">
        <v>20</v>
      </c>
      <c r="J90" t="s" s="30">
        <v>28</v>
      </c>
      <c r="K90" s="29">
        <v>45.4</v>
      </c>
      <c r="L90" s="29">
        <v>45.4</v>
      </c>
      <c r="M90" s="29">
        <f>K90-L90</f>
        <v>0</v>
      </c>
    </row>
    <row r="91" ht="20.05" customHeight="1">
      <c r="A91" s="27">
        <v>47</v>
      </c>
      <c r="B91" s="28">
        <v>2001807931</v>
      </c>
      <c r="C91" s="29">
        <v>1091117327172</v>
      </c>
      <c r="D91" s="29">
        <v>0.607</v>
      </c>
      <c r="E91" s="29">
        <v>1</v>
      </c>
      <c r="F91" s="29">
        <v>0.72</v>
      </c>
      <c r="G91" s="29">
        <f>CEILING(F91,0.5)</f>
        <v>1</v>
      </c>
      <c r="H91" t="s" s="30">
        <v>28</v>
      </c>
      <c r="I91" t="s" s="18">
        <v>20</v>
      </c>
      <c r="J91" t="s" s="30">
        <v>28</v>
      </c>
      <c r="K91" s="29">
        <f t="shared" si="1"/>
        <v>90.2</v>
      </c>
      <c r="L91" s="29">
        <v>90.2</v>
      </c>
      <c r="M91" s="29">
        <f>K91-L91</f>
        <v>0</v>
      </c>
    </row>
    <row r="92" ht="20.05" customHeight="1">
      <c r="A92" s="27">
        <v>49</v>
      </c>
      <c r="B92" s="28">
        <v>2001807960</v>
      </c>
      <c r="C92" s="29">
        <v>1091117327312</v>
      </c>
      <c r="D92" s="29">
        <v>0.93</v>
      </c>
      <c r="E92" s="29">
        <v>1</v>
      </c>
      <c r="F92" s="29">
        <v>1</v>
      </c>
      <c r="G92" s="29">
        <f>CEILING(F92,0.5)</f>
        <v>1</v>
      </c>
      <c r="H92" t="s" s="30">
        <v>28</v>
      </c>
      <c r="I92" t="s" s="18">
        <v>20</v>
      </c>
      <c r="J92" t="s" s="30">
        <v>28</v>
      </c>
      <c r="K92" s="29">
        <f t="shared" si="1"/>
        <v>90.2</v>
      </c>
      <c r="L92" s="29">
        <v>90.2</v>
      </c>
      <c r="M92" s="29">
        <f>K92-L92</f>
        <v>0</v>
      </c>
    </row>
    <row r="93" ht="20.05" customHeight="1">
      <c r="A93" s="27">
        <v>52</v>
      </c>
      <c r="B93" s="28">
        <v>2001807981</v>
      </c>
      <c r="C93" s="29">
        <v>1091117327570</v>
      </c>
      <c r="D93" s="29">
        <v>0.5</v>
      </c>
      <c r="E93" s="29">
        <v>0.5</v>
      </c>
      <c r="F93" s="29">
        <v>0.5</v>
      </c>
      <c r="G93" s="29">
        <f>CEILING(F93,0.5)</f>
        <v>0.5</v>
      </c>
      <c r="H93" t="s" s="30">
        <v>28</v>
      </c>
      <c r="I93" t="s" s="18">
        <v>20</v>
      </c>
      <c r="J93" t="s" s="30">
        <v>28</v>
      </c>
      <c r="K93" s="29">
        <v>45.4</v>
      </c>
      <c r="L93" s="29">
        <v>45.4</v>
      </c>
      <c r="M93" s="29">
        <f>K93-L93</f>
        <v>0</v>
      </c>
    </row>
    <row r="94" ht="20.05" customHeight="1">
      <c r="A94" s="27">
        <v>53</v>
      </c>
      <c r="B94" s="28">
        <v>2001808102</v>
      </c>
      <c r="C94" s="29">
        <v>1091117435005</v>
      </c>
      <c r="D94" s="29">
        <v>1.157</v>
      </c>
      <c r="E94" s="29">
        <v>1.5</v>
      </c>
      <c r="F94" s="29">
        <v>1.28</v>
      </c>
      <c r="G94" s="29">
        <f>CEILING(F94,0.5)</f>
        <v>1.5</v>
      </c>
      <c r="H94" t="s" s="30">
        <v>28</v>
      </c>
      <c r="I94" t="s" s="18">
        <v>20</v>
      </c>
      <c r="J94" t="s" s="30">
        <v>28</v>
      </c>
      <c r="K94" s="29">
        <f t="shared" si="104"/>
        <v>135</v>
      </c>
      <c r="L94" s="29">
        <v>135</v>
      </c>
      <c r="M94" s="29">
        <f>K94-L94</f>
        <v>0</v>
      </c>
    </row>
    <row r="95" ht="20.05" customHeight="1">
      <c r="A95" s="27">
        <v>54</v>
      </c>
      <c r="B95" s="28">
        <v>2001808118</v>
      </c>
      <c r="C95" s="29">
        <v>1091117435134</v>
      </c>
      <c r="D95" s="29">
        <v>0.343</v>
      </c>
      <c r="E95" s="29">
        <v>0.5</v>
      </c>
      <c r="F95" s="29">
        <v>0.5</v>
      </c>
      <c r="G95" s="29">
        <f>CEILING(F95,0.5)</f>
        <v>0.5</v>
      </c>
      <c r="H95" t="s" s="30">
        <v>29</v>
      </c>
      <c r="I95" t="s" s="18">
        <v>20</v>
      </c>
      <c r="J95" t="s" s="30">
        <v>29</v>
      </c>
      <c r="K95" s="29">
        <v>33</v>
      </c>
      <c r="L95" s="29">
        <v>33</v>
      </c>
      <c r="M95" s="29">
        <f>K95-L95</f>
        <v>0</v>
      </c>
    </row>
    <row r="96" ht="20.05" customHeight="1">
      <c r="A96" s="27">
        <v>55</v>
      </c>
      <c r="B96" s="28">
        <v>2001808207</v>
      </c>
      <c r="C96" s="29">
        <v>1091117435370</v>
      </c>
      <c r="D96" s="29">
        <v>0.607</v>
      </c>
      <c r="E96" s="29">
        <v>1</v>
      </c>
      <c r="F96" s="29">
        <v>0.79</v>
      </c>
      <c r="G96" s="29">
        <f>CEILING(F96,0.5)</f>
        <v>1</v>
      </c>
      <c r="H96" t="s" s="30">
        <v>28</v>
      </c>
      <c r="I96" t="s" s="18">
        <v>20</v>
      </c>
      <c r="J96" t="s" s="30">
        <v>28</v>
      </c>
      <c r="K96" s="29">
        <f t="shared" si="1"/>
        <v>90.2</v>
      </c>
      <c r="L96" s="29">
        <v>90.2</v>
      </c>
      <c r="M96" s="29">
        <f>K96-L96</f>
        <v>0</v>
      </c>
    </row>
    <row r="97" ht="20.05" customHeight="1">
      <c r="A97" s="27">
        <v>56</v>
      </c>
      <c r="B97" s="28">
        <v>2001808286</v>
      </c>
      <c r="C97" s="29">
        <v>1091117435602</v>
      </c>
      <c r="D97" s="29">
        <v>0.601</v>
      </c>
      <c r="E97" s="29">
        <v>1</v>
      </c>
      <c r="F97" s="29">
        <v>0.77</v>
      </c>
      <c r="G97" s="29">
        <f>CEILING(F97,0.5)</f>
        <v>1</v>
      </c>
      <c r="H97" t="s" s="30">
        <v>28</v>
      </c>
      <c r="I97" t="s" s="18">
        <v>20</v>
      </c>
      <c r="J97" t="s" s="30">
        <v>28</v>
      </c>
      <c r="K97" s="29">
        <f t="shared" si="1"/>
        <v>90.2</v>
      </c>
      <c r="L97" s="29">
        <v>90.2</v>
      </c>
      <c r="M97" s="29">
        <f>K97-L97</f>
        <v>0</v>
      </c>
    </row>
    <row r="98" ht="20.05" customHeight="1">
      <c r="A98" s="27">
        <v>60</v>
      </c>
      <c r="B98" s="28">
        <v>2001808542</v>
      </c>
      <c r="C98" s="29">
        <v>1091117436464</v>
      </c>
      <c r="D98" s="29">
        <v>0.734</v>
      </c>
      <c r="E98" s="29">
        <v>1</v>
      </c>
      <c r="F98" s="29">
        <v>0.86</v>
      </c>
      <c r="G98" s="29">
        <f>CEILING(F98,0.5)</f>
        <v>1</v>
      </c>
      <c r="H98" t="s" s="30">
        <v>28</v>
      </c>
      <c r="I98" t="s" s="18">
        <v>20</v>
      </c>
      <c r="J98" t="s" s="30">
        <v>28</v>
      </c>
      <c r="K98" s="29">
        <f t="shared" si="1"/>
        <v>90.2</v>
      </c>
      <c r="L98" s="29">
        <v>90.2</v>
      </c>
      <c r="M98" s="29">
        <f>K98-L98</f>
        <v>0</v>
      </c>
    </row>
    <row r="99" ht="20.05" customHeight="1">
      <c r="A99" s="27">
        <v>65</v>
      </c>
      <c r="B99" s="28">
        <v>2001808801</v>
      </c>
      <c r="C99" s="29">
        <v>1091117437680</v>
      </c>
      <c r="D99" s="29">
        <v>0.731</v>
      </c>
      <c r="E99" s="29">
        <v>1</v>
      </c>
      <c r="F99" s="29">
        <v>0.8</v>
      </c>
      <c r="G99" s="29">
        <f>CEILING(F99,0.5)</f>
        <v>1</v>
      </c>
      <c r="H99" t="s" s="30">
        <v>28</v>
      </c>
      <c r="I99" t="s" s="18">
        <v>20</v>
      </c>
      <c r="J99" t="s" s="30">
        <v>28</v>
      </c>
      <c r="K99" s="29">
        <f t="shared" si="1"/>
        <v>90.2</v>
      </c>
      <c r="L99" s="29">
        <v>90.2</v>
      </c>
      <c r="M99" s="29">
        <f>K99-L99</f>
        <v>0</v>
      </c>
    </row>
    <row r="100" ht="20.05" customHeight="1">
      <c r="A100" s="27">
        <v>77</v>
      </c>
      <c r="B100" s="28">
        <v>2001810104</v>
      </c>
      <c r="C100" s="29">
        <v>1091117804200</v>
      </c>
      <c r="D100" s="29">
        <v>0.601</v>
      </c>
      <c r="E100" s="29">
        <v>1</v>
      </c>
      <c r="F100" s="29">
        <v>0.76</v>
      </c>
      <c r="G100" s="29">
        <f>CEILING(F100,0.5)</f>
        <v>1</v>
      </c>
      <c r="H100" t="s" s="30">
        <v>28</v>
      </c>
      <c r="I100" t="s" s="18">
        <v>20</v>
      </c>
      <c r="J100" t="s" s="30">
        <v>28</v>
      </c>
      <c r="K100" s="29">
        <f t="shared" si="1"/>
        <v>90.2</v>
      </c>
      <c r="L100" s="29">
        <v>90.2</v>
      </c>
      <c r="M100" s="29">
        <f>K100-L100</f>
        <v>0</v>
      </c>
    </row>
    <row r="101" ht="20.05" customHeight="1">
      <c r="A101" s="27">
        <v>84</v>
      </c>
      <c r="B101" s="28">
        <v>2001811153</v>
      </c>
      <c r="C101" s="29">
        <v>1091117957533</v>
      </c>
      <c r="D101" s="29">
        <v>0.607</v>
      </c>
      <c r="E101" s="29">
        <v>1</v>
      </c>
      <c r="F101" s="29">
        <v>0.76</v>
      </c>
      <c r="G101" s="29">
        <f>CEILING(F101,0.5)</f>
        <v>1</v>
      </c>
      <c r="H101" t="s" s="30">
        <v>28</v>
      </c>
      <c r="I101" t="s" s="18">
        <v>20</v>
      </c>
      <c r="J101" t="s" s="30">
        <v>28</v>
      </c>
      <c r="K101" s="29">
        <f t="shared" si="1"/>
        <v>90.2</v>
      </c>
      <c r="L101" s="29">
        <v>90.2</v>
      </c>
      <c r="M101" s="29">
        <f>K101-L101</f>
        <v>0</v>
      </c>
    </row>
    <row r="102" ht="20.05" customHeight="1">
      <c r="A102" s="27">
        <v>86</v>
      </c>
      <c r="B102" s="28">
        <v>2001811229</v>
      </c>
      <c r="C102" s="29">
        <v>1091117957942</v>
      </c>
      <c r="D102" s="29">
        <v>0.505</v>
      </c>
      <c r="E102" s="29">
        <v>1</v>
      </c>
      <c r="F102" s="29">
        <v>0.6</v>
      </c>
      <c r="G102" s="29">
        <f>CEILING(F102,0.5)</f>
        <v>1</v>
      </c>
      <c r="H102" t="s" s="30">
        <v>28</v>
      </c>
      <c r="I102" t="s" s="18">
        <v>20</v>
      </c>
      <c r="J102" t="s" s="30">
        <v>28</v>
      </c>
      <c r="K102" s="29">
        <f t="shared" si="1"/>
        <v>90.2</v>
      </c>
      <c r="L102" s="29">
        <v>90.2</v>
      </c>
      <c r="M102" s="29">
        <f>K102-L102</f>
        <v>0</v>
      </c>
    </row>
    <row r="103" ht="20.05" customHeight="1">
      <c r="A103" s="27">
        <v>89</v>
      </c>
      <c r="B103" s="28">
        <v>2001811363</v>
      </c>
      <c r="C103" s="29">
        <v>1091117958395</v>
      </c>
      <c r="D103" s="29">
        <v>0.508</v>
      </c>
      <c r="E103" s="29">
        <v>1</v>
      </c>
      <c r="F103" s="29">
        <v>0.59</v>
      </c>
      <c r="G103" s="29">
        <f>CEILING(F103,0.5)</f>
        <v>1</v>
      </c>
      <c r="H103" t="s" s="30">
        <v>28</v>
      </c>
      <c r="I103" t="s" s="18">
        <v>20</v>
      </c>
      <c r="J103" t="s" s="30">
        <v>28</v>
      </c>
      <c r="K103" s="29">
        <f t="shared" si="1"/>
        <v>90.2</v>
      </c>
      <c r="L103" s="29">
        <v>90.2</v>
      </c>
      <c r="M103" s="29">
        <f>K103-L103</f>
        <v>0</v>
      </c>
    </row>
    <row r="104" ht="20.05" customHeight="1">
      <c r="A104" s="27">
        <v>90</v>
      </c>
      <c r="B104" s="28">
        <v>2001811466</v>
      </c>
      <c r="C104" s="29">
        <v>1091118001865</v>
      </c>
      <c r="D104" s="29">
        <v>0.607</v>
      </c>
      <c r="E104" s="29">
        <v>1</v>
      </c>
      <c r="F104" s="29">
        <v>0.8</v>
      </c>
      <c r="G104" s="29">
        <f>CEILING(F104,0.5)</f>
        <v>1</v>
      </c>
      <c r="H104" t="s" s="30">
        <v>28</v>
      </c>
      <c r="I104" t="s" s="18">
        <v>20</v>
      </c>
      <c r="J104" t="s" s="30">
        <v>28</v>
      </c>
      <c r="K104" s="29">
        <f t="shared" si="1"/>
        <v>90.2</v>
      </c>
      <c r="L104" s="29">
        <v>90.2</v>
      </c>
      <c r="M104" s="29">
        <f>K104-L104</f>
        <v>0</v>
      </c>
    </row>
    <row r="105" ht="20.05" customHeight="1">
      <c r="A105" s="27">
        <v>95</v>
      </c>
      <c r="B105" s="28">
        <v>2001812650</v>
      </c>
      <c r="C105" s="29">
        <v>1091118591534</v>
      </c>
      <c r="D105" s="29">
        <v>0.5629999999999999</v>
      </c>
      <c r="E105" s="29">
        <v>1</v>
      </c>
      <c r="F105" s="29">
        <v>0.61</v>
      </c>
      <c r="G105" s="29">
        <f>CEILING(F105,0.5)</f>
        <v>1</v>
      </c>
      <c r="H105" t="s" s="30">
        <v>28</v>
      </c>
      <c r="I105" t="s" s="18">
        <v>20</v>
      </c>
      <c r="J105" t="s" s="30">
        <v>28</v>
      </c>
      <c r="K105" s="29">
        <f t="shared" si="1"/>
        <v>90.2</v>
      </c>
      <c r="L105" s="29">
        <v>90.2</v>
      </c>
      <c r="M105" s="29">
        <f>K105-L105</f>
        <v>0</v>
      </c>
    </row>
    <row r="106" ht="20.05" customHeight="1">
      <c r="A106" s="27">
        <v>97</v>
      </c>
      <c r="B106" s="28">
        <v>2001812854</v>
      </c>
      <c r="C106" s="29">
        <v>1091118548333</v>
      </c>
      <c r="D106" s="29">
        <v>2.572</v>
      </c>
      <c r="E106" s="29">
        <v>3</v>
      </c>
      <c r="F106" s="29">
        <v>2.94</v>
      </c>
      <c r="G106" s="29">
        <f>CEILING(F106,0.5)</f>
        <v>3</v>
      </c>
      <c r="H106" t="s" s="30">
        <v>28</v>
      </c>
      <c r="I106" t="s" s="18">
        <v>20</v>
      </c>
      <c r="J106" t="s" s="30">
        <v>28</v>
      </c>
      <c r="K106" s="29">
        <f>45.4+(44.8*5)</f>
        <v>269.4</v>
      </c>
      <c r="L106" s="29">
        <v>269.4</v>
      </c>
      <c r="M106" s="29">
        <f>K106-L106</f>
        <v>0</v>
      </c>
    </row>
    <row r="107" ht="20.05" customHeight="1">
      <c r="A107" s="27">
        <v>99</v>
      </c>
      <c r="B107" s="28">
        <v>2001813009</v>
      </c>
      <c r="C107" s="29">
        <v>1091118553701</v>
      </c>
      <c r="D107" s="29">
        <v>0.72</v>
      </c>
      <c r="E107" s="29">
        <v>1</v>
      </c>
      <c r="F107" s="29">
        <v>1</v>
      </c>
      <c r="G107" s="29">
        <f>CEILING(F107,0.5)</f>
        <v>1</v>
      </c>
      <c r="H107" t="s" s="30">
        <v>28</v>
      </c>
      <c r="I107" t="s" s="18">
        <v>20</v>
      </c>
      <c r="J107" t="s" s="30">
        <v>28</v>
      </c>
      <c r="K107" s="29">
        <f t="shared" si="1"/>
        <v>90.2</v>
      </c>
      <c r="L107" s="29">
        <v>90.2</v>
      </c>
      <c r="M107" s="29">
        <f>K107-L107</f>
        <v>0</v>
      </c>
    </row>
    <row r="108" ht="20.05" customHeight="1">
      <c r="A108" s="27">
        <v>101</v>
      </c>
      <c r="B108" s="28">
        <v>2001815688</v>
      </c>
      <c r="C108" s="29">
        <v>1091119169701</v>
      </c>
      <c r="D108" s="29">
        <v>0.22</v>
      </c>
      <c r="E108" s="29">
        <v>0.5</v>
      </c>
      <c r="F108" s="29">
        <v>0.2</v>
      </c>
      <c r="G108" s="29">
        <f>CEILING(F108,0.5)</f>
        <v>0.5</v>
      </c>
      <c r="H108" t="s" s="30">
        <v>28</v>
      </c>
      <c r="I108" t="s" s="18">
        <v>20</v>
      </c>
      <c r="J108" t="s" s="30">
        <v>28</v>
      </c>
      <c r="K108" s="29">
        <v>45.4</v>
      </c>
      <c r="L108" s="29">
        <v>45.4</v>
      </c>
      <c r="M108" s="29">
        <f>K108-L108</f>
        <v>0</v>
      </c>
    </row>
    <row r="109" ht="20.05" customHeight="1">
      <c r="A109" s="27">
        <v>102</v>
      </c>
      <c r="B109" s="28">
        <v>2001816131</v>
      </c>
      <c r="C109" s="29">
        <v>1091119367193</v>
      </c>
      <c r="D109" s="29">
        <v>0.554</v>
      </c>
      <c r="E109" s="29">
        <v>1</v>
      </c>
      <c r="F109" s="29">
        <v>0.7</v>
      </c>
      <c r="G109" s="29">
        <f>CEILING(F109,0.5)</f>
        <v>1</v>
      </c>
      <c r="H109" t="s" s="30">
        <v>28</v>
      </c>
      <c r="I109" t="s" s="18">
        <v>20</v>
      </c>
      <c r="J109" t="s" s="30">
        <v>28</v>
      </c>
      <c r="K109" s="29">
        <f t="shared" si="1"/>
        <v>90.2</v>
      </c>
      <c r="L109" s="29">
        <v>90.2</v>
      </c>
      <c r="M109" s="29">
        <f>K109-L109</f>
        <v>0</v>
      </c>
    </row>
    <row r="110" ht="20.05" customHeight="1">
      <c r="A110" s="27">
        <v>104</v>
      </c>
      <c r="B110" s="28">
        <v>2001816996</v>
      </c>
      <c r="C110" s="29">
        <v>1091119429202</v>
      </c>
      <c r="D110" s="29">
        <v>0.5</v>
      </c>
      <c r="E110" s="29">
        <v>0.5</v>
      </c>
      <c r="F110" s="29">
        <v>0.5</v>
      </c>
      <c r="G110" s="29">
        <f>CEILING(F110,0.5)</f>
        <v>0.5</v>
      </c>
      <c r="H110" t="s" s="30">
        <v>28</v>
      </c>
      <c r="I110" t="s" s="18">
        <v>20</v>
      </c>
      <c r="J110" t="s" s="30">
        <v>28</v>
      </c>
      <c r="K110" s="29">
        <v>45.4</v>
      </c>
      <c r="L110" s="29">
        <v>45.4</v>
      </c>
      <c r="M110" s="29">
        <f>K110-L110</f>
        <v>0</v>
      </c>
    </row>
    <row r="111" ht="20.05" customHeight="1">
      <c r="A111" s="27">
        <v>108</v>
      </c>
      <c r="B111" s="28">
        <v>2001819252</v>
      </c>
      <c r="C111" s="29">
        <v>1091120352712</v>
      </c>
      <c r="D111" s="29">
        <v>0.27</v>
      </c>
      <c r="E111" s="29">
        <v>0.5</v>
      </c>
      <c r="F111" s="29">
        <v>0.3</v>
      </c>
      <c r="G111" s="29">
        <f>CEILING(F111,0.5)</f>
        <v>0.5</v>
      </c>
      <c r="H111" t="s" s="30">
        <v>29</v>
      </c>
      <c r="I111" t="s" s="18">
        <v>20</v>
      </c>
      <c r="J111" t="s" s="30">
        <v>29</v>
      </c>
      <c r="K111" s="29">
        <v>33</v>
      </c>
      <c r="L111" s="29">
        <v>33</v>
      </c>
      <c r="M111" s="29">
        <f>K111-L111</f>
        <v>0</v>
      </c>
    </row>
    <row r="112" ht="20.05" customHeight="1">
      <c r="A112" s="27">
        <v>109</v>
      </c>
      <c r="B112" s="28">
        <v>2001820690</v>
      </c>
      <c r="C112" s="29">
        <v>1091121306101</v>
      </c>
      <c r="D112" s="29">
        <v>0.065</v>
      </c>
      <c r="E112" s="29">
        <v>0.5</v>
      </c>
      <c r="F112" s="29">
        <v>0.15</v>
      </c>
      <c r="G112" s="29">
        <f>CEILING(F112,0.5)</f>
        <v>0.5</v>
      </c>
      <c r="H112" t="s" s="30">
        <v>28</v>
      </c>
      <c r="I112" t="s" s="18">
        <v>20</v>
      </c>
      <c r="J112" t="s" s="30">
        <v>28</v>
      </c>
      <c r="K112" s="29">
        <v>45.4</v>
      </c>
      <c r="L112" s="29">
        <v>45.4</v>
      </c>
      <c r="M112" s="29">
        <f>K112-L112</f>
        <v>0</v>
      </c>
    </row>
    <row r="113" ht="20.05" customHeight="1">
      <c r="A113" s="27">
        <v>111</v>
      </c>
      <c r="B113" s="28">
        <v>2001821185</v>
      </c>
      <c r="C113" s="29">
        <v>1091120959225</v>
      </c>
      <c r="D113" s="29">
        <v>2.098</v>
      </c>
      <c r="E113" s="29">
        <v>2.5</v>
      </c>
      <c r="F113" s="29">
        <v>2.1</v>
      </c>
      <c r="G113" s="29">
        <f>CEILING(F113,0.5)</f>
        <v>2.5</v>
      </c>
      <c r="H113" t="s" s="30">
        <v>28</v>
      </c>
      <c r="I113" t="s" s="18">
        <v>20</v>
      </c>
      <c r="J113" t="s" s="30">
        <v>28</v>
      </c>
      <c r="K113" s="29">
        <f t="shared" si="200"/>
        <v>224.6</v>
      </c>
      <c r="L113" s="29">
        <v>224.6</v>
      </c>
      <c r="M113" s="29">
        <f>K113-L113</f>
        <v>0</v>
      </c>
    </row>
    <row r="114" ht="20.05" customHeight="1">
      <c r="A114" s="27">
        <v>113</v>
      </c>
      <c r="B114" s="28">
        <v>2001821284</v>
      </c>
      <c r="C114" s="29">
        <v>1091120962515</v>
      </c>
      <c r="D114" s="29">
        <v>0.177</v>
      </c>
      <c r="E114" s="29">
        <v>0.5</v>
      </c>
      <c r="F114" s="29">
        <v>0.2</v>
      </c>
      <c r="G114" s="29">
        <f>CEILING(F114,0.5)</f>
        <v>0.5</v>
      </c>
      <c r="H114" t="s" s="30">
        <v>28</v>
      </c>
      <c r="I114" t="s" s="18">
        <v>20</v>
      </c>
      <c r="J114" t="s" s="30">
        <v>28</v>
      </c>
      <c r="K114" s="29">
        <v>45.4</v>
      </c>
      <c r="L114" s="29">
        <v>45.4</v>
      </c>
      <c r="M114" s="29">
        <f>K114-L114</f>
        <v>0</v>
      </c>
    </row>
    <row r="115" ht="20.05" customHeight="1">
      <c r="A115" s="27">
        <v>114</v>
      </c>
      <c r="B115" s="28">
        <v>2001821502</v>
      </c>
      <c r="C115" s="29">
        <v>1091121185863</v>
      </c>
      <c r="D115" s="29">
        <v>0.5580000000000001</v>
      </c>
      <c r="E115" s="29">
        <v>1</v>
      </c>
      <c r="F115" s="29">
        <v>0.6</v>
      </c>
      <c r="G115" s="29">
        <f>CEILING(F115,0.5)</f>
        <v>1</v>
      </c>
      <c r="H115" t="s" s="30">
        <v>28</v>
      </c>
      <c r="I115" t="s" s="18">
        <v>20</v>
      </c>
      <c r="J115" t="s" s="30">
        <v>28</v>
      </c>
      <c r="K115" s="29">
        <f t="shared" si="1"/>
        <v>90.2</v>
      </c>
      <c r="L115" s="29">
        <v>90.2</v>
      </c>
      <c r="M115" s="29">
        <f>K115-L115</f>
        <v>0</v>
      </c>
    </row>
    <row r="116" ht="20.05" customHeight="1">
      <c r="A116" s="27">
        <v>115</v>
      </c>
      <c r="B116" s="28">
        <v>2001821679</v>
      </c>
      <c r="C116" s="29">
        <v>1091121031745</v>
      </c>
      <c r="D116" s="29">
        <v>0.165</v>
      </c>
      <c r="E116" s="29">
        <v>0.5</v>
      </c>
      <c r="F116" s="29">
        <v>0.2</v>
      </c>
      <c r="G116" s="29">
        <f>CEILING(F116,0.5)</f>
        <v>0.5</v>
      </c>
      <c r="H116" t="s" s="30">
        <v>28</v>
      </c>
      <c r="I116" t="s" s="18">
        <v>20</v>
      </c>
      <c r="J116" t="s" s="30">
        <v>28</v>
      </c>
      <c r="K116" s="29">
        <v>45.4</v>
      </c>
      <c r="L116" s="29">
        <v>45.4</v>
      </c>
      <c r="M116" s="29">
        <f>K116-L116</f>
        <v>0</v>
      </c>
    </row>
    <row r="117" ht="20.05" customHeight="1">
      <c r="A117" s="27">
        <v>116</v>
      </c>
      <c r="B117" s="28">
        <v>2001821742</v>
      </c>
      <c r="C117" s="29">
        <v>1091121034114</v>
      </c>
      <c r="D117" s="29">
        <v>0.24</v>
      </c>
      <c r="E117" s="29">
        <v>0.5</v>
      </c>
      <c r="F117" s="29">
        <v>0.15</v>
      </c>
      <c r="G117" s="29">
        <f>CEILING(F117,0.5)</f>
        <v>0.5</v>
      </c>
      <c r="H117" t="s" s="30">
        <v>28</v>
      </c>
      <c r="I117" t="s" s="18">
        <v>20</v>
      </c>
      <c r="J117" t="s" s="30">
        <v>28</v>
      </c>
      <c r="K117" s="29">
        <v>45.4</v>
      </c>
      <c r="L117" s="29">
        <v>45.4</v>
      </c>
      <c r="M117" s="29">
        <f>K117-L117</f>
        <v>0</v>
      </c>
    </row>
    <row r="118" ht="20.05" customHeight="1">
      <c r="A118" s="27">
        <v>117</v>
      </c>
      <c r="B118" s="28">
        <v>2001821750</v>
      </c>
      <c r="C118" s="29">
        <v>1091121034350</v>
      </c>
      <c r="D118" s="29">
        <v>0.755</v>
      </c>
      <c r="E118" s="29">
        <v>1</v>
      </c>
      <c r="F118" s="29">
        <v>0.8</v>
      </c>
      <c r="G118" s="29">
        <f>CEILING(F118,0.5)</f>
        <v>1</v>
      </c>
      <c r="H118" t="s" s="30">
        <v>28</v>
      </c>
      <c r="I118" t="s" s="18">
        <v>20</v>
      </c>
      <c r="J118" t="s" s="30">
        <v>28</v>
      </c>
      <c r="K118" s="29">
        <f t="shared" si="1"/>
        <v>90.2</v>
      </c>
      <c r="L118" s="29">
        <v>90.2</v>
      </c>
      <c r="M118" s="29">
        <f>K118-L118</f>
        <v>0</v>
      </c>
    </row>
    <row r="119" ht="20.05" customHeight="1">
      <c r="A119" s="27">
        <v>118</v>
      </c>
      <c r="B119" s="28">
        <v>2001821766</v>
      </c>
      <c r="C119" s="29">
        <v>1091121034641</v>
      </c>
      <c r="D119" s="29">
        <v>0.24</v>
      </c>
      <c r="E119" s="29">
        <v>0.5</v>
      </c>
      <c r="F119" s="29">
        <v>0.2</v>
      </c>
      <c r="G119" s="29">
        <f>CEILING(F119,0.5)</f>
        <v>0.5</v>
      </c>
      <c r="H119" t="s" s="30">
        <v>28</v>
      </c>
      <c r="I119" t="s" s="18">
        <v>20</v>
      </c>
      <c r="J119" t="s" s="30">
        <v>28</v>
      </c>
      <c r="K119" s="29">
        <v>45.4</v>
      </c>
      <c r="L119" s="29">
        <v>45.4</v>
      </c>
      <c r="M119" s="29">
        <f>K119-L119</f>
        <v>0</v>
      </c>
    </row>
    <row r="120" ht="20.05" customHeight="1">
      <c r="A120" s="27">
        <v>119</v>
      </c>
      <c r="B120" s="28">
        <v>2001821995</v>
      </c>
      <c r="C120" s="29">
        <v>1091121183730</v>
      </c>
      <c r="D120" s="29">
        <v>0.477</v>
      </c>
      <c r="E120" s="29">
        <v>0.5</v>
      </c>
      <c r="F120" s="29">
        <v>0.5</v>
      </c>
      <c r="G120" s="29">
        <f>CEILING(F120,0.5)</f>
        <v>0.5</v>
      </c>
      <c r="H120" t="s" s="30">
        <v>28</v>
      </c>
      <c r="I120" t="s" s="18">
        <v>20</v>
      </c>
      <c r="J120" t="s" s="30">
        <v>28</v>
      </c>
      <c r="K120" s="29">
        <v>45.4</v>
      </c>
      <c r="L120" s="29">
        <v>45.4</v>
      </c>
      <c r="M120" s="29">
        <f>K120-L120</f>
        <v>0</v>
      </c>
    </row>
    <row r="121" ht="20.05" customHeight="1">
      <c r="A121" s="27">
        <v>120</v>
      </c>
      <c r="B121" s="28">
        <v>2001822466</v>
      </c>
      <c r="C121" s="29">
        <v>1091121305541</v>
      </c>
      <c r="D121" s="29">
        <v>1.376</v>
      </c>
      <c r="E121" s="29">
        <v>1.5</v>
      </c>
      <c r="F121" s="29">
        <v>1.1</v>
      </c>
      <c r="G121" s="29">
        <f>CEILING(F121,0.5)</f>
        <v>1.5</v>
      </c>
      <c r="H121" t="s" s="30">
        <v>28</v>
      </c>
      <c r="I121" t="s" s="18">
        <v>20</v>
      </c>
      <c r="J121" t="s" s="30">
        <v>28</v>
      </c>
      <c r="K121" s="29">
        <f t="shared" si="104"/>
        <v>135</v>
      </c>
      <c r="L121" s="29">
        <v>135</v>
      </c>
      <c r="M121" s="29">
        <f>K121-L121</f>
        <v>0</v>
      </c>
    </row>
    <row r="122" ht="20.05" customHeight="1">
      <c r="A122" s="27">
        <v>40</v>
      </c>
      <c r="B122" s="28">
        <v>2001807362</v>
      </c>
      <c r="C122" s="29">
        <v>1091117324394</v>
      </c>
      <c r="D122" s="29">
        <v>2.016</v>
      </c>
      <c r="E122" s="29">
        <v>2.5</v>
      </c>
      <c r="F122" s="29">
        <v>2</v>
      </c>
      <c r="G122" s="29">
        <f>CEILING(F122,0.5)</f>
        <v>2</v>
      </c>
      <c r="H122" t="s" s="30">
        <v>28</v>
      </c>
      <c r="I122" t="s" s="18">
        <v>20</v>
      </c>
      <c r="J122" t="s" s="30">
        <v>28</v>
      </c>
      <c r="K122" s="29">
        <f t="shared" si="200"/>
        <v>224.6</v>
      </c>
      <c r="L122" s="29">
        <v>179.8</v>
      </c>
      <c r="M122" s="29">
        <f>K122-L122</f>
        <v>44.8</v>
      </c>
    </row>
    <row r="123" ht="20.05" customHeight="1">
      <c r="A123" s="27">
        <v>73</v>
      </c>
      <c r="B123" s="28">
        <v>2001809794</v>
      </c>
      <c r="C123" s="29">
        <v>1091117795531</v>
      </c>
      <c r="D123" s="29">
        <v>1.517</v>
      </c>
      <c r="E123" s="29">
        <v>2</v>
      </c>
      <c r="F123" s="29">
        <v>1.5</v>
      </c>
      <c r="G123" s="29">
        <f>CEILING(F123,0.5)</f>
        <v>1.5</v>
      </c>
      <c r="H123" t="s" s="30">
        <v>28</v>
      </c>
      <c r="I123" t="s" s="18">
        <v>20</v>
      </c>
      <c r="J123" t="s" s="30">
        <v>28</v>
      </c>
      <c r="K123" s="29">
        <f t="shared" si="203"/>
        <v>179.8</v>
      </c>
      <c r="L123" s="29">
        <v>135</v>
      </c>
      <c r="M123" s="29">
        <f>K123-L123</f>
        <v>44.8</v>
      </c>
    </row>
    <row r="124" ht="20.05" customHeight="1">
      <c r="A124" s="27">
        <v>74</v>
      </c>
      <c r="B124" s="28">
        <v>2001809820</v>
      </c>
      <c r="C124" s="29">
        <v>1091117795623</v>
      </c>
      <c r="D124" s="29">
        <v>3.08</v>
      </c>
      <c r="E124" s="29">
        <v>3.5</v>
      </c>
      <c r="F124" s="29">
        <v>3</v>
      </c>
      <c r="G124" s="29">
        <f>CEILING(F124,0.5)</f>
        <v>3</v>
      </c>
      <c r="H124" t="s" s="30">
        <v>28</v>
      </c>
      <c r="I124" t="s" s="18">
        <v>20</v>
      </c>
      <c r="J124" t="s" s="30">
        <v>28</v>
      </c>
      <c r="K124" s="29">
        <f>45.4+(44.8*6)</f>
        <v>314.2</v>
      </c>
      <c r="L124" s="29">
        <v>269.4</v>
      </c>
      <c r="M124" s="29">
        <f>K124-L124</f>
        <v>44.8</v>
      </c>
    </row>
    <row r="125" ht="20.05" customHeight="1">
      <c r="A125" s="27">
        <v>87</v>
      </c>
      <c r="B125" s="28">
        <v>2001811305</v>
      </c>
      <c r="C125" s="29">
        <v>1091121846136</v>
      </c>
      <c r="D125" s="29">
        <v>0.75</v>
      </c>
      <c r="E125" s="29">
        <v>1</v>
      </c>
      <c r="F125" s="29">
        <v>0.5</v>
      </c>
      <c r="G125" s="29">
        <f>CEILING(F125,0.5)</f>
        <v>0.5</v>
      </c>
      <c r="H125" t="s" s="30">
        <v>28</v>
      </c>
      <c r="I125" t="s" s="18">
        <v>20</v>
      </c>
      <c r="J125" t="s" s="30">
        <v>28</v>
      </c>
      <c r="K125" s="29">
        <f t="shared" si="1"/>
        <v>90.2</v>
      </c>
      <c r="L125" s="29">
        <v>45.4</v>
      </c>
      <c r="M125" s="29">
        <f>K125-L125</f>
        <v>44.8</v>
      </c>
    </row>
    <row r="126" ht="20.05" customHeight="1">
      <c r="A126" s="27">
        <v>110</v>
      </c>
      <c r="B126" s="28">
        <v>2001820978</v>
      </c>
      <c r="C126" s="29">
        <v>1091120922803</v>
      </c>
      <c r="D126" s="29">
        <v>0.515</v>
      </c>
      <c r="E126" s="29">
        <v>1</v>
      </c>
      <c r="F126" s="29">
        <v>0.5</v>
      </c>
      <c r="G126" s="29">
        <f>CEILING(F126,0.5)</f>
        <v>0.5</v>
      </c>
      <c r="H126" t="s" s="30">
        <v>28</v>
      </c>
      <c r="I126" t="s" s="18">
        <v>20</v>
      </c>
      <c r="J126" t="s" s="30">
        <v>28</v>
      </c>
      <c r="K126" s="29">
        <f t="shared" si="1"/>
        <v>90.2</v>
      </c>
      <c r="L126" s="29">
        <v>45.4</v>
      </c>
      <c r="M126" s="29">
        <f>K126-L126</f>
        <v>44.8</v>
      </c>
    </row>
    <row r="127" ht="20.05" customHeight="1">
      <c r="A127" s="31"/>
      <c r="B127" t="s" s="32">
        <v>31</v>
      </c>
      <c r="C127" s="33"/>
      <c r="D127" s="33"/>
      <c r="E127" s="33"/>
      <c r="F127" s="33"/>
      <c r="G127" s="33"/>
      <c r="H127" s="33"/>
      <c r="I127" s="33"/>
      <c r="J127" s="33"/>
      <c r="K127" s="29">
        <f>SUM(K3:K126)</f>
        <v>9145.620000000001</v>
      </c>
      <c r="L127" s="34">
        <f>SUM(L3:L126)</f>
        <v>13648.2</v>
      </c>
      <c r="M127" s="29">
        <f>SUM(M3:M126)</f>
        <v>-4502.58</v>
      </c>
    </row>
  </sheetData>
  <mergeCells count="2">
    <mergeCell ref="A1:M1"/>
    <mergeCell ref="B127:J127"/>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sheetPr>
    <pageSetUpPr fitToPage="1"/>
  </sheetPr>
  <dimension ref="A2:C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5" customWidth="1"/>
    <col min="4" max="16384" width="16.3516" style="35" customWidth="1"/>
  </cols>
  <sheetData>
    <row r="1" ht="27.65" customHeight="1">
      <c r="A1" t="s" s="7">
        <v>33</v>
      </c>
      <c r="B1" s="7"/>
      <c r="C1" s="7"/>
    </row>
    <row r="2" ht="16.25" customHeight="1">
      <c r="A2" t="s" s="36">
        <v>34</v>
      </c>
      <c r="B2" t="s" s="36">
        <v>35</v>
      </c>
      <c r="C2" t="s" s="36">
        <v>36</v>
      </c>
    </row>
    <row r="3" ht="32.25" customHeight="1">
      <c r="A3" t="s" s="37">
        <v>37</v>
      </c>
      <c r="B3" s="38">
        <v>41</v>
      </c>
      <c r="C3" s="39">
        <v>3628.6</v>
      </c>
    </row>
    <row r="4" ht="32.05" customHeight="1">
      <c r="A4" t="s" s="40">
        <v>38</v>
      </c>
      <c r="B4" s="41">
        <v>78</v>
      </c>
      <c r="C4" s="42">
        <v>4726.58</v>
      </c>
    </row>
    <row r="5" ht="32.05" customHeight="1">
      <c r="A5" t="s" s="40">
        <v>39</v>
      </c>
      <c r="B5" s="41">
        <v>5</v>
      </c>
      <c r="C5" s="42">
        <v>224</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