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ristopherL\Documents\GitHub\RailYardExercise_CrossingLoops_CL\"/>
    </mc:Choice>
  </mc:AlternateContent>
  <xr:revisionPtr revIDLastSave="0" documentId="13_ncr:1_{B9F1999E-1EC1-43E3-BF42-48932685A1ED}" xr6:coauthVersionLast="47" xr6:coauthVersionMax="47" xr10:uidLastSave="{00000000-0000-0000-0000-000000000000}"/>
  <bookViews>
    <workbookView xWindow="28680" yWindow="-120" windowWidth="29040" windowHeight="15720" xr2:uid="{09D4CB2C-B305-41B2-86CC-8EA84AA962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" i="1"/>
  <c r="G12" i="1"/>
  <c r="G16" i="1"/>
  <c r="G13" i="1"/>
  <c r="G14" i="1"/>
  <c r="G15" i="1"/>
  <c r="D27" i="1"/>
  <c r="E27" i="1" s="1"/>
  <c r="D26" i="1"/>
  <c r="E26" i="1" s="1"/>
  <c r="F25" i="1"/>
  <c r="E25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G18" i="1" s="1"/>
  <c r="F16" i="1"/>
  <c r="E16" i="1"/>
  <c r="F13" i="1"/>
  <c r="E13" i="1"/>
  <c r="F14" i="1"/>
  <c r="E14" i="1"/>
  <c r="F15" i="1"/>
  <c r="E15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E2" i="1"/>
  <c r="G26" i="1" l="1"/>
  <c r="G20" i="1"/>
  <c r="G4" i="1"/>
  <c r="G22" i="1"/>
  <c r="G6" i="1"/>
  <c r="G24" i="1"/>
  <c r="G8" i="1"/>
  <c r="G27" i="1"/>
  <c r="G11" i="1"/>
  <c r="G7" i="1"/>
  <c r="G23" i="1"/>
  <c r="G3" i="1"/>
  <c r="G10" i="1"/>
  <c r="G19" i="1"/>
  <c r="G25" i="1"/>
  <c r="G5" i="1"/>
  <c r="G9" i="1"/>
  <c r="G17" i="1"/>
  <c r="G21" i="1"/>
  <c r="F2" i="1"/>
  <c r="F24" i="1" s="1"/>
  <c r="F26" i="1" s="1"/>
  <c r="F27" i="1" s="1"/>
</calcChain>
</file>

<file path=xl/sharedStrings.xml><?xml version="1.0" encoding="utf-8"?>
<sst xmlns="http://schemas.openxmlformats.org/spreadsheetml/2006/main" count="35" uniqueCount="35">
  <si>
    <t>Loop</t>
  </si>
  <si>
    <t>Loop Name</t>
  </si>
  <si>
    <t>SouthNode</t>
  </si>
  <si>
    <t>NorthNode</t>
  </si>
  <si>
    <t>LoopCenter</t>
  </si>
  <si>
    <t>LoopLenght</t>
  </si>
  <si>
    <t>NodeSeperation</t>
  </si>
  <si>
    <t>SALKOR</t>
  </si>
  <si>
    <t>Dwarskersbos</t>
  </si>
  <si>
    <t>Kreefbaai</t>
  </si>
  <si>
    <t>Bamboesbaai</t>
  </si>
  <si>
    <t>Knersvlak</t>
  </si>
  <si>
    <t>Saggiesberg</t>
  </si>
  <si>
    <t>Kanakies</t>
  </si>
  <si>
    <t>Abikwa</t>
  </si>
  <si>
    <t>De Kop</t>
  </si>
  <si>
    <t>Sous</t>
  </si>
  <si>
    <t>Commissionerspan</t>
  </si>
  <si>
    <t>Halfweg</t>
  </si>
  <si>
    <t>Passing Track 1</t>
  </si>
  <si>
    <t>Passing Track 2</t>
  </si>
  <si>
    <t>Dagab</t>
  </si>
  <si>
    <t>Kolke</t>
  </si>
  <si>
    <t>Kenhardt</t>
  </si>
  <si>
    <t>Rugseer</t>
  </si>
  <si>
    <t>Oorkruis</t>
  </si>
  <si>
    <t>Rooilyf</t>
  </si>
  <si>
    <t>Witpan</t>
  </si>
  <si>
    <t>Vrolik</t>
  </si>
  <si>
    <t>Kolomela PS</t>
  </si>
  <si>
    <t>Langberg</t>
  </si>
  <si>
    <t>Khumani Mine</t>
  </si>
  <si>
    <t>ERTS</t>
  </si>
  <si>
    <t>TravelTimeEmpty</t>
  </si>
  <si>
    <t>TravelTimeLoaded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</si>
</sst>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71" formatCode="0.0000"/>
  </numFmts>
  <fonts count="2" x14ac:knownFonts="1">
    <font>
      <sz val="11"/>
      <color theme="1"/>
      <name val="Aptos Narrow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5E48E-C50D-4E3F-8F33-42EDA771C129}">
  <dimension ref="A1:I27"/>
  <sheetViews>
    <sheetView tabSelected="1" zoomScale="130" zoomScaleNormal="130" workbookViewId="0">
      <selection activeCell="J7" sqref="J7"/>
    </sheetView>
  </sheetViews>
  <sheetFormatPr defaultRowHeight="14.4" x14ac:dyDescent="0.3"/>
  <cols>
    <col min="1" max="1" width="5.44140625" bestFit="1" customWidth="1"/>
    <col min="2" max="2" width="16.88671875" bestFit="1" customWidth="1"/>
    <col min="3" max="3" width="10.77734375" bestFit="1" customWidth="1"/>
    <col min="4" max="4" width="10.5546875" bestFit="1" customWidth="1"/>
    <col min="5" max="5" width="11.33203125" bestFit="1" customWidth="1"/>
    <col min="6" max="6" width="11.5546875" bestFit="1" customWidth="1"/>
    <col min="7" max="7" width="15.109375" bestFit="1" customWidth="1"/>
    <col min="8" max="8" width="15.109375" customWidth="1"/>
    <col min="9" max="9" width="16.664062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33</v>
      </c>
      <c r="I1" s="1" t="s">
        <v>34</v>
      </c>
    </row>
    <row r="2" spans="1:9" x14ac:dyDescent="0.3">
      <c r="A2">
        <v>0</v>
      </c>
      <c r="B2" t="s">
        <v>7</v>
      </c>
      <c r="D2">
        <v>6</v>
      </c>
      <c r="E2">
        <f t="shared" ref="E2:E27" si="0">IF(C2="",D2,IF(D2="",C2,(C2+D2)/2))</f>
        <v>6</v>
      </c>
      <c r="F2">
        <f>MAX(F3:F22)</f>
        <v>6.4070000000000391</v>
      </c>
      <c r="G2">
        <v>6</v>
      </c>
      <c r="H2" s="4">
        <f>G2/70</f>
        <v>8.5714285714285715E-2</v>
      </c>
      <c r="I2" s="4">
        <f>G2/50</f>
        <v>0.12</v>
      </c>
    </row>
    <row r="3" spans="1:9" x14ac:dyDescent="0.3">
      <c r="A3">
        <v>1</v>
      </c>
      <c r="B3" t="s">
        <v>8</v>
      </c>
      <c r="C3">
        <v>38.438000000000002</v>
      </c>
      <c r="D3">
        <v>42.838000000000001</v>
      </c>
      <c r="E3">
        <f t="shared" si="0"/>
        <v>40.638000000000005</v>
      </c>
      <c r="F3">
        <f t="shared" ref="F3:F23" si="1">SUM(D3-C3)</f>
        <v>4.3999999999999986</v>
      </c>
      <c r="G3">
        <f t="shared" ref="G3:G12" si="2">E3-E2</f>
        <v>34.638000000000005</v>
      </c>
      <c r="H3" s="4">
        <f t="shared" ref="H3:H27" si="3">G3/70</f>
        <v>0.49482857142857151</v>
      </c>
      <c r="I3" s="4">
        <f t="shared" ref="I3:I27" si="4">G3/50</f>
        <v>0.69276000000000015</v>
      </c>
    </row>
    <row r="4" spans="1:9" x14ac:dyDescent="0.3">
      <c r="A4">
        <v>2</v>
      </c>
      <c r="B4" t="s">
        <v>9</v>
      </c>
      <c r="C4">
        <v>89.034000000000006</v>
      </c>
      <c r="D4">
        <v>93.448999999999998</v>
      </c>
      <c r="E4">
        <f t="shared" si="0"/>
        <v>91.241500000000002</v>
      </c>
      <c r="F4">
        <f t="shared" si="1"/>
        <v>4.414999999999992</v>
      </c>
      <c r="G4">
        <f t="shared" si="2"/>
        <v>50.603499999999997</v>
      </c>
      <c r="H4" s="4">
        <f t="shared" si="3"/>
        <v>0.72290714285714286</v>
      </c>
      <c r="I4" s="4">
        <f t="shared" si="4"/>
        <v>1.01207</v>
      </c>
    </row>
    <row r="5" spans="1:9" x14ac:dyDescent="0.3">
      <c r="A5">
        <v>3</v>
      </c>
      <c r="B5" t="s">
        <v>10</v>
      </c>
      <c r="C5">
        <v>139.54300000000001</v>
      </c>
      <c r="D5">
        <v>143.94200000000001</v>
      </c>
      <c r="E5">
        <f t="shared" si="0"/>
        <v>141.74250000000001</v>
      </c>
      <c r="F5">
        <f t="shared" si="1"/>
        <v>4.3990000000000009</v>
      </c>
      <c r="G5">
        <f t="shared" si="2"/>
        <v>50.501000000000005</v>
      </c>
      <c r="H5" s="4">
        <f t="shared" si="3"/>
        <v>0.72144285714285716</v>
      </c>
      <c r="I5" s="4">
        <f t="shared" si="4"/>
        <v>1.0100200000000001</v>
      </c>
    </row>
    <row r="6" spans="1:9" x14ac:dyDescent="0.3">
      <c r="A6">
        <v>4</v>
      </c>
      <c r="B6" t="s">
        <v>11</v>
      </c>
      <c r="C6">
        <v>182.42400000000001</v>
      </c>
      <c r="D6">
        <v>187.25899999999999</v>
      </c>
      <c r="E6">
        <f t="shared" si="0"/>
        <v>184.8415</v>
      </c>
      <c r="F6">
        <f t="shared" si="1"/>
        <v>4.8349999999999795</v>
      </c>
      <c r="G6">
        <f t="shared" si="2"/>
        <v>43.09899999999999</v>
      </c>
      <c r="H6" s="4">
        <f t="shared" si="3"/>
        <v>0.6156999999999998</v>
      </c>
      <c r="I6" s="4">
        <f t="shared" si="4"/>
        <v>0.86197999999999975</v>
      </c>
    </row>
    <row r="7" spans="1:9" x14ac:dyDescent="0.3">
      <c r="A7">
        <v>5</v>
      </c>
      <c r="B7" t="s">
        <v>12</v>
      </c>
      <c r="C7">
        <v>225.84</v>
      </c>
      <c r="D7">
        <v>231.05099999999999</v>
      </c>
      <c r="E7">
        <f t="shared" si="0"/>
        <v>228.44549999999998</v>
      </c>
      <c r="F7">
        <f t="shared" si="1"/>
        <v>5.2109999999999843</v>
      </c>
      <c r="G7">
        <f t="shared" si="2"/>
        <v>43.603999999999985</v>
      </c>
      <c r="H7" s="4">
        <f t="shared" si="3"/>
        <v>0.62291428571428553</v>
      </c>
      <c r="I7" s="4">
        <f t="shared" si="4"/>
        <v>0.87207999999999974</v>
      </c>
    </row>
    <row r="8" spans="1:9" x14ac:dyDescent="0.3">
      <c r="A8">
        <v>6</v>
      </c>
      <c r="B8" t="s">
        <v>13</v>
      </c>
      <c r="C8">
        <v>272.54399999999998</v>
      </c>
      <c r="D8">
        <v>278.95100000000002</v>
      </c>
      <c r="E8">
        <f t="shared" si="0"/>
        <v>275.7475</v>
      </c>
      <c r="F8">
        <f t="shared" si="1"/>
        <v>6.4070000000000391</v>
      </c>
      <c r="G8">
        <f t="shared" si="2"/>
        <v>47.302000000000021</v>
      </c>
      <c r="H8" s="4">
        <f t="shared" si="3"/>
        <v>0.67574285714285742</v>
      </c>
      <c r="I8" s="4">
        <f t="shared" si="4"/>
        <v>0.94604000000000044</v>
      </c>
    </row>
    <row r="9" spans="1:9" x14ac:dyDescent="0.3">
      <c r="A9">
        <v>7</v>
      </c>
      <c r="B9" t="s">
        <v>14</v>
      </c>
      <c r="C9">
        <v>317.56400000000002</v>
      </c>
      <c r="D9">
        <v>322.92899999999997</v>
      </c>
      <c r="E9">
        <f t="shared" si="0"/>
        <v>320.24649999999997</v>
      </c>
      <c r="F9">
        <f t="shared" si="1"/>
        <v>5.3649999999999523</v>
      </c>
      <c r="G9">
        <f t="shared" si="2"/>
        <v>44.498999999999967</v>
      </c>
      <c r="H9" s="4">
        <f t="shared" si="3"/>
        <v>0.63569999999999949</v>
      </c>
      <c r="I9" s="4">
        <f t="shared" si="4"/>
        <v>0.88997999999999933</v>
      </c>
    </row>
    <row r="10" spans="1:9" x14ac:dyDescent="0.3">
      <c r="A10">
        <v>8</v>
      </c>
      <c r="B10" t="s">
        <v>15</v>
      </c>
      <c r="C10">
        <v>335.56400000000002</v>
      </c>
      <c r="D10">
        <v>338.59</v>
      </c>
      <c r="E10">
        <f t="shared" si="0"/>
        <v>337.077</v>
      </c>
      <c r="F10">
        <f t="shared" si="1"/>
        <v>3.0259999999999536</v>
      </c>
      <c r="G10">
        <f t="shared" si="2"/>
        <v>16.830500000000029</v>
      </c>
      <c r="H10" s="4">
        <f t="shared" si="3"/>
        <v>0.2404357142857147</v>
      </c>
      <c r="I10" s="4">
        <f t="shared" si="4"/>
        <v>0.33661000000000058</v>
      </c>
    </row>
    <row r="11" spans="1:9" x14ac:dyDescent="0.3">
      <c r="A11">
        <v>9</v>
      </c>
      <c r="B11" t="s">
        <v>16</v>
      </c>
      <c r="C11">
        <v>367.50599999999997</v>
      </c>
      <c r="D11">
        <v>373.40499999999997</v>
      </c>
      <c r="E11">
        <f t="shared" si="0"/>
        <v>370.45549999999997</v>
      </c>
      <c r="F11">
        <f t="shared" si="1"/>
        <v>5.8990000000000009</v>
      </c>
      <c r="G11">
        <f t="shared" si="2"/>
        <v>33.378499999999974</v>
      </c>
      <c r="H11" s="4">
        <f t="shared" si="3"/>
        <v>0.47683571428571392</v>
      </c>
      <c r="I11" s="4">
        <f t="shared" si="4"/>
        <v>0.66756999999999944</v>
      </c>
    </row>
    <row r="12" spans="1:9" x14ac:dyDescent="0.3">
      <c r="A12">
        <v>10</v>
      </c>
      <c r="B12" t="s">
        <v>17</v>
      </c>
      <c r="C12">
        <v>405.38799999999998</v>
      </c>
      <c r="D12">
        <v>410.48599999999999</v>
      </c>
      <c r="E12">
        <f t="shared" si="0"/>
        <v>407.93700000000001</v>
      </c>
      <c r="F12">
        <f t="shared" si="1"/>
        <v>5.0980000000000132</v>
      </c>
      <c r="G12">
        <f t="shared" si="2"/>
        <v>37.48150000000004</v>
      </c>
      <c r="H12" s="4">
        <f t="shared" si="3"/>
        <v>0.53545000000000054</v>
      </c>
      <c r="I12" s="4">
        <f t="shared" si="4"/>
        <v>0.7496300000000008</v>
      </c>
    </row>
    <row r="13" spans="1:9" x14ac:dyDescent="0.3">
      <c r="A13">
        <v>11</v>
      </c>
      <c r="B13" t="s">
        <v>20</v>
      </c>
      <c r="C13">
        <v>444.86</v>
      </c>
      <c r="D13">
        <v>448.92599999999999</v>
      </c>
      <c r="E13">
        <f>IF(C13="",D13,IF(D13="",C13,(C13+D13)/2))</f>
        <v>446.89300000000003</v>
      </c>
      <c r="F13">
        <f>SUM(D13-C13)</f>
        <v>4.0659999999999741</v>
      </c>
      <c r="G13">
        <f t="shared" ref="G13:G15" si="5">E13-E12</f>
        <v>38.956000000000017</v>
      </c>
      <c r="H13" s="4">
        <f t="shared" si="3"/>
        <v>0.55651428571428596</v>
      </c>
      <c r="I13" s="4">
        <f t="shared" si="4"/>
        <v>0.77912000000000037</v>
      </c>
    </row>
    <row r="14" spans="1:9" x14ac:dyDescent="0.3">
      <c r="A14">
        <v>11.1</v>
      </c>
      <c r="B14" t="s">
        <v>19</v>
      </c>
      <c r="C14">
        <v>444.85</v>
      </c>
      <c r="D14">
        <v>449.19299999999998</v>
      </c>
      <c r="E14">
        <f>IF(C14="",D14,IF(D14="",C14,(C14+D14)/2))</f>
        <v>447.0215</v>
      </c>
      <c r="F14">
        <f>SUM(D14-C14)</f>
        <v>4.3429999999999609</v>
      </c>
      <c r="G14">
        <f t="shared" si="5"/>
        <v>0.12849999999997408</v>
      </c>
      <c r="H14" s="4">
        <f t="shared" si="3"/>
        <v>1.8357142857139154E-3</v>
      </c>
      <c r="I14" s="4">
        <f t="shared" si="4"/>
        <v>2.5699999999994816E-3</v>
      </c>
    </row>
    <row r="15" spans="1:9" x14ac:dyDescent="0.3">
      <c r="A15">
        <v>11.2</v>
      </c>
      <c r="B15" t="s">
        <v>18</v>
      </c>
      <c r="C15">
        <v>444.83699999999999</v>
      </c>
      <c r="D15">
        <v>450.20499999999998</v>
      </c>
      <c r="E15">
        <f t="shared" si="0"/>
        <v>447.52099999999996</v>
      </c>
      <c r="F15">
        <f t="shared" si="1"/>
        <v>5.367999999999995</v>
      </c>
      <c r="G15">
        <f t="shared" si="5"/>
        <v>0.49949999999995498</v>
      </c>
      <c r="H15" s="4">
        <f t="shared" si="3"/>
        <v>7.1357142857136424E-3</v>
      </c>
      <c r="I15" s="4">
        <f t="shared" si="4"/>
        <v>9.9899999999991003E-3</v>
      </c>
    </row>
    <row r="16" spans="1:9" x14ac:dyDescent="0.3">
      <c r="A16">
        <v>12</v>
      </c>
      <c r="B16" t="s">
        <v>21</v>
      </c>
      <c r="C16">
        <v>480.05200000000002</v>
      </c>
      <c r="D16">
        <v>485.113</v>
      </c>
      <c r="E16">
        <f t="shared" si="0"/>
        <v>482.58249999999998</v>
      </c>
      <c r="F16">
        <f t="shared" si="1"/>
        <v>5.0609999999999786</v>
      </c>
      <c r="G16">
        <f>E16-E15</f>
        <v>35.061500000000024</v>
      </c>
      <c r="H16" s="4">
        <f t="shared" si="3"/>
        <v>0.50087857142857173</v>
      </c>
      <c r="I16" s="4">
        <f t="shared" si="4"/>
        <v>0.70123000000000046</v>
      </c>
    </row>
    <row r="17" spans="1:9" x14ac:dyDescent="0.3">
      <c r="A17">
        <v>13</v>
      </c>
      <c r="B17" t="s">
        <v>22</v>
      </c>
      <c r="C17">
        <v>528.95299999999997</v>
      </c>
      <c r="D17">
        <v>533.38</v>
      </c>
      <c r="E17">
        <f t="shared" si="0"/>
        <v>531.16650000000004</v>
      </c>
      <c r="F17">
        <f t="shared" si="1"/>
        <v>4.4270000000000209</v>
      </c>
      <c r="G17">
        <f t="shared" ref="G17:G27" si="6">E17-E16</f>
        <v>48.58400000000006</v>
      </c>
      <c r="H17" s="4">
        <f t="shared" si="3"/>
        <v>0.69405714285714371</v>
      </c>
      <c r="I17" s="4">
        <f t="shared" si="4"/>
        <v>0.97168000000000121</v>
      </c>
    </row>
    <row r="18" spans="1:9" x14ac:dyDescent="0.3">
      <c r="A18">
        <v>14</v>
      </c>
      <c r="B18" t="s">
        <v>23</v>
      </c>
      <c r="C18">
        <v>573.98099999999999</v>
      </c>
      <c r="D18">
        <v>578.41300000000001</v>
      </c>
      <c r="E18">
        <f t="shared" si="0"/>
        <v>576.197</v>
      </c>
      <c r="F18">
        <f t="shared" si="1"/>
        <v>4.4320000000000164</v>
      </c>
      <c r="G18">
        <f t="shared" si="6"/>
        <v>45.030499999999961</v>
      </c>
      <c r="H18" s="4">
        <f t="shared" si="3"/>
        <v>0.64329285714285656</v>
      </c>
      <c r="I18" s="4">
        <f t="shared" si="4"/>
        <v>0.90060999999999924</v>
      </c>
    </row>
    <row r="19" spans="1:9" x14ac:dyDescent="0.3">
      <c r="A19">
        <v>15</v>
      </c>
      <c r="B19" t="s">
        <v>24</v>
      </c>
      <c r="C19">
        <v>612.87400000000002</v>
      </c>
      <c r="D19">
        <v>617.31299999999999</v>
      </c>
      <c r="E19">
        <f t="shared" si="0"/>
        <v>615.09349999999995</v>
      </c>
      <c r="F19">
        <f t="shared" si="1"/>
        <v>4.4389999999999645</v>
      </c>
      <c r="G19">
        <f t="shared" si="6"/>
        <v>38.896499999999946</v>
      </c>
      <c r="H19" s="4">
        <f t="shared" si="3"/>
        <v>0.55566428571428494</v>
      </c>
      <c r="I19" s="4">
        <f t="shared" si="4"/>
        <v>0.7779299999999989</v>
      </c>
    </row>
    <row r="20" spans="1:9" x14ac:dyDescent="0.3">
      <c r="A20">
        <v>16</v>
      </c>
      <c r="B20" t="s">
        <v>25</v>
      </c>
      <c r="C20">
        <v>655.30499999999995</v>
      </c>
      <c r="D20">
        <v>660.22699999999998</v>
      </c>
      <c r="E20">
        <f t="shared" si="0"/>
        <v>657.76599999999996</v>
      </c>
      <c r="F20">
        <f t="shared" si="1"/>
        <v>4.9220000000000255</v>
      </c>
      <c r="G20">
        <f t="shared" si="6"/>
        <v>42.672500000000014</v>
      </c>
      <c r="H20" s="4">
        <f t="shared" si="3"/>
        <v>0.60960714285714301</v>
      </c>
      <c r="I20" s="4">
        <f t="shared" si="4"/>
        <v>0.85345000000000026</v>
      </c>
    </row>
    <row r="21" spans="1:9" x14ac:dyDescent="0.3">
      <c r="A21">
        <v>17</v>
      </c>
      <c r="B21" t="s">
        <v>26</v>
      </c>
      <c r="C21">
        <v>696.43</v>
      </c>
      <c r="D21">
        <v>700.92399999999998</v>
      </c>
      <c r="E21">
        <f t="shared" si="0"/>
        <v>698.67699999999991</v>
      </c>
      <c r="F21">
        <f t="shared" si="1"/>
        <v>4.4940000000000282</v>
      </c>
      <c r="G21">
        <f t="shared" si="6"/>
        <v>40.910999999999945</v>
      </c>
      <c r="H21" s="4">
        <f t="shared" si="3"/>
        <v>0.58444285714285638</v>
      </c>
      <c r="I21" s="4">
        <f t="shared" si="4"/>
        <v>0.81821999999999884</v>
      </c>
    </row>
    <row r="22" spans="1:9" x14ac:dyDescent="0.3">
      <c r="A22">
        <v>18</v>
      </c>
      <c r="B22" t="s">
        <v>27</v>
      </c>
      <c r="C22">
        <v>739.39200000000005</v>
      </c>
      <c r="D22">
        <v>743.85900000000004</v>
      </c>
      <c r="E22">
        <f t="shared" si="0"/>
        <v>741.6255000000001</v>
      </c>
      <c r="F22">
        <f t="shared" si="1"/>
        <v>4.4669999999999845</v>
      </c>
      <c r="G22">
        <f t="shared" si="6"/>
        <v>42.948500000000195</v>
      </c>
      <c r="H22" s="4">
        <f t="shared" si="3"/>
        <v>0.61355000000000282</v>
      </c>
      <c r="I22" s="4">
        <f t="shared" si="4"/>
        <v>0.8589700000000039</v>
      </c>
    </row>
    <row r="23" spans="1:9" x14ac:dyDescent="0.3">
      <c r="A23">
        <v>19</v>
      </c>
      <c r="B23" t="s">
        <v>28</v>
      </c>
      <c r="C23">
        <v>788.64800000000002</v>
      </c>
      <c r="D23">
        <v>793.11599999999999</v>
      </c>
      <c r="E23">
        <f t="shared" si="0"/>
        <v>790.88200000000006</v>
      </c>
      <c r="F23">
        <f t="shared" si="1"/>
        <v>4.4679999999999609</v>
      </c>
      <c r="G23">
        <f t="shared" si="6"/>
        <v>49.25649999999996</v>
      </c>
      <c r="H23" s="4">
        <f t="shared" si="3"/>
        <v>0.70366428571428519</v>
      </c>
      <c r="I23" s="4">
        <f t="shared" si="4"/>
        <v>0.98512999999999917</v>
      </c>
    </row>
    <row r="24" spans="1:9" x14ac:dyDescent="0.3">
      <c r="A24">
        <v>19.100000000000001</v>
      </c>
      <c r="B24" t="s">
        <v>29</v>
      </c>
      <c r="C24">
        <v>820</v>
      </c>
      <c r="D24">
        <v>820</v>
      </c>
      <c r="E24">
        <f t="shared" si="0"/>
        <v>820</v>
      </c>
      <c r="F24" s="2">
        <f>AVERAGE(F2:F23)</f>
        <v>4.8158636363636305</v>
      </c>
      <c r="G24">
        <f t="shared" si="6"/>
        <v>29.117999999999938</v>
      </c>
      <c r="H24" s="4">
        <f t="shared" si="3"/>
        <v>0.41597142857142771</v>
      </c>
      <c r="I24" s="4">
        <f t="shared" si="4"/>
        <v>0.58235999999999877</v>
      </c>
    </row>
    <row r="25" spans="1:9" x14ac:dyDescent="0.3">
      <c r="A25">
        <v>20</v>
      </c>
      <c r="B25" t="s">
        <v>30</v>
      </c>
      <c r="C25">
        <v>829.98500000000001</v>
      </c>
      <c r="D25">
        <v>834.39400000000001</v>
      </c>
      <c r="E25">
        <f t="shared" si="0"/>
        <v>832.18949999999995</v>
      </c>
      <c r="F25">
        <f>SUM(D25-C25)</f>
        <v>4.4089999999999918</v>
      </c>
      <c r="G25">
        <f t="shared" si="6"/>
        <v>12.189499999999953</v>
      </c>
      <c r="H25" s="4">
        <f t="shared" si="3"/>
        <v>0.17413571428571362</v>
      </c>
      <c r="I25" s="4">
        <f t="shared" si="4"/>
        <v>0.24378999999999906</v>
      </c>
    </row>
    <row r="26" spans="1:9" x14ac:dyDescent="0.3">
      <c r="A26">
        <v>20.100000000000001</v>
      </c>
      <c r="B26" t="s">
        <v>31</v>
      </c>
      <c r="C26">
        <v>846.69899999999996</v>
      </c>
      <c r="D26">
        <f>C26</f>
        <v>846.69899999999996</v>
      </c>
      <c r="E26">
        <f t="shared" si="0"/>
        <v>846.69899999999996</v>
      </c>
      <c r="F26" s="2">
        <f>AVERAGE(F4:F25)</f>
        <v>4.7439483471074295</v>
      </c>
      <c r="G26">
        <f t="shared" si="6"/>
        <v>14.509500000000003</v>
      </c>
      <c r="H26" s="4">
        <f t="shared" si="3"/>
        <v>0.20727857142857148</v>
      </c>
      <c r="I26" s="4">
        <f t="shared" si="4"/>
        <v>0.29019000000000006</v>
      </c>
    </row>
    <row r="27" spans="1:9" x14ac:dyDescent="0.3">
      <c r="A27" s="3">
        <v>21</v>
      </c>
      <c r="B27" t="s">
        <v>32</v>
      </c>
      <c r="C27">
        <v>856.73</v>
      </c>
      <c r="D27">
        <f>C27</f>
        <v>856.73</v>
      </c>
      <c r="E27">
        <f t="shared" si="0"/>
        <v>856.73</v>
      </c>
      <c r="F27" s="2">
        <f>AVERAGE(F5:F26)</f>
        <v>4.7589005447032227</v>
      </c>
      <c r="G27">
        <f t="shared" si="6"/>
        <v>10.031000000000063</v>
      </c>
      <c r="H27" s="4">
        <f t="shared" si="3"/>
        <v>0.1433000000000009</v>
      </c>
      <c r="I27" s="4">
        <f t="shared" si="4"/>
        <v>0.20062000000000124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Lloyd</dc:creator>
  <cp:lastModifiedBy>Christopher Lloyd</cp:lastModifiedBy>
  <dcterms:created xsi:type="dcterms:W3CDTF">2024-05-21T13:49:11Z</dcterms:created>
  <dcterms:modified xsi:type="dcterms:W3CDTF">2024-06-04T08:46:32Z</dcterms:modified>
</cp:coreProperties>
</file>