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53A653F-AEBB-4586-B12F-5F9B3E953833}" xr6:coauthVersionLast="41" xr6:coauthVersionMax="41" xr10:uidLastSave="{00000000-0000-0000-0000-000000000000}"/>
  <bookViews>
    <workbookView xWindow="5370" yWindow="26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69" i="1" l="1"/>
  <c r="D68" i="1"/>
  <c r="D54" i="1"/>
  <c r="D53" i="1"/>
  <c r="E32" i="1"/>
  <c r="D36" i="1"/>
  <c r="D40" i="1" s="1"/>
  <c r="E30" i="1"/>
  <c r="D41" i="1" s="1"/>
  <c r="D22" i="1"/>
</calcChain>
</file>

<file path=xl/sharedStrings.xml><?xml version="1.0" encoding="utf-8"?>
<sst xmlns="http://schemas.openxmlformats.org/spreadsheetml/2006/main" count="39" uniqueCount="28">
  <si>
    <t>Question 4</t>
  </si>
  <si>
    <t>annual demand D</t>
  </si>
  <si>
    <t>order/setup cost  S</t>
  </si>
  <si>
    <t>holding cost  H</t>
  </si>
  <si>
    <t>E.O.Q</t>
  </si>
  <si>
    <t>question 5</t>
  </si>
  <si>
    <t>average demand</t>
  </si>
  <si>
    <t>sigma D</t>
  </si>
  <si>
    <t>Lead time</t>
  </si>
  <si>
    <t>days</t>
  </si>
  <si>
    <t>stock policy</t>
  </si>
  <si>
    <t>Z score</t>
  </si>
  <si>
    <t>ROP</t>
  </si>
  <si>
    <t>Price Per Unit  P</t>
  </si>
  <si>
    <t>Ordering cost S</t>
  </si>
  <si>
    <t>Carrying cost per Unit H</t>
  </si>
  <si>
    <t>ETC</t>
  </si>
  <si>
    <t>ETC2</t>
  </si>
  <si>
    <t>300&gt;      P</t>
  </si>
  <si>
    <t>Your P changes by discount and that shows in the ETC calculation</t>
  </si>
  <si>
    <t xml:space="preserve">that 5% shows in the P directly. </t>
  </si>
  <si>
    <t>sigma</t>
  </si>
  <si>
    <t>lead time</t>
  </si>
  <si>
    <t>z</t>
  </si>
  <si>
    <t>total days</t>
  </si>
  <si>
    <t>total tires in day</t>
  </si>
  <si>
    <t>safety stock</t>
  </si>
  <si>
    <t>Order cost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</si>
</sst>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9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76199</xdr:colOff>
      <xdr:row>1</xdr:row>
      <xdr:rowOff>180975</xdr:rowOff>
    </xdr:from>
    <xdr:to>
      <xdr:col>11</xdr:col>
      <xdr:colOff>113674</xdr:colOff>
      <xdr:row>12</xdr:row>
      <xdr:rowOff>147679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C75C6-36C3-4240-AC42-DB0F359E0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199" y="371475"/>
          <a:ext cx="3695075" cy="206220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13</xdr:row>
      <xdr:rowOff>168995</xdr:rowOff>
    </xdr:from>
    <xdr:to>
      <xdr:col>10</xdr:col>
      <xdr:colOff>504280</xdr:colOff>
      <xdr:row>22</xdr:row>
      <xdr:rowOff>133084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FACDFF-0B3A-410C-93A3-6A8888AC8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2775" y="2645495"/>
          <a:ext cx="3447505" cy="1678589"/>
        </a:xfrm>
        <a:prstGeom prst="rect">
          <a:avLst/>
        </a:prstGeom>
      </xdr:spPr>
    </xdr:pic>
    <xdr:clientData/>
  </xdr:twoCellAnchor>
  <xdr:twoCellAnchor editAs="oneCell">
    <xdr:from>
      <xdr:col>5</xdr:col>
      <xdr:colOff>85724</xdr:colOff>
      <xdr:row>24</xdr:row>
      <xdr:rowOff>147298</xdr:rowOff>
    </xdr:from>
    <xdr:to>
      <xdr:col>11</xdr:col>
      <xdr:colOff>8873</xdr:colOff>
      <xdr:row>32</xdr:row>
      <xdr:rowOff>161645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7F91F1-5291-4D5F-82B0-405312BE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3724" y="4719298"/>
          <a:ext cx="3580749" cy="1538347"/>
        </a:xfrm>
        <a:prstGeom prst="rect">
          <a:avLst/>
        </a:prstGeom>
      </xdr:spPr>
    </xdr:pic>
    <xdr:clientData/>
  </xdr:twoCellAnchor>
  <xdr:twoCellAnchor editAs="oneCell">
    <xdr:from>
      <xdr:col>5</xdr:col>
      <xdr:colOff>85724</xdr:colOff>
      <xdr:row>33</xdr:row>
      <xdr:rowOff>46616</xdr:rowOff>
    </xdr:from>
    <xdr:to>
      <xdr:col>10</xdr:col>
      <xdr:colOff>447013</xdr:colOff>
      <xdr:row>42</xdr:row>
      <xdr:rowOff>165993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C86388-A37D-47CC-8919-B08B0BDD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4" y="6333116"/>
          <a:ext cx="3409289" cy="1833877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43</xdr:row>
      <xdr:rowOff>19049</xdr:rowOff>
    </xdr:from>
    <xdr:to>
      <xdr:col>10</xdr:col>
      <xdr:colOff>389868</xdr:colOff>
      <xdr:row>47</xdr:row>
      <xdr:rowOff>47460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6E5F74-C864-4CBC-84B0-219732F0C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24225" y="8210549"/>
          <a:ext cx="3161643" cy="790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tabSelected="1" topLeftCell="A13" zoomScale="120" workbookViewId="0">
      <selection activeCell="D8" sqref="D8"/>
    </sheetView>
  </sheetViews>
  <sheetFormatPr defaultRowHeight="15" x14ac:dyDescent="0.25"/>
  <cols>
    <col min="4" max="4" width="12.8554687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D3">
        <v>1000</v>
      </c>
    </row>
    <row r="4" spans="1:4" x14ac:dyDescent="0.25">
      <c r="A4" t="s">
        <v>2</v>
      </c>
      <c r="D4">
        <v>10</v>
      </c>
    </row>
    <row r="5" spans="1:4" x14ac:dyDescent="0.25">
      <c r="A5" t="s">
        <v>3</v>
      </c>
      <c r="D5">
        <v>0.5</v>
      </c>
    </row>
    <row r="8" spans="1:4" x14ac:dyDescent="0.25">
      <c r="A8" t="s">
        <v>4</v>
      </c>
      <c r="D8">
        <f>SQRT((2*D4*D3/D5))</f>
        <v>200</v>
      </c>
    </row>
    <row r="12" spans="1:4" x14ac:dyDescent="0.25">
      <c r="A12" s="1"/>
      <c r="B12" s="1"/>
      <c r="C12" s="1"/>
      <c r="D12" s="1"/>
    </row>
    <row r="14" spans="1:4" x14ac:dyDescent="0.25">
      <c r="A14" t="s">
        <v>5</v>
      </c>
    </row>
    <row r="16" spans="1:4" x14ac:dyDescent="0.25">
      <c r="A16" t="s">
        <v>6</v>
      </c>
      <c r="D16">
        <v>15</v>
      </c>
    </row>
    <row r="17" spans="1:5" x14ac:dyDescent="0.25">
      <c r="A17" t="s">
        <v>7</v>
      </c>
      <c r="D17">
        <v>5</v>
      </c>
    </row>
    <row r="18" spans="1:5" x14ac:dyDescent="0.25">
      <c r="A18" t="s">
        <v>8</v>
      </c>
      <c r="D18">
        <v>2</v>
      </c>
      <c r="E18" t="s">
        <v>9</v>
      </c>
    </row>
    <row r="19" spans="1:5" x14ac:dyDescent="0.25">
      <c r="A19" t="s">
        <v>10</v>
      </c>
      <c r="C19" s="2">
        <v>0.1</v>
      </c>
      <c r="D19" s="2">
        <v>0.9</v>
      </c>
    </row>
    <row r="20" spans="1:5" x14ac:dyDescent="0.25">
      <c r="A20" t="s">
        <v>11</v>
      </c>
      <c r="D20">
        <v>1.28</v>
      </c>
    </row>
    <row r="22" spans="1:5" x14ac:dyDescent="0.25">
      <c r="A22" t="s">
        <v>12</v>
      </c>
      <c r="D22">
        <f>D16*D18+D20*D17*SQRT(D18)</f>
        <v>39.050966799187812</v>
      </c>
    </row>
    <row r="26" spans="1:5" x14ac:dyDescent="0.25">
      <c r="A26" s="5"/>
      <c r="B26" s="5"/>
      <c r="C26" s="5"/>
      <c r="D26" s="5"/>
    </row>
    <row r="28" spans="1:5" x14ac:dyDescent="0.25">
      <c r="A28" t="s">
        <v>1</v>
      </c>
      <c r="D28">
        <v>1400</v>
      </c>
    </row>
    <row r="29" spans="1:5" x14ac:dyDescent="0.25">
      <c r="A29" t="s">
        <v>13</v>
      </c>
      <c r="D29" s="3">
        <v>400</v>
      </c>
    </row>
    <row r="30" spans="1:5" x14ac:dyDescent="0.25">
      <c r="A30" t="s">
        <v>15</v>
      </c>
      <c r="D30" s="2">
        <v>0.2</v>
      </c>
      <c r="E30" s="3">
        <f>D30*D29</f>
        <v>80</v>
      </c>
    </row>
    <row r="31" spans="1:5" x14ac:dyDescent="0.25">
      <c r="A31" t="s">
        <v>14</v>
      </c>
      <c r="D31" s="3">
        <v>25</v>
      </c>
    </row>
    <row r="32" spans="1:5" x14ac:dyDescent="0.25">
      <c r="A32" t="s">
        <v>18</v>
      </c>
      <c r="D32" s="2">
        <v>0.05</v>
      </c>
      <c r="E32" s="3">
        <f>D29-D32*D29</f>
        <v>380</v>
      </c>
    </row>
    <row r="36" spans="1:4" x14ac:dyDescent="0.25">
      <c r="A36" t="s">
        <v>4</v>
      </c>
      <c r="D36">
        <f>SQRT((2*D31*D28)/E30)</f>
        <v>29.58039891549808</v>
      </c>
    </row>
    <row r="37" spans="1:4" x14ac:dyDescent="0.25">
      <c r="A37" t="s">
        <v>4</v>
      </c>
      <c r="D37">
        <v>300</v>
      </c>
    </row>
    <row r="40" spans="1:4" x14ac:dyDescent="0.25">
      <c r="A40" t="s">
        <v>16</v>
      </c>
      <c r="D40" s="4">
        <f>D28*D31/D36+D36*E30/2+D29*D28</f>
        <v>562366.43191323988</v>
      </c>
    </row>
    <row r="41" spans="1:4" x14ac:dyDescent="0.25">
      <c r="A41" t="s">
        <v>17</v>
      </c>
      <c r="D41" s="4">
        <f>D28*D31/300+300*E30/2+D28*E32</f>
        <v>544116.66666666663</v>
      </c>
    </row>
    <row r="44" spans="1:4" x14ac:dyDescent="0.25">
      <c r="A44" t="s">
        <v>19</v>
      </c>
    </row>
    <row r="45" spans="1:4" x14ac:dyDescent="0.25">
      <c r="A45" t="s">
        <v>20</v>
      </c>
    </row>
    <row r="46" spans="1:4" x14ac:dyDescent="0.25">
      <c r="A46" s="1"/>
      <c r="B46" s="1"/>
      <c r="C46" s="1"/>
      <c r="D46" s="1"/>
    </row>
    <row r="47" spans="1:4" x14ac:dyDescent="0.25">
      <c r="A47" t="s">
        <v>24</v>
      </c>
      <c r="D47">
        <v>250</v>
      </c>
    </row>
    <row r="48" spans="1:4" x14ac:dyDescent="0.25">
      <c r="A48" t="s">
        <v>25</v>
      </c>
      <c r="D48">
        <v>1000</v>
      </c>
    </row>
    <row r="49" spans="1:5" x14ac:dyDescent="0.25">
      <c r="A49" t="s">
        <v>22</v>
      </c>
      <c r="D49">
        <v>2</v>
      </c>
    </row>
    <row r="50" spans="1:5" x14ac:dyDescent="0.25">
      <c r="A50" t="s">
        <v>21</v>
      </c>
      <c r="D50">
        <v>100</v>
      </c>
    </row>
    <row r="51" spans="1:5" x14ac:dyDescent="0.25">
      <c r="A51" t="s">
        <v>23</v>
      </c>
      <c r="D51">
        <v>1.88</v>
      </c>
    </row>
    <row r="53" spans="1:5" x14ac:dyDescent="0.25">
      <c r="A53" t="s">
        <v>12</v>
      </c>
      <c r="D53">
        <f>D48*D49+D51*D50*SQRT(D49)</f>
        <v>2265.8721497261417</v>
      </c>
    </row>
    <row r="54" spans="1:5" x14ac:dyDescent="0.25">
      <c r="A54" t="s">
        <v>26</v>
      </c>
      <c r="D54">
        <f>D51*D50*SQRT(D49)</f>
        <v>265.87214972614191</v>
      </c>
    </row>
    <row r="58" spans="1:5" x14ac:dyDescent="0.25">
      <c r="A58" s="1"/>
      <c r="B58" s="1"/>
      <c r="C58" s="1"/>
      <c r="D58" s="1"/>
    </row>
    <row r="60" spans="1:5" x14ac:dyDescent="0.25">
      <c r="A60" t="s">
        <v>24</v>
      </c>
      <c r="D60">
        <v>300</v>
      </c>
    </row>
    <row r="61" spans="1:5" x14ac:dyDescent="0.25">
      <c r="A61" t="s">
        <v>1</v>
      </c>
      <c r="D61">
        <v>6000</v>
      </c>
    </row>
    <row r="62" spans="1:5" x14ac:dyDescent="0.25">
      <c r="A62" t="s">
        <v>27</v>
      </c>
      <c r="D62" s="3">
        <v>30</v>
      </c>
    </row>
    <row r="63" spans="1:5" x14ac:dyDescent="0.25">
      <c r="A63" t="s">
        <v>3</v>
      </c>
      <c r="D63" s="3">
        <v>10</v>
      </c>
    </row>
    <row r="64" spans="1:5" x14ac:dyDescent="0.25">
      <c r="A64" t="s">
        <v>8</v>
      </c>
      <c r="D64">
        <v>4</v>
      </c>
      <c r="E64" t="s">
        <v>9</v>
      </c>
    </row>
    <row r="68" spans="1:4" x14ac:dyDescent="0.25">
      <c r="A68" t="s">
        <v>4</v>
      </c>
      <c r="D68">
        <f>SQRT(2*D61*D62/D63)</f>
        <v>189.73665961010275</v>
      </c>
    </row>
    <row r="69" spans="1:4" x14ac:dyDescent="0.25">
      <c r="A69" t="s">
        <v>12</v>
      </c>
      <c r="D69">
        <f>D61/D60*D64</f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2019-12-08T17:00:48Z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258d7f1d-9ff8-4fd4-b5b5-a330441b5931</vt:lpwstr>
  </property>
</Properties>
</file>