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alytics for Business Decision Making\SEM 2\Business Decision Making through Adv analytics\The King's Landing Amusement Park\"/>
    </mc:Choice>
  </mc:AlternateContent>
  <xr:revisionPtr revIDLastSave="0" documentId="13_ncr:1_{F1503A2F-58F9-4164-B287-10EA546817E2}" xr6:coauthVersionLast="47" xr6:coauthVersionMax="47" xr10:uidLastSave="{00000000-0000-0000-0000-000000000000}"/>
  <bookViews>
    <workbookView xWindow="-108" yWindow="-108" windowWidth="23256" windowHeight="12456" xr2:uid="{BB2196E9-F890-4E00-9EC3-80D9AF911122}"/>
  </bookViews>
  <sheets>
    <sheet name="Implementation" sheetId="1" r:id="rId1"/>
  </sheets>
  <definedNames>
    <definedName name="solver_adj" localSheetId="0" hidden="1">Implementation!$F$5:$F$20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Implementation!$F$10</definedName>
    <definedName name="solver_lhs10" localSheetId="0" hidden="1">Implementation!$F$19</definedName>
    <definedName name="solver_lhs11" localSheetId="0" hidden="1">Implementation!$F$20</definedName>
    <definedName name="solver_lhs12" localSheetId="0" hidden="1">Implementation!$F$5</definedName>
    <definedName name="solver_lhs13" localSheetId="0" hidden="1">Implementation!$F$6</definedName>
    <definedName name="solver_lhs14" localSheetId="0" hidden="1">Implementation!$F$7</definedName>
    <definedName name="solver_lhs15" localSheetId="0" hidden="1">Implementation!$F$8</definedName>
    <definedName name="solver_lhs16" localSheetId="0" hidden="1">Implementation!$F$9</definedName>
    <definedName name="solver_lhs17" localSheetId="0" hidden="1">Implementation!$G$10</definedName>
    <definedName name="solver_lhs18" localSheetId="0" hidden="1">Implementation!$G$11</definedName>
    <definedName name="solver_lhs19" localSheetId="0" hidden="1">Implementation!$G$12</definedName>
    <definedName name="solver_lhs2" localSheetId="0" hidden="1">Implementation!$F$11</definedName>
    <definedName name="solver_lhs20" localSheetId="0" hidden="1">Implementation!$G$13</definedName>
    <definedName name="solver_lhs21" localSheetId="0" hidden="1">Implementation!$G$14</definedName>
    <definedName name="solver_lhs22" localSheetId="0" hidden="1">Implementation!$G$15</definedName>
    <definedName name="solver_lhs23" localSheetId="0" hidden="1">Implementation!$G$16</definedName>
    <definedName name="solver_lhs24" localSheetId="0" hidden="1">Implementation!$G$17</definedName>
    <definedName name="solver_lhs25" localSheetId="0" hidden="1">Implementation!$G$18</definedName>
    <definedName name="solver_lhs26" localSheetId="0" hidden="1">Implementation!$G$19</definedName>
    <definedName name="solver_lhs27" localSheetId="0" hidden="1">Implementation!$G$20</definedName>
    <definedName name="solver_lhs28" localSheetId="0" hidden="1">Implementation!$G$21</definedName>
    <definedName name="solver_lhs29" localSheetId="0" hidden="1">Implementation!$G$22</definedName>
    <definedName name="solver_lhs3" localSheetId="0" hidden="1">Implementation!$F$12</definedName>
    <definedName name="solver_lhs30" localSheetId="0" hidden="1">Implementation!$G$23</definedName>
    <definedName name="solver_lhs31" localSheetId="0" hidden="1">Implementation!$G$24</definedName>
    <definedName name="solver_lhs32" localSheetId="0" hidden="1">Implementation!$G$5</definedName>
    <definedName name="solver_lhs33" localSheetId="0" hidden="1">Implementation!$G$6</definedName>
    <definedName name="solver_lhs34" localSheetId="0" hidden="1">Implementation!$G$7</definedName>
    <definedName name="solver_lhs35" localSheetId="0" hidden="1">Implementation!$G$8</definedName>
    <definedName name="solver_lhs36" localSheetId="0" hidden="1">Implementation!$G$9</definedName>
    <definedName name="solver_lhs4" localSheetId="0" hidden="1">Implementation!$F$13</definedName>
    <definedName name="solver_lhs5" localSheetId="0" hidden="1">Implementation!$F$14</definedName>
    <definedName name="solver_lhs6" localSheetId="0" hidden="1">Implementation!$F$15</definedName>
    <definedName name="solver_lhs7" localSheetId="0" hidden="1">Implementation!$F$16</definedName>
    <definedName name="solver_lhs8" localSheetId="0" hidden="1">Implementation!$F$17</definedName>
    <definedName name="solver_lhs9" localSheetId="0" hidden="1">Implementation!$F$18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36</definedName>
    <definedName name="solver_nwt" localSheetId="0" hidden="1">1</definedName>
    <definedName name="solver_opt" localSheetId="0" hidden="1">Implementation!$F$25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28" localSheetId="0" hidden="1">3</definedName>
    <definedName name="solver_rel29" localSheetId="0" hidden="1">3</definedName>
    <definedName name="solver_rel3" localSheetId="0" hidden="1">1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33" localSheetId="0" hidden="1">3</definedName>
    <definedName name="solver_rel34" localSheetId="0" hidden="1">3</definedName>
    <definedName name="solver_rel35" localSheetId="0" hidden="1">3</definedName>
    <definedName name="solver_rel36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Implementation!$H$10</definedName>
    <definedName name="solver_rhs10" localSheetId="0" hidden="1">Implementation!$H$19</definedName>
    <definedName name="solver_rhs11" localSheetId="0" hidden="1">Implementation!$H$20</definedName>
    <definedName name="solver_rhs12" localSheetId="0" hidden="1">Implementation!$H$5</definedName>
    <definedName name="solver_rhs13" localSheetId="0" hidden="1">Implementation!$H$6</definedName>
    <definedName name="solver_rhs14" localSheetId="0" hidden="1">Implementation!$H$7</definedName>
    <definedName name="solver_rhs15" localSheetId="0" hidden="1">Implementation!$H$8</definedName>
    <definedName name="solver_rhs16" localSheetId="0" hidden="1">Implementation!$H$9</definedName>
    <definedName name="solver_rhs17" localSheetId="0" hidden="1">Implementation!$D$10</definedName>
    <definedName name="solver_rhs18" localSheetId="0" hidden="1">Implementation!$D$11</definedName>
    <definedName name="solver_rhs19" localSheetId="0" hidden="1">Implementation!$D$12</definedName>
    <definedName name="solver_rhs2" localSheetId="0" hidden="1">Implementation!$H$11</definedName>
    <definedName name="solver_rhs20" localSheetId="0" hidden="1">Implementation!$D$13</definedName>
    <definedName name="solver_rhs21" localSheetId="0" hidden="1">Implementation!$D$14</definedName>
    <definedName name="solver_rhs22" localSheetId="0" hidden="1">Implementation!$D$15</definedName>
    <definedName name="solver_rhs23" localSheetId="0" hidden="1">Implementation!$D$16</definedName>
    <definedName name="solver_rhs24" localSheetId="0" hidden="1">Implementation!$D$17</definedName>
    <definedName name="solver_rhs25" localSheetId="0" hidden="1">Implementation!$D$18</definedName>
    <definedName name="solver_rhs26" localSheetId="0" hidden="1">Implementation!$D$19</definedName>
    <definedName name="solver_rhs27" localSheetId="0" hidden="1">Implementation!$D$20</definedName>
    <definedName name="solver_rhs28" localSheetId="0" hidden="1">Implementation!$D$21</definedName>
    <definedName name="solver_rhs29" localSheetId="0" hidden="1">Implementation!$D$22</definedName>
    <definedName name="solver_rhs3" localSheetId="0" hidden="1">Implementation!$H$12</definedName>
    <definedName name="solver_rhs30" localSheetId="0" hidden="1">Implementation!$D$23</definedName>
    <definedName name="solver_rhs31" localSheetId="0" hidden="1">Implementation!$D$24</definedName>
    <definedName name="solver_rhs32" localSheetId="0" hidden="1">Implementation!$D$5</definedName>
    <definedName name="solver_rhs33" localSheetId="0" hidden="1">Implementation!$D$6</definedName>
    <definedName name="solver_rhs34" localSheetId="0" hidden="1">Implementation!$D$7</definedName>
    <definedName name="solver_rhs35" localSheetId="0" hidden="1">Implementation!$D$8</definedName>
    <definedName name="solver_rhs36" localSheetId="0" hidden="1">Implementation!$D$9</definedName>
    <definedName name="solver_rhs4" localSheetId="0" hidden="1">Implementation!$H$13</definedName>
    <definedName name="solver_rhs5" localSheetId="0" hidden="1">Implementation!$H$14</definedName>
    <definedName name="solver_rhs6" localSheetId="0" hidden="1">Implementation!$H$15</definedName>
    <definedName name="solver_rhs7" localSheetId="0" hidden="1">Implementation!$H$16</definedName>
    <definedName name="solver_rhs8" localSheetId="0" hidden="1">Implementation!$H$17</definedName>
    <definedName name="solver_rhs9" localSheetId="0" hidden="1">Implementation!$H$18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4" i="1"/>
  <c r="F2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G5" i="1"/>
  <c r="E6" i="1"/>
  <c r="G6" i="1" s="1"/>
  <c r="E7" i="1" l="1"/>
  <c r="E8" i="1" l="1"/>
  <c r="G7" i="1"/>
  <c r="E9" i="1" l="1"/>
  <c r="G8" i="1"/>
  <c r="E10" i="1" l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1" i="1" l="1"/>
  <c r="E22" i="1"/>
  <c r="G22" i="1" l="1"/>
  <c r="E23" i="1"/>
  <c r="E24" i="1" l="1"/>
  <c r="G23" i="1"/>
</calcChain>
</file>

<file path=xl/sharedStrings.xml><?xml version="1.0" encoding="utf-8"?>
<sst xmlns="http://schemas.openxmlformats.org/spreadsheetml/2006/main" count="14" uniqueCount="14">
  <si>
    <t>The King's Landing Amusement Park</t>
  </si>
  <si>
    <t>Month</t>
  </si>
  <si>
    <t xml:space="preserve">Week </t>
  </si>
  <si>
    <t xml:space="preserve">Hours Required </t>
  </si>
  <si>
    <t>Experienced Employeers</t>
  </si>
  <si>
    <t>New Employees</t>
  </si>
  <si>
    <t xml:space="preserve">Hours Scheduled </t>
  </si>
  <si>
    <t>Applicants</t>
  </si>
  <si>
    <t>May</t>
  </si>
  <si>
    <t>June</t>
  </si>
  <si>
    <t>July</t>
  </si>
  <si>
    <t xml:space="preserve">August </t>
  </si>
  <si>
    <t>September</t>
  </si>
  <si>
    <t>Minimize New 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</si>
</sst>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8CE3-D902-4FF5-9901-45867BAAB945}">
  <dimension ref="A1:H25"/>
  <sheetViews>
    <sheetView tabSelected="1" workbookViewId="0">
      <selection activeCell="F28" sqref="F28"/>
    </sheetView>
  </sheetViews>
  <sheetFormatPr defaultRowHeight="14.4" x14ac:dyDescent="0.3"/>
  <cols>
    <col min="2" max="2" width="9.77734375" bestFit="1" customWidth="1"/>
    <col min="4" max="4" width="13.88671875" bestFit="1" customWidth="1"/>
    <col min="5" max="5" width="20.77734375" bestFit="1" customWidth="1"/>
    <col min="6" max="6" width="13.77734375" bestFit="1" customWidth="1"/>
    <col min="7" max="7" width="15.109375" bestFit="1" customWidth="1"/>
    <col min="8" max="8" width="10.109375" customWidth="1"/>
  </cols>
  <sheetData>
    <row r="1" spans="1:8" ht="18" x14ac:dyDescent="0.35">
      <c r="A1" s="1" t="s">
        <v>0</v>
      </c>
      <c r="B1" s="1"/>
      <c r="C1" s="1"/>
      <c r="D1" s="1"/>
      <c r="E1" s="1"/>
    </row>
    <row r="4" spans="1:8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8" x14ac:dyDescent="0.3">
      <c r="B5" t="s">
        <v>8</v>
      </c>
      <c r="C5">
        <v>1</v>
      </c>
      <c r="D5">
        <v>22000</v>
      </c>
      <c r="E5" s="3">
        <v>700</v>
      </c>
      <c r="F5" s="3">
        <v>100</v>
      </c>
      <c r="G5" s="3">
        <f>30*E5 + 10*F5</f>
        <v>22000</v>
      </c>
      <c r="H5" s="3">
        <v>1500</v>
      </c>
    </row>
    <row r="6" spans="1:8" x14ac:dyDescent="0.3">
      <c r="C6">
        <v>2</v>
      </c>
      <c r="D6">
        <v>22000</v>
      </c>
      <c r="E6" s="3">
        <f>(0.85*E5)+ F6</f>
        <v>698.75</v>
      </c>
      <c r="F6" s="3">
        <v>103.75</v>
      </c>
      <c r="G6" s="3">
        <f t="shared" ref="G6:G20" si="0">30*E6 + 10*F6</f>
        <v>22000</v>
      </c>
      <c r="H6" s="3">
        <f>H5-F5+200</f>
        <v>1600</v>
      </c>
    </row>
    <row r="7" spans="1:8" x14ac:dyDescent="0.3">
      <c r="C7">
        <v>3</v>
      </c>
      <c r="D7">
        <v>25000</v>
      </c>
      <c r="E7" s="3">
        <f t="shared" ref="E7:E20" si="1">(0.85*E6)+ F7</f>
        <v>773.48437500000477</v>
      </c>
      <c r="F7" s="3">
        <v>179.54687500000475</v>
      </c>
      <c r="G7" s="3">
        <f t="shared" si="0"/>
        <v>25000.000000000189</v>
      </c>
      <c r="H7" s="3">
        <f t="shared" ref="H7:H12" si="2">H6-F6+200</f>
        <v>1696.25</v>
      </c>
    </row>
    <row r="8" spans="1:8" x14ac:dyDescent="0.3">
      <c r="C8">
        <v>4</v>
      </c>
      <c r="D8">
        <v>30000</v>
      </c>
      <c r="E8" s="3">
        <f t="shared" si="1"/>
        <v>914.36542968750291</v>
      </c>
      <c r="F8" s="3">
        <v>256.90371093749894</v>
      </c>
      <c r="G8" s="3">
        <f t="shared" si="0"/>
        <v>30000.000000000076</v>
      </c>
      <c r="H8" s="3">
        <f t="shared" si="2"/>
        <v>1716.7031249999952</v>
      </c>
    </row>
    <row r="9" spans="1:8" x14ac:dyDescent="0.3">
      <c r="B9" t="s">
        <v>9</v>
      </c>
      <c r="C9">
        <v>1</v>
      </c>
      <c r="D9">
        <v>35000</v>
      </c>
      <c r="E9" s="3">
        <f t="shared" si="1"/>
        <v>1069.3026538086015</v>
      </c>
      <c r="F9" s="3">
        <v>292.09203857422392</v>
      </c>
      <c r="G9" s="3">
        <f t="shared" si="0"/>
        <v>35000.000000000284</v>
      </c>
      <c r="H9" s="3">
        <f t="shared" si="2"/>
        <v>1659.7994140624962</v>
      </c>
    </row>
    <row r="10" spans="1:8" x14ac:dyDescent="0.3">
      <c r="C10">
        <v>2</v>
      </c>
      <c r="D10">
        <v>35000</v>
      </c>
      <c r="E10" s="3">
        <f t="shared" si="1"/>
        <v>1102.2268139343341</v>
      </c>
      <c r="F10" s="3">
        <v>193.3195581970229</v>
      </c>
      <c r="G10" s="3">
        <f t="shared" si="0"/>
        <v>35000.000000000247</v>
      </c>
      <c r="H10" s="3">
        <f t="shared" si="2"/>
        <v>1567.7073754882722</v>
      </c>
    </row>
    <row r="11" spans="1:8" x14ac:dyDescent="0.3">
      <c r="C11">
        <v>3</v>
      </c>
      <c r="D11">
        <v>40000</v>
      </c>
      <c r="E11" s="3">
        <f t="shared" si="1"/>
        <v>1234.2231979610501</v>
      </c>
      <c r="F11" s="3">
        <v>297.33040611686619</v>
      </c>
      <c r="G11" s="3">
        <f t="shared" si="0"/>
        <v>40000.00000000016</v>
      </c>
      <c r="H11" s="3">
        <f t="shared" si="2"/>
        <v>1574.3878172912493</v>
      </c>
    </row>
    <row r="12" spans="1:8" x14ac:dyDescent="0.3">
      <c r="C12">
        <v>4</v>
      </c>
      <c r="D12">
        <v>40000</v>
      </c>
      <c r="E12" s="3">
        <f t="shared" si="1"/>
        <v>1262.2724295667272</v>
      </c>
      <c r="F12" s="3">
        <v>213.18271129983452</v>
      </c>
      <c r="G12" s="3">
        <f t="shared" si="0"/>
        <v>40000.00000000016</v>
      </c>
      <c r="H12" s="3">
        <f t="shared" si="2"/>
        <v>1477.0574111743831</v>
      </c>
    </row>
    <row r="13" spans="1:8" x14ac:dyDescent="0.3">
      <c r="B13" t="s">
        <v>10</v>
      </c>
      <c r="C13">
        <v>1</v>
      </c>
      <c r="D13">
        <v>45000</v>
      </c>
      <c r="E13" s="3">
        <f t="shared" si="1"/>
        <v>1393.2328912829328</v>
      </c>
      <c r="F13" s="3">
        <v>320.30132615121465</v>
      </c>
      <c r="G13" s="3">
        <f t="shared" si="0"/>
        <v>45000.000000000131</v>
      </c>
      <c r="H13" s="3">
        <f>H12-F12+100</f>
        <v>1363.8746998745487</v>
      </c>
    </row>
    <row r="14" spans="1:8" x14ac:dyDescent="0.3">
      <c r="C14">
        <v>2</v>
      </c>
      <c r="D14">
        <v>45000</v>
      </c>
      <c r="E14" s="3">
        <f t="shared" si="1"/>
        <v>1421.0619893976288</v>
      </c>
      <c r="F14" s="3">
        <v>236.81403180713588</v>
      </c>
      <c r="G14" s="3">
        <f t="shared" si="0"/>
        <v>45000.000000000226</v>
      </c>
      <c r="H14" s="3">
        <f t="shared" ref="H14:H20" si="3">H13-F13+100</f>
        <v>1143.573373723334</v>
      </c>
    </row>
    <row r="15" spans="1:8" x14ac:dyDescent="0.3">
      <c r="C15">
        <v>3</v>
      </c>
      <c r="D15">
        <v>45000</v>
      </c>
      <c r="E15" s="3">
        <f t="shared" si="1"/>
        <v>1426.9756727470017</v>
      </c>
      <c r="F15" s="3">
        <v>219.07298175901715</v>
      </c>
      <c r="G15" s="3">
        <f t="shared" si="0"/>
        <v>45000.000000000226</v>
      </c>
      <c r="H15" s="3">
        <f t="shared" si="3"/>
        <v>1006.7593419161982</v>
      </c>
    </row>
    <row r="16" spans="1:8" x14ac:dyDescent="0.3">
      <c r="C16">
        <v>4</v>
      </c>
      <c r="D16">
        <v>45000</v>
      </c>
      <c r="E16" s="3">
        <f t="shared" si="1"/>
        <v>1428.2323304587451</v>
      </c>
      <c r="F16" s="3">
        <v>215.30300862379354</v>
      </c>
      <c r="G16" s="3">
        <f t="shared" si="0"/>
        <v>45000.000000000291</v>
      </c>
      <c r="H16" s="3">
        <f t="shared" si="3"/>
        <v>887.68636015718107</v>
      </c>
    </row>
    <row r="17" spans="2:8" x14ac:dyDescent="0.3">
      <c r="B17" t="s">
        <v>11</v>
      </c>
      <c r="C17">
        <v>1</v>
      </c>
      <c r="D17">
        <v>45000</v>
      </c>
      <c r="E17" s="3">
        <f t="shared" si="1"/>
        <v>1428.4993702224856</v>
      </c>
      <c r="F17" s="3">
        <v>214.5018893325522</v>
      </c>
      <c r="G17" s="3">
        <f t="shared" si="0"/>
        <v>45000.000000000087</v>
      </c>
      <c r="H17" s="3">
        <f t="shared" si="3"/>
        <v>772.38335153338755</v>
      </c>
    </row>
    <row r="18" spans="2:8" x14ac:dyDescent="0.3">
      <c r="C18">
        <v>2</v>
      </c>
      <c r="D18">
        <v>45000</v>
      </c>
      <c r="E18" s="3">
        <f t="shared" si="1"/>
        <v>1428.5561161722824</v>
      </c>
      <c r="F18" s="3">
        <v>214.33165148316968</v>
      </c>
      <c r="G18" s="3">
        <f t="shared" si="0"/>
        <v>45000.000000000167</v>
      </c>
      <c r="H18" s="3">
        <f t="shared" si="3"/>
        <v>657.88146220083536</v>
      </c>
    </row>
    <row r="19" spans="2:8" x14ac:dyDescent="0.3">
      <c r="C19">
        <v>3</v>
      </c>
      <c r="D19">
        <v>45000</v>
      </c>
      <c r="E19" s="3">
        <f t="shared" si="1"/>
        <v>1428.5681746866128</v>
      </c>
      <c r="F19" s="3">
        <v>214.29547594017276</v>
      </c>
      <c r="G19" s="3">
        <f t="shared" si="0"/>
        <v>45000.000000000109</v>
      </c>
      <c r="H19" s="3">
        <f t="shared" si="3"/>
        <v>543.54981071766565</v>
      </c>
    </row>
    <row r="20" spans="2:8" x14ac:dyDescent="0.3">
      <c r="C20">
        <v>4</v>
      </c>
      <c r="D20">
        <v>45000</v>
      </c>
      <c r="E20" s="3">
        <f t="shared" si="1"/>
        <v>1643.5372832611138</v>
      </c>
      <c r="F20" s="3">
        <v>429.254334777493</v>
      </c>
      <c r="G20" s="3">
        <f>30*E20 + 10*F20</f>
        <v>53598.661845608345</v>
      </c>
      <c r="H20" s="3">
        <f t="shared" si="3"/>
        <v>429.25433477749289</v>
      </c>
    </row>
    <row r="21" spans="2:8" x14ac:dyDescent="0.3">
      <c r="B21" t="s">
        <v>12</v>
      </c>
      <c r="C21">
        <v>1</v>
      </c>
      <c r="D21">
        <v>12000</v>
      </c>
      <c r="E21" s="3">
        <f>0.25*E20</f>
        <v>410.88432081527844</v>
      </c>
      <c r="F21" s="3"/>
      <c r="G21" s="3">
        <f>30*E21</f>
        <v>12326.529624458353</v>
      </c>
    </row>
    <row r="22" spans="2:8" x14ac:dyDescent="0.3">
      <c r="C22">
        <v>2</v>
      </c>
      <c r="D22">
        <v>10000</v>
      </c>
      <c r="E22" s="3">
        <f>0.9*E21</f>
        <v>369.79588873375059</v>
      </c>
      <c r="F22" s="3"/>
      <c r="G22" s="3">
        <f t="shared" ref="G22:G24" si="4">30*E22</f>
        <v>11093.876662012517</v>
      </c>
    </row>
    <row r="23" spans="2:8" x14ac:dyDescent="0.3">
      <c r="C23">
        <v>3</v>
      </c>
      <c r="D23">
        <v>10000</v>
      </c>
      <c r="E23" s="3">
        <f t="shared" ref="E23:E24" si="5">0.9*E22</f>
        <v>332.81629986037552</v>
      </c>
      <c r="F23" s="3"/>
      <c r="G23" s="3">
        <f t="shared" si="4"/>
        <v>9984.4889958112653</v>
      </c>
    </row>
    <row r="24" spans="2:8" x14ac:dyDescent="0.3">
      <c r="C24">
        <v>4</v>
      </c>
      <c r="D24">
        <v>8000</v>
      </c>
      <c r="E24" s="3">
        <f t="shared" si="5"/>
        <v>299.53466987433796</v>
      </c>
      <c r="F24" s="3"/>
      <c r="G24" s="3">
        <f>30*E24</f>
        <v>8986.0400962301392</v>
      </c>
    </row>
    <row r="25" spans="2:8" x14ac:dyDescent="0.3">
      <c r="E25" t="s">
        <v>13</v>
      </c>
      <c r="F25">
        <f>SUM(F5:F24)</f>
        <v>3700.0000000000005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Shah</dc:creator>
  <cp:lastModifiedBy>Aditya Shah</cp:lastModifiedBy>
  <dcterms:created xsi:type="dcterms:W3CDTF">2024-10-26T02:09:03Z</dcterms:created>
  <dcterms:modified xsi:type="dcterms:W3CDTF">2024-10-26T02:56:04Z</dcterms:modified>
</cp:coreProperties>
</file>