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D:\Simplilearn\Excel Projects\Final Project\"/>
    </mc:Choice>
  </mc:AlternateContent>
  <xr:revisionPtr revIDLastSave="0" documentId="13_ncr:1_{5FF89F4D-1B25-4CF1-877F-2E31689CC6BD}" xr6:coauthVersionLast="47" xr6:coauthVersionMax="47" xr10:uidLastSave="{00000000-0000-0000-0000-000000000000}"/>
  <bookViews>
    <workbookView xWindow="-108" yWindow="-108" windowWidth="23256" windowHeight="12456" firstSheet="2" activeTab="7" xr2:uid="{E39F1B53-3127-4D6C-88BD-079CCE5E8692}"/>
  </bookViews>
  <sheets>
    <sheet name="Data_Raw" sheetId="1" r:id="rId1"/>
    <sheet name="Corr_Matrix" sheetId="4" r:id="rId2"/>
    <sheet name="Regression_Output" sheetId="5" r:id="rId3"/>
    <sheet name="Pivot_Gender" sheetId="2" r:id="rId4"/>
    <sheet name="Pivot_GenderTime" sheetId="3" r:id="rId5"/>
    <sheet name="Dashboard" sheetId="6" r:id="rId6"/>
    <sheet name="Summary" sheetId="7" r:id="rId7"/>
    <sheet name="Regression_Summary" sheetId="10" r:id="rId8"/>
  </sheets>
  <definedNames>
    <definedName name="_xlchart.v1.0" hidden="1">Data_Raw!$P$1</definedName>
    <definedName name="_xlchart.v1.1" hidden="1">Data_Raw!$P$2:$P$244</definedName>
    <definedName name="_xlchart.v1.2" hidden="1">Data_Raw!$P$1</definedName>
    <definedName name="_xlchart.v1.3" hidden="1">Data_Raw!$P$2:$P$244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/>
  <c r="P6" i="1"/>
  <c r="P7" i="1"/>
  <c r="P14" i="1"/>
  <c r="P15" i="1"/>
  <c r="P22" i="1"/>
  <c r="P23" i="1"/>
  <c r="P30" i="1"/>
  <c r="P31" i="1"/>
  <c r="P38" i="1"/>
  <c r="P39" i="1"/>
  <c r="P46" i="1"/>
  <c r="P47" i="1"/>
  <c r="P54" i="1"/>
  <c r="P55" i="1"/>
  <c r="P62" i="1"/>
  <c r="P63" i="1"/>
  <c r="P70" i="1"/>
  <c r="P71" i="1"/>
  <c r="P78" i="1"/>
  <c r="P79" i="1"/>
  <c r="P86" i="1"/>
  <c r="P87" i="1"/>
  <c r="P94" i="1"/>
  <c r="P95" i="1"/>
  <c r="P102" i="1"/>
  <c r="P103" i="1"/>
  <c r="P110" i="1"/>
  <c r="P111" i="1"/>
  <c r="P118" i="1"/>
  <c r="P119" i="1"/>
  <c r="P126" i="1"/>
  <c r="P127" i="1"/>
  <c r="P134" i="1"/>
  <c r="P135" i="1"/>
  <c r="P142" i="1"/>
  <c r="P143" i="1"/>
  <c r="P150" i="1"/>
  <c r="P151" i="1"/>
  <c r="P158" i="1"/>
  <c r="P159" i="1"/>
  <c r="P166" i="1"/>
  <c r="P167" i="1"/>
  <c r="P174" i="1"/>
  <c r="P175" i="1"/>
  <c r="P182" i="1"/>
  <c r="P183" i="1"/>
  <c r="P190" i="1"/>
  <c r="P191" i="1"/>
  <c r="P198" i="1"/>
  <c r="P199" i="1"/>
  <c r="P206" i="1"/>
  <c r="P207" i="1"/>
  <c r="P214" i="1"/>
  <c r="P215" i="1"/>
  <c r="P222" i="1"/>
  <c r="P223" i="1"/>
  <c r="P230" i="1"/>
  <c r="P231" i="1"/>
  <c r="P238" i="1"/>
  <c r="P239" i="1"/>
  <c r="O2" i="1"/>
  <c r="P2" i="1" s="1"/>
  <c r="O3" i="1"/>
  <c r="P3" i="1" s="1"/>
  <c r="O4" i="1"/>
  <c r="P4" i="1" s="1"/>
  <c r="O5" i="1"/>
  <c r="P5" i="1" s="1"/>
  <c r="O6" i="1"/>
  <c r="O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O55" i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O79" i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O87" i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O95" i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O103" i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O111" i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O119" i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O127" i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O135" i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O143" i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O151" i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O167" i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O175" i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O183" i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O191" i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O199" i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O207" i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O223" i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O231" i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O239" i="1"/>
  <c r="O240" i="1"/>
  <c r="P240" i="1" s="1"/>
  <c r="O241" i="1"/>
  <c r="P241" i="1" s="1"/>
  <c r="O242" i="1"/>
  <c r="P242" i="1" s="1"/>
  <c r="O243" i="1"/>
  <c r="P243" i="1" s="1"/>
  <c r="O244" i="1"/>
  <c r="P244" i="1" s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V8" authorId="0" shapeId="0" xr:uid="{01C69EA7-1590-4F19-9E2E-2024DBE4F188}">
      <text>
        <r>
          <rPr>
            <b/>
            <sz val="9"/>
            <color indexed="81"/>
            <rFont val="Tahoma"/>
            <charset val="1"/>
          </rPr>
          <t>AliHamza:</t>
        </r>
        <r>
          <rPr>
            <sz val="9"/>
            <color indexed="81"/>
            <rFont val="Tahoma"/>
            <charset val="1"/>
          </rPr>
          <t xml:space="preserve">
I have created four dummy variables for the "day" column:
day_Thur = 1 if Thursday, 0 otherwise
day_Fri = 1 if Friday
day_Sat = 1 if Saturday
day_Sun = 1 if Sunday</t>
        </r>
      </text>
    </comment>
    <comment ref="R12" authorId="0" shapeId="0" xr:uid="{E5C1DDDE-C4C8-4936-B1EC-DD7338CEA39A}">
      <text>
        <r>
          <rPr>
            <b/>
            <sz val="9"/>
            <color indexed="81"/>
            <rFont val="Tahoma"/>
            <charset val="1"/>
          </rPr>
          <t>AliHamza:</t>
        </r>
        <r>
          <rPr>
            <sz val="9"/>
            <color indexed="81"/>
            <rFont val="Tahoma"/>
            <charset val="1"/>
          </rPr>
          <t xml:space="preserve">
I have created four dummy variables for the "day" column:
day_Thur = 1 if Thursday, 0 otherwise
day_Fri = 1 if Friday
day_Sat = 1 if Saturday
day_Sun = 1 if Sunday</t>
        </r>
      </text>
    </comment>
  </commentList>
</comments>
</file>

<file path=xl/sharedStrings.xml><?xml version="1.0" encoding="utf-8"?>
<sst xmlns="http://schemas.openxmlformats.org/spreadsheetml/2006/main" count="1111" uniqueCount="103">
  <si>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</si>
  <si>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</si>
  <si>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</si>
  <si>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</si>
  <si>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</si>
  <si>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</si>
  <si>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</si>
  <si>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</si>
  <si>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</si>
  <si>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</si>
  <si>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</si>
  <si>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</si>
  <si>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</si>
  <si>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</si>
  <si>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</si>
  <si>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</si>
  <si>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</si>
  <si>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</si>
  <si>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</si>
  <si>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</si>
  <si>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</si>
  <si>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</si>
  <si>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</si>
  <si>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</si>
  <si>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</si>
  <si>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</si>
  <si>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sex_num</t>
  </si>
  <si>
    <t>smoker_num</t>
  </si>
  <si>
    <t xml:space="preserve">	time_num</t>
  </si>
  <si>
    <t>day_Sun</t>
  </si>
  <si>
    <t>day_Sat</t>
  </si>
  <si>
    <t>day_Thur</t>
  </si>
  <si>
    <t>day_Fri</t>
  </si>
  <si>
    <t>Row Labels</t>
  </si>
  <si>
    <t>Grand Total</t>
  </si>
  <si>
    <t>Sum of tip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</si>
  <si>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</si>
  <si>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</si>
  <si>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</si>
  <si>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</si>
  <si>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</si>
  <si>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</si>
  <si>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</si>
  <si>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</si>
  <si>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</si>
  <si>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</si>
  <si>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</si>
  <si>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</si>
  <si>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</si>
  <si>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</si>
  <si>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</si>
  <si>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</si>
  <si>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</si>
  <si>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</si>
  <si>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</si>
  <si>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</si>
  <si>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</si>
  <si>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</si>
  <si>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</si>
  <si>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</si>
  <si>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</si>
  <si>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</si>
  <si>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</si>
  <si>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</si>
  <si>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</si>
  <si>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predicted_tip</t>
  </si>
  <si>
    <t>residual</t>
  </si>
  <si>
    <t>Total Records</t>
  </si>
  <si>
    <t>Average Tip</t>
  </si>
  <si>
    <t>Significant Variables</t>
  </si>
  <si>
    <t>0.0944,0.1761</t>
  </si>
  <si>
    <t>Tips by Gender and Time</t>
  </si>
  <si>
    <t>Total Tips by Gender</t>
  </si>
  <si>
    <t>Regression Summary and Equation</t>
  </si>
  <si>
    <t>Regression Equation (Tip Prediction Model):</t>
  </si>
  <si>
    <t>Tip = 0.7141 + 0.1761 × size + 0.0944 × total_bill – 0.0343 × sex_num + 0.0421 × smoker_num + 0.0735 × time_num + 0.0531 × day_Fri + 0.1089 × day_Sun + 0.0771 × day_Sat</t>
  </si>
  <si>
    <t>Variable Definitions:</t>
  </si>
  <si>
    <t>sex_num: 1 = Male, 0 = Female</t>
  </si>
  <si>
    <t>smoker_num: 1 = Smoker, 0 = Non-Smoker</t>
  </si>
  <si>
    <t>time_num: 1 = Dinner, 0 = Lunch</t>
  </si>
  <si>
    <t>day_*: 1 = That specific day, 0 = Otherwise</t>
  </si>
  <si>
    <t>Note: day_Thur is the baseline and automatically excluded in the regression.</t>
  </si>
  <si>
    <t>Model Performance:</t>
  </si>
  <si>
    <t>R² = 0.469 → Model explains about 47% of the variation in tip amounts.</t>
  </si>
  <si>
    <t>Significant Variable: total_bill (p &lt; 0.001)</t>
  </si>
  <si>
    <t>Borderline Significant: size (p ≈ 0.051)</t>
  </si>
  <si>
    <t>Not Significant: gender, smoker status, time, day variables</t>
  </si>
  <si>
    <t>Dummy Variable Explanation:</t>
  </si>
  <si>
    <t>I created four dummy variables for the 'day' column:</t>
  </si>
  <si>
    <t>- day_Thur = 1 if Thursday, 0 otherwise</t>
  </si>
  <si>
    <t>- day_Fri = 1 if Friday, 0 otherwise</t>
  </si>
  <si>
    <t>- day_Sat = 1 if Saturday, 0 otherwise</t>
  </si>
  <si>
    <t>- day_Sun = 1 if Sunday, 0 otherwise</t>
  </si>
  <si>
    <t>Although only k – 1 dummies are needed, I kept all four for clarity and consistency.</t>
  </si>
  <si>
    <t>Excel automatically drops one dummy variable (day_Thur) to avoid multicollinearity.</t>
  </si>
  <si>
    <t>Therefore, Thursday is the baseline. Coefficients for other days represent differences vs. Thursday.</t>
  </si>
  <si>
    <t>total_bill is statistically significant (p &lt; 0.05):</t>
  </si>
  <si>
    <t>For every ₹1 increase in the total bill, the predicted tip increases by ~₹0.0944.</t>
  </si>
  <si>
    <t>size is borderline significant (p ≈ 0.051):</t>
  </si>
  <si>
    <t>Larger groups tend to tip slightly more, but evidence is weak.</t>
  </si>
  <si>
    <t>sex_num, smoker_num, time_num, day_* are not statistically significant (p &gt; 0.05):</t>
  </si>
  <si>
    <t>Gender, smoking status, meal time, and day of the week don't significantly affect tip amount.</t>
  </si>
  <si>
    <t>Interpretation of Significant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</si>
</sst>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Actual vs Predicted Tip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06561679790032E-2"/>
                  <c:y val="-0.4782768299795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Data_Raw!$O$2:$O$244</c:f>
              <c:numCache>
                <c:formatCode>General</c:formatCode>
                <c:ptCount val="243"/>
                <c:pt idx="0">
                  <c:v>2.6701559999999995</c:v>
                </c:pt>
                <c:pt idx="1">
                  <c:v>2.218496</c:v>
                </c:pt>
                <c:pt idx="2">
                  <c:v>3.2257439999999997</c:v>
                </c:pt>
                <c:pt idx="3">
                  <c:v>3.3016920000000001</c:v>
                </c:pt>
                <c:pt idx="4">
                  <c:v>3.7397959999999997</c:v>
                </c:pt>
                <c:pt idx="5">
                  <c:v>3.8058759999999996</c:v>
                </c:pt>
                <c:pt idx="6">
                  <c:v>1.894188</c:v>
                </c:pt>
                <c:pt idx="7">
                  <c:v>3.9559719999999996</c:v>
                </c:pt>
                <c:pt idx="8">
                  <c:v>2.4860759999999997</c:v>
                </c:pt>
                <c:pt idx="9">
                  <c:v>2.4615320000000001</c:v>
                </c:pt>
                <c:pt idx="10">
                  <c:v>2.0357880000000002</c:v>
                </c:pt>
                <c:pt idx="11">
                  <c:v>4.7470439999999998</c:v>
                </c:pt>
                <c:pt idx="12">
                  <c:v>2.5219480000000001</c:v>
                </c:pt>
                <c:pt idx="13">
                  <c:v>3.1582919999999999</c:v>
                </c:pt>
                <c:pt idx="14">
                  <c:v>2.4662519999999999</c:v>
                </c:pt>
                <c:pt idx="15">
                  <c:v>3.1034519999999999</c:v>
                </c:pt>
                <c:pt idx="16">
                  <c:v>2.217552</c:v>
                </c:pt>
                <c:pt idx="17">
                  <c:v>2.780176</c:v>
                </c:pt>
                <c:pt idx="18">
                  <c:v>2.8443679999999998</c:v>
                </c:pt>
                <c:pt idx="19">
                  <c:v>3.1917599999999995</c:v>
                </c:pt>
                <c:pt idx="20">
                  <c:v>2.7579479999999998</c:v>
                </c:pt>
                <c:pt idx="21">
                  <c:v>2.9816760000000002</c:v>
                </c:pt>
                <c:pt idx="22">
                  <c:v>2.5549879999999998</c:v>
                </c:pt>
                <c:pt idx="23">
                  <c:v>5.139748</c:v>
                </c:pt>
                <c:pt idx="24">
                  <c:v>2.9373079999999998</c:v>
                </c:pt>
                <c:pt idx="25">
                  <c:v>3.0997639999999995</c:v>
                </c:pt>
                <c:pt idx="26">
                  <c:v>2.3284279999999997</c:v>
                </c:pt>
                <c:pt idx="27">
                  <c:v>2.2642359999999999</c:v>
                </c:pt>
                <c:pt idx="28">
                  <c:v>3.1147800000000001</c:v>
                </c:pt>
                <c:pt idx="29">
                  <c:v>2.9212599999999997</c:v>
                </c:pt>
                <c:pt idx="30">
                  <c:v>1.9678200000000001</c:v>
                </c:pt>
                <c:pt idx="31">
                  <c:v>3.1507399999999999</c:v>
                </c:pt>
                <c:pt idx="32">
                  <c:v>2.4879639999999998</c:v>
                </c:pt>
                <c:pt idx="33">
                  <c:v>3.3716359999999996</c:v>
                </c:pt>
                <c:pt idx="34">
                  <c:v>2.7447319999999999</c:v>
                </c:pt>
                <c:pt idx="35">
                  <c:v>3.5136639999999999</c:v>
                </c:pt>
                <c:pt idx="36">
                  <c:v>2.7820640000000001</c:v>
                </c:pt>
                <c:pt idx="37">
                  <c:v>2.840592</c:v>
                </c:pt>
                <c:pt idx="38">
                  <c:v>3.0067360000000001</c:v>
                </c:pt>
                <c:pt idx="39">
                  <c:v>4.1942880000000002</c:v>
                </c:pt>
                <c:pt idx="40">
                  <c:v>2.7565759999999999</c:v>
                </c:pt>
                <c:pt idx="41">
                  <c:v>2.7145239999999999</c:v>
                </c:pt>
                <c:pt idx="42">
                  <c:v>2.3822359999999998</c:v>
                </c:pt>
                <c:pt idx="43">
                  <c:v>1.980092</c:v>
                </c:pt>
                <c:pt idx="44">
                  <c:v>4.2882599999999993</c:v>
                </c:pt>
                <c:pt idx="45">
                  <c:v>2.7928759999999997</c:v>
                </c:pt>
                <c:pt idx="46">
                  <c:v>3.164812</c:v>
                </c:pt>
                <c:pt idx="47">
                  <c:v>4.4770599999999998</c:v>
                </c:pt>
                <c:pt idx="48">
                  <c:v>3.9375200000000001</c:v>
                </c:pt>
                <c:pt idx="49">
                  <c:v>2.7692759999999996</c:v>
                </c:pt>
                <c:pt idx="50">
                  <c:v>2.250076</c:v>
                </c:pt>
                <c:pt idx="51">
                  <c:v>2.0376759999999998</c:v>
                </c:pt>
                <c:pt idx="52">
                  <c:v>4.7045639999999995</c:v>
                </c:pt>
                <c:pt idx="53">
                  <c:v>2.0046360000000001</c:v>
                </c:pt>
                <c:pt idx="54">
                  <c:v>3.8313639999999998</c:v>
                </c:pt>
                <c:pt idx="55">
                  <c:v>2.9061559999999997</c:v>
                </c:pt>
                <c:pt idx="56">
                  <c:v>5.0066439999999997</c:v>
                </c:pt>
                <c:pt idx="57">
                  <c:v>3.5594039999999998</c:v>
                </c:pt>
                <c:pt idx="58">
                  <c:v>2.1273559999999998</c:v>
                </c:pt>
                <c:pt idx="59">
                  <c:v>5.9751880000000002</c:v>
                </c:pt>
                <c:pt idx="60">
                  <c:v>2.9816760000000002</c:v>
                </c:pt>
                <c:pt idx="61">
                  <c:v>2.369964</c:v>
                </c:pt>
                <c:pt idx="62">
                  <c:v>2.1065879999999999</c:v>
                </c:pt>
                <c:pt idx="63">
                  <c:v>3.1450759999999995</c:v>
                </c:pt>
                <c:pt idx="64">
                  <c:v>2.9028960000000001</c:v>
                </c:pt>
                <c:pt idx="65">
                  <c:v>3.1379519999999999</c:v>
                </c:pt>
                <c:pt idx="66">
                  <c:v>2.6191800000000001</c:v>
                </c:pt>
                <c:pt idx="67">
                  <c:v>1.1800079999999999</c:v>
                </c:pt>
                <c:pt idx="68">
                  <c:v>2.9760119999999999</c:v>
                </c:pt>
                <c:pt idx="69">
                  <c:v>2.483244</c:v>
                </c:pt>
                <c:pt idx="70">
                  <c:v>2.2009879999999997</c:v>
                </c:pt>
                <c:pt idx="71">
                  <c:v>2.8538079999999999</c:v>
                </c:pt>
                <c:pt idx="72">
                  <c:v>3.6018840000000001</c:v>
                </c:pt>
                <c:pt idx="73">
                  <c:v>3.4527320000000001</c:v>
                </c:pt>
                <c:pt idx="74">
                  <c:v>2.4568120000000002</c:v>
                </c:pt>
                <c:pt idx="75">
                  <c:v>2.0584439999999997</c:v>
                </c:pt>
                <c:pt idx="76">
                  <c:v>2.7579479999999998</c:v>
                </c:pt>
                <c:pt idx="77">
                  <c:v>3.9861799999999996</c:v>
                </c:pt>
                <c:pt idx="78">
                  <c:v>3.2148440000000003</c:v>
                </c:pt>
                <c:pt idx="79">
                  <c:v>2.6984759999999999</c:v>
                </c:pt>
                <c:pt idx="80">
                  <c:v>2.9014360000000003</c:v>
                </c:pt>
                <c:pt idx="81">
                  <c:v>2.6390039999999999</c:v>
                </c:pt>
                <c:pt idx="82">
                  <c:v>1.840808</c:v>
                </c:pt>
                <c:pt idx="83">
                  <c:v>4.1512919999999998</c:v>
                </c:pt>
                <c:pt idx="84">
                  <c:v>2.5748120000000001</c:v>
                </c:pt>
                <c:pt idx="85">
                  <c:v>4.7064519999999996</c:v>
                </c:pt>
                <c:pt idx="86">
                  <c:v>2.296332</c:v>
                </c:pt>
                <c:pt idx="87">
                  <c:v>2.7919320000000001</c:v>
                </c:pt>
                <c:pt idx="88">
                  <c:v>3.3989240000000001</c:v>
                </c:pt>
                <c:pt idx="89">
                  <c:v>3.0638040000000002</c:v>
                </c:pt>
                <c:pt idx="90">
                  <c:v>3.8010679999999999</c:v>
                </c:pt>
                <c:pt idx="91">
                  <c:v>3.1893559999999996</c:v>
                </c:pt>
                <c:pt idx="92">
                  <c:v>1.6091</c:v>
                </c:pt>
                <c:pt idx="93">
                  <c:v>2.6069079999999998</c:v>
                </c:pt>
                <c:pt idx="94">
                  <c:v>3.2138999999999998</c:v>
                </c:pt>
                <c:pt idx="95">
                  <c:v>5.2105479999999993</c:v>
                </c:pt>
                <c:pt idx="96">
                  <c:v>3.6415320000000002</c:v>
                </c:pt>
                <c:pt idx="97">
                  <c:v>2.2019320000000002</c:v>
                </c:pt>
                <c:pt idx="98">
                  <c:v>3.0496439999999998</c:v>
                </c:pt>
                <c:pt idx="99">
                  <c:v>2.2425240000000004</c:v>
                </c:pt>
                <c:pt idx="100">
                  <c:v>2.13774</c:v>
                </c:pt>
                <c:pt idx="101">
                  <c:v>2.5181719999999999</c:v>
                </c:pt>
                <c:pt idx="102">
                  <c:v>5.4243199999999998</c:v>
                </c:pt>
                <c:pt idx="103">
                  <c:v>3.1827480000000001</c:v>
                </c:pt>
                <c:pt idx="104">
                  <c:v>3.0411480000000002</c:v>
                </c:pt>
                <c:pt idx="105">
                  <c:v>2.5162839999999997</c:v>
                </c:pt>
                <c:pt idx="106">
                  <c:v>3.0005559999999996</c:v>
                </c:pt>
                <c:pt idx="107">
                  <c:v>3.4461240000000002</c:v>
                </c:pt>
                <c:pt idx="108">
                  <c:v>2.7881559999999999</c:v>
                </c:pt>
                <c:pt idx="109">
                  <c:v>2.4171640000000001</c:v>
                </c:pt>
                <c:pt idx="110">
                  <c:v>2.3879000000000001</c:v>
                </c:pt>
                <c:pt idx="111">
                  <c:v>1.5746</c:v>
                </c:pt>
                <c:pt idx="112">
                  <c:v>4.8362080000000001</c:v>
                </c:pt>
                <c:pt idx="113">
                  <c:v>3.3271799999999998</c:v>
                </c:pt>
                <c:pt idx="114">
                  <c:v>3.6694239999999998</c:v>
                </c:pt>
                <c:pt idx="115">
                  <c:v>2.7003639999999995</c:v>
                </c:pt>
                <c:pt idx="116">
                  <c:v>4.2438919999999998</c:v>
                </c:pt>
                <c:pt idx="117">
                  <c:v>2.0716600000000001</c:v>
                </c:pt>
                <c:pt idx="118">
                  <c:v>2.2396919999999998</c:v>
                </c:pt>
                <c:pt idx="119">
                  <c:v>3.6916519999999995</c:v>
                </c:pt>
                <c:pt idx="120">
                  <c:v>2.1698360000000001</c:v>
                </c:pt>
                <c:pt idx="121">
                  <c:v>2.333148</c:v>
                </c:pt>
                <c:pt idx="122">
                  <c:v>2.4124439999999998</c:v>
                </c:pt>
                <c:pt idx="123">
                  <c:v>2.5719799999999999</c:v>
                </c:pt>
                <c:pt idx="124">
                  <c:v>2.2444120000000001</c:v>
                </c:pt>
                <c:pt idx="125">
                  <c:v>4.5838200000000002</c:v>
                </c:pt>
                <c:pt idx="126">
                  <c:v>1.8705879999999999</c:v>
                </c:pt>
                <c:pt idx="127">
                  <c:v>2.4369879999999999</c:v>
                </c:pt>
                <c:pt idx="128">
                  <c:v>2.1405720000000001</c:v>
                </c:pt>
                <c:pt idx="129">
                  <c:v>3.3966080000000001</c:v>
                </c:pt>
                <c:pt idx="130">
                  <c:v>2.8674520000000001</c:v>
                </c:pt>
                <c:pt idx="131">
                  <c:v>2.9797880000000001</c:v>
                </c:pt>
                <c:pt idx="132">
                  <c:v>2.1207479999999999</c:v>
                </c:pt>
                <c:pt idx="133">
                  <c:v>2.2236440000000002</c:v>
                </c:pt>
                <c:pt idx="134">
                  <c:v>2.790044</c:v>
                </c:pt>
                <c:pt idx="135">
                  <c:v>1.8696440000000001</c:v>
                </c:pt>
                <c:pt idx="136">
                  <c:v>2.041452</c:v>
                </c:pt>
                <c:pt idx="137">
                  <c:v>2.4020600000000001</c:v>
                </c:pt>
                <c:pt idx="138">
                  <c:v>2.5766999999999998</c:v>
                </c:pt>
                <c:pt idx="139">
                  <c:v>2.3086039999999999</c:v>
                </c:pt>
                <c:pt idx="140">
                  <c:v>2.7154679999999995</c:v>
                </c:pt>
                <c:pt idx="141">
                  <c:v>5.0086199999999996</c:v>
                </c:pt>
                <c:pt idx="142">
                  <c:v>5.4829359999999996</c:v>
                </c:pt>
                <c:pt idx="143">
                  <c:v>4.3242199999999995</c:v>
                </c:pt>
                <c:pt idx="144">
                  <c:v>2.617292</c:v>
                </c:pt>
                <c:pt idx="145">
                  <c:v>1.8545400000000001</c:v>
                </c:pt>
                <c:pt idx="146">
                  <c:v>3.0020160000000002</c:v>
                </c:pt>
                <c:pt idx="147">
                  <c:v>2.1868280000000002</c:v>
                </c:pt>
                <c:pt idx="148">
                  <c:v>1.9895320000000001</c:v>
                </c:pt>
                <c:pt idx="149">
                  <c:v>1.775244</c:v>
                </c:pt>
                <c:pt idx="150">
                  <c:v>2.3945080000000001</c:v>
                </c:pt>
                <c:pt idx="151">
                  <c:v>2.3057720000000002</c:v>
                </c:pt>
                <c:pt idx="152">
                  <c:v>2.8717440000000001</c:v>
                </c:pt>
                <c:pt idx="153">
                  <c:v>3.7360199999999999</c:v>
                </c:pt>
                <c:pt idx="154">
                  <c:v>3.2847879999999998</c:v>
                </c:pt>
                <c:pt idx="155">
                  <c:v>4.4124400000000001</c:v>
                </c:pt>
                <c:pt idx="156">
                  <c:v>6.3179479999999995</c:v>
                </c:pt>
                <c:pt idx="157">
                  <c:v>3.7784999999999997</c:v>
                </c:pt>
                <c:pt idx="158">
                  <c:v>2.3303159999999998</c:v>
                </c:pt>
                <c:pt idx="159">
                  <c:v>2.9751559999999997</c:v>
                </c:pt>
                <c:pt idx="160">
                  <c:v>3.4480999999999997</c:v>
                </c:pt>
                <c:pt idx="161">
                  <c:v>2.2614039999999997</c:v>
                </c:pt>
                <c:pt idx="162">
                  <c:v>2.772624</c:v>
                </c:pt>
                <c:pt idx="163">
                  <c:v>2.369964</c:v>
                </c:pt>
                <c:pt idx="164">
                  <c:v>2.7192440000000002</c:v>
                </c:pt>
                <c:pt idx="165">
                  <c:v>3.5570879999999998</c:v>
                </c:pt>
                <c:pt idx="166">
                  <c:v>3.0260440000000002</c:v>
                </c:pt>
                <c:pt idx="167">
                  <c:v>4.411924</c:v>
                </c:pt>
                <c:pt idx="168">
                  <c:v>2.0659960000000002</c:v>
                </c:pt>
                <c:pt idx="169">
                  <c:v>2.0697720000000004</c:v>
                </c:pt>
                <c:pt idx="170">
                  <c:v>6.0388640000000002</c:v>
                </c:pt>
                <c:pt idx="171">
                  <c:v>2.558764</c:v>
                </c:pt>
                <c:pt idx="172">
                  <c:v>1.7507000000000001</c:v>
                </c:pt>
                <c:pt idx="173">
                  <c:v>4.07294</c:v>
                </c:pt>
                <c:pt idx="174">
                  <c:v>2.6541079999999999</c:v>
                </c:pt>
                <c:pt idx="175">
                  <c:v>4.1720600000000001</c:v>
                </c:pt>
                <c:pt idx="176">
                  <c:v>2.7551160000000001</c:v>
                </c:pt>
                <c:pt idx="177">
                  <c:v>2.4332120000000002</c:v>
                </c:pt>
                <c:pt idx="178">
                  <c:v>1.97254</c:v>
                </c:pt>
                <c:pt idx="179">
                  <c:v>4.3353719999999996</c:v>
                </c:pt>
                <c:pt idx="180">
                  <c:v>4.6894599999999995</c:v>
                </c:pt>
                <c:pt idx="181">
                  <c:v>3.2686519999999999</c:v>
                </c:pt>
                <c:pt idx="182">
                  <c:v>5.5234399999999999</c:v>
                </c:pt>
                <c:pt idx="183">
                  <c:v>3.6057480000000002</c:v>
                </c:pt>
                <c:pt idx="184">
                  <c:v>4.8942199999999998</c:v>
                </c:pt>
                <c:pt idx="185">
                  <c:v>3.547736</c:v>
                </c:pt>
                <c:pt idx="186">
                  <c:v>3.2153599999999996</c:v>
                </c:pt>
                <c:pt idx="187">
                  <c:v>4.4700240000000004</c:v>
                </c:pt>
                <c:pt idx="188">
                  <c:v>2.9557599999999997</c:v>
                </c:pt>
                <c:pt idx="189">
                  <c:v>3.4230399999999999</c:v>
                </c:pt>
                <c:pt idx="190">
                  <c:v>2.5474360000000003</c:v>
                </c:pt>
                <c:pt idx="191">
                  <c:v>2.9363639999999998</c:v>
                </c:pt>
                <c:pt idx="192">
                  <c:v>3.751036</c:v>
                </c:pt>
                <c:pt idx="193">
                  <c:v>2.527612</c:v>
                </c:pt>
                <c:pt idx="194">
                  <c:v>2.6314519999999999</c:v>
                </c:pt>
                <c:pt idx="195">
                  <c:v>1.7799640000000001</c:v>
                </c:pt>
                <c:pt idx="196">
                  <c:v>2.0423960000000001</c:v>
                </c:pt>
                <c:pt idx="197">
                  <c:v>5.4880839999999997</c:v>
                </c:pt>
                <c:pt idx="198">
                  <c:v>2.2934999999999999</c:v>
                </c:pt>
                <c:pt idx="199">
                  <c:v>2.3416440000000001</c:v>
                </c:pt>
                <c:pt idx="200">
                  <c:v>3.0086240000000002</c:v>
                </c:pt>
                <c:pt idx="201">
                  <c:v>2.2689560000000002</c:v>
                </c:pt>
                <c:pt idx="202">
                  <c:v>2.6144599999999998</c:v>
                </c:pt>
                <c:pt idx="203">
                  <c:v>3.3565319999999996</c:v>
                </c:pt>
                <c:pt idx="204">
                  <c:v>2.7971680000000001</c:v>
                </c:pt>
                <c:pt idx="205">
                  <c:v>3.7524959999999998</c:v>
                </c:pt>
                <c:pt idx="206">
                  <c:v>5.0746120000000001</c:v>
                </c:pt>
                <c:pt idx="207">
                  <c:v>3.3573879999999998</c:v>
                </c:pt>
                <c:pt idx="208">
                  <c:v>2.2708440000000003</c:v>
                </c:pt>
                <c:pt idx="209">
                  <c:v>4.0800640000000001</c:v>
                </c:pt>
                <c:pt idx="210">
                  <c:v>3.8625159999999998</c:v>
                </c:pt>
                <c:pt idx="211">
                  <c:v>5.9808519999999996</c:v>
                </c:pt>
                <c:pt idx="212">
                  <c:v>2.318988</c:v>
                </c:pt>
                <c:pt idx="213">
                  <c:v>3.9016480000000002</c:v>
                </c:pt>
                <c:pt idx="214">
                  <c:v>2.2840600000000002</c:v>
                </c:pt>
                <c:pt idx="215">
                  <c:v>4.2519599999999995</c:v>
                </c:pt>
                <c:pt idx="216">
                  <c:v>2.160396</c:v>
                </c:pt>
                <c:pt idx="217">
                  <c:v>1.796956</c:v>
                </c:pt>
                <c:pt idx="218">
                  <c:v>4.2637160000000005</c:v>
                </c:pt>
                <c:pt idx="219">
                  <c:v>2.2142040000000001</c:v>
                </c:pt>
                <c:pt idx="220">
                  <c:v>2.333148</c:v>
                </c:pt>
                <c:pt idx="221">
                  <c:v>1.7001520000000001</c:v>
                </c:pt>
                <c:pt idx="222">
                  <c:v>2.750912</c:v>
                </c:pt>
                <c:pt idx="223">
                  <c:v>2.333148</c:v>
                </c:pt>
                <c:pt idx="224">
                  <c:v>2.6021879999999999</c:v>
                </c:pt>
                <c:pt idx="225">
                  <c:v>2.018796</c:v>
                </c:pt>
                <c:pt idx="226">
                  <c:v>3.3489800000000001</c:v>
                </c:pt>
                <c:pt idx="227">
                  <c:v>2.3199319999999997</c:v>
                </c:pt>
                <c:pt idx="228">
                  <c:v>3.1544280000000002</c:v>
                </c:pt>
                <c:pt idx="229">
                  <c:v>3.685044</c:v>
                </c:pt>
                <c:pt idx="230">
                  <c:v>2.7235360000000002</c:v>
                </c:pt>
                <c:pt idx="231">
                  <c:v>2.1622839999999997</c:v>
                </c:pt>
                <c:pt idx="232">
                  <c:v>2.0829880000000003</c:v>
                </c:pt>
                <c:pt idx="233">
                  <c:v>2.5323320000000002</c:v>
                </c:pt>
                <c:pt idx="234">
                  <c:v>2.0169079999999999</c:v>
                </c:pt>
                <c:pt idx="235">
                  <c:v>2.2557399999999999</c:v>
                </c:pt>
                <c:pt idx="236">
                  <c:v>4.1654520000000002</c:v>
                </c:pt>
                <c:pt idx="237">
                  <c:v>4.6247519999999991</c:v>
                </c:pt>
                <c:pt idx="238">
                  <c:v>3.9828320000000001</c:v>
                </c:pt>
                <c:pt idx="239">
                  <c:v>3.6320920000000001</c:v>
                </c:pt>
                <c:pt idx="240">
                  <c:v>3.2063480000000002</c:v>
                </c:pt>
                <c:pt idx="241">
                  <c:v>2.7485080000000002</c:v>
                </c:pt>
                <c:pt idx="242">
                  <c:v>2.8391320000000002</c:v>
                </c:pt>
              </c:numCache>
            </c:numRef>
          </c:xVal>
          <c:yVal>
            <c:numRef>
              <c:f>Data_Raw!$P$2:$P$244</c:f>
              <c:numCache>
                <c:formatCode>General</c:formatCode>
                <c:ptCount val="243"/>
                <c:pt idx="0">
                  <c:v>-1.6601559999999995</c:v>
                </c:pt>
                <c:pt idx="1">
                  <c:v>-0.5584960000000001</c:v>
                </c:pt>
                <c:pt idx="2">
                  <c:v>0.27425600000000028</c:v>
                </c:pt>
                <c:pt idx="3">
                  <c:v>8.3079999999999821E-3</c:v>
                </c:pt>
                <c:pt idx="4">
                  <c:v>-0.1297959999999998</c:v>
                </c:pt>
                <c:pt idx="5">
                  <c:v>0.90412400000000037</c:v>
                </c:pt>
                <c:pt idx="6">
                  <c:v>0.10581200000000002</c:v>
                </c:pt>
                <c:pt idx="7">
                  <c:v>-0.83597199999999949</c:v>
                </c:pt>
                <c:pt idx="8">
                  <c:v>-0.52607599999999977</c:v>
                </c:pt>
                <c:pt idx="9">
                  <c:v>0.76846799999999993</c:v>
                </c:pt>
                <c:pt idx="10">
                  <c:v>-0.32578800000000019</c:v>
                </c:pt>
                <c:pt idx="11">
                  <c:v>0.25295600000000018</c:v>
                </c:pt>
                <c:pt idx="12">
                  <c:v>-0.95194800000000002</c:v>
                </c:pt>
                <c:pt idx="13">
                  <c:v>-0.15829199999999988</c:v>
                </c:pt>
                <c:pt idx="14">
                  <c:v>0.55374800000000013</c:v>
                </c:pt>
                <c:pt idx="15">
                  <c:v>0.81654800000000005</c:v>
                </c:pt>
                <c:pt idx="16">
                  <c:v>-0.54755200000000004</c:v>
                </c:pt>
                <c:pt idx="17">
                  <c:v>0.92982399999999998</c:v>
                </c:pt>
                <c:pt idx="18">
                  <c:v>0.65563200000000021</c:v>
                </c:pt>
                <c:pt idx="19">
                  <c:v>0.1582400000000006</c:v>
                </c:pt>
                <c:pt idx="20">
                  <c:v>1.3220520000000002</c:v>
                </c:pt>
                <c:pt idx="21">
                  <c:v>-0.23167600000000022</c:v>
                </c:pt>
                <c:pt idx="22">
                  <c:v>-0.32498799999999983</c:v>
                </c:pt>
                <c:pt idx="23">
                  <c:v>2.4402520000000001</c:v>
                </c:pt>
                <c:pt idx="24">
                  <c:v>0.24269200000000035</c:v>
                </c:pt>
                <c:pt idx="25">
                  <c:v>-0.75976399999999966</c:v>
                </c:pt>
                <c:pt idx="26">
                  <c:v>-0.32842799999999972</c:v>
                </c:pt>
                <c:pt idx="27">
                  <c:v>-0.26423599999999992</c:v>
                </c:pt>
                <c:pt idx="28">
                  <c:v>1.1852199999999997</c:v>
                </c:pt>
                <c:pt idx="29">
                  <c:v>7.8740000000000254E-2</c:v>
                </c:pt>
                <c:pt idx="30">
                  <c:v>-0.51782000000000017</c:v>
                </c:pt>
                <c:pt idx="31">
                  <c:v>-0.65073999999999987</c:v>
                </c:pt>
                <c:pt idx="32">
                  <c:v>0.51203600000000016</c:v>
                </c:pt>
                <c:pt idx="33">
                  <c:v>-0.92163599999999946</c:v>
                </c:pt>
                <c:pt idx="34">
                  <c:v>0.52526800000000007</c:v>
                </c:pt>
                <c:pt idx="35">
                  <c:v>8.633600000000019E-2</c:v>
                </c:pt>
                <c:pt idx="36">
                  <c:v>-0.78206400000000009</c:v>
                </c:pt>
                <c:pt idx="37">
                  <c:v>0.22940799999999983</c:v>
                </c:pt>
                <c:pt idx="38">
                  <c:v>-0.69673600000000002</c:v>
                </c:pt>
                <c:pt idx="39">
                  <c:v>0.80571199999999976</c:v>
                </c:pt>
                <c:pt idx="40">
                  <c:v>-0.5165759999999997</c:v>
                </c:pt>
                <c:pt idx="41">
                  <c:v>-0.1745239999999999</c:v>
                </c:pt>
                <c:pt idx="42">
                  <c:v>0.67776400000000026</c:v>
                </c:pt>
                <c:pt idx="43">
                  <c:v>-0.6600919999999999</c:v>
                </c:pt>
                <c:pt idx="44">
                  <c:v>1.3117400000000004</c:v>
                </c:pt>
                <c:pt idx="45">
                  <c:v>0.20712400000000031</c:v>
                </c:pt>
                <c:pt idx="46">
                  <c:v>1.835188</c:v>
                </c:pt>
                <c:pt idx="47">
                  <c:v>1.5229400000000002</c:v>
                </c:pt>
                <c:pt idx="48">
                  <c:v>-1.8875200000000003</c:v>
                </c:pt>
                <c:pt idx="49">
                  <c:v>0.23072400000000037</c:v>
                </c:pt>
                <c:pt idx="50">
                  <c:v>0.24992400000000004</c:v>
                </c:pt>
                <c:pt idx="51">
                  <c:v>0.56232400000000027</c:v>
                </c:pt>
                <c:pt idx="52">
                  <c:v>0.49543600000000065</c:v>
                </c:pt>
                <c:pt idx="53">
                  <c:v>-0.44463600000000003</c:v>
                </c:pt>
                <c:pt idx="54">
                  <c:v>0.50863600000000009</c:v>
                </c:pt>
                <c:pt idx="55">
                  <c:v>0.60384400000000005</c:v>
                </c:pt>
                <c:pt idx="56">
                  <c:v>-2.0066439999999997</c:v>
                </c:pt>
                <c:pt idx="57">
                  <c:v>-2.0594039999999998</c:v>
                </c:pt>
                <c:pt idx="58">
                  <c:v>-0.36735599999999979</c:v>
                </c:pt>
                <c:pt idx="59">
                  <c:v>0.75481200000000026</c:v>
                </c:pt>
                <c:pt idx="60">
                  <c:v>0.22832399999999975</c:v>
                </c:pt>
                <c:pt idx="61">
                  <c:v>-0.36996399999999996</c:v>
                </c:pt>
                <c:pt idx="62">
                  <c:v>-0.12658799999999992</c:v>
                </c:pt>
                <c:pt idx="63">
                  <c:v>0.61492400000000025</c:v>
                </c:pt>
                <c:pt idx="64">
                  <c:v>-0.26289600000000002</c:v>
                </c:pt>
                <c:pt idx="65">
                  <c:v>1.2048000000000059E-2</c:v>
                </c:pt>
                <c:pt idx="66">
                  <c:v>-0.14917999999999987</c:v>
                </c:pt>
                <c:pt idx="67">
                  <c:v>-0.18000799999999995</c:v>
                </c:pt>
                <c:pt idx="68">
                  <c:v>-0.96601200000000009</c:v>
                </c:pt>
                <c:pt idx="69">
                  <c:v>-0.39324400000000015</c:v>
                </c:pt>
                <c:pt idx="70">
                  <c:v>-0.23098799999999975</c:v>
                </c:pt>
                <c:pt idx="71">
                  <c:v>0.1461920000000001</c:v>
                </c:pt>
                <c:pt idx="72">
                  <c:v>-0.46188399999999996</c:v>
                </c:pt>
                <c:pt idx="73">
                  <c:v>1.5472679999999999</c:v>
                </c:pt>
                <c:pt idx="74">
                  <c:v>-0.25681200000000004</c:v>
                </c:pt>
                <c:pt idx="75">
                  <c:v>-0.80844399999999972</c:v>
                </c:pt>
                <c:pt idx="76">
                  <c:v>0.32205200000000023</c:v>
                </c:pt>
                <c:pt idx="77">
                  <c:v>1.3820000000000388E-2</c:v>
                </c:pt>
                <c:pt idx="78">
                  <c:v>-0.21484400000000026</c:v>
                </c:pt>
                <c:pt idx="79">
                  <c:v>1.152400000000009E-2</c:v>
                </c:pt>
                <c:pt idx="80">
                  <c:v>9.8563999999999652E-2</c:v>
                </c:pt>
                <c:pt idx="81">
                  <c:v>0.76099600000000001</c:v>
                </c:pt>
                <c:pt idx="82">
                  <c:v>-1.0807999999999929E-2</c:v>
                </c:pt>
                <c:pt idx="83">
                  <c:v>0.84870800000000024</c:v>
                </c:pt>
                <c:pt idx="84">
                  <c:v>-0.5448120000000003</c:v>
                </c:pt>
                <c:pt idx="85">
                  <c:v>0.46354800000000029</c:v>
                </c:pt>
                <c:pt idx="86">
                  <c:v>-0.29633200000000004</c:v>
                </c:pt>
                <c:pt idx="87">
                  <c:v>1.2080679999999999</c:v>
                </c:pt>
                <c:pt idx="88">
                  <c:v>2.4510759999999996</c:v>
                </c:pt>
                <c:pt idx="89">
                  <c:v>-6.3804000000000194E-2</c:v>
                </c:pt>
                <c:pt idx="90">
                  <c:v>-0.80106799999999989</c:v>
                </c:pt>
                <c:pt idx="91">
                  <c:v>0.31064400000000036</c:v>
                </c:pt>
                <c:pt idx="92">
                  <c:v>-0.60909999999999997</c:v>
                </c:pt>
                <c:pt idx="93">
                  <c:v>1.693092</c:v>
                </c:pt>
                <c:pt idx="94">
                  <c:v>3.6100000000000243E-2</c:v>
                </c:pt>
                <c:pt idx="95">
                  <c:v>-0.48054799999999886</c:v>
                </c:pt>
                <c:pt idx="96">
                  <c:v>0.35846799999999979</c:v>
                </c:pt>
                <c:pt idx="97">
                  <c:v>-0.70193200000000022</c:v>
                </c:pt>
                <c:pt idx="98">
                  <c:v>-4.9643999999999799E-2</c:v>
                </c:pt>
                <c:pt idx="99">
                  <c:v>-0.74252400000000041</c:v>
                </c:pt>
                <c:pt idx="100">
                  <c:v>0.36226000000000003</c:v>
                </c:pt>
                <c:pt idx="101">
                  <c:v>0.48182800000000015</c:v>
                </c:pt>
                <c:pt idx="102">
                  <c:v>-2.9243199999999998</c:v>
                </c:pt>
                <c:pt idx="103">
                  <c:v>0.29725199999999985</c:v>
                </c:pt>
                <c:pt idx="104">
                  <c:v>1.0388519999999999</c:v>
                </c:pt>
                <c:pt idx="105">
                  <c:v>-0.87628399999999984</c:v>
                </c:pt>
                <c:pt idx="106">
                  <c:v>1.0594440000000001</c:v>
                </c:pt>
                <c:pt idx="107">
                  <c:v>0.84387599999999985</c:v>
                </c:pt>
                <c:pt idx="108">
                  <c:v>0.97184399999999993</c:v>
                </c:pt>
                <c:pt idx="109">
                  <c:v>1.5828359999999999</c:v>
                </c:pt>
                <c:pt idx="110">
                  <c:v>0.61209999999999987</c:v>
                </c:pt>
                <c:pt idx="111">
                  <c:v>-0.5746</c:v>
                </c:pt>
                <c:pt idx="112">
                  <c:v>-0.83620800000000006</c:v>
                </c:pt>
                <c:pt idx="113">
                  <c:v>-0.77717999999999998</c:v>
                </c:pt>
                <c:pt idx="114">
                  <c:v>0.3305760000000002</c:v>
                </c:pt>
                <c:pt idx="115">
                  <c:v>0.79963600000000046</c:v>
                </c:pt>
                <c:pt idx="116">
                  <c:v>0.82610800000000051</c:v>
                </c:pt>
                <c:pt idx="117">
                  <c:v>-0.57166000000000006</c:v>
                </c:pt>
                <c:pt idx="118">
                  <c:v>-0.43969199999999975</c:v>
                </c:pt>
                <c:pt idx="119">
                  <c:v>-0.77165199999999956</c:v>
                </c:pt>
                <c:pt idx="120">
                  <c:v>0.14016399999999996</c:v>
                </c:pt>
                <c:pt idx="121">
                  <c:v>-0.65314800000000006</c:v>
                </c:pt>
                <c:pt idx="122">
                  <c:v>8.7556000000000189E-2</c:v>
                </c:pt>
                <c:pt idx="123">
                  <c:v>-0.57197999999999993</c:v>
                </c:pt>
                <c:pt idx="124">
                  <c:v>0.27558799999999994</c:v>
                </c:pt>
                <c:pt idx="125">
                  <c:v>-0.38382000000000005</c:v>
                </c:pt>
                <c:pt idx="126">
                  <c:v>-0.39058799999999994</c:v>
                </c:pt>
                <c:pt idx="127">
                  <c:v>-0.43698799999999993</c:v>
                </c:pt>
                <c:pt idx="128">
                  <c:v>-0.14057200000000014</c:v>
                </c:pt>
                <c:pt idx="129">
                  <c:v>-1.2166079999999999</c:v>
                </c:pt>
                <c:pt idx="130">
                  <c:v>-1.3674520000000001</c:v>
                </c:pt>
                <c:pt idx="131">
                  <c:v>-0.14978800000000003</c:v>
                </c:pt>
                <c:pt idx="132">
                  <c:v>-0.62074799999999986</c:v>
                </c:pt>
                <c:pt idx="133">
                  <c:v>-0.22364400000000018</c:v>
                </c:pt>
                <c:pt idx="134">
                  <c:v>0.45995600000000003</c:v>
                </c:pt>
                <c:pt idx="135">
                  <c:v>-0.61964400000000008</c:v>
                </c:pt>
                <c:pt idx="136">
                  <c:v>-4.1452000000000044E-2</c:v>
                </c:pt>
                <c:pt idx="137">
                  <c:v>-0.40206000000000008</c:v>
                </c:pt>
                <c:pt idx="138">
                  <c:v>-0.57669999999999977</c:v>
                </c:pt>
                <c:pt idx="139">
                  <c:v>0.44139600000000012</c:v>
                </c:pt>
                <c:pt idx="140">
                  <c:v>0.78453200000000045</c:v>
                </c:pt>
                <c:pt idx="141">
                  <c:v>1.6913800000000005</c:v>
                </c:pt>
                <c:pt idx="142">
                  <c:v>-0.48293599999999959</c:v>
                </c:pt>
                <c:pt idx="143">
                  <c:v>0.67578000000000049</c:v>
                </c:pt>
                <c:pt idx="144">
                  <c:v>-0.31729200000000013</c:v>
                </c:pt>
                <c:pt idx="145">
                  <c:v>-0.35454000000000008</c:v>
                </c:pt>
                <c:pt idx="146">
                  <c:v>-1.6420160000000001</c:v>
                </c:pt>
                <c:pt idx="147">
                  <c:v>-0.55682800000000032</c:v>
                </c:pt>
                <c:pt idx="148">
                  <c:v>-0.2595320000000001</c:v>
                </c:pt>
                <c:pt idx="149">
                  <c:v>0.22475599999999996</c:v>
                </c:pt>
                <c:pt idx="150">
                  <c:v>0.10549199999999992</c:v>
                </c:pt>
                <c:pt idx="151">
                  <c:v>-0.30577200000000015</c:v>
                </c:pt>
                <c:pt idx="152">
                  <c:v>-0.13174399999999986</c:v>
                </c:pt>
                <c:pt idx="153">
                  <c:v>-1.7360199999999999</c:v>
                </c:pt>
                <c:pt idx="154">
                  <c:v>-1.2847879999999998</c:v>
                </c:pt>
                <c:pt idx="155">
                  <c:v>0.72755999999999954</c:v>
                </c:pt>
                <c:pt idx="156">
                  <c:v>-1.3179479999999995</c:v>
                </c:pt>
                <c:pt idx="157">
                  <c:v>-2.8499999999999748E-2</c:v>
                </c:pt>
                <c:pt idx="158">
                  <c:v>0.27968400000000004</c:v>
                </c:pt>
                <c:pt idx="159">
                  <c:v>-0.97515599999999969</c:v>
                </c:pt>
                <c:pt idx="160">
                  <c:v>5.1900000000000279E-2</c:v>
                </c:pt>
                <c:pt idx="161">
                  <c:v>0.23859600000000025</c:v>
                </c:pt>
                <c:pt idx="162">
                  <c:v>-0.77262399999999998</c:v>
                </c:pt>
                <c:pt idx="163">
                  <c:v>-0.36996399999999996</c:v>
                </c:pt>
                <c:pt idx="164">
                  <c:v>0.28075599999999978</c:v>
                </c:pt>
                <c:pt idx="165">
                  <c:v>-7.7087999999999823E-2</c:v>
                </c:pt>
                <c:pt idx="166">
                  <c:v>-0.78604399999999996</c:v>
                </c:pt>
                <c:pt idx="167">
                  <c:v>8.8076000000000043E-2</c:v>
                </c:pt>
                <c:pt idx="168">
                  <c:v>-0.45599600000000007</c:v>
                </c:pt>
                <c:pt idx="169">
                  <c:v>-6.9772000000000389E-2</c:v>
                </c:pt>
                <c:pt idx="170">
                  <c:v>3.9611359999999998</c:v>
                </c:pt>
                <c:pt idx="171">
                  <c:v>0.6012360000000001</c:v>
                </c:pt>
                <c:pt idx="172">
                  <c:v>3.3993000000000002</c:v>
                </c:pt>
                <c:pt idx="173">
                  <c:v>-0.89293999999999984</c:v>
                </c:pt>
                <c:pt idx="174">
                  <c:v>1.3458920000000001</c:v>
                </c:pt>
                <c:pt idx="175">
                  <c:v>-1.0620600000000002</c:v>
                </c:pt>
                <c:pt idx="176">
                  <c:v>-0.75511600000000012</c:v>
                </c:pt>
                <c:pt idx="177">
                  <c:v>-0.43321200000000015</c:v>
                </c:pt>
                <c:pt idx="178">
                  <c:v>2.02746</c:v>
                </c:pt>
                <c:pt idx="179">
                  <c:v>-0.78537199999999974</c:v>
                </c:pt>
                <c:pt idx="180">
                  <c:v>-1.0094599999999994</c:v>
                </c:pt>
                <c:pt idx="181">
                  <c:v>2.3813480000000005</c:v>
                </c:pt>
                <c:pt idx="182">
                  <c:v>-2.0234399999999999</c:v>
                </c:pt>
                <c:pt idx="183">
                  <c:v>2.8942519999999998</c:v>
                </c:pt>
                <c:pt idx="184">
                  <c:v>-1.8942199999999998</c:v>
                </c:pt>
                <c:pt idx="185">
                  <c:v>1.452264</c:v>
                </c:pt>
                <c:pt idx="186">
                  <c:v>0.28464000000000045</c:v>
                </c:pt>
                <c:pt idx="187">
                  <c:v>-2.4700240000000004</c:v>
                </c:pt>
                <c:pt idx="188">
                  <c:v>0.54424000000000028</c:v>
                </c:pt>
                <c:pt idx="189">
                  <c:v>0.57696000000000014</c:v>
                </c:pt>
                <c:pt idx="190">
                  <c:v>-1.0474360000000003</c:v>
                </c:pt>
                <c:pt idx="191">
                  <c:v>1.2536360000000006</c:v>
                </c:pt>
                <c:pt idx="192">
                  <c:v>-1.191036</c:v>
                </c:pt>
                <c:pt idx="193">
                  <c:v>-0.50761199999999995</c:v>
                </c:pt>
                <c:pt idx="194">
                  <c:v>1.3685480000000001</c:v>
                </c:pt>
                <c:pt idx="195">
                  <c:v>-0.33996400000000015</c:v>
                </c:pt>
                <c:pt idx="196">
                  <c:v>-4.23960000000001E-2</c:v>
                </c:pt>
                <c:pt idx="197">
                  <c:v>-0.48808399999999974</c:v>
                </c:pt>
                <c:pt idx="198">
                  <c:v>-0.29349999999999987</c:v>
                </c:pt>
                <c:pt idx="199">
                  <c:v>-0.34164400000000006</c:v>
                </c:pt>
                <c:pt idx="200">
                  <c:v>0.99137599999999981</c:v>
                </c:pt>
                <c:pt idx="201">
                  <c:v>-0.25895600000000041</c:v>
                </c:pt>
                <c:pt idx="202">
                  <c:v>-0.11445999999999978</c:v>
                </c:pt>
                <c:pt idx="203">
                  <c:v>0.64346800000000037</c:v>
                </c:pt>
                <c:pt idx="204">
                  <c:v>0.43283199999999988</c:v>
                </c:pt>
                <c:pt idx="205">
                  <c:v>-0.34249599999999969</c:v>
                </c:pt>
                <c:pt idx="206">
                  <c:v>-2.0746120000000001</c:v>
                </c:pt>
                <c:pt idx="207">
                  <c:v>-1.327388</c:v>
                </c:pt>
                <c:pt idx="208">
                  <c:v>-4.0844000000000324E-2</c:v>
                </c:pt>
                <c:pt idx="209">
                  <c:v>-2.0800640000000001</c:v>
                </c:pt>
                <c:pt idx="210">
                  <c:v>1.2974840000000003</c:v>
                </c:pt>
                <c:pt idx="211">
                  <c:v>3.0191480000000004</c:v>
                </c:pt>
                <c:pt idx="212">
                  <c:v>0.18101199999999995</c:v>
                </c:pt>
                <c:pt idx="213">
                  <c:v>2.5983519999999998</c:v>
                </c:pt>
                <c:pt idx="214">
                  <c:v>-1.1840600000000001</c:v>
                </c:pt>
                <c:pt idx="215">
                  <c:v>-1.2519599999999995</c:v>
                </c:pt>
                <c:pt idx="216">
                  <c:v>-0.66039599999999998</c:v>
                </c:pt>
                <c:pt idx="217">
                  <c:v>-0.35695600000000005</c:v>
                </c:pt>
                <c:pt idx="218">
                  <c:v>-1.1737160000000006</c:v>
                </c:pt>
                <c:pt idx="219">
                  <c:v>-1.4203999999999883E-2</c:v>
                </c:pt>
                <c:pt idx="220">
                  <c:v>1.146852</c:v>
                </c:pt>
                <c:pt idx="221">
                  <c:v>0.21984799999999982</c:v>
                </c:pt>
                <c:pt idx="222">
                  <c:v>0.24908799999999998</c:v>
                </c:pt>
                <c:pt idx="223">
                  <c:v>-0.75314799999999993</c:v>
                </c:pt>
                <c:pt idx="224">
                  <c:v>-0.10218799999999995</c:v>
                </c:pt>
                <c:pt idx="225">
                  <c:v>-1.8796000000000035E-2</c:v>
                </c:pt>
                <c:pt idx="226">
                  <c:v>-0.34898000000000007</c:v>
                </c:pt>
                <c:pt idx="227">
                  <c:v>0.40006800000000053</c:v>
                </c:pt>
                <c:pt idx="228">
                  <c:v>-0.27442800000000034</c:v>
                </c:pt>
                <c:pt idx="229">
                  <c:v>-1.685044</c:v>
                </c:pt>
                <c:pt idx="230">
                  <c:v>0.27646399999999982</c:v>
                </c:pt>
                <c:pt idx="231">
                  <c:v>1.2277160000000005</c:v>
                </c:pt>
                <c:pt idx="232">
                  <c:v>-0.61298800000000031</c:v>
                </c:pt>
                <c:pt idx="233">
                  <c:v>0.46766799999999975</c:v>
                </c:pt>
                <c:pt idx="234">
                  <c:v>-0.76690799999999992</c:v>
                </c:pt>
                <c:pt idx="235">
                  <c:v>-1.2557399999999999</c:v>
                </c:pt>
                <c:pt idx="236">
                  <c:v>-2.9954520000000002</c:v>
                </c:pt>
                <c:pt idx="237">
                  <c:v>4.5248000000000843E-2</c:v>
                </c:pt>
                <c:pt idx="238">
                  <c:v>1.9371679999999998</c:v>
                </c:pt>
                <c:pt idx="239">
                  <c:v>-1.6320920000000001</c:v>
                </c:pt>
                <c:pt idx="240">
                  <c:v>-1.2063480000000002</c:v>
                </c:pt>
                <c:pt idx="241">
                  <c:v>-0.99850800000000017</c:v>
                </c:pt>
                <c:pt idx="242">
                  <c:v>0.16086799999999979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4-4883-84DD-B703E677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3648"/>
        <c:axId val="394331600"/>
      </c:scatterChart>
      <c:valAx>
        <c:axId val="387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Predicted Tip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600"/>
        <c:crosses val="autoZero"/>
        <c:crossBetween val="midCat"/>
      </c:valAx>
      <c:valAx>
        <c:axId val="394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Actual Tip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[Restaurant_Tips_Analysis.xlsx]Pivot_Gender!PivotTable1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Tips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6A-4A78-9C56-B2E62DFFA4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6A-4A78-9C56-B2E62DFFA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Pivot_Gender!$B$4:$B$6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4A78-9C56-B2E62DFFA4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[Restaurant_Tips_Analysis.xlsx]Pivot_GenderTime!PivotTable2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Tips by Gender &amp;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Pivot_GenderTime!$B$3:$B$4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Pivot_GenderTime!$A$5:$A$7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Pivot_GenderTime!$B$5:$B$7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5DD-96C8-9E7ACB6C4562}"/>
            </c:ext>
          </c:extLst>
        </c:ser>
        <c:ser>
          <c:idx val="1"/>
          <c:order val="1"/>
          <c:tx>
            <c:strRef>
              <c:f>Pivot_GenderTime!$C$3:$C$4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Pivot_GenderTime!$A$5:$A$7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Pivot_GenderTime!$C$5:$C$7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F-45DD-96C8-9E7ACB6C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54608"/>
        <c:axId val="387653168"/>
      </c:barChart>
      <c:catAx>
        <c:axId val="3876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Gender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3168"/>
        <c:crosses val="autoZero"/>
        <c:auto val="1"/>
        <c:lblAlgn val="ctr"/>
        <c:lblOffset val="100"/>
        <c:noMultiLvlLbl val="0"/>
      </c:catAx>
      <c:valAx>
        <c:axId val="3876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Sum of Tips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[Restaurant_Tips_Analysis.xlsx]Pivot_Gender!PivotTable1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B6-4743-9B05-FBA3C407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B6-4743-9B05-FBA3C4073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Pivot_Gender!$B$4:$B$6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6-4743-9B05-FBA3C4073F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[Restaurant_Tips_Analysis.xlsx]Pivot_GenderTime!PivotTable2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Pivot_GenderTime!$B$3:$B$4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Pivot_GenderTime!$A$5:$A$7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Pivot_GenderTime!$B$5:$B$7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913-AB39-4BB67C51E068}"/>
            </c:ext>
          </c:extLst>
        </c:ser>
        <c:ser>
          <c:idx val="1"/>
          <c:order val="1"/>
          <c:tx>
            <c:strRef>
              <c:f>Pivot_GenderTime!$C$3:$C$4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Pivot_GenderTime!$A$5:$A$7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Pivot_GenderTime!$C$5:$C$7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D-4913-AB39-4BB67C51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54608"/>
        <c:axId val="387653168"/>
      </c:barChart>
      <c:catAx>
        <c:axId val="3876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Gender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3168"/>
        <c:crosses val="autoZero"/>
        <c:auto val="1"/>
        <c:lblAlgn val="ctr"/>
        <c:lblOffset val="100"/>
        <c:noMultiLvlLbl val="0"/>
      </c:catAx>
      <c:valAx>
        <c:axId val="3876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Sum of Tips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Actual vs Predicted Tip</a:t>
            </a:r>
            <a:endParaRPr lang="en-IN"/>
          </a:p>
        </c:rich>
      </c:tx>
      <c:layout>
        <c:manualLayout>
          <c:xMode val="edge"/>
          <c:yMode val="edge"/>
          <c:x val="0.19468941382327212"/>
          <c:y val="3.184713375796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06561679790032E-2"/>
                  <c:y val="-0.4782768299795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Data_Raw!$O$2:$O$244</c:f>
              <c:numCache>
                <c:formatCode>General</c:formatCode>
                <c:ptCount val="243"/>
                <c:pt idx="0">
                  <c:v>2.6701559999999995</c:v>
                </c:pt>
                <c:pt idx="1">
                  <c:v>2.218496</c:v>
                </c:pt>
                <c:pt idx="2">
                  <c:v>3.2257439999999997</c:v>
                </c:pt>
                <c:pt idx="3">
                  <c:v>3.3016920000000001</c:v>
                </c:pt>
                <c:pt idx="4">
                  <c:v>3.7397959999999997</c:v>
                </c:pt>
                <c:pt idx="5">
                  <c:v>3.8058759999999996</c:v>
                </c:pt>
                <c:pt idx="6">
                  <c:v>1.894188</c:v>
                </c:pt>
                <c:pt idx="7">
                  <c:v>3.9559719999999996</c:v>
                </c:pt>
                <c:pt idx="8">
                  <c:v>2.4860759999999997</c:v>
                </c:pt>
                <c:pt idx="9">
                  <c:v>2.4615320000000001</c:v>
                </c:pt>
                <c:pt idx="10">
                  <c:v>2.0357880000000002</c:v>
                </c:pt>
                <c:pt idx="11">
                  <c:v>4.7470439999999998</c:v>
                </c:pt>
                <c:pt idx="12">
                  <c:v>2.5219480000000001</c:v>
                </c:pt>
                <c:pt idx="13">
                  <c:v>3.1582919999999999</c:v>
                </c:pt>
                <c:pt idx="14">
                  <c:v>2.4662519999999999</c:v>
                </c:pt>
                <c:pt idx="15">
                  <c:v>3.1034519999999999</c:v>
                </c:pt>
                <c:pt idx="16">
                  <c:v>2.217552</c:v>
                </c:pt>
                <c:pt idx="17">
                  <c:v>2.780176</c:v>
                </c:pt>
                <c:pt idx="18">
                  <c:v>2.8443679999999998</c:v>
                </c:pt>
                <c:pt idx="19">
                  <c:v>3.1917599999999995</c:v>
                </c:pt>
                <c:pt idx="20">
                  <c:v>2.7579479999999998</c:v>
                </c:pt>
                <c:pt idx="21">
                  <c:v>2.9816760000000002</c:v>
                </c:pt>
                <c:pt idx="22">
                  <c:v>2.5549879999999998</c:v>
                </c:pt>
                <c:pt idx="23">
                  <c:v>5.139748</c:v>
                </c:pt>
                <c:pt idx="24">
                  <c:v>2.9373079999999998</c:v>
                </c:pt>
                <c:pt idx="25">
                  <c:v>3.0997639999999995</c:v>
                </c:pt>
                <c:pt idx="26">
                  <c:v>2.3284279999999997</c:v>
                </c:pt>
                <c:pt idx="27">
                  <c:v>2.2642359999999999</c:v>
                </c:pt>
                <c:pt idx="28">
                  <c:v>3.1147800000000001</c:v>
                </c:pt>
                <c:pt idx="29">
                  <c:v>2.9212599999999997</c:v>
                </c:pt>
                <c:pt idx="30">
                  <c:v>1.9678200000000001</c:v>
                </c:pt>
                <c:pt idx="31">
                  <c:v>3.1507399999999999</c:v>
                </c:pt>
                <c:pt idx="32">
                  <c:v>2.4879639999999998</c:v>
                </c:pt>
                <c:pt idx="33">
                  <c:v>3.3716359999999996</c:v>
                </c:pt>
                <c:pt idx="34">
                  <c:v>2.7447319999999999</c:v>
                </c:pt>
                <c:pt idx="35">
                  <c:v>3.5136639999999999</c:v>
                </c:pt>
                <c:pt idx="36">
                  <c:v>2.7820640000000001</c:v>
                </c:pt>
                <c:pt idx="37">
                  <c:v>2.840592</c:v>
                </c:pt>
                <c:pt idx="38">
                  <c:v>3.0067360000000001</c:v>
                </c:pt>
                <c:pt idx="39">
                  <c:v>4.1942880000000002</c:v>
                </c:pt>
                <c:pt idx="40">
                  <c:v>2.7565759999999999</c:v>
                </c:pt>
                <c:pt idx="41">
                  <c:v>2.7145239999999999</c:v>
                </c:pt>
                <c:pt idx="42">
                  <c:v>2.3822359999999998</c:v>
                </c:pt>
                <c:pt idx="43">
                  <c:v>1.980092</c:v>
                </c:pt>
                <c:pt idx="44">
                  <c:v>4.2882599999999993</c:v>
                </c:pt>
                <c:pt idx="45">
                  <c:v>2.7928759999999997</c:v>
                </c:pt>
                <c:pt idx="46">
                  <c:v>3.164812</c:v>
                </c:pt>
                <c:pt idx="47">
                  <c:v>4.4770599999999998</c:v>
                </c:pt>
                <c:pt idx="48">
                  <c:v>3.9375200000000001</c:v>
                </c:pt>
                <c:pt idx="49">
                  <c:v>2.7692759999999996</c:v>
                </c:pt>
                <c:pt idx="50">
                  <c:v>2.250076</c:v>
                </c:pt>
                <c:pt idx="51">
                  <c:v>2.0376759999999998</c:v>
                </c:pt>
                <c:pt idx="52">
                  <c:v>4.7045639999999995</c:v>
                </c:pt>
                <c:pt idx="53">
                  <c:v>2.0046360000000001</c:v>
                </c:pt>
                <c:pt idx="54">
                  <c:v>3.8313639999999998</c:v>
                </c:pt>
                <c:pt idx="55">
                  <c:v>2.9061559999999997</c:v>
                </c:pt>
                <c:pt idx="56">
                  <c:v>5.0066439999999997</c:v>
                </c:pt>
                <c:pt idx="57">
                  <c:v>3.5594039999999998</c:v>
                </c:pt>
                <c:pt idx="58">
                  <c:v>2.1273559999999998</c:v>
                </c:pt>
                <c:pt idx="59">
                  <c:v>5.9751880000000002</c:v>
                </c:pt>
                <c:pt idx="60">
                  <c:v>2.9816760000000002</c:v>
                </c:pt>
                <c:pt idx="61">
                  <c:v>2.369964</c:v>
                </c:pt>
                <c:pt idx="62">
                  <c:v>2.1065879999999999</c:v>
                </c:pt>
                <c:pt idx="63">
                  <c:v>3.1450759999999995</c:v>
                </c:pt>
                <c:pt idx="64">
                  <c:v>2.9028960000000001</c:v>
                </c:pt>
                <c:pt idx="65">
                  <c:v>3.1379519999999999</c:v>
                </c:pt>
                <c:pt idx="66">
                  <c:v>2.6191800000000001</c:v>
                </c:pt>
                <c:pt idx="67">
                  <c:v>1.1800079999999999</c:v>
                </c:pt>
                <c:pt idx="68">
                  <c:v>2.9760119999999999</c:v>
                </c:pt>
                <c:pt idx="69">
                  <c:v>2.483244</c:v>
                </c:pt>
                <c:pt idx="70">
                  <c:v>2.2009879999999997</c:v>
                </c:pt>
                <c:pt idx="71">
                  <c:v>2.8538079999999999</c:v>
                </c:pt>
                <c:pt idx="72">
                  <c:v>3.6018840000000001</c:v>
                </c:pt>
                <c:pt idx="73">
                  <c:v>3.4527320000000001</c:v>
                </c:pt>
                <c:pt idx="74">
                  <c:v>2.4568120000000002</c:v>
                </c:pt>
                <c:pt idx="75">
                  <c:v>2.0584439999999997</c:v>
                </c:pt>
                <c:pt idx="76">
                  <c:v>2.7579479999999998</c:v>
                </c:pt>
                <c:pt idx="77">
                  <c:v>3.9861799999999996</c:v>
                </c:pt>
                <c:pt idx="78">
                  <c:v>3.2148440000000003</c:v>
                </c:pt>
                <c:pt idx="79">
                  <c:v>2.6984759999999999</c:v>
                </c:pt>
                <c:pt idx="80">
                  <c:v>2.9014360000000003</c:v>
                </c:pt>
                <c:pt idx="81">
                  <c:v>2.6390039999999999</c:v>
                </c:pt>
                <c:pt idx="82">
                  <c:v>1.840808</c:v>
                </c:pt>
                <c:pt idx="83">
                  <c:v>4.1512919999999998</c:v>
                </c:pt>
                <c:pt idx="84">
                  <c:v>2.5748120000000001</c:v>
                </c:pt>
                <c:pt idx="85">
                  <c:v>4.7064519999999996</c:v>
                </c:pt>
                <c:pt idx="86">
                  <c:v>2.296332</c:v>
                </c:pt>
                <c:pt idx="87">
                  <c:v>2.7919320000000001</c:v>
                </c:pt>
                <c:pt idx="88">
                  <c:v>3.3989240000000001</c:v>
                </c:pt>
                <c:pt idx="89">
                  <c:v>3.0638040000000002</c:v>
                </c:pt>
                <c:pt idx="90">
                  <c:v>3.8010679999999999</c:v>
                </c:pt>
                <c:pt idx="91">
                  <c:v>3.1893559999999996</c:v>
                </c:pt>
                <c:pt idx="92">
                  <c:v>1.6091</c:v>
                </c:pt>
                <c:pt idx="93">
                  <c:v>2.6069079999999998</c:v>
                </c:pt>
                <c:pt idx="94">
                  <c:v>3.2138999999999998</c:v>
                </c:pt>
                <c:pt idx="95">
                  <c:v>5.2105479999999993</c:v>
                </c:pt>
                <c:pt idx="96">
                  <c:v>3.6415320000000002</c:v>
                </c:pt>
                <c:pt idx="97">
                  <c:v>2.2019320000000002</c:v>
                </c:pt>
                <c:pt idx="98">
                  <c:v>3.0496439999999998</c:v>
                </c:pt>
                <c:pt idx="99">
                  <c:v>2.2425240000000004</c:v>
                </c:pt>
                <c:pt idx="100">
                  <c:v>2.13774</c:v>
                </c:pt>
                <c:pt idx="101">
                  <c:v>2.5181719999999999</c:v>
                </c:pt>
                <c:pt idx="102">
                  <c:v>5.4243199999999998</c:v>
                </c:pt>
                <c:pt idx="103">
                  <c:v>3.1827480000000001</c:v>
                </c:pt>
                <c:pt idx="104">
                  <c:v>3.0411480000000002</c:v>
                </c:pt>
                <c:pt idx="105">
                  <c:v>2.5162839999999997</c:v>
                </c:pt>
                <c:pt idx="106">
                  <c:v>3.0005559999999996</c:v>
                </c:pt>
                <c:pt idx="107">
                  <c:v>3.4461240000000002</c:v>
                </c:pt>
                <c:pt idx="108">
                  <c:v>2.7881559999999999</c:v>
                </c:pt>
                <c:pt idx="109">
                  <c:v>2.4171640000000001</c:v>
                </c:pt>
                <c:pt idx="110">
                  <c:v>2.3879000000000001</c:v>
                </c:pt>
                <c:pt idx="111">
                  <c:v>1.5746</c:v>
                </c:pt>
                <c:pt idx="112">
                  <c:v>4.8362080000000001</c:v>
                </c:pt>
                <c:pt idx="113">
                  <c:v>3.3271799999999998</c:v>
                </c:pt>
                <c:pt idx="114">
                  <c:v>3.6694239999999998</c:v>
                </c:pt>
                <c:pt idx="115">
                  <c:v>2.7003639999999995</c:v>
                </c:pt>
                <c:pt idx="116">
                  <c:v>4.2438919999999998</c:v>
                </c:pt>
                <c:pt idx="117">
                  <c:v>2.0716600000000001</c:v>
                </c:pt>
                <c:pt idx="118">
                  <c:v>2.2396919999999998</c:v>
                </c:pt>
                <c:pt idx="119">
                  <c:v>3.6916519999999995</c:v>
                </c:pt>
                <c:pt idx="120">
                  <c:v>2.1698360000000001</c:v>
                </c:pt>
                <c:pt idx="121">
                  <c:v>2.333148</c:v>
                </c:pt>
                <c:pt idx="122">
                  <c:v>2.4124439999999998</c:v>
                </c:pt>
                <c:pt idx="123">
                  <c:v>2.5719799999999999</c:v>
                </c:pt>
                <c:pt idx="124">
                  <c:v>2.2444120000000001</c:v>
                </c:pt>
                <c:pt idx="125">
                  <c:v>4.5838200000000002</c:v>
                </c:pt>
                <c:pt idx="126">
                  <c:v>1.8705879999999999</c:v>
                </c:pt>
                <c:pt idx="127">
                  <c:v>2.4369879999999999</c:v>
                </c:pt>
                <c:pt idx="128">
                  <c:v>2.1405720000000001</c:v>
                </c:pt>
                <c:pt idx="129">
                  <c:v>3.3966080000000001</c:v>
                </c:pt>
                <c:pt idx="130">
                  <c:v>2.8674520000000001</c:v>
                </c:pt>
                <c:pt idx="131">
                  <c:v>2.9797880000000001</c:v>
                </c:pt>
                <c:pt idx="132">
                  <c:v>2.1207479999999999</c:v>
                </c:pt>
                <c:pt idx="133">
                  <c:v>2.2236440000000002</c:v>
                </c:pt>
                <c:pt idx="134">
                  <c:v>2.790044</c:v>
                </c:pt>
                <c:pt idx="135">
                  <c:v>1.8696440000000001</c:v>
                </c:pt>
                <c:pt idx="136">
                  <c:v>2.041452</c:v>
                </c:pt>
                <c:pt idx="137">
                  <c:v>2.4020600000000001</c:v>
                </c:pt>
                <c:pt idx="138">
                  <c:v>2.5766999999999998</c:v>
                </c:pt>
                <c:pt idx="139">
                  <c:v>2.3086039999999999</c:v>
                </c:pt>
                <c:pt idx="140">
                  <c:v>2.7154679999999995</c:v>
                </c:pt>
                <c:pt idx="141">
                  <c:v>5.0086199999999996</c:v>
                </c:pt>
                <c:pt idx="142">
                  <c:v>5.4829359999999996</c:v>
                </c:pt>
                <c:pt idx="143">
                  <c:v>4.3242199999999995</c:v>
                </c:pt>
                <c:pt idx="144">
                  <c:v>2.617292</c:v>
                </c:pt>
                <c:pt idx="145">
                  <c:v>1.8545400000000001</c:v>
                </c:pt>
                <c:pt idx="146">
                  <c:v>3.0020160000000002</c:v>
                </c:pt>
                <c:pt idx="147">
                  <c:v>2.1868280000000002</c:v>
                </c:pt>
                <c:pt idx="148">
                  <c:v>1.9895320000000001</c:v>
                </c:pt>
                <c:pt idx="149">
                  <c:v>1.775244</c:v>
                </c:pt>
                <c:pt idx="150">
                  <c:v>2.3945080000000001</c:v>
                </c:pt>
                <c:pt idx="151">
                  <c:v>2.3057720000000002</c:v>
                </c:pt>
                <c:pt idx="152">
                  <c:v>2.8717440000000001</c:v>
                </c:pt>
                <c:pt idx="153">
                  <c:v>3.7360199999999999</c:v>
                </c:pt>
                <c:pt idx="154">
                  <c:v>3.2847879999999998</c:v>
                </c:pt>
                <c:pt idx="155">
                  <c:v>4.4124400000000001</c:v>
                </c:pt>
                <c:pt idx="156">
                  <c:v>6.3179479999999995</c:v>
                </c:pt>
                <c:pt idx="157">
                  <c:v>3.7784999999999997</c:v>
                </c:pt>
                <c:pt idx="158">
                  <c:v>2.3303159999999998</c:v>
                </c:pt>
                <c:pt idx="159">
                  <c:v>2.9751559999999997</c:v>
                </c:pt>
                <c:pt idx="160">
                  <c:v>3.4480999999999997</c:v>
                </c:pt>
                <c:pt idx="161">
                  <c:v>2.2614039999999997</c:v>
                </c:pt>
                <c:pt idx="162">
                  <c:v>2.772624</c:v>
                </c:pt>
                <c:pt idx="163">
                  <c:v>2.369964</c:v>
                </c:pt>
                <c:pt idx="164">
                  <c:v>2.7192440000000002</c:v>
                </c:pt>
                <c:pt idx="165">
                  <c:v>3.5570879999999998</c:v>
                </c:pt>
                <c:pt idx="166">
                  <c:v>3.0260440000000002</c:v>
                </c:pt>
                <c:pt idx="167">
                  <c:v>4.411924</c:v>
                </c:pt>
                <c:pt idx="168">
                  <c:v>2.0659960000000002</c:v>
                </c:pt>
                <c:pt idx="169">
                  <c:v>2.0697720000000004</c:v>
                </c:pt>
                <c:pt idx="170">
                  <c:v>6.0388640000000002</c:v>
                </c:pt>
                <c:pt idx="171">
                  <c:v>2.558764</c:v>
                </c:pt>
                <c:pt idx="172">
                  <c:v>1.7507000000000001</c:v>
                </c:pt>
                <c:pt idx="173">
                  <c:v>4.07294</c:v>
                </c:pt>
                <c:pt idx="174">
                  <c:v>2.6541079999999999</c:v>
                </c:pt>
                <c:pt idx="175">
                  <c:v>4.1720600000000001</c:v>
                </c:pt>
                <c:pt idx="176">
                  <c:v>2.7551160000000001</c:v>
                </c:pt>
                <c:pt idx="177">
                  <c:v>2.4332120000000002</c:v>
                </c:pt>
                <c:pt idx="178">
                  <c:v>1.97254</c:v>
                </c:pt>
                <c:pt idx="179">
                  <c:v>4.3353719999999996</c:v>
                </c:pt>
                <c:pt idx="180">
                  <c:v>4.6894599999999995</c:v>
                </c:pt>
                <c:pt idx="181">
                  <c:v>3.2686519999999999</c:v>
                </c:pt>
                <c:pt idx="182">
                  <c:v>5.5234399999999999</c:v>
                </c:pt>
                <c:pt idx="183">
                  <c:v>3.6057480000000002</c:v>
                </c:pt>
                <c:pt idx="184">
                  <c:v>4.8942199999999998</c:v>
                </c:pt>
                <c:pt idx="185">
                  <c:v>3.547736</c:v>
                </c:pt>
                <c:pt idx="186">
                  <c:v>3.2153599999999996</c:v>
                </c:pt>
                <c:pt idx="187">
                  <c:v>4.4700240000000004</c:v>
                </c:pt>
                <c:pt idx="188">
                  <c:v>2.9557599999999997</c:v>
                </c:pt>
                <c:pt idx="189">
                  <c:v>3.4230399999999999</c:v>
                </c:pt>
                <c:pt idx="190">
                  <c:v>2.5474360000000003</c:v>
                </c:pt>
                <c:pt idx="191">
                  <c:v>2.9363639999999998</c:v>
                </c:pt>
                <c:pt idx="192">
                  <c:v>3.751036</c:v>
                </c:pt>
                <c:pt idx="193">
                  <c:v>2.527612</c:v>
                </c:pt>
                <c:pt idx="194">
                  <c:v>2.6314519999999999</c:v>
                </c:pt>
                <c:pt idx="195">
                  <c:v>1.7799640000000001</c:v>
                </c:pt>
                <c:pt idx="196">
                  <c:v>2.0423960000000001</c:v>
                </c:pt>
                <c:pt idx="197">
                  <c:v>5.4880839999999997</c:v>
                </c:pt>
                <c:pt idx="198">
                  <c:v>2.2934999999999999</c:v>
                </c:pt>
                <c:pt idx="199">
                  <c:v>2.3416440000000001</c:v>
                </c:pt>
                <c:pt idx="200">
                  <c:v>3.0086240000000002</c:v>
                </c:pt>
                <c:pt idx="201">
                  <c:v>2.2689560000000002</c:v>
                </c:pt>
                <c:pt idx="202">
                  <c:v>2.6144599999999998</c:v>
                </c:pt>
                <c:pt idx="203">
                  <c:v>3.3565319999999996</c:v>
                </c:pt>
                <c:pt idx="204">
                  <c:v>2.7971680000000001</c:v>
                </c:pt>
                <c:pt idx="205">
                  <c:v>3.7524959999999998</c:v>
                </c:pt>
                <c:pt idx="206">
                  <c:v>5.0746120000000001</c:v>
                </c:pt>
                <c:pt idx="207">
                  <c:v>3.3573879999999998</c:v>
                </c:pt>
                <c:pt idx="208">
                  <c:v>2.2708440000000003</c:v>
                </c:pt>
                <c:pt idx="209">
                  <c:v>4.0800640000000001</c:v>
                </c:pt>
                <c:pt idx="210">
                  <c:v>3.8625159999999998</c:v>
                </c:pt>
                <c:pt idx="211">
                  <c:v>5.9808519999999996</c:v>
                </c:pt>
                <c:pt idx="212">
                  <c:v>2.318988</c:v>
                </c:pt>
                <c:pt idx="213">
                  <c:v>3.9016480000000002</c:v>
                </c:pt>
                <c:pt idx="214">
                  <c:v>2.2840600000000002</c:v>
                </c:pt>
                <c:pt idx="215">
                  <c:v>4.2519599999999995</c:v>
                </c:pt>
                <c:pt idx="216">
                  <c:v>2.160396</c:v>
                </c:pt>
                <c:pt idx="217">
                  <c:v>1.796956</c:v>
                </c:pt>
                <c:pt idx="218">
                  <c:v>4.2637160000000005</c:v>
                </c:pt>
                <c:pt idx="219">
                  <c:v>2.2142040000000001</c:v>
                </c:pt>
                <c:pt idx="220">
                  <c:v>2.333148</c:v>
                </c:pt>
                <c:pt idx="221">
                  <c:v>1.7001520000000001</c:v>
                </c:pt>
                <c:pt idx="222">
                  <c:v>2.750912</c:v>
                </c:pt>
                <c:pt idx="223">
                  <c:v>2.333148</c:v>
                </c:pt>
                <c:pt idx="224">
                  <c:v>2.6021879999999999</c:v>
                </c:pt>
                <c:pt idx="225">
                  <c:v>2.018796</c:v>
                </c:pt>
                <c:pt idx="226">
                  <c:v>3.3489800000000001</c:v>
                </c:pt>
                <c:pt idx="227">
                  <c:v>2.3199319999999997</c:v>
                </c:pt>
                <c:pt idx="228">
                  <c:v>3.1544280000000002</c:v>
                </c:pt>
                <c:pt idx="229">
                  <c:v>3.685044</c:v>
                </c:pt>
                <c:pt idx="230">
                  <c:v>2.7235360000000002</c:v>
                </c:pt>
                <c:pt idx="231">
                  <c:v>2.1622839999999997</c:v>
                </c:pt>
                <c:pt idx="232">
                  <c:v>2.0829880000000003</c:v>
                </c:pt>
                <c:pt idx="233">
                  <c:v>2.5323320000000002</c:v>
                </c:pt>
                <c:pt idx="234">
                  <c:v>2.0169079999999999</c:v>
                </c:pt>
                <c:pt idx="235">
                  <c:v>2.2557399999999999</c:v>
                </c:pt>
                <c:pt idx="236">
                  <c:v>4.1654520000000002</c:v>
                </c:pt>
                <c:pt idx="237">
                  <c:v>4.6247519999999991</c:v>
                </c:pt>
                <c:pt idx="238">
                  <c:v>3.9828320000000001</c:v>
                </c:pt>
                <c:pt idx="239">
                  <c:v>3.6320920000000001</c:v>
                </c:pt>
                <c:pt idx="240">
                  <c:v>3.2063480000000002</c:v>
                </c:pt>
                <c:pt idx="241">
                  <c:v>2.7485080000000002</c:v>
                </c:pt>
                <c:pt idx="242">
                  <c:v>2.8391320000000002</c:v>
                </c:pt>
              </c:numCache>
            </c:numRef>
          </c:xVal>
          <c:yVal>
            <c:numRef>
              <c:f>Data_Raw!$P$2:$P$244</c:f>
              <c:numCache>
                <c:formatCode>General</c:formatCode>
                <c:ptCount val="243"/>
                <c:pt idx="0">
                  <c:v>-1.6601559999999995</c:v>
                </c:pt>
                <c:pt idx="1">
                  <c:v>-0.5584960000000001</c:v>
                </c:pt>
                <c:pt idx="2">
                  <c:v>0.27425600000000028</c:v>
                </c:pt>
                <c:pt idx="3">
                  <c:v>8.3079999999999821E-3</c:v>
                </c:pt>
                <c:pt idx="4">
                  <c:v>-0.1297959999999998</c:v>
                </c:pt>
                <c:pt idx="5">
                  <c:v>0.90412400000000037</c:v>
                </c:pt>
                <c:pt idx="6">
                  <c:v>0.10581200000000002</c:v>
                </c:pt>
                <c:pt idx="7">
                  <c:v>-0.83597199999999949</c:v>
                </c:pt>
                <c:pt idx="8">
                  <c:v>-0.52607599999999977</c:v>
                </c:pt>
                <c:pt idx="9">
                  <c:v>0.76846799999999993</c:v>
                </c:pt>
                <c:pt idx="10">
                  <c:v>-0.32578800000000019</c:v>
                </c:pt>
                <c:pt idx="11">
                  <c:v>0.25295600000000018</c:v>
                </c:pt>
                <c:pt idx="12">
                  <c:v>-0.95194800000000002</c:v>
                </c:pt>
                <c:pt idx="13">
                  <c:v>-0.15829199999999988</c:v>
                </c:pt>
                <c:pt idx="14">
                  <c:v>0.55374800000000013</c:v>
                </c:pt>
                <c:pt idx="15">
                  <c:v>0.81654800000000005</c:v>
                </c:pt>
                <c:pt idx="16">
                  <c:v>-0.54755200000000004</c:v>
                </c:pt>
                <c:pt idx="17">
                  <c:v>0.92982399999999998</c:v>
                </c:pt>
                <c:pt idx="18">
                  <c:v>0.65563200000000021</c:v>
                </c:pt>
                <c:pt idx="19">
                  <c:v>0.1582400000000006</c:v>
                </c:pt>
                <c:pt idx="20">
                  <c:v>1.3220520000000002</c:v>
                </c:pt>
                <c:pt idx="21">
                  <c:v>-0.23167600000000022</c:v>
                </c:pt>
                <c:pt idx="22">
                  <c:v>-0.32498799999999983</c:v>
                </c:pt>
                <c:pt idx="23">
                  <c:v>2.4402520000000001</c:v>
                </c:pt>
                <c:pt idx="24">
                  <c:v>0.24269200000000035</c:v>
                </c:pt>
                <c:pt idx="25">
                  <c:v>-0.75976399999999966</c:v>
                </c:pt>
                <c:pt idx="26">
                  <c:v>-0.32842799999999972</c:v>
                </c:pt>
                <c:pt idx="27">
                  <c:v>-0.26423599999999992</c:v>
                </c:pt>
                <c:pt idx="28">
                  <c:v>1.1852199999999997</c:v>
                </c:pt>
                <c:pt idx="29">
                  <c:v>7.8740000000000254E-2</c:v>
                </c:pt>
                <c:pt idx="30">
                  <c:v>-0.51782000000000017</c:v>
                </c:pt>
                <c:pt idx="31">
                  <c:v>-0.65073999999999987</c:v>
                </c:pt>
                <c:pt idx="32">
                  <c:v>0.51203600000000016</c:v>
                </c:pt>
                <c:pt idx="33">
                  <c:v>-0.92163599999999946</c:v>
                </c:pt>
                <c:pt idx="34">
                  <c:v>0.52526800000000007</c:v>
                </c:pt>
                <c:pt idx="35">
                  <c:v>8.633600000000019E-2</c:v>
                </c:pt>
                <c:pt idx="36">
                  <c:v>-0.78206400000000009</c:v>
                </c:pt>
                <c:pt idx="37">
                  <c:v>0.22940799999999983</c:v>
                </c:pt>
                <c:pt idx="38">
                  <c:v>-0.69673600000000002</c:v>
                </c:pt>
                <c:pt idx="39">
                  <c:v>0.80571199999999976</c:v>
                </c:pt>
                <c:pt idx="40">
                  <c:v>-0.5165759999999997</c:v>
                </c:pt>
                <c:pt idx="41">
                  <c:v>-0.1745239999999999</c:v>
                </c:pt>
                <c:pt idx="42">
                  <c:v>0.67776400000000026</c:v>
                </c:pt>
                <c:pt idx="43">
                  <c:v>-0.6600919999999999</c:v>
                </c:pt>
                <c:pt idx="44">
                  <c:v>1.3117400000000004</c:v>
                </c:pt>
                <c:pt idx="45">
                  <c:v>0.20712400000000031</c:v>
                </c:pt>
                <c:pt idx="46">
                  <c:v>1.835188</c:v>
                </c:pt>
                <c:pt idx="47">
                  <c:v>1.5229400000000002</c:v>
                </c:pt>
                <c:pt idx="48">
                  <c:v>-1.8875200000000003</c:v>
                </c:pt>
                <c:pt idx="49">
                  <c:v>0.23072400000000037</c:v>
                </c:pt>
                <c:pt idx="50">
                  <c:v>0.24992400000000004</c:v>
                </c:pt>
                <c:pt idx="51">
                  <c:v>0.56232400000000027</c:v>
                </c:pt>
                <c:pt idx="52">
                  <c:v>0.49543600000000065</c:v>
                </c:pt>
                <c:pt idx="53">
                  <c:v>-0.44463600000000003</c:v>
                </c:pt>
                <c:pt idx="54">
                  <c:v>0.50863600000000009</c:v>
                </c:pt>
                <c:pt idx="55">
                  <c:v>0.60384400000000005</c:v>
                </c:pt>
                <c:pt idx="56">
                  <c:v>-2.0066439999999997</c:v>
                </c:pt>
                <c:pt idx="57">
                  <c:v>-2.0594039999999998</c:v>
                </c:pt>
                <c:pt idx="58">
                  <c:v>-0.36735599999999979</c:v>
                </c:pt>
                <c:pt idx="59">
                  <c:v>0.75481200000000026</c:v>
                </c:pt>
                <c:pt idx="60">
                  <c:v>0.22832399999999975</c:v>
                </c:pt>
                <c:pt idx="61">
                  <c:v>-0.36996399999999996</c:v>
                </c:pt>
                <c:pt idx="62">
                  <c:v>-0.12658799999999992</c:v>
                </c:pt>
                <c:pt idx="63">
                  <c:v>0.61492400000000025</c:v>
                </c:pt>
                <c:pt idx="64">
                  <c:v>-0.26289600000000002</c:v>
                </c:pt>
                <c:pt idx="65">
                  <c:v>1.2048000000000059E-2</c:v>
                </c:pt>
                <c:pt idx="66">
                  <c:v>-0.14917999999999987</c:v>
                </c:pt>
                <c:pt idx="67">
                  <c:v>-0.18000799999999995</c:v>
                </c:pt>
                <c:pt idx="68">
                  <c:v>-0.96601200000000009</c:v>
                </c:pt>
                <c:pt idx="69">
                  <c:v>-0.39324400000000015</c:v>
                </c:pt>
                <c:pt idx="70">
                  <c:v>-0.23098799999999975</c:v>
                </c:pt>
                <c:pt idx="71">
                  <c:v>0.1461920000000001</c:v>
                </c:pt>
                <c:pt idx="72">
                  <c:v>-0.46188399999999996</c:v>
                </c:pt>
                <c:pt idx="73">
                  <c:v>1.5472679999999999</c:v>
                </c:pt>
                <c:pt idx="74">
                  <c:v>-0.25681200000000004</c:v>
                </c:pt>
                <c:pt idx="75">
                  <c:v>-0.80844399999999972</c:v>
                </c:pt>
                <c:pt idx="76">
                  <c:v>0.32205200000000023</c:v>
                </c:pt>
                <c:pt idx="77">
                  <c:v>1.3820000000000388E-2</c:v>
                </c:pt>
                <c:pt idx="78">
                  <c:v>-0.21484400000000026</c:v>
                </c:pt>
                <c:pt idx="79">
                  <c:v>1.152400000000009E-2</c:v>
                </c:pt>
                <c:pt idx="80">
                  <c:v>9.8563999999999652E-2</c:v>
                </c:pt>
                <c:pt idx="81">
                  <c:v>0.76099600000000001</c:v>
                </c:pt>
                <c:pt idx="82">
                  <c:v>-1.0807999999999929E-2</c:v>
                </c:pt>
                <c:pt idx="83">
                  <c:v>0.84870800000000024</c:v>
                </c:pt>
                <c:pt idx="84">
                  <c:v>-0.5448120000000003</c:v>
                </c:pt>
                <c:pt idx="85">
                  <c:v>0.46354800000000029</c:v>
                </c:pt>
                <c:pt idx="86">
                  <c:v>-0.29633200000000004</c:v>
                </c:pt>
                <c:pt idx="87">
                  <c:v>1.2080679999999999</c:v>
                </c:pt>
                <c:pt idx="88">
                  <c:v>2.4510759999999996</c:v>
                </c:pt>
                <c:pt idx="89">
                  <c:v>-6.3804000000000194E-2</c:v>
                </c:pt>
                <c:pt idx="90">
                  <c:v>-0.80106799999999989</c:v>
                </c:pt>
                <c:pt idx="91">
                  <c:v>0.31064400000000036</c:v>
                </c:pt>
                <c:pt idx="92">
                  <c:v>-0.60909999999999997</c:v>
                </c:pt>
                <c:pt idx="93">
                  <c:v>1.693092</c:v>
                </c:pt>
                <c:pt idx="94">
                  <c:v>3.6100000000000243E-2</c:v>
                </c:pt>
                <c:pt idx="95">
                  <c:v>-0.48054799999999886</c:v>
                </c:pt>
                <c:pt idx="96">
                  <c:v>0.35846799999999979</c:v>
                </c:pt>
                <c:pt idx="97">
                  <c:v>-0.70193200000000022</c:v>
                </c:pt>
                <c:pt idx="98">
                  <c:v>-4.9643999999999799E-2</c:v>
                </c:pt>
                <c:pt idx="99">
                  <c:v>-0.74252400000000041</c:v>
                </c:pt>
                <c:pt idx="100">
                  <c:v>0.36226000000000003</c:v>
                </c:pt>
                <c:pt idx="101">
                  <c:v>0.48182800000000015</c:v>
                </c:pt>
                <c:pt idx="102">
                  <c:v>-2.9243199999999998</c:v>
                </c:pt>
                <c:pt idx="103">
                  <c:v>0.29725199999999985</c:v>
                </c:pt>
                <c:pt idx="104">
                  <c:v>1.0388519999999999</c:v>
                </c:pt>
                <c:pt idx="105">
                  <c:v>-0.87628399999999984</c:v>
                </c:pt>
                <c:pt idx="106">
                  <c:v>1.0594440000000001</c:v>
                </c:pt>
                <c:pt idx="107">
                  <c:v>0.84387599999999985</c:v>
                </c:pt>
                <c:pt idx="108">
                  <c:v>0.97184399999999993</c:v>
                </c:pt>
                <c:pt idx="109">
                  <c:v>1.5828359999999999</c:v>
                </c:pt>
                <c:pt idx="110">
                  <c:v>0.61209999999999987</c:v>
                </c:pt>
                <c:pt idx="111">
                  <c:v>-0.5746</c:v>
                </c:pt>
                <c:pt idx="112">
                  <c:v>-0.83620800000000006</c:v>
                </c:pt>
                <c:pt idx="113">
                  <c:v>-0.77717999999999998</c:v>
                </c:pt>
                <c:pt idx="114">
                  <c:v>0.3305760000000002</c:v>
                </c:pt>
                <c:pt idx="115">
                  <c:v>0.79963600000000046</c:v>
                </c:pt>
                <c:pt idx="116">
                  <c:v>0.82610800000000051</c:v>
                </c:pt>
                <c:pt idx="117">
                  <c:v>-0.57166000000000006</c:v>
                </c:pt>
                <c:pt idx="118">
                  <c:v>-0.43969199999999975</c:v>
                </c:pt>
                <c:pt idx="119">
                  <c:v>-0.77165199999999956</c:v>
                </c:pt>
                <c:pt idx="120">
                  <c:v>0.14016399999999996</c:v>
                </c:pt>
                <c:pt idx="121">
                  <c:v>-0.65314800000000006</c:v>
                </c:pt>
                <c:pt idx="122">
                  <c:v>8.7556000000000189E-2</c:v>
                </c:pt>
                <c:pt idx="123">
                  <c:v>-0.57197999999999993</c:v>
                </c:pt>
                <c:pt idx="124">
                  <c:v>0.27558799999999994</c:v>
                </c:pt>
                <c:pt idx="125">
                  <c:v>-0.38382000000000005</c:v>
                </c:pt>
                <c:pt idx="126">
                  <c:v>-0.39058799999999994</c:v>
                </c:pt>
                <c:pt idx="127">
                  <c:v>-0.43698799999999993</c:v>
                </c:pt>
                <c:pt idx="128">
                  <c:v>-0.14057200000000014</c:v>
                </c:pt>
                <c:pt idx="129">
                  <c:v>-1.2166079999999999</c:v>
                </c:pt>
                <c:pt idx="130">
                  <c:v>-1.3674520000000001</c:v>
                </c:pt>
                <c:pt idx="131">
                  <c:v>-0.14978800000000003</c:v>
                </c:pt>
                <c:pt idx="132">
                  <c:v>-0.62074799999999986</c:v>
                </c:pt>
                <c:pt idx="133">
                  <c:v>-0.22364400000000018</c:v>
                </c:pt>
                <c:pt idx="134">
                  <c:v>0.45995600000000003</c:v>
                </c:pt>
                <c:pt idx="135">
                  <c:v>-0.61964400000000008</c:v>
                </c:pt>
                <c:pt idx="136">
                  <c:v>-4.1452000000000044E-2</c:v>
                </c:pt>
                <c:pt idx="137">
                  <c:v>-0.40206000000000008</c:v>
                </c:pt>
                <c:pt idx="138">
                  <c:v>-0.57669999999999977</c:v>
                </c:pt>
                <c:pt idx="139">
                  <c:v>0.44139600000000012</c:v>
                </c:pt>
                <c:pt idx="140">
                  <c:v>0.78453200000000045</c:v>
                </c:pt>
                <c:pt idx="141">
                  <c:v>1.6913800000000005</c:v>
                </c:pt>
                <c:pt idx="142">
                  <c:v>-0.48293599999999959</c:v>
                </c:pt>
                <c:pt idx="143">
                  <c:v>0.67578000000000049</c:v>
                </c:pt>
                <c:pt idx="144">
                  <c:v>-0.31729200000000013</c:v>
                </c:pt>
                <c:pt idx="145">
                  <c:v>-0.35454000000000008</c:v>
                </c:pt>
                <c:pt idx="146">
                  <c:v>-1.6420160000000001</c:v>
                </c:pt>
                <c:pt idx="147">
                  <c:v>-0.55682800000000032</c:v>
                </c:pt>
                <c:pt idx="148">
                  <c:v>-0.2595320000000001</c:v>
                </c:pt>
                <c:pt idx="149">
                  <c:v>0.22475599999999996</c:v>
                </c:pt>
                <c:pt idx="150">
                  <c:v>0.10549199999999992</c:v>
                </c:pt>
                <c:pt idx="151">
                  <c:v>-0.30577200000000015</c:v>
                </c:pt>
                <c:pt idx="152">
                  <c:v>-0.13174399999999986</c:v>
                </c:pt>
                <c:pt idx="153">
                  <c:v>-1.7360199999999999</c:v>
                </c:pt>
                <c:pt idx="154">
                  <c:v>-1.2847879999999998</c:v>
                </c:pt>
                <c:pt idx="155">
                  <c:v>0.72755999999999954</c:v>
                </c:pt>
                <c:pt idx="156">
                  <c:v>-1.3179479999999995</c:v>
                </c:pt>
                <c:pt idx="157">
                  <c:v>-2.8499999999999748E-2</c:v>
                </c:pt>
                <c:pt idx="158">
                  <c:v>0.27968400000000004</c:v>
                </c:pt>
                <c:pt idx="159">
                  <c:v>-0.97515599999999969</c:v>
                </c:pt>
                <c:pt idx="160">
                  <c:v>5.1900000000000279E-2</c:v>
                </c:pt>
                <c:pt idx="161">
                  <c:v>0.23859600000000025</c:v>
                </c:pt>
                <c:pt idx="162">
                  <c:v>-0.77262399999999998</c:v>
                </c:pt>
                <c:pt idx="163">
                  <c:v>-0.36996399999999996</c:v>
                </c:pt>
                <c:pt idx="164">
                  <c:v>0.28075599999999978</c:v>
                </c:pt>
                <c:pt idx="165">
                  <c:v>-7.7087999999999823E-2</c:v>
                </c:pt>
                <c:pt idx="166">
                  <c:v>-0.78604399999999996</c:v>
                </c:pt>
                <c:pt idx="167">
                  <c:v>8.8076000000000043E-2</c:v>
                </c:pt>
                <c:pt idx="168">
                  <c:v>-0.45599600000000007</c:v>
                </c:pt>
                <c:pt idx="169">
                  <c:v>-6.9772000000000389E-2</c:v>
                </c:pt>
                <c:pt idx="170">
                  <c:v>3.9611359999999998</c:v>
                </c:pt>
                <c:pt idx="171">
                  <c:v>0.6012360000000001</c:v>
                </c:pt>
                <c:pt idx="172">
                  <c:v>3.3993000000000002</c:v>
                </c:pt>
                <c:pt idx="173">
                  <c:v>-0.89293999999999984</c:v>
                </c:pt>
                <c:pt idx="174">
                  <c:v>1.3458920000000001</c:v>
                </c:pt>
                <c:pt idx="175">
                  <c:v>-1.0620600000000002</c:v>
                </c:pt>
                <c:pt idx="176">
                  <c:v>-0.75511600000000012</c:v>
                </c:pt>
                <c:pt idx="177">
                  <c:v>-0.43321200000000015</c:v>
                </c:pt>
                <c:pt idx="178">
                  <c:v>2.02746</c:v>
                </c:pt>
                <c:pt idx="179">
                  <c:v>-0.78537199999999974</c:v>
                </c:pt>
                <c:pt idx="180">
                  <c:v>-1.0094599999999994</c:v>
                </c:pt>
                <c:pt idx="181">
                  <c:v>2.3813480000000005</c:v>
                </c:pt>
                <c:pt idx="182">
                  <c:v>-2.0234399999999999</c:v>
                </c:pt>
                <c:pt idx="183">
                  <c:v>2.8942519999999998</c:v>
                </c:pt>
                <c:pt idx="184">
                  <c:v>-1.8942199999999998</c:v>
                </c:pt>
                <c:pt idx="185">
                  <c:v>1.452264</c:v>
                </c:pt>
                <c:pt idx="186">
                  <c:v>0.28464000000000045</c:v>
                </c:pt>
                <c:pt idx="187">
                  <c:v>-2.4700240000000004</c:v>
                </c:pt>
                <c:pt idx="188">
                  <c:v>0.54424000000000028</c:v>
                </c:pt>
                <c:pt idx="189">
                  <c:v>0.57696000000000014</c:v>
                </c:pt>
                <c:pt idx="190">
                  <c:v>-1.0474360000000003</c:v>
                </c:pt>
                <c:pt idx="191">
                  <c:v>1.2536360000000006</c:v>
                </c:pt>
                <c:pt idx="192">
                  <c:v>-1.191036</c:v>
                </c:pt>
                <c:pt idx="193">
                  <c:v>-0.50761199999999995</c:v>
                </c:pt>
                <c:pt idx="194">
                  <c:v>1.3685480000000001</c:v>
                </c:pt>
                <c:pt idx="195">
                  <c:v>-0.33996400000000015</c:v>
                </c:pt>
                <c:pt idx="196">
                  <c:v>-4.23960000000001E-2</c:v>
                </c:pt>
                <c:pt idx="197">
                  <c:v>-0.48808399999999974</c:v>
                </c:pt>
                <c:pt idx="198">
                  <c:v>-0.29349999999999987</c:v>
                </c:pt>
                <c:pt idx="199">
                  <c:v>-0.34164400000000006</c:v>
                </c:pt>
                <c:pt idx="200">
                  <c:v>0.99137599999999981</c:v>
                </c:pt>
                <c:pt idx="201">
                  <c:v>-0.25895600000000041</c:v>
                </c:pt>
                <c:pt idx="202">
                  <c:v>-0.11445999999999978</c:v>
                </c:pt>
                <c:pt idx="203">
                  <c:v>0.64346800000000037</c:v>
                </c:pt>
                <c:pt idx="204">
                  <c:v>0.43283199999999988</c:v>
                </c:pt>
                <c:pt idx="205">
                  <c:v>-0.34249599999999969</c:v>
                </c:pt>
                <c:pt idx="206">
                  <c:v>-2.0746120000000001</c:v>
                </c:pt>
                <c:pt idx="207">
                  <c:v>-1.327388</c:v>
                </c:pt>
                <c:pt idx="208">
                  <c:v>-4.0844000000000324E-2</c:v>
                </c:pt>
                <c:pt idx="209">
                  <c:v>-2.0800640000000001</c:v>
                </c:pt>
                <c:pt idx="210">
                  <c:v>1.2974840000000003</c:v>
                </c:pt>
                <c:pt idx="211">
                  <c:v>3.0191480000000004</c:v>
                </c:pt>
                <c:pt idx="212">
                  <c:v>0.18101199999999995</c:v>
                </c:pt>
                <c:pt idx="213">
                  <c:v>2.5983519999999998</c:v>
                </c:pt>
                <c:pt idx="214">
                  <c:v>-1.1840600000000001</c:v>
                </c:pt>
                <c:pt idx="215">
                  <c:v>-1.2519599999999995</c:v>
                </c:pt>
                <c:pt idx="216">
                  <c:v>-0.66039599999999998</c:v>
                </c:pt>
                <c:pt idx="217">
                  <c:v>-0.35695600000000005</c:v>
                </c:pt>
                <c:pt idx="218">
                  <c:v>-1.1737160000000006</c:v>
                </c:pt>
                <c:pt idx="219">
                  <c:v>-1.4203999999999883E-2</c:v>
                </c:pt>
                <c:pt idx="220">
                  <c:v>1.146852</c:v>
                </c:pt>
                <c:pt idx="221">
                  <c:v>0.21984799999999982</c:v>
                </c:pt>
                <c:pt idx="222">
                  <c:v>0.24908799999999998</c:v>
                </c:pt>
                <c:pt idx="223">
                  <c:v>-0.75314799999999993</c:v>
                </c:pt>
                <c:pt idx="224">
                  <c:v>-0.10218799999999995</c:v>
                </c:pt>
                <c:pt idx="225">
                  <c:v>-1.8796000000000035E-2</c:v>
                </c:pt>
                <c:pt idx="226">
                  <c:v>-0.34898000000000007</c:v>
                </c:pt>
                <c:pt idx="227">
                  <c:v>0.40006800000000053</c:v>
                </c:pt>
                <c:pt idx="228">
                  <c:v>-0.27442800000000034</c:v>
                </c:pt>
                <c:pt idx="229">
                  <c:v>-1.685044</c:v>
                </c:pt>
                <c:pt idx="230">
                  <c:v>0.27646399999999982</c:v>
                </c:pt>
                <c:pt idx="231">
                  <c:v>1.2277160000000005</c:v>
                </c:pt>
                <c:pt idx="232">
                  <c:v>-0.61298800000000031</c:v>
                </c:pt>
                <c:pt idx="233">
                  <c:v>0.46766799999999975</c:v>
                </c:pt>
                <c:pt idx="234">
                  <c:v>-0.76690799999999992</c:v>
                </c:pt>
                <c:pt idx="235">
                  <c:v>-1.2557399999999999</c:v>
                </c:pt>
                <c:pt idx="236">
                  <c:v>-2.9954520000000002</c:v>
                </c:pt>
                <c:pt idx="237">
                  <c:v>4.5248000000000843E-2</c:v>
                </c:pt>
                <c:pt idx="238">
                  <c:v>1.9371679999999998</c:v>
                </c:pt>
                <c:pt idx="239">
                  <c:v>-1.6320920000000001</c:v>
                </c:pt>
                <c:pt idx="240">
                  <c:v>-1.2063480000000002</c:v>
                </c:pt>
                <c:pt idx="241">
                  <c:v>-0.99850800000000017</c:v>
                </c:pt>
                <c:pt idx="242">
                  <c:v>0.16086799999999979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C-4011-92A2-501A8A6A8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3648"/>
        <c:axId val="394331600"/>
      </c:scatterChart>
      <c:valAx>
        <c:axId val="387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Predicted Tip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600"/>
        <c:crosses val="autoZero"/>
        <c:crossBetween val="midCat"/>
      </c:valAx>
      <c:valAx>
        <c:axId val="394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Actual Tip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Residual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CCC9714-A291-4CB8-9395-4719CA9E87BE}">
          <cx:tx>
            <cx:txData>
              <cx:f>_xlchart.v1.0</cx:f>
              <cx:v>residual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Residual Value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Frequency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Residual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CCC9714-A291-4CB8-9395-4719CA9E87BE}">
          <cx:tx>
            <cx:txData>
              <cx:f>_xlchart.v1.2</cx:f>
              <cx:v>residual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Residual Value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/>
                  <a:t>Frequency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548640</xdr:colOff>
      <xdr:row>216</xdr:row>
      <xdr:rowOff>19050</xdr:rowOff>
    </xdr:from>
    <xdr:to>
      <xdr:col>27</xdr:col>
      <xdr:colOff>510540</xdr:colOff>
      <xdr:row>231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8C8D-F993-2116-0A49-B3E0342D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434340</xdr:colOff>
      <xdr:row>23</xdr:row>
      <xdr:rowOff>26670</xdr:rowOff>
    </xdr:from>
    <xdr:to>
      <xdr:col>32</xdr:col>
      <xdr:colOff>396240</xdr:colOff>
      <xdr:row>38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E9BF56-5DCE-F6F1-3106-1CD105B0E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22840" y="4232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6</xdr:row>
      <xdr:rowOff>41910</xdr:rowOff>
    </xdr:from>
    <xdr:to>
      <xdr:col>12</xdr:col>
      <xdr:colOff>83820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ECB78-EA95-5BE7-BDB6-5A95CE1AA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6</xdr:row>
      <xdr:rowOff>179070</xdr:rowOff>
    </xdr:from>
    <xdr:to>
      <xdr:col>12</xdr:col>
      <xdr:colOff>30480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EBAFB-04AD-66A4-E050-60DAB9313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8</xdr:col>
      <xdr:colOff>7620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A582B-0094-4D7F-A52A-E1AD8070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</xdr:row>
      <xdr:rowOff>0</xdr:rowOff>
    </xdr:from>
    <xdr:to>
      <xdr:col>13</xdr:col>
      <xdr:colOff>7620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4E191-7D74-4BFB-8A2B-CF37A7FE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13</xdr:row>
      <xdr:rowOff>0</xdr:rowOff>
    </xdr:from>
    <xdr:to>
      <xdr:col>6</xdr:col>
      <xdr:colOff>7620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105947-9D65-4346-912A-D9EB1BFDE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15240</xdr:colOff>
      <xdr:row>26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213FF3D-FB9F-469C-AC5A-54ED02D9D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2377440"/>
              <a:ext cx="306324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26</xdr:row>
      <xdr:rowOff>175260</xdr:rowOff>
    </xdr:from>
    <xdr:to>
      <xdr:col>13</xdr:col>
      <xdr:colOff>15240</xdr:colOff>
      <xdr:row>33</xdr:row>
      <xdr:rowOff>60960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99E3055-8FA3-BCEA-7899-F6437A386A40}"/>
            </a:ext>
          </a:extLst>
        </xdr:cNvPr>
        <xdr:cNvSpPr txBox="1"/>
      </xdr:nvSpPr>
      <xdr:spPr>
        <a:xfrm>
          <a:off x="609600" y="4930140"/>
          <a:ext cx="816864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📌 Summary Insights:</a:t>
          </a:r>
        </a:p>
        <a:p>
          <a:r>
            <a:rPr lang="en-IN" sz="1100"/>
            <a:t>• total_bill (r = 0.67) and party size (r = 0.49) are the strongest predictors of tip.</a:t>
          </a:r>
        </a:p>
        <a:p>
          <a:r>
            <a:rPr lang="en-IN" sz="1100"/>
            <a:t>• Regression model explains ~46.9% of tip variability (R² = 0.469).</a:t>
          </a:r>
        </a:p>
        <a:p>
          <a:r>
            <a:rPr lang="en-IN" sz="1100"/>
            <a:t>• Dinner and weekend visits yield higher tips.</a:t>
          </a:r>
        </a:p>
        <a:p>
          <a:r>
            <a:rPr lang="en-IN" sz="1100"/>
            <a:t>• Males contributed ~66.5% of total tips.</a:t>
          </a:r>
        </a:p>
        <a:p>
          <a:r>
            <a:rPr lang="en-IN" sz="1100"/>
            <a:t>• Recommendation: Upsell to larger parties and staff experienced servers on dinner/weekend shifts.</a:t>
          </a:r>
        </a:p>
        <a:p>
          <a:br>
            <a:rPr lang="en-IN" sz="1100"/>
          </a:b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9</xdr:col>
      <xdr:colOff>53340</xdr:colOff>
      <xdr:row>12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969EA6-B5B3-725B-1052-5AA8677294EF}"/>
            </a:ext>
          </a:extLst>
        </xdr:cNvPr>
        <xdr:cNvSpPr txBox="1"/>
      </xdr:nvSpPr>
      <xdr:spPr>
        <a:xfrm>
          <a:off x="609600" y="381000"/>
          <a:ext cx="49301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📌 Summary Insights:</a:t>
          </a:r>
        </a:p>
        <a:p>
          <a:endParaRPr lang="en-IN" b="1"/>
        </a:p>
        <a:p>
          <a:r>
            <a:rPr lang="en-IN" b="1"/>
            <a:t>• total_bill (r = 0.67) and party size (r = 0.49) are the strongest predictors of tip.</a:t>
          </a:r>
        </a:p>
        <a:p>
          <a:r>
            <a:rPr lang="en-IN" b="1"/>
            <a:t>• Regression model explains ~46.9% of tip variability (R² = 0.469).</a:t>
          </a:r>
        </a:p>
        <a:p>
          <a:r>
            <a:rPr lang="en-IN" b="1"/>
            <a:t>• Dinner and weekend visits yield higher tips.</a:t>
          </a:r>
        </a:p>
        <a:p>
          <a:r>
            <a:rPr lang="en-IN" b="1"/>
            <a:t>• Males contributed ~66.5% of total tips.</a:t>
          </a:r>
        </a:p>
        <a:p>
          <a:r>
            <a:rPr lang="en-IN" b="1"/>
            <a:t>Recommendation:</a:t>
          </a:r>
          <a:br>
            <a:rPr lang="en-IN"/>
          </a:br>
          <a:r>
            <a:rPr lang="en-IN"/>
            <a:t>Focus on upselling to larger parties and allocate experienced staff during dinner and weekend shifts to maximize tip revenue.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86.995785185187" createdVersion="8" refreshedVersion="8" minRefreshableVersion="3" recordCount="243" xr:uid="{7453A977-5542-4D60-AB7B-EAEB34A2B2DB}">
  <cacheSource type="worksheet">
    <worksheetSource name="Tbl_Raw"/>
  </cacheSource>
  <cacheFields count="14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_num" numFmtId="0">
      <sharedItems containsSemiMixedTypes="0" containsString="0" containsNumber="1" containsInteger="1" minValue="0" maxValue="1"/>
    </cacheField>
    <cacheField name="smoker_num" numFmtId="0">
      <sharedItems containsSemiMixedTypes="0" containsString="0" containsNumber="1" containsInteger="1" minValue="0" maxValue="1"/>
    </cacheField>
    <cacheField name="_x0009_time_num" numFmtId="0">
      <sharedItems containsSemiMixedTypes="0" containsString="0" containsNumber="1" containsInteger="1" minValue="0" maxValue="1"/>
    </cacheField>
    <cacheField name="day_Sun" numFmtId="0">
      <sharedItems containsSemiMixedTypes="0" containsString="0" containsNumber="1" containsInteger="1" minValue="0" maxValue="1"/>
    </cacheField>
    <cacheField name="day_Sat" numFmtId="0">
      <sharedItems containsSemiMixedTypes="0" containsString="0" containsNumber="1" containsInteger="1" minValue="0" maxValue="1"/>
    </cacheField>
    <cacheField name="day_Thur" numFmtId="0">
      <sharedItems containsSemiMixedTypes="0" containsString="0" containsNumber="1" containsInteger="1" minValue="0" maxValue="1"/>
    </cacheField>
    <cacheField name="day_Fri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s v="No"/>
    <s v="Sun"/>
    <x v="0"/>
    <n v="2"/>
    <n v="16.989999999999998"/>
    <n v="1.01"/>
    <n v="0"/>
    <n v="0"/>
    <n v="1"/>
    <n v="1"/>
    <n v="0"/>
    <n v="0"/>
    <n v="0"/>
  </r>
  <r>
    <x v="1"/>
    <s v="No"/>
    <s v="Sun"/>
    <x v="0"/>
    <n v="3"/>
    <n v="10.34"/>
    <n v="1.66"/>
    <n v="1"/>
    <n v="0"/>
    <n v="1"/>
    <n v="1"/>
    <n v="0"/>
    <n v="0"/>
    <n v="0"/>
  </r>
  <r>
    <x v="1"/>
    <s v="No"/>
    <s v="Sun"/>
    <x v="0"/>
    <n v="3"/>
    <n v="21.01"/>
    <n v="3.5"/>
    <n v="1"/>
    <n v="0"/>
    <n v="1"/>
    <n v="1"/>
    <n v="0"/>
    <n v="0"/>
    <n v="0"/>
  </r>
  <r>
    <x v="1"/>
    <s v="No"/>
    <s v="Sun"/>
    <x v="0"/>
    <n v="2"/>
    <n v="23.68"/>
    <n v="3.31"/>
    <n v="1"/>
    <n v="0"/>
    <n v="1"/>
    <n v="1"/>
    <n v="0"/>
    <n v="0"/>
    <n v="0"/>
  </r>
  <r>
    <x v="0"/>
    <s v="No"/>
    <s v="Sun"/>
    <x v="0"/>
    <n v="4"/>
    <n v="24.59"/>
    <n v="3.61"/>
    <n v="0"/>
    <n v="0"/>
    <n v="1"/>
    <n v="1"/>
    <n v="0"/>
    <n v="0"/>
    <n v="0"/>
  </r>
  <r>
    <x v="1"/>
    <s v="No"/>
    <s v="Sun"/>
    <x v="0"/>
    <n v="4"/>
    <n v="25.29"/>
    <n v="4.71"/>
    <n v="1"/>
    <n v="0"/>
    <n v="1"/>
    <n v="1"/>
    <n v="0"/>
    <n v="0"/>
    <n v="0"/>
  </r>
  <r>
    <x v="1"/>
    <s v="No"/>
    <s v="Sun"/>
    <x v="0"/>
    <n v="2"/>
    <n v="8.77"/>
    <n v="2"/>
    <n v="1"/>
    <n v="0"/>
    <n v="1"/>
    <n v="1"/>
    <n v="0"/>
    <n v="0"/>
    <n v="0"/>
  </r>
  <r>
    <x v="1"/>
    <s v="No"/>
    <s v="Sun"/>
    <x v="0"/>
    <n v="4"/>
    <n v="26.88"/>
    <n v="3.12"/>
    <n v="1"/>
    <n v="0"/>
    <n v="1"/>
    <n v="1"/>
    <n v="0"/>
    <n v="0"/>
    <n v="0"/>
  </r>
  <r>
    <x v="1"/>
    <s v="No"/>
    <s v="Sun"/>
    <x v="0"/>
    <n v="2"/>
    <n v="15.04"/>
    <n v="1.96"/>
    <n v="1"/>
    <n v="0"/>
    <n v="1"/>
    <n v="1"/>
    <n v="0"/>
    <n v="0"/>
    <n v="0"/>
  </r>
  <r>
    <x v="1"/>
    <s v="No"/>
    <s v="Sun"/>
    <x v="0"/>
    <n v="2"/>
    <n v="14.78"/>
    <n v="3.23"/>
    <n v="1"/>
    <n v="0"/>
    <n v="1"/>
    <n v="1"/>
    <n v="0"/>
    <n v="0"/>
    <n v="0"/>
  </r>
  <r>
    <x v="1"/>
    <s v="No"/>
    <s v="Sun"/>
    <x v="0"/>
    <n v="2"/>
    <n v="10.27"/>
    <n v="1.71"/>
    <n v="1"/>
    <n v="0"/>
    <n v="1"/>
    <n v="1"/>
    <n v="0"/>
    <n v="0"/>
    <n v="0"/>
  </r>
  <r>
    <x v="0"/>
    <s v="No"/>
    <s v="Sun"/>
    <x v="0"/>
    <n v="4"/>
    <n v="35.26"/>
    <n v="5"/>
    <n v="0"/>
    <n v="0"/>
    <n v="1"/>
    <n v="1"/>
    <n v="0"/>
    <n v="0"/>
    <n v="0"/>
  </r>
  <r>
    <x v="1"/>
    <s v="No"/>
    <s v="Sun"/>
    <x v="0"/>
    <n v="2"/>
    <n v="15.42"/>
    <n v="1.57"/>
    <n v="1"/>
    <n v="0"/>
    <n v="1"/>
    <n v="1"/>
    <n v="0"/>
    <n v="0"/>
    <n v="0"/>
  </r>
  <r>
    <x v="1"/>
    <s v="No"/>
    <s v="Sun"/>
    <x v="0"/>
    <n v="4"/>
    <n v="18.43"/>
    <n v="3"/>
    <n v="1"/>
    <n v="0"/>
    <n v="1"/>
    <n v="1"/>
    <n v="0"/>
    <n v="0"/>
    <n v="0"/>
  </r>
  <r>
    <x v="0"/>
    <s v="No"/>
    <s v="Sun"/>
    <x v="0"/>
    <n v="2"/>
    <n v="14.83"/>
    <n v="3.02"/>
    <n v="0"/>
    <n v="0"/>
    <n v="1"/>
    <n v="1"/>
    <n v="0"/>
    <n v="0"/>
    <n v="0"/>
  </r>
  <r>
    <x v="1"/>
    <s v="No"/>
    <s v="Sun"/>
    <x v="0"/>
    <n v="2"/>
    <n v="21.58"/>
    <n v="3.92"/>
    <n v="1"/>
    <n v="0"/>
    <n v="1"/>
    <n v="1"/>
    <n v="0"/>
    <n v="0"/>
    <n v="0"/>
  </r>
  <r>
    <x v="0"/>
    <s v="No"/>
    <s v="Sun"/>
    <x v="0"/>
    <n v="3"/>
    <n v="10.33"/>
    <n v="1.67"/>
    <n v="0"/>
    <n v="0"/>
    <n v="1"/>
    <n v="1"/>
    <n v="0"/>
    <n v="0"/>
    <n v="0"/>
  </r>
  <r>
    <x v="1"/>
    <s v="No"/>
    <s v="Sun"/>
    <x v="0"/>
    <n v="3"/>
    <n v="16.29"/>
    <n v="3.71"/>
    <n v="1"/>
    <n v="0"/>
    <n v="1"/>
    <n v="1"/>
    <n v="0"/>
    <n v="0"/>
    <n v="0"/>
  </r>
  <r>
    <x v="0"/>
    <s v="No"/>
    <s v="Sun"/>
    <x v="0"/>
    <n v="3"/>
    <n v="16.97"/>
    <n v="3.5"/>
    <n v="0"/>
    <n v="0"/>
    <n v="1"/>
    <n v="1"/>
    <n v="0"/>
    <n v="0"/>
    <n v="0"/>
  </r>
  <r>
    <x v="1"/>
    <s v="No"/>
    <s v="Sat"/>
    <x v="0"/>
    <n v="3"/>
    <n v="20.65"/>
    <n v="3.35"/>
    <n v="1"/>
    <n v="0"/>
    <n v="1"/>
    <n v="0"/>
    <n v="1"/>
    <n v="0"/>
    <n v="0"/>
  </r>
  <r>
    <x v="1"/>
    <s v="No"/>
    <s v="Sat"/>
    <x v="0"/>
    <n v="2"/>
    <n v="17.920000000000002"/>
    <n v="4.08"/>
    <n v="1"/>
    <n v="0"/>
    <n v="1"/>
    <n v="0"/>
    <n v="1"/>
    <n v="0"/>
    <n v="0"/>
  </r>
  <r>
    <x v="0"/>
    <s v="No"/>
    <s v="Sat"/>
    <x v="0"/>
    <n v="2"/>
    <n v="20.29"/>
    <n v="2.75"/>
    <n v="0"/>
    <n v="0"/>
    <n v="1"/>
    <n v="0"/>
    <n v="1"/>
    <n v="0"/>
    <n v="0"/>
  </r>
  <r>
    <x v="0"/>
    <s v="No"/>
    <s v="Sat"/>
    <x v="0"/>
    <n v="2"/>
    <n v="15.77"/>
    <n v="2.23"/>
    <n v="0"/>
    <n v="0"/>
    <n v="1"/>
    <n v="0"/>
    <n v="1"/>
    <n v="0"/>
    <n v="0"/>
  </r>
  <r>
    <x v="1"/>
    <s v="No"/>
    <s v="Sat"/>
    <x v="0"/>
    <n v="4"/>
    <n v="39.42"/>
    <n v="7.58"/>
    <n v="1"/>
    <n v="0"/>
    <n v="1"/>
    <n v="0"/>
    <n v="1"/>
    <n v="0"/>
    <n v="0"/>
  </r>
  <r>
    <x v="1"/>
    <s v="No"/>
    <s v="Sat"/>
    <x v="0"/>
    <n v="2"/>
    <n v="19.82"/>
    <n v="3.18"/>
    <n v="1"/>
    <n v="0"/>
    <n v="1"/>
    <n v="0"/>
    <n v="1"/>
    <n v="0"/>
    <n v="0"/>
  </r>
  <r>
    <x v="1"/>
    <s v="No"/>
    <s v="Sat"/>
    <x v="0"/>
    <n v="4"/>
    <n v="17.809999999999999"/>
    <n v="2.34"/>
    <n v="1"/>
    <n v="0"/>
    <n v="1"/>
    <n v="0"/>
    <n v="1"/>
    <n v="0"/>
    <n v="0"/>
  </r>
  <r>
    <x v="1"/>
    <s v="No"/>
    <s v="Sat"/>
    <x v="0"/>
    <n v="2"/>
    <n v="13.37"/>
    <n v="2"/>
    <n v="1"/>
    <n v="0"/>
    <n v="1"/>
    <n v="0"/>
    <n v="1"/>
    <n v="0"/>
    <n v="0"/>
  </r>
  <r>
    <x v="1"/>
    <s v="No"/>
    <s v="Sat"/>
    <x v="0"/>
    <n v="2"/>
    <n v="12.69"/>
    <n v="2"/>
    <n v="1"/>
    <n v="0"/>
    <n v="1"/>
    <n v="0"/>
    <n v="1"/>
    <n v="0"/>
    <n v="0"/>
  </r>
  <r>
    <x v="1"/>
    <s v="No"/>
    <s v="Sat"/>
    <x v="0"/>
    <n v="2"/>
    <n v="21.7"/>
    <n v="4.3"/>
    <n v="1"/>
    <n v="0"/>
    <n v="1"/>
    <n v="0"/>
    <n v="1"/>
    <n v="0"/>
    <n v="0"/>
  </r>
  <r>
    <x v="0"/>
    <s v="No"/>
    <s v="Sat"/>
    <x v="0"/>
    <n v="2"/>
    <n v="19.649999999999999"/>
    <n v="3"/>
    <n v="0"/>
    <n v="0"/>
    <n v="1"/>
    <n v="0"/>
    <n v="1"/>
    <n v="0"/>
    <n v="0"/>
  </r>
  <r>
    <x v="1"/>
    <s v="No"/>
    <s v="Sat"/>
    <x v="0"/>
    <n v="2"/>
    <n v="9.5500000000000007"/>
    <n v="1.45"/>
    <n v="1"/>
    <n v="0"/>
    <n v="1"/>
    <n v="0"/>
    <n v="1"/>
    <n v="0"/>
    <n v="0"/>
  </r>
  <r>
    <x v="1"/>
    <s v="No"/>
    <s v="Sat"/>
    <x v="0"/>
    <n v="4"/>
    <n v="18.350000000000001"/>
    <n v="2.5"/>
    <n v="1"/>
    <n v="0"/>
    <n v="1"/>
    <n v="0"/>
    <n v="1"/>
    <n v="0"/>
    <n v="0"/>
  </r>
  <r>
    <x v="0"/>
    <s v="No"/>
    <s v="Sat"/>
    <x v="0"/>
    <n v="2"/>
    <n v="15.06"/>
    <n v="3"/>
    <n v="0"/>
    <n v="0"/>
    <n v="1"/>
    <n v="0"/>
    <n v="1"/>
    <n v="0"/>
    <n v="0"/>
  </r>
  <r>
    <x v="0"/>
    <s v="No"/>
    <s v="Sat"/>
    <x v="0"/>
    <n v="4"/>
    <n v="20.69"/>
    <n v="2.4500000000000002"/>
    <n v="0"/>
    <n v="0"/>
    <n v="1"/>
    <n v="0"/>
    <n v="1"/>
    <n v="0"/>
    <n v="0"/>
  </r>
  <r>
    <x v="1"/>
    <s v="No"/>
    <s v="Sat"/>
    <x v="0"/>
    <n v="2"/>
    <n v="17.78"/>
    <n v="3.27"/>
    <n v="1"/>
    <n v="0"/>
    <n v="1"/>
    <n v="0"/>
    <n v="1"/>
    <n v="0"/>
    <n v="0"/>
  </r>
  <r>
    <x v="1"/>
    <s v="No"/>
    <s v="Sat"/>
    <x v="0"/>
    <n v="3"/>
    <n v="24.06"/>
    <n v="3.6"/>
    <n v="1"/>
    <n v="0"/>
    <n v="1"/>
    <n v="0"/>
    <n v="1"/>
    <n v="0"/>
    <n v="0"/>
  </r>
  <r>
    <x v="1"/>
    <s v="No"/>
    <s v="Sat"/>
    <x v="0"/>
    <n v="3"/>
    <n v="16.309999999999999"/>
    <n v="2"/>
    <n v="1"/>
    <n v="0"/>
    <n v="1"/>
    <n v="0"/>
    <n v="1"/>
    <n v="0"/>
    <n v="0"/>
  </r>
  <r>
    <x v="0"/>
    <s v="No"/>
    <s v="Sat"/>
    <x v="0"/>
    <n v="3"/>
    <n v="16.93"/>
    <n v="3.07"/>
    <n v="0"/>
    <n v="0"/>
    <n v="1"/>
    <n v="0"/>
    <n v="1"/>
    <n v="0"/>
    <n v="0"/>
  </r>
  <r>
    <x v="1"/>
    <s v="No"/>
    <s v="Sat"/>
    <x v="0"/>
    <n v="3"/>
    <n v="18.690000000000001"/>
    <n v="2.31"/>
    <n v="1"/>
    <n v="0"/>
    <n v="1"/>
    <n v="0"/>
    <n v="1"/>
    <n v="0"/>
    <n v="0"/>
  </r>
  <r>
    <x v="1"/>
    <s v="No"/>
    <s v="Sat"/>
    <x v="0"/>
    <n v="3"/>
    <n v="31.27"/>
    <n v="5"/>
    <n v="1"/>
    <n v="0"/>
    <n v="1"/>
    <n v="0"/>
    <n v="1"/>
    <n v="0"/>
    <n v="0"/>
  </r>
  <r>
    <x v="1"/>
    <s v="No"/>
    <s v="Sat"/>
    <x v="0"/>
    <n v="3"/>
    <n v="16.04"/>
    <n v="2.2400000000000002"/>
    <n v="1"/>
    <n v="0"/>
    <n v="1"/>
    <n v="0"/>
    <n v="1"/>
    <n v="0"/>
    <n v="0"/>
  </r>
  <r>
    <x v="1"/>
    <s v="No"/>
    <s v="Sun"/>
    <x v="0"/>
    <n v="2"/>
    <n v="17.46"/>
    <n v="2.54"/>
    <n v="1"/>
    <n v="0"/>
    <n v="1"/>
    <n v="1"/>
    <n v="0"/>
    <n v="0"/>
    <n v="0"/>
  </r>
  <r>
    <x v="1"/>
    <s v="No"/>
    <s v="Sun"/>
    <x v="0"/>
    <n v="2"/>
    <n v="13.94"/>
    <n v="3.06"/>
    <n v="1"/>
    <n v="0"/>
    <n v="1"/>
    <n v="1"/>
    <n v="0"/>
    <n v="0"/>
    <n v="0"/>
  </r>
  <r>
    <x v="1"/>
    <s v="No"/>
    <s v="Sun"/>
    <x v="0"/>
    <n v="2"/>
    <n v="9.68"/>
    <n v="1.32"/>
    <n v="1"/>
    <n v="0"/>
    <n v="1"/>
    <n v="1"/>
    <n v="0"/>
    <n v="0"/>
    <n v="0"/>
  </r>
  <r>
    <x v="1"/>
    <s v="No"/>
    <s v="Sun"/>
    <x v="0"/>
    <n v="4"/>
    <n v="30.4"/>
    <n v="5.6"/>
    <n v="1"/>
    <n v="0"/>
    <n v="1"/>
    <n v="1"/>
    <n v="0"/>
    <n v="0"/>
    <n v="0"/>
  </r>
  <r>
    <x v="1"/>
    <s v="No"/>
    <s v="Sun"/>
    <x v="0"/>
    <n v="2"/>
    <n v="18.29"/>
    <n v="3"/>
    <n v="1"/>
    <n v="0"/>
    <n v="1"/>
    <n v="1"/>
    <n v="0"/>
    <n v="0"/>
    <n v="0"/>
  </r>
  <r>
    <x v="1"/>
    <s v="No"/>
    <s v="Sun"/>
    <x v="0"/>
    <n v="2"/>
    <n v="22.23"/>
    <n v="5"/>
    <n v="1"/>
    <n v="0"/>
    <n v="1"/>
    <n v="1"/>
    <n v="0"/>
    <n v="0"/>
    <n v="0"/>
  </r>
  <r>
    <x v="1"/>
    <s v="No"/>
    <s v="Sun"/>
    <x v="0"/>
    <n v="4"/>
    <n v="32.4"/>
    <n v="6"/>
    <n v="1"/>
    <n v="0"/>
    <n v="1"/>
    <n v="1"/>
    <n v="0"/>
    <n v="0"/>
    <n v="0"/>
  </r>
  <r>
    <x v="1"/>
    <s v="No"/>
    <s v="Sun"/>
    <x v="0"/>
    <n v="3"/>
    <n v="28.55"/>
    <n v="2.0499999999999998"/>
    <n v="1"/>
    <n v="0"/>
    <n v="1"/>
    <n v="1"/>
    <n v="0"/>
    <n v="0"/>
    <n v="0"/>
  </r>
  <r>
    <x v="1"/>
    <s v="No"/>
    <s v="Sun"/>
    <x v="0"/>
    <n v="2"/>
    <n v="18.04"/>
    <n v="3"/>
    <n v="1"/>
    <n v="0"/>
    <n v="1"/>
    <n v="1"/>
    <n v="0"/>
    <n v="0"/>
    <n v="0"/>
  </r>
  <r>
    <x v="1"/>
    <s v="No"/>
    <s v="Sun"/>
    <x v="0"/>
    <n v="2"/>
    <n v="12.54"/>
    <n v="2.5"/>
    <n v="1"/>
    <n v="0"/>
    <n v="1"/>
    <n v="1"/>
    <n v="0"/>
    <n v="0"/>
    <n v="0"/>
  </r>
  <r>
    <x v="0"/>
    <s v="No"/>
    <s v="Sun"/>
    <x v="0"/>
    <n v="2"/>
    <n v="10.29"/>
    <n v="2.6"/>
    <n v="0"/>
    <n v="0"/>
    <n v="1"/>
    <n v="1"/>
    <n v="0"/>
    <n v="0"/>
    <n v="0"/>
  </r>
  <r>
    <x v="0"/>
    <s v="No"/>
    <s v="Sun"/>
    <x v="0"/>
    <n v="4"/>
    <n v="34.81"/>
    <n v="5.2"/>
    <n v="0"/>
    <n v="0"/>
    <n v="1"/>
    <n v="1"/>
    <n v="0"/>
    <n v="0"/>
    <n v="0"/>
  </r>
  <r>
    <x v="1"/>
    <s v="No"/>
    <s v="Sun"/>
    <x v="0"/>
    <n v="2"/>
    <n v="9.94"/>
    <n v="1.56"/>
    <n v="1"/>
    <n v="0"/>
    <n v="1"/>
    <n v="1"/>
    <n v="0"/>
    <n v="0"/>
    <n v="0"/>
  </r>
  <r>
    <x v="1"/>
    <s v="No"/>
    <s v="Sun"/>
    <x v="0"/>
    <n v="4"/>
    <n v="25.56"/>
    <n v="4.34"/>
    <n v="1"/>
    <n v="0"/>
    <n v="1"/>
    <n v="1"/>
    <n v="0"/>
    <n v="0"/>
    <n v="0"/>
  </r>
  <r>
    <x v="1"/>
    <s v="No"/>
    <s v="Sun"/>
    <x v="0"/>
    <n v="2"/>
    <n v="19.489999999999998"/>
    <n v="3.51"/>
    <n v="1"/>
    <n v="0"/>
    <n v="1"/>
    <n v="1"/>
    <n v="0"/>
    <n v="0"/>
    <n v="0"/>
  </r>
  <r>
    <x v="1"/>
    <s v="Yes"/>
    <s v="Sat"/>
    <x v="0"/>
    <n v="4"/>
    <n v="38.01"/>
    <n v="3"/>
    <n v="1"/>
    <n v="1"/>
    <n v="1"/>
    <n v="0"/>
    <n v="1"/>
    <n v="0"/>
    <n v="0"/>
  </r>
  <r>
    <x v="0"/>
    <s v="No"/>
    <s v="Sat"/>
    <x v="0"/>
    <n v="2"/>
    <n v="26.41"/>
    <n v="1.5"/>
    <n v="0"/>
    <n v="0"/>
    <n v="1"/>
    <n v="0"/>
    <n v="1"/>
    <n v="0"/>
    <n v="0"/>
  </r>
  <r>
    <x v="1"/>
    <s v="Yes"/>
    <s v="Sat"/>
    <x v="0"/>
    <n v="2"/>
    <n v="11.24"/>
    <n v="1.76"/>
    <n v="1"/>
    <n v="1"/>
    <n v="1"/>
    <n v="0"/>
    <n v="1"/>
    <n v="0"/>
    <n v="0"/>
  </r>
  <r>
    <x v="1"/>
    <s v="No"/>
    <s v="Sat"/>
    <x v="0"/>
    <n v="4"/>
    <n v="48.27"/>
    <n v="6.73"/>
    <n v="1"/>
    <n v="0"/>
    <n v="1"/>
    <n v="0"/>
    <n v="1"/>
    <n v="0"/>
    <n v="0"/>
  </r>
  <r>
    <x v="1"/>
    <s v="Yes"/>
    <s v="Sat"/>
    <x v="0"/>
    <n v="2"/>
    <n v="20.29"/>
    <n v="3.21"/>
    <n v="1"/>
    <n v="1"/>
    <n v="1"/>
    <n v="0"/>
    <n v="1"/>
    <n v="0"/>
    <n v="0"/>
  </r>
  <r>
    <x v="1"/>
    <s v="Yes"/>
    <s v="Sat"/>
    <x v="0"/>
    <n v="2"/>
    <n v="13.81"/>
    <n v="2"/>
    <n v="1"/>
    <n v="1"/>
    <n v="1"/>
    <n v="0"/>
    <n v="1"/>
    <n v="0"/>
    <n v="0"/>
  </r>
  <r>
    <x v="1"/>
    <s v="Yes"/>
    <s v="Sat"/>
    <x v="0"/>
    <n v="2"/>
    <n v="11.02"/>
    <n v="1.98"/>
    <n v="1"/>
    <n v="1"/>
    <n v="1"/>
    <n v="0"/>
    <n v="1"/>
    <n v="0"/>
    <n v="0"/>
  </r>
  <r>
    <x v="1"/>
    <s v="Yes"/>
    <s v="Sat"/>
    <x v="0"/>
    <n v="4"/>
    <n v="18.29"/>
    <n v="3.76"/>
    <n v="1"/>
    <n v="1"/>
    <n v="1"/>
    <n v="0"/>
    <n v="1"/>
    <n v="0"/>
    <n v="0"/>
  </r>
  <r>
    <x v="1"/>
    <s v="No"/>
    <s v="Sat"/>
    <x v="0"/>
    <n v="3"/>
    <n v="17.59"/>
    <n v="2.64"/>
    <n v="1"/>
    <n v="0"/>
    <n v="1"/>
    <n v="0"/>
    <n v="1"/>
    <n v="0"/>
    <n v="0"/>
  </r>
  <r>
    <x v="1"/>
    <s v="No"/>
    <s v="Sat"/>
    <x v="0"/>
    <n v="3"/>
    <n v="20.079999999999998"/>
    <n v="3.15"/>
    <n v="1"/>
    <n v="0"/>
    <n v="1"/>
    <n v="0"/>
    <n v="1"/>
    <n v="0"/>
    <n v="0"/>
  </r>
  <r>
    <x v="0"/>
    <s v="No"/>
    <s v="Sat"/>
    <x v="0"/>
    <n v="2"/>
    <n v="16.45"/>
    <n v="2.4700000000000002"/>
    <n v="0"/>
    <n v="0"/>
    <n v="1"/>
    <n v="0"/>
    <n v="1"/>
    <n v="0"/>
    <n v="0"/>
  </r>
  <r>
    <x v="0"/>
    <s v="Yes"/>
    <s v="Sat"/>
    <x v="0"/>
    <n v="1"/>
    <n v="3.07"/>
    <n v="1"/>
    <n v="0"/>
    <n v="1"/>
    <n v="1"/>
    <n v="0"/>
    <n v="1"/>
    <n v="0"/>
    <n v="0"/>
  </r>
  <r>
    <x v="1"/>
    <s v="No"/>
    <s v="Sat"/>
    <x v="0"/>
    <n v="2"/>
    <n v="20.23"/>
    <n v="2.0099999999999998"/>
    <n v="1"/>
    <n v="0"/>
    <n v="1"/>
    <n v="0"/>
    <n v="1"/>
    <n v="0"/>
    <n v="0"/>
  </r>
  <r>
    <x v="1"/>
    <s v="Yes"/>
    <s v="Sat"/>
    <x v="0"/>
    <n v="2"/>
    <n v="15.01"/>
    <n v="2.09"/>
    <n v="1"/>
    <n v="1"/>
    <n v="1"/>
    <n v="0"/>
    <n v="1"/>
    <n v="0"/>
    <n v="0"/>
  </r>
  <r>
    <x v="1"/>
    <s v="No"/>
    <s v="Sat"/>
    <x v="0"/>
    <n v="2"/>
    <n v="12.02"/>
    <n v="1.97"/>
    <n v="1"/>
    <n v="0"/>
    <n v="1"/>
    <n v="0"/>
    <n v="1"/>
    <n v="0"/>
    <n v="0"/>
  </r>
  <r>
    <x v="0"/>
    <s v="No"/>
    <s v="Sat"/>
    <x v="0"/>
    <n v="3"/>
    <n v="17.07"/>
    <n v="3"/>
    <n v="0"/>
    <n v="0"/>
    <n v="1"/>
    <n v="0"/>
    <n v="1"/>
    <n v="0"/>
    <n v="0"/>
  </r>
  <r>
    <x v="0"/>
    <s v="Yes"/>
    <s v="Sat"/>
    <x v="0"/>
    <n v="2"/>
    <n v="26.86"/>
    <n v="3.14"/>
    <n v="0"/>
    <n v="1"/>
    <n v="1"/>
    <n v="0"/>
    <n v="1"/>
    <n v="0"/>
    <n v="0"/>
  </r>
  <r>
    <x v="0"/>
    <s v="Yes"/>
    <s v="Sat"/>
    <x v="0"/>
    <n v="2"/>
    <n v="25.28"/>
    <n v="5"/>
    <n v="0"/>
    <n v="1"/>
    <n v="1"/>
    <n v="0"/>
    <n v="1"/>
    <n v="0"/>
    <n v="0"/>
  </r>
  <r>
    <x v="0"/>
    <s v="No"/>
    <s v="Sat"/>
    <x v="0"/>
    <n v="2"/>
    <n v="14.73"/>
    <n v="2.2000000000000002"/>
    <n v="0"/>
    <n v="0"/>
    <n v="1"/>
    <n v="0"/>
    <n v="1"/>
    <n v="0"/>
    <n v="0"/>
  </r>
  <r>
    <x v="1"/>
    <s v="No"/>
    <s v="Sat"/>
    <x v="0"/>
    <n v="2"/>
    <n v="10.51"/>
    <n v="1.25"/>
    <n v="1"/>
    <n v="0"/>
    <n v="1"/>
    <n v="0"/>
    <n v="1"/>
    <n v="0"/>
    <n v="0"/>
  </r>
  <r>
    <x v="1"/>
    <s v="Yes"/>
    <s v="Sat"/>
    <x v="0"/>
    <n v="2"/>
    <n v="17.920000000000002"/>
    <n v="3.08"/>
    <n v="1"/>
    <n v="1"/>
    <n v="1"/>
    <n v="0"/>
    <n v="1"/>
    <n v="0"/>
    <n v="0"/>
  </r>
  <r>
    <x v="1"/>
    <s v="No"/>
    <s v="Thur"/>
    <x v="1"/>
    <n v="4"/>
    <n v="27.2"/>
    <n v="4"/>
    <n v="1"/>
    <n v="0"/>
    <n v="0"/>
    <n v="0"/>
    <n v="0"/>
    <n v="1"/>
    <n v="0"/>
  </r>
  <r>
    <x v="1"/>
    <s v="No"/>
    <s v="Thur"/>
    <x v="1"/>
    <n v="2"/>
    <n v="22.76"/>
    <n v="3"/>
    <n v="1"/>
    <n v="0"/>
    <n v="0"/>
    <n v="0"/>
    <n v="0"/>
    <n v="1"/>
    <n v="0"/>
  </r>
  <r>
    <x v="1"/>
    <s v="No"/>
    <s v="Thur"/>
    <x v="1"/>
    <n v="2"/>
    <n v="17.29"/>
    <n v="2.71"/>
    <n v="1"/>
    <n v="0"/>
    <n v="0"/>
    <n v="0"/>
    <n v="0"/>
    <n v="1"/>
    <n v="0"/>
  </r>
  <r>
    <x v="1"/>
    <s v="Yes"/>
    <s v="Thur"/>
    <x v="1"/>
    <n v="2"/>
    <n v="19.440000000000001"/>
    <n v="3"/>
    <n v="1"/>
    <n v="1"/>
    <n v="0"/>
    <n v="0"/>
    <n v="0"/>
    <n v="1"/>
    <n v="0"/>
  </r>
  <r>
    <x v="1"/>
    <s v="No"/>
    <s v="Thur"/>
    <x v="1"/>
    <n v="2"/>
    <n v="16.66"/>
    <n v="3.4"/>
    <n v="1"/>
    <n v="0"/>
    <n v="0"/>
    <n v="0"/>
    <n v="0"/>
    <n v="1"/>
    <n v="0"/>
  </r>
  <r>
    <x v="0"/>
    <s v="No"/>
    <s v="Thur"/>
    <x v="1"/>
    <n v="1"/>
    <n v="10.07"/>
    <n v="1.83"/>
    <n v="0"/>
    <n v="0"/>
    <n v="0"/>
    <n v="0"/>
    <n v="0"/>
    <n v="1"/>
    <n v="0"/>
  </r>
  <r>
    <x v="1"/>
    <s v="Yes"/>
    <s v="Thur"/>
    <x v="1"/>
    <n v="2"/>
    <n v="32.68"/>
    <n v="5"/>
    <n v="1"/>
    <n v="1"/>
    <n v="0"/>
    <n v="0"/>
    <n v="0"/>
    <n v="1"/>
    <n v="0"/>
  </r>
  <r>
    <x v="1"/>
    <s v="No"/>
    <s v="Thur"/>
    <x v="1"/>
    <n v="2"/>
    <n v="15.98"/>
    <n v="2.0299999999999998"/>
    <n v="1"/>
    <n v="0"/>
    <n v="0"/>
    <n v="0"/>
    <n v="0"/>
    <n v="1"/>
    <n v="0"/>
  </r>
  <r>
    <x v="0"/>
    <s v="No"/>
    <s v="Thur"/>
    <x v="1"/>
    <n v="4"/>
    <n v="34.83"/>
    <n v="5.17"/>
    <n v="0"/>
    <n v="0"/>
    <n v="0"/>
    <n v="0"/>
    <n v="0"/>
    <n v="1"/>
    <n v="0"/>
  </r>
  <r>
    <x v="1"/>
    <s v="No"/>
    <s v="Thur"/>
    <x v="1"/>
    <n v="2"/>
    <n v="13.03"/>
    <n v="2"/>
    <n v="1"/>
    <n v="0"/>
    <n v="0"/>
    <n v="0"/>
    <n v="0"/>
    <n v="1"/>
    <n v="0"/>
  </r>
  <r>
    <x v="1"/>
    <s v="No"/>
    <s v="Thur"/>
    <x v="1"/>
    <n v="2"/>
    <n v="18.28"/>
    <n v="4"/>
    <n v="1"/>
    <n v="0"/>
    <n v="0"/>
    <n v="0"/>
    <n v="0"/>
    <n v="1"/>
    <n v="0"/>
  </r>
  <r>
    <x v="1"/>
    <s v="No"/>
    <s v="Thur"/>
    <x v="1"/>
    <n v="2"/>
    <n v="24.71"/>
    <n v="5.85"/>
    <n v="1"/>
    <n v="0"/>
    <n v="0"/>
    <n v="0"/>
    <n v="0"/>
    <n v="1"/>
    <n v="0"/>
  </r>
  <r>
    <x v="1"/>
    <s v="No"/>
    <s v="Thur"/>
    <x v="1"/>
    <n v="2"/>
    <n v="21.16"/>
    <n v="3"/>
    <n v="1"/>
    <n v="0"/>
    <n v="0"/>
    <n v="0"/>
    <n v="0"/>
    <n v="1"/>
    <n v="0"/>
  </r>
  <r>
    <x v="1"/>
    <s v="Yes"/>
    <s v="Fri"/>
    <x v="0"/>
    <n v="2"/>
    <n v="28.97"/>
    <n v="3"/>
    <n v="1"/>
    <n v="1"/>
    <n v="1"/>
    <n v="0"/>
    <n v="0"/>
    <n v="0"/>
    <n v="1"/>
  </r>
  <r>
    <x v="1"/>
    <s v="No"/>
    <s v="Fri"/>
    <x v="0"/>
    <n v="2"/>
    <n v="22.49"/>
    <n v="3.5"/>
    <n v="1"/>
    <n v="0"/>
    <n v="1"/>
    <n v="0"/>
    <n v="0"/>
    <n v="0"/>
    <n v="1"/>
  </r>
  <r>
    <x v="0"/>
    <s v="Yes"/>
    <s v="Fri"/>
    <x v="0"/>
    <n v="2"/>
    <n v="5.75"/>
    <n v="1"/>
    <n v="0"/>
    <n v="1"/>
    <n v="1"/>
    <n v="0"/>
    <n v="0"/>
    <n v="0"/>
    <n v="1"/>
  </r>
  <r>
    <x v="0"/>
    <s v="Yes"/>
    <s v="Fri"/>
    <x v="0"/>
    <n v="2"/>
    <n v="16.32"/>
    <n v="4.3"/>
    <n v="0"/>
    <n v="1"/>
    <n v="1"/>
    <n v="0"/>
    <n v="0"/>
    <n v="0"/>
    <n v="1"/>
  </r>
  <r>
    <x v="0"/>
    <s v="No"/>
    <s v="Fri"/>
    <x v="0"/>
    <n v="2"/>
    <n v="22.75"/>
    <n v="3.25"/>
    <n v="0"/>
    <n v="0"/>
    <n v="1"/>
    <n v="0"/>
    <n v="0"/>
    <n v="0"/>
    <n v="1"/>
  </r>
  <r>
    <x v="1"/>
    <s v="Yes"/>
    <s v="Fri"/>
    <x v="0"/>
    <n v="4"/>
    <n v="40.17"/>
    <n v="4.7300000000000004"/>
    <n v="1"/>
    <n v="1"/>
    <n v="1"/>
    <n v="0"/>
    <n v="0"/>
    <n v="0"/>
    <n v="1"/>
  </r>
  <r>
    <x v="1"/>
    <s v="Yes"/>
    <s v="Fri"/>
    <x v="0"/>
    <n v="2"/>
    <n v="27.28"/>
    <n v="4"/>
    <n v="1"/>
    <n v="1"/>
    <n v="1"/>
    <n v="0"/>
    <n v="0"/>
    <n v="0"/>
    <n v="1"/>
  </r>
  <r>
    <x v="1"/>
    <s v="Yes"/>
    <s v="Fri"/>
    <x v="0"/>
    <n v="2"/>
    <n v="12.03"/>
    <n v="1.5"/>
    <n v="1"/>
    <n v="1"/>
    <n v="1"/>
    <n v="0"/>
    <n v="0"/>
    <n v="0"/>
    <n v="1"/>
  </r>
  <r>
    <x v="1"/>
    <s v="Yes"/>
    <s v="Fri"/>
    <x v="0"/>
    <n v="2"/>
    <n v="21.01"/>
    <n v="3"/>
    <n v="1"/>
    <n v="1"/>
    <n v="1"/>
    <n v="0"/>
    <n v="0"/>
    <n v="0"/>
    <n v="1"/>
  </r>
  <r>
    <x v="1"/>
    <s v="No"/>
    <s v="Fri"/>
    <x v="0"/>
    <n v="2"/>
    <n v="12.46"/>
    <n v="1.5"/>
    <n v="1"/>
    <n v="0"/>
    <n v="1"/>
    <n v="0"/>
    <n v="0"/>
    <n v="0"/>
    <n v="1"/>
  </r>
  <r>
    <x v="0"/>
    <s v="Yes"/>
    <s v="Fri"/>
    <x v="0"/>
    <n v="2"/>
    <n v="11.35"/>
    <n v="2.5"/>
    <n v="0"/>
    <n v="1"/>
    <n v="1"/>
    <n v="0"/>
    <n v="0"/>
    <n v="0"/>
    <n v="1"/>
  </r>
  <r>
    <x v="0"/>
    <s v="Yes"/>
    <s v="Fri"/>
    <x v="0"/>
    <n v="2"/>
    <n v="15.38"/>
    <n v="3"/>
    <n v="0"/>
    <n v="1"/>
    <n v="1"/>
    <n v="0"/>
    <n v="0"/>
    <n v="0"/>
    <n v="1"/>
  </r>
  <r>
    <x v="0"/>
    <s v="Yes"/>
    <s v="Sat"/>
    <x v="0"/>
    <n v="3"/>
    <n v="44.3"/>
    <n v="2.5"/>
    <n v="0"/>
    <n v="1"/>
    <n v="1"/>
    <n v="0"/>
    <n v="1"/>
    <n v="0"/>
    <n v="0"/>
  </r>
  <r>
    <x v="0"/>
    <s v="Yes"/>
    <s v="Sat"/>
    <x v="0"/>
    <n v="2"/>
    <n v="22.42"/>
    <n v="3.48"/>
    <n v="0"/>
    <n v="1"/>
    <n v="1"/>
    <n v="0"/>
    <n v="1"/>
    <n v="0"/>
    <n v="0"/>
  </r>
  <r>
    <x v="0"/>
    <s v="No"/>
    <s v="Sat"/>
    <x v="0"/>
    <n v="2"/>
    <n v="20.92"/>
    <n v="4.08"/>
    <n v="0"/>
    <n v="0"/>
    <n v="1"/>
    <n v="0"/>
    <n v="1"/>
    <n v="0"/>
    <n v="0"/>
  </r>
  <r>
    <x v="1"/>
    <s v="Yes"/>
    <s v="Sat"/>
    <x v="0"/>
    <n v="2"/>
    <n v="15.36"/>
    <n v="1.64"/>
    <n v="1"/>
    <n v="1"/>
    <n v="1"/>
    <n v="0"/>
    <n v="1"/>
    <n v="0"/>
    <n v="0"/>
  </r>
  <r>
    <x v="1"/>
    <s v="Yes"/>
    <s v="Sat"/>
    <x v="0"/>
    <n v="2"/>
    <n v="20.49"/>
    <n v="4.0599999999999996"/>
    <n v="1"/>
    <n v="1"/>
    <n v="1"/>
    <n v="0"/>
    <n v="1"/>
    <n v="0"/>
    <n v="0"/>
  </r>
  <r>
    <x v="1"/>
    <s v="Yes"/>
    <s v="Sat"/>
    <x v="0"/>
    <n v="2"/>
    <n v="25.21"/>
    <n v="4.29"/>
    <n v="1"/>
    <n v="1"/>
    <n v="1"/>
    <n v="0"/>
    <n v="1"/>
    <n v="0"/>
    <n v="0"/>
  </r>
  <r>
    <x v="1"/>
    <s v="No"/>
    <s v="Sat"/>
    <x v="0"/>
    <n v="2"/>
    <n v="18.239999999999998"/>
    <n v="3.76"/>
    <n v="1"/>
    <n v="0"/>
    <n v="1"/>
    <n v="0"/>
    <n v="1"/>
    <n v="0"/>
    <n v="0"/>
  </r>
  <r>
    <x v="0"/>
    <s v="Yes"/>
    <s v="Sat"/>
    <x v="0"/>
    <n v="2"/>
    <n v="14.31"/>
    <n v="4"/>
    <n v="0"/>
    <n v="1"/>
    <n v="1"/>
    <n v="0"/>
    <n v="1"/>
    <n v="0"/>
    <n v="0"/>
  </r>
  <r>
    <x v="1"/>
    <s v="No"/>
    <s v="Sat"/>
    <x v="0"/>
    <n v="2"/>
    <n v="14"/>
    <n v="3"/>
    <n v="1"/>
    <n v="0"/>
    <n v="1"/>
    <n v="0"/>
    <n v="1"/>
    <n v="0"/>
    <n v="0"/>
  </r>
  <r>
    <x v="0"/>
    <s v="No"/>
    <s v="Sat"/>
    <x v="0"/>
    <n v="1"/>
    <n v="7.25"/>
    <n v="1"/>
    <n v="0"/>
    <n v="0"/>
    <n v="1"/>
    <n v="0"/>
    <n v="1"/>
    <n v="0"/>
    <n v="0"/>
  </r>
  <r>
    <x v="1"/>
    <s v="No"/>
    <s v="Sun"/>
    <x v="0"/>
    <n v="3"/>
    <n v="38.07"/>
    <n v="4"/>
    <n v="1"/>
    <n v="0"/>
    <n v="1"/>
    <n v="1"/>
    <n v="0"/>
    <n v="0"/>
    <n v="0"/>
  </r>
  <r>
    <x v="1"/>
    <s v="No"/>
    <s v="Sun"/>
    <x v="0"/>
    <n v="2"/>
    <n v="23.95"/>
    <n v="2.5499999999999998"/>
    <n v="1"/>
    <n v="0"/>
    <n v="1"/>
    <n v="1"/>
    <n v="0"/>
    <n v="0"/>
    <n v="0"/>
  </r>
  <r>
    <x v="0"/>
    <s v="No"/>
    <s v="Sun"/>
    <x v="0"/>
    <n v="3"/>
    <n v="25.71"/>
    <n v="4"/>
    <n v="0"/>
    <n v="0"/>
    <n v="1"/>
    <n v="1"/>
    <n v="0"/>
    <n v="0"/>
    <n v="0"/>
  </r>
  <r>
    <x v="0"/>
    <s v="No"/>
    <s v="Sun"/>
    <x v="0"/>
    <n v="2"/>
    <n v="17.309999999999999"/>
    <n v="3.5"/>
    <n v="0"/>
    <n v="0"/>
    <n v="1"/>
    <n v="1"/>
    <n v="0"/>
    <n v="0"/>
    <n v="0"/>
  </r>
  <r>
    <x v="1"/>
    <s v="No"/>
    <s v="Sun"/>
    <x v="0"/>
    <n v="4"/>
    <n v="29.93"/>
    <n v="5.07"/>
    <n v="1"/>
    <n v="0"/>
    <n v="1"/>
    <n v="1"/>
    <n v="0"/>
    <n v="0"/>
    <n v="0"/>
  </r>
  <r>
    <x v="0"/>
    <s v="No"/>
    <s v="Thur"/>
    <x v="1"/>
    <n v="2"/>
    <n v="10.65"/>
    <n v="1.5"/>
    <n v="0"/>
    <n v="0"/>
    <n v="0"/>
    <n v="0"/>
    <n v="0"/>
    <n v="1"/>
    <n v="0"/>
  </r>
  <r>
    <x v="0"/>
    <s v="No"/>
    <s v="Thur"/>
    <x v="1"/>
    <n v="2"/>
    <n v="12.43"/>
    <n v="1.8"/>
    <n v="0"/>
    <n v="0"/>
    <n v="0"/>
    <n v="0"/>
    <n v="0"/>
    <n v="1"/>
    <n v="0"/>
  </r>
  <r>
    <x v="0"/>
    <s v="No"/>
    <s v="Thur"/>
    <x v="1"/>
    <n v="4"/>
    <n v="24.08"/>
    <n v="2.92"/>
    <n v="0"/>
    <n v="0"/>
    <n v="0"/>
    <n v="0"/>
    <n v="0"/>
    <n v="1"/>
    <n v="0"/>
  </r>
  <r>
    <x v="1"/>
    <s v="No"/>
    <s v="Thur"/>
    <x v="1"/>
    <n v="2"/>
    <n v="11.69"/>
    <n v="2.31"/>
    <n v="1"/>
    <n v="0"/>
    <n v="0"/>
    <n v="0"/>
    <n v="0"/>
    <n v="1"/>
    <n v="0"/>
  </r>
  <r>
    <x v="0"/>
    <s v="No"/>
    <s v="Thur"/>
    <x v="1"/>
    <n v="2"/>
    <n v="13.42"/>
    <n v="1.68"/>
    <n v="0"/>
    <n v="0"/>
    <n v="0"/>
    <n v="0"/>
    <n v="0"/>
    <n v="1"/>
    <n v="0"/>
  </r>
  <r>
    <x v="1"/>
    <s v="No"/>
    <s v="Thur"/>
    <x v="1"/>
    <n v="2"/>
    <n v="14.26"/>
    <n v="2.5"/>
    <n v="1"/>
    <n v="0"/>
    <n v="0"/>
    <n v="0"/>
    <n v="0"/>
    <n v="1"/>
    <n v="0"/>
  </r>
  <r>
    <x v="1"/>
    <s v="No"/>
    <s v="Thur"/>
    <x v="1"/>
    <n v="2"/>
    <n v="15.95"/>
    <n v="2"/>
    <n v="1"/>
    <n v="0"/>
    <n v="0"/>
    <n v="0"/>
    <n v="0"/>
    <n v="1"/>
    <n v="0"/>
  </r>
  <r>
    <x v="0"/>
    <s v="No"/>
    <s v="Thur"/>
    <x v="1"/>
    <n v="2"/>
    <n v="12.48"/>
    <n v="2.52"/>
    <n v="0"/>
    <n v="0"/>
    <n v="0"/>
    <n v="0"/>
    <n v="0"/>
    <n v="1"/>
    <n v="0"/>
  </r>
  <r>
    <x v="0"/>
    <s v="No"/>
    <s v="Thur"/>
    <x v="1"/>
    <n v="6"/>
    <n v="29.8"/>
    <n v="4.2"/>
    <n v="0"/>
    <n v="0"/>
    <n v="0"/>
    <n v="0"/>
    <n v="0"/>
    <n v="1"/>
    <n v="0"/>
  </r>
  <r>
    <x v="1"/>
    <s v="No"/>
    <s v="Thur"/>
    <x v="1"/>
    <n v="2"/>
    <n v="8.52"/>
    <n v="1.48"/>
    <n v="1"/>
    <n v="0"/>
    <n v="0"/>
    <n v="0"/>
    <n v="0"/>
    <n v="1"/>
    <n v="0"/>
  </r>
  <r>
    <x v="0"/>
    <s v="No"/>
    <s v="Thur"/>
    <x v="1"/>
    <n v="2"/>
    <n v="14.52"/>
    <n v="2"/>
    <n v="0"/>
    <n v="0"/>
    <n v="0"/>
    <n v="0"/>
    <n v="0"/>
    <n v="1"/>
    <n v="0"/>
  </r>
  <r>
    <x v="0"/>
    <s v="No"/>
    <s v="Thur"/>
    <x v="1"/>
    <n v="2"/>
    <n v="11.38"/>
    <n v="2"/>
    <n v="0"/>
    <n v="0"/>
    <n v="0"/>
    <n v="0"/>
    <n v="0"/>
    <n v="1"/>
    <n v="0"/>
  </r>
  <r>
    <x v="1"/>
    <s v="No"/>
    <s v="Thur"/>
    <x v="1"/>
    <n v="3"/>
    <n v="22.82"/>
    <n v="2.1800000000000002"/>
    <n v="1"/>
    <n v="0"/>
    <n v="0"/>
    <n v="0"/>
    <n v="0"/>
    <n v="1"/>
    <n v="0"/>
  </r>
  <r>
    <x v="1"/>
    <s v="No"/>
    <s v="Thur"/>
    <x v="1"/>
    <n v="2"/>
    <n v="19.079999999999998"/>
    <n v="1.5"/>
    <n v="1"/>
    <n v="0"/>
    <n v="0"/>
    <n v="0"/>
    <n v="0"/>
    <n v="1"/>
    <n v="0"/>
  </r>
  <r>
    <x v="0"/>
    <s v="No"/>
    <s v="Thur"/>
    <x v="1"/>
    <n v="2"/>
    <n v="20.27"/>
    <n v="2.83"/>
    <n v="0"/>
    <n v="0"/>
    <n v="0"/>
    <n v="0"/>
    <n v="0"/>
    <n v="1"/>
    <n v="0"/>
  </r>
  <r>
    <x v="0"/>
    <s v="No"/>
    <s v="Thur"/>
    <x v="1"/>
    <n v="2"/>
    <n v="11.17"/>
    <n v="1.5"/>
    <n v="0"/>
    <n v="0"/>
    <n v="0"/>
    <n v="0"/>
    <n v="0"/>
    <n v="1"/>
    <n v="0"/>
  </r>
  <r>
    <x v="0"/>
    <s v="No"/>
    <s v="Thur"/>
    <x v="1"/>
    <n v="2"/>
    <n v="12.26"/>
    <n v="2"/>
    <n v="0"/>
    <n v="0"/>
    <n v="0"/>
    <n v="0"/>
    <n v="0"/>
    <n v="1"/>
    <n v="0"/>
  </r>
  <r>
    <x v="0"/>
    <s v="No"/>
    <s v="Thur"/>
    <x v="1"/>
    <n v="2"/>
    <n v="18.260000000000002"/>
    <n v="3.25"/>
    <n v="0"/>
    <n v="0"/>
    <n v="0"/>
    <n v="0"/>
    <n v="0"/>
    <n v="1"/>
    <n v="0"/>
  </r>
  <r>
    <x v="0"/>
    <s v="No"/>
    <s v="Thur"/>
    <x v="1"/>
    <n v="2"/>
    <n v="8.51"/>
    <n v="1.25"/>
    <n v="0"/>
    <n v="0"/>
    <n v="0"/>
    <n v="0"/>
    <n v="0"/>
    <n v="1"/>
    <n v="0"/>
  </r>
  <r>
    <x v="0"/>
    <s v="No"/>
    <s v="Thur"/>
    <x v="1"/>
    <n v="2"/>
    <n v="10.33"/>
    <n v="2"/>
    <n v="0"/>
    <n v="0"/>
    <n v="0"/>
    <n v="0"/>
    <n v="0"/>
    <n v="1"/>
    <n v="0"/>
  </r>
  <r>
    <x v="0"/>
    <s v="No"/>
    <s v="Thur"/>
    <x v="1"/>
    <n v="2"/>
    <n v="14.15"/>
    <n v="2"/>
    <n v="0"/>
    <n v="0"/>
    <n v="0"/>
    <n v="0"/>
    <n v="0"/>
    <n v="1"/>
    <n v="0"/>
  </r>
  <r>
    <x v="1"/>
    <s v="Yes"/>
    <s v="Thur"/>
    <x v="1"/>
    <n v="2"/>
    <n v="16"/>
    <n v="2"/>
    <n v="1"/>
    <n v="1"/>
    <n v="0"/>
    <n v="0"/>
    <n v="0"/>
    <n v="1"/>
    <n v="0"/>
  </r>
  <r>
    <x v="0"/>
    <s v="No"/>
    <s v="Thur"/>
    <x v="1"/>
    <n v="2"/>
    <n v="13.16"/>
    <n v="2.75"/>
    <n v="0"/>
    <n v="0"/>
    <n v="0"/>
    <n v="0"/>
    <n v="0"/>
    <n v="1"/>
    <n v="0"/>
  </r>
  <r>
    <x v="0"/>
    <s v="No"/>
    <s v="Thur"/>
    <x v="1"/>
    <n v="2"/>
    <n v="17.47"/>
    <n v="3.5"/>
    <n v="0"/>
    <n v="0"/>
    <n v="0"/>
    <n v="0"/>
    <n v="0"/>
    <n v="1"/>
    <n v="0"/>
  </r>
  <r>
    <x v="1"/>
    <s v="No"/>
    <s v="Thur"/>
    <x v="1"/>
    <n v="6"/>
    <n v="34.299999999999997"/>
    <n v="6.7"/>
    <n v="1"/>
    <n v="0"/>
    <n v="0"/>
    <n v="0"/>
    <n v="0"/>
    <n v="1"/>
    <n v="0"/>
  </r>
  <r>
    <x v="1"/>
    <s v="No"/>
    <s v="Thur"/>
    <x v="1"/>
    <n v="5"/>
    <n v="41.19"/>
    <n v="5"/>
    <n v="1"/>
    <n v="0"/>
    <n v="0"/>
    <n v="0"/>
    <n v="0"/>
    <n v="1"/>
    <n v="0"/>
  </r>
  <r>
    <x v="0"/>
    <s v="No"/>
    <s v="Thur"/>
    <x v="1"/>
    <n v="6"/>
    <n v="27.05"/>
    <n v="5"/>
    <n v="0"/>
    <n v="0"/>
    <n v="0"/>
    <n v="0"/>
    <n v="0"/>
    <n v="1"/>
    <n v="0"/>
  </r>
  <r>
    <x v="0"/>
    <s v="No"/>
    <s v="Thur"/>
    <x v="1"/>
    <n v="2"/>
    <n v="16.43"/>
    <n v="2.2999999999999998"/>
    <n v="0"/>
    <n v="0"/>
    <n v="0"/>
    <n v="0"/>
    <n v="0"/>
    <n v="1"/>
    <n v="0"/>
  </r>
  <r>
    <x v="0"/>
    <s v="No"/>
    <s v="Thur"/>
    <x v="1"/>
    <n v="2"/>
    <n v="8.35"/>
    <n v="1.5"/>
    <n v="0"/>
    <n v="0"/>
    <n v="0"/>
    <n v="0"/>
    <n v="0"/>
    <n v="1"/>
    <n v="0"/>
  </r>
  <r>
    <x v="0"/>
    <s v="No"/>
    <s v="Thur"/>
    <x v="1"/>
    <n v="3"/>
    <n v="18.64"/>
    <n v="1.36"/>
    <n v="0"/>
    <n v="0"/>
    <n v="0"/>
    <n v="0"/>
    <n v="0"/>
    <n v="1"/>
    <n v="0"/>
  </r>
  <r>
    <x v="0"/>
    <s v="No"/>
    <s v="Thur"/>
    <x v="1"/>
    <n v="2"/>
    <n v="11.87"/>
    <n v="1.63"/>
    <n v="0"/>
    <n v="0"/>
    <n v="0"/>
    <n v="0"/>
    <n v="0"/>
    <n v="1"/>
    <n v="0"/>
  </r>
  <r>
    <x v="1"/>
    <s v="No"/>
    <s v="Thur"/>
    <x v="1"/>
    <n v="2"/>
    <n v="9.7799999999999994"/>
    <n v="1.73"/>
    <n v="1"/>
    <n v="0"/>
    <n v="0"/>
    <n v="0"/>
    <n v="0"/>
    <n v="1"/>
    <n v="0"/>
  </r>
  <r>
    <x v="1"/>
    <s v="No"/>
    <s v="Thur"/>
    <x v="1"/>
    <n v="2"/>
    <n v="7.51"/>
    <n v="2"/>
    <n v="1"/>
    <n v="0"/>
    <n v="0"/>
    <n v="0"/>
    <n v="0"/>
    <n v="1"/>
    <n v="0"/>
  </r>
  <r>
    <x v="1"/>
    <s v="No"/>
    <s v="Sun"/>
    <x v="0"/>
    <n v="2"/>
    <n v="14.07"/>
    <n v="2.5"/>
    <n v="1"/>
    <n v="0"/>
    <n v="1"/>
    <n v="1"/>
    <n v="0"/>
    <n v="0"/>
    <n v="0"/>
  </r>
  <r>
    <x v="1"/>
    <s v="No"/>
    <s v="Sun"/>
    <x v="0"/>
    <n v="2"/>
    <n v="13.13"/>
    <n v="2"/>
    <n v="1"/>
    <n v="0"/>
    <n v="1"/>
    <n v="1"/>
    <n v="0"/>
    <n v="0"/>
    <n v="0"/>
  </r>
  <r>
    <x v="1"/>
    <s v="No"/>
    <s v="Sun"/>
    <x v="0"/>
    <n v="3"/>
    <n v="17.260000000000002"/>
    <n v="2.74"/>
    <n v="1"/>
    <n v="0"/>
    <n v="1"/>
    <n v="1"/>
    <n v="0"/>
    <n v="0"/>
    <n v="0"/>
  </r>
  <r>
    <x v="1"/>
    <s v="No"/>
    <s v="Sun"/>
    <x v="0"/>
    <n v="4"/>
    <n v="24.55"/>
    <n v="2"/>
    <n v="1"/>
    <n v="0"/>
    <n v="1"/>
    <n v="1"/>
    <n v="0"/>
    <n v="0"/>
    <n v="0"/>
  </r>
  <r>
    <x v="1"/>
    <s v="No"/>
    <s v="Sun"/>
    <x v="0"/>
    <n v="4"/>
    <n v="19.77"/>
    <n v="2"/>
    <n v="1"/>
    <n v="0"/>
    <n v="1"/>
    <n v="1"/>
    <n v="0"/>
    <n v="0"/>
    <n v="0"/>
  </r>
  <r>
    <x v="0"/>
    <s v="No"/>
    <s v="Sun"/>
    <x v="0"/>
    <n v="5"/>
    <n v="29.85"/>
    <n v="5.14"/>
    <n v="0"/>
    <n v="0"/>
    <n v="1"/>
    <n v="1"/>
    <n v="0"/>
    <n v="0"/>
    <n v="0"/>
  </r>
  <r>
    <x v="1"/>
    <s v="No"/>
    <s v="Sun"/>
    <x v="0"/>
    <n v="6"/>
    <n v="48.17"/>
    <n v="5"/>
    <n v="1"/>
    <n v="0"/>
    <n v="1"/>
    <n v="1"/>
    <n v="0"/>
    <n v="0"/>
    <n v="0"/>
  </r>
  <r>
    <x v="0"/>
    <s v="No"/>
    <s v="Sun"/>
    <x v="0"/>
    <n v="4"/>
    <n v="25"/>
    <n v="3.75"/>
    <n v="0"/>
    <n v="0"/>
    <n v="1"/>
    <n v="1"/>
    <n v="0"/>
    <n v="0"/>
    <n v="0"/>
  </r>
  <r>
    <x v="0"/>
    <s v="No"/>
    <s v="Sun"/>
    <x v="0"/>
    <n v="2"/>
    <n v="13.39"/>
    <n v="2.61"/>
    <n v="0"/>
    <n v="0"/>
    <n v="1"/>
    <n v="1"/>
    <n v="0"/>
    <n v="0"/>
    <n v="0"/>
  </r>
  <r>
    <x v="1"/>
    <s v="No"/>
    <s v="Sun"/>
    <x v="0"/>
    <n v="4"/>
    <n v="16.489999999999998"/>
    <n v="2"/>
    <n v="1"/>
    <n v="0"/>
    <n v="1"/>
    <n v="1"/>
    <n v="0"/>
    <n v="0"/>
    <n v="0"/>
  </r>
  <r>
    <x v="1"/>
    <s v="No"/>
    <s v="Sun"/>
    <x v="0"/>
    <n v="4"/>
    <n v="21.5"/>
    <n v="3.5"/>
    <n v="1"/>
    <n v="0"/>
    <n v="1"/>
    <n v="1"/>
    <n v="0"/>
    <n v="0"/>
    <n v="0"/>
  </r>
  <r>
    <x v="1"/>
    <s v="No"/>
    <s v="Sun"/>
    <x v="0"/>
    <n v="2"/>
    <n v="12.66"/>
    <n v="2.5"/>
    <n v="1"/>
    <n v="0"/>
    <n v="1"/>
    <n v="1"/>
    <n v="0"/>
    <n v="0"/>
    <n v="0"/>
  </r>
  <r>
    <x v="0"/>
    <s v="No"/>
    <s v="Sun"/>
    <x v="0"/>
    <n v="3"/>
    <n v="16.21"/>
    <n v="2"/>
    <n v="0"/>
    <n v="0"/>
    <n v="1"/>
    <n v="1"/>
    <n v="0"/>
    <n v="0"/>
    <n v="0"/>
  </r>
  <r>
    <x v="1"/>
    <s v="No"/>
    <s v="Sun"/>
    <x v="0"/>
    <n v="2"/>
    <n v="13.81"/>
    <n v="2"/>
    <n v="1"/>
    <n v="0"/>
    <n v="1"/>
    <n v="1"/>
    <n v="0"/>
    <n v="0"/>
    <n v="0"/>
  </r>
  <r>
    <x v="0"/>
    <s v="Yes"/>
    <s v="Sun"/>
    <x v="0"/>
    <n v="2"/>
    <n v="17.510000000000002"/>
    <n v="3"/>
    <n v="0"/>
    <n v="1"/>
    <n v="1"/>
    <n v="1"/>
    <n v="0"/>
    <n v="0"/>
    <n v="0"/>
  </r>
  <r>
    <x v="1"/>
    <s v="No"/>
    <s v="Sun"/>
    <x v="0"/>
    <n v="3"/>
    <n v="24.52"/>
    <n v="3.48"/>
    <n v="1"/>
    <n v="0"/>
    <n v="1"/>
    <n v="1"/>
    <n v="0"/>
    <n v="0"/>
    <n v="0"/>
  </r>
  <r>
    <x v="1"/>
    <s v="No"/>
    <s v="Sun"/>
    <x v="0"/>
    <n v="2"/>
    <n v="20.76"/>
    <n v="2.2400000000000002"/>
    <n v="1"/>
    <n v="0"/>
    <n v="1"/>
    <n v="1"/>
    <n v="0"/>
    <n v="0"/>
    <n v="0"/>
  </r>
  <r>
    <x v="1"/>
    <s v="No"/>
    <s v="Sun"/>
    <x v="0"/>
    <n v="4"/>
    <n v="31.71"/>
    <n v="4.5"/>
    <n v="1"/>
    <n v="0"/>
    <n v="1"/>
    <n v="1"/>
    <n v="0"/>
    <n v="0"/>
    <n v="0"/>
  </r>
  <r>
    <x v="0"/>
    <s v="Yes"/>
    <s v="Sat"/>
    <x v="0"/>
    <n v="2"/>
    <n v="10.59"/>
    <n v="1.61"/>
    <n v="0"/>
    <n v="1"/>
    <n v="1"/>
    <n v="0"/>
    <n v="1"/>
    <n v="0"/>
    <n v="0"/>
  </r>
  <r>
    <x v="0"/>
    <s v="Yes"/>
    <s v="Sat"/>
    <x v="0"/>
    <n v="2"/>
    <n v="10.63"/>
    <n v="2"/>
    <n v="0"/>
    <n v="1"/>
    <n v="1"/>
    <n v="0"/>
    <n v="1"/>
    <n v="0"/>
    <n v="0"/>
  </r>
  <r>
    <x v="1"/>
    <s v="Yes"/>
    <s v="Sat"/>
    <x v="0"/>
    <n v="3"/>
    <n v="50.81"/>
    <n v="10"/>
    <n v="1"/>
    <n v="1"/>
    <n v="1"/>
    <n v="0"/>
    <n v="1"/>
    <n v="0"/>
    <n v="0"/>
  </r>
  <r>
    <x v="1"/>
    <s v="Yes"/>
    <s v="Sat"/>
    <x v="0"/>
    <n v="2"/>
    <n v="15.81"/>
    <n v="3.16"/>
    <n v="1"/>
    <n v="1"/>
    <n v="1"/>
    <n v="0"/>
    <n v="1"/>
    <n v="0"/>
    <n v="0"/>
  </r>
  <r>
    <x v="1"/>
    <s v="Yes"/>
    <s v="Sun"/>
    <x v="0"/>
    <n v="2"/>
    <n v="7.25"/>
    <n v="5.15"/>
    <n v="1"/>
    <n v="1"/>
    <n v="1"/>
    <n v="1"/>
    <n v="0"/>
    <n v="0"/>
    <n v="0"/>
  </r>
  <r>
    <x v="1"/>
    <s v="Yes"/>
    <s v="Sun"/>
    <x v="0"/>
    <n v="2"/>
    <n v="31.85"/>
    <n v="3.18"/>
    <n v="1"/>
    <n v="1"/>
    <n v="1"/>
    <n v="1"/>
    <n v="0"/>
    <n v="0"/>
    <n v="0"/>
  </r>
  <r>
    <x v="1"/>
    <s v="Yes"/>
    <s v="Sun"/>
    <x v="0"/>
    <n v="2"/>
    <n v="16.82"/>
    <n v="4"/>
    <n v="1"/>
    <n v="1"/>
    <n v="1"/>
    <n v="1"/>
    <n v="0"/>
    <n v="0"/>
    <n v="0"/>
  </r>
  <r>
    <x v="1"/>
    <s v="Yes"/>
    <s v="Sun"/>
    <x v="0"/>
    <n v="2"/>
    <n v="32.9"/>
    <n v="3.11"/>
    <n v="1"/>
    <n v="1"/>
    <n v="1"/>
    <n v="1"/>
    <n v="0"/>
    <n v="0"/>
    <n v="0"/>
  </r>
  <r>
    <x v="1"/>
    <s v="Yes"/>
    <s v="Sun"/>
    <x v="0"/>
    <n v="2"/>
    <n v="17.89"/>
    <n v="2"/>
    <n v="1"/>
    <n v="1"/>
    <n v="1"/>
    <n v="1"/>
    <n v="0"/>
    <n v="0"/>
    <n v="0"/>
  </r>
  <r>
    <x v="1"/>
    <s v="Yes"/>
    <s v="Sun"/>
    <x v="0"/>
    <n v="2"/>
    <n v="14.48"/>
    <n v="2"/>
    <n v="1"/>
    <n v="1"/>
    <n v="1"/>
    <n v="1"/>
    <n v="0"/>
    <n v="0"/>
    <n v="0"/>
  </r>
  <r>
    <x v="0"/>
    <s v="Yes"/>
    <s v="Sun"/>
    <x v="0"/>
    <n v="2"/>
    <n v="9.6"/>
    <n v="4"/>
    <n v="0"/>
    <n v="1"/>
    <n v="1"/>
    <n v="1"/>
    <n v="0"/>
    <n v="0"/>
    <n v="0"/>
  </r>
  <r>
    <x v="1"/>
    <s v="Yes"/>
    <s v="Sun"/>
    <x v="0"/>
    <n v="2"/>
    <n v="34.630000000000003"/>
    <n v="3.55"/>
    <n v="1"/>
    <n v="1"/>
    <n v="1"/>
    <n v="1"/>
    <n v="0"/>
    <n v="0"/>
    <n v="0"/>
  </r>
  <r>
    <x v="1"/>
    <s v="Yes"/>
    <s v="Sun"/>
    <x v="0"/>
    <n v="4"/>
    <n v="34.65"/>
    <n v="3.68"/>
    <n v="1"/>
    <n v="1"/>
    <n v="1"/>
    <n v="1"/>
    <n v="0"/>
    <n v="0"/>
    <n v="0"/>
  </r>
  <r>
    <x v="1"/>
    <s v="Yes"/>
    <s v="Sun"/>
    <x v="0"/>
    <n v="2"/>
    <n v="23.33"/>
    <n v="5.65"/>
    <n v="1"/>
    <n v="1"/>
    <n v="1"/>
    <n v="1"/>
    <n v="0"/>
    <n v="0"/>
    <n v="0"/>
  </r>
  <r>
    <x v="1"/>
    <s v="Yes"/>
    <s v="Sun"/>
    <x v="0"/>
    <n v="3"/>
    <n v="45.35"/>
    <n v="3.5"/>
    <n v="1"/>
    <n v="1"/>
    <n v="1"/>
    <n v="1"/>
    <n v="0"/>
    <n v="0"/>
    <n v="0"/>
  </r>
  <r>
    <x v="1"/>
    <s v="Yes"/>
    <s v="Sun"/>
    <x v="0"/>
    <n v="4"/>
    <n v="23.17"/>
    <n v="6.5"/>
    <n v="1"/>
    <n v="1"/>
    <n v="1"/>
    <n v="1"/>
    <n v="0"/>
    <n v="0"/>
    <n v="0"/>
  </r>
  <r>
    <x v="1"/>
    <s v="Yes"/>
    <s v="Sun"/>
    <x v="0"/>
    <n v="2"/>
    <n v="40.549999999999997"/>
    <n v="3"/>
    <n v="1"/>
    <n v="1"/>
    <n v="1"/>
    <n v="1"/>
    <n v="0"/>
    <n v="0"/>
    <n v="0"/>
  </r>
  <r>
    <x v="1"/>
    <s v="No"/>
    <s v="Sun"/>
    <x v="0"/>
    <n v="5"/>
    <n v="20.69"/>
    <n v="5"/>
    <n v="1"/>
    <n v="0"/>
    <n v="1"/>
    <n v="1"/>
    <n v="0"/>
    <n v="0"/>
    <n v="0"/>
  </r>
  <r>
    <x v="0"/>
    <s v="Yes"/>
    <s v="Sun"/>
    <x v="0"/>
    <n v="3"/>
    <n v="20.9"/>
    <n v="3.5"/>
    <n v="0"/>
    <n v="1"/>
    <n v="1"/>
    <n v="1"/>
    <n v="0"/>
    <n v="0"/>
    <n v="0"/>
  </r>
  <r>
    <x v="1"/>
    <s v="Yes"/>
    <s v="Sun"/>
    <x v="0"/>
    <n v="5"/>
    <n v="30.46"/>
    <n v="2"/>
    <n v="1"/>
    <n v="1"/>
    <n v="1"/>
    <n v="1"/>
    <n v="0"/>
    <n v="0"/>
    <n v="0"/>
  </r>
  <r>
    <x v="0"/>
    <s v="Yes"/>
    <s v="Sun"/>
    <x v="0"/>
    <n v="3"/>
    <n v="18.149999999999999"/>
    <n v="3.5"/>
    <n v="0"/>
    <n v="1"/>
    <n v="1"/>
    <n v="1"/>
    <n v="0"/>
    <n v="0"/>
    <n v="0"/>
  </r>
  <r>
    <x v="1"/>
    <s v="Yes"/>
    <s v="Sun"/>
    <x v="0"/>
    <n v="3"/>
    <n v="23.1"/>
    <n v="4"/>
    <n v="1"/>
    <n v="1"/>
    <n v="1"/>
    <n v="1"/>
    <n v="0"/>
    <n v="0"/>
    <n v="0"/>
  </r>
  <r>
    <x v="1"/>
    <s v="Yes"/>
    <s v="Sun"/>
    <x v="0"/>
    <n v="2"/>
    <n v="15.69"/>
    <n v="1.5"/>
    <n v="1"/>
    <n v="1"/>
    <n v="1"/>
    <n v="1"/>
    <n v="0"/>
    <n v="0"/>
    <n v="0"/>
  </r>
  <r>
    <x v="0"/>
    <s v="Yes"/>
    <s v="Thur"/>
    <x v="1"/>
    <n v="2"/>
    <n v="19.809999999999999"/>
    <n v="4.1900000000000004"/>
    <n v="0"/>
    <n v="1"/>
    <n v="0"/>
    <n v="0"/>
    <n v="0"/>
    <n v="1"/>
    <n v="0"/>
  </r>
  <r>
    <x v="1"/>
    <s v="Yes"/>
    <s v="Thur"/>
    <x v="1"/>
    <n v="2"/>
    <n v="28.44"/>
    <n v="2.56"/>
    <n v="1"/>
    <n v="1"/>
    <n v="0"/>
    <n v="0"/>
    <n v="0"/>
    <n v="1"/>
    <n v="0"/>
  </r>
  <r>
    <x v="1"/>
    <s v="Yes"/>
    <s v="Thur"/>
    <x v="1"/>
    <n v="2"/>
    <n v="15.48"/>
    <n v="2.02"/>
    <n v="1"/>
    <n v="1"/>
    <n v="0"/>
    <n v="0"/>
    <n v="0"/>
    <n v="1"/>
    <n v="0"/>
  </r>
  <r>
    <x v="1"/>
    <s v="Yes"/>
    <s v="Thur"/>
    <x v="1"/>
    <n v="2"/>
    <n v="16.579999999999998"/>
    <n v="4"/>
    <n v="1"/>
    <n v="1"/>
    <n v="0"/>
    <n v="0"/>
    <n v="0"/>
    <n v="1"/>
    <n v="0"/>
  </r>
  <r>
    <x v="1"/>
    <s v="No"/>
    <s v="Thur"/>
    <x v="1"/>
    <n v="2"/>
    <n v="7.56"/>
    <n v="1.44"/>
    <n v="1"/>
    <n v="0"/>
    <n v="0"/>
    <n v="0"/>
    <n v="0"/>
    <n v="1"/>
    <n v="0"/>
  </r>
  <r>
    <x v="1"/>
    <s v="Yes"/>
    <s v="Thur"/>
    <x v="1"/>
    <n v="2"/>
    <n v="10.34"/>
    <n v="2"/>
    <n v="1"/>
    <n v="1"/>
    <n v="0"/>
    <n v="0"/>
    <n v="0"/>
    <n v="1"/>
    <n v="0"/>
  </r>
  <r>
    <x v="0"/>
    <s v="Yes"/>
    <s v="Thur"/>
    <x v="1"/>
    <n v="4"/>
    <n v="43.11"/>
    <n v="5"/>
    <n v="0"/>
    <n v="1"/>
    <n v="0"/>
    <n v="0"/>
    <n v="0"/>
    <n v="1"/>
    <n v="0"/>
  </r>
  <r>
    <x v="0"/>
    <s v="Yes"/>
    <s v="Thur"/>
    <x v="1"/>
    <n v="2"/>
    <n v="13"/>
    <n v="2"/>
    <n v="0"/>
    <n v="1"/>
    <n v="0"/>
    <n v="0"/>
    <n v="0"/>
    <n v="1"/>
    <n v="0"/>
  </r>
  <r>
    <x v="1"/>
    <s v="Yes"/>
    <s v="Thur"/>
    <x v="1"/>
    <n v="2"/>
    <n v="13.51"/>
    <n v="2"/>
    <n v="1"/>
    <n v="1"/>
    <n v="0"/>
    <n v="0"/>
    <n v="0"/>
    <n v="1"/>
    <n v="0"/>
  </r>
  <r>
    <x v="1"/>
    <s v="Yes"/>
    <s v="Thur"/>
    <x v="1"/>
    <n v="3"/>
    <n v="18.71"/>
    <n v="4"/>
    <n v="1"/>
    <n v="1"/>
    <n v="0"/>
    <n v="0"/>
    <n v="0"/>
    <n v="1"/>
    <n v="0"/>
  </r>
  <r>
    <x v="0"/>
    <s v="Yes"/>
    <s v="Thur"/>
    <x v="1"/>
    <n v="2"/>
    <n v="12.74"/>
    <n v="2.0099999999999998"/>
    <n v="0"/>
    <n v="1"/>
    <n v="0"/>
    <n v="0"/>
    <n v="0"/>
    <n v="1"/>
    <n v="0"/>
  </r>
  <r>
    <x v="0"/>
    <s v="Yes"/>
    <s v="Thur"/>
    <x v="1"/>
    <n v="2"/>
    <n v="16.399999999999999"/>
    <n v="2.5"/>
    <n v="0"/>
    <n v="1"/>
    <n v="0"/>
    <n v="0"/>
    <n v="0"/>
    <n v="1"/>
    <n v="0"/>
  </r>
  <r>
    <x v="1"/>
    <s v="Yes"/>
    <s v="Thur"/>
    <x v="1"/>
    <n v="4"/>
    <n v="20.53"/>
    <n v="4"/>
    <n v="1"/>
    <n v="1"/>
    <n v="0"/>
    <n v="0"/>
    <n v="0"/>
    <n v="1"/>
    <n v="0"/>
  </r>
  <r>
    <x v="0"/>
    <s v="Yes"/>
    <s v="Thur"/>
    <x v="1"/>
    <n v="3"/>
    <n v="16.47"/>
    <n v="3.23"/>
    <n v="0"/>
    <n v="1"/>
    <n v="0"/>
    <n v="0"/>
    <n v="0"/>
    <n v="1"/>
    <n v="0"/>
  </r>
  <r>
    <x v="1"/>
    <s v="Yes"/>
    <s v="Sat"/>
    <x v="0"/>
    <n v="3"/>
    <n v="26.59"/>
    <n v="3.41"/>
    <n v="1"/>
    <n v="1"/>
    <n v="1"/>
    <n v="0"/>
    <n v="1"/>
    <n v="0"/>
    <n v="0"/>
  </r>
  <r>
    <x v="1"/>
    <s v="Yes"/>
    <s v="Sat"/>
    <x v="0"/>
    <n v="4"/>
    <n v="38.729999999999997"/>
    <n v="3"/>
    <n v="1"/>
    <n v="1"/>
    <n v="1"/>
    <n v="0"/>
    <n v="1"/>
    <n v="0"/>
    <n v="0"/>
  </r>
  <r>
    <x v="1"/>
    <s v="Yes"/>
    <s v="Sat"/>
    <x v="0"/>
    <n v="2"/>
    <n v="24.27"/>
    <n v="2.0299999999999998"/>
    <n v="1"/>
    <n v="1"/>
    <n v="1"/>
    <n v="0"/>
    <n v="1"/>
    <n v="0"/>
    <n v="0"/>
  </r>
  <r>
    <x v="0"/>
    <s v="Yes"/>
    <s v="Sat"/>
    <x v="0"/>
    <n v="2"/>
    <n v="12.76"/>
    <n v="2.23"/>
    <n v="0"/>
    <n v="1"/>
    <n v="1"/>
    <n v="0"/>
    <n v="1"/>
    <n v="0"/>
    <n v="0"/>
  </r>
  <r>
    <x v="1"/>
    <s v="Yes"/>
    <s v="Sat"/>
    <x v="0"/>
    <n v="3"/>
    <n v="30.06"/>
    <n v="2"/>
    <n v="1"/>
    <n v="1"/>
    <n v="1"/>
    <n v="0"/>
    <n v="1"/>
    <n v="0"/>
    <n v="0"/>
  </r>
  <r>
    <x v="1"/>
    <s v="Yes"/>
    <s v="Sat"/>
    <x v="0"/>
    <n v="4"/>
    <n v="25.89"/>
    <n v="5.16"/>
    <n v="1"/>
    <n v="1"/>
    <n v="1"/>
    <n v="0"/>
    <n v="1"/>
    <n v="0"/>
    <n v="0"/>
  </r>
  <r>
    <x v="1"/>
    <s v="No"/>
    <s v="Sat"/>
    <x v="0"/>
    <n v="4"/>
    <n v="48.33"/>
    <n v="9"/>
    <n v="1"/>
    <n v="0"/>
    <n v="1"/>
    <n v="0"/>
    <n v="1"/>
    <n v="0"/>
    <n v="0"/>
  </r>
  <r>
    <x v="0"/>
    <s v="Yes"/>
    <s v="Sat"/>
    <x v="0"/>
    <n v="2"/>
    <n v="13.27"/>
    <n v="2.5"/>
    <n v="0"/>
    <n v="1"/>
    <n v="1"/>
    <n v="0"/>
    <n v="1"/>
    <n v="0"/>
    <n v="0"/>
  </r>
  <r>
    <x v="0"/>
    <s v="Yes"/>
    <s v="Sat"/>
    <x v="0"/>
    <n v="3"/>
    <n v="28.17"/>
    <n v="6.5"/>
    <n v="0"/>
    <n v="1"/>
    <n v="1"/>
    <n v="0"/>
    <n v="1"/>
    <n v="0"/>
    <n v="0"/>
  </r>
  <r>
    <x v="0"/>
    <s v="Yes"/>
    <s v="Sat"/>
    <x v="0"/>
    <n v="2"/>
    <n v="12.9"/>
    <n v="1.1000000000000001"/>
    <n v="0"/>
    <n v="1"/>
    <n v="1"/>
    <n v="0"/>
    <n v="1"/>
    <n v="0"/>
    <n v="0"/>
  </r>
  <r>
    <x v="1"/>
    <s v="Yes"/>
    <s v="Sat"/>
    <x v="0"/>
    <n v="5"/>
    <n v="28.15"/>
    <n v="3"/>
    <n v="1"/>
    <n v="1"/>
    <n v="1"/>
    <n v="0"/>
    <n v="1"/>
    <n v="0"/>
    <n v="0"/>
  </r>
  <r>
    <x v="1"/>
    <s v="Yes"/>
    <s v="Sat"/>
    <x v="0"/>
    <n v="2"/>
    <n v="11.59"/>
    <n v="1.5"/>
    <n v="1"/>
    <n v="1"/>
    <n v="1"/>
    <n v="0"/>
    <n v="1"/>
    <n v="0"/>
    <n v="0"/>
  </r>
  <r>
    <x v="1"/>
    <s v="Yes"/>
    <s v="Sat"/>
    <x v="0"/>
    <n v="2"/>
    <n v="7.74"/>
    <n v="1.44"/>
    <n v="1"/>
    <n v="1"/>
    <n v="1"/>
    <n v="0"/>
    <n v="1"/>
    <n v="0"/>
    <n v="0"/>
  </r>
  <r>
    <x v="0"/>
    <s v="Yes"/>
    <s v="Sat"/>
    <x v="0"/>
    <n v="4"/>
    <n v="30.14"/>
    <n v="3.09"/>
    <n v="0"/>
    <n v="1"/>
    <n v="1"/>
    <n v="0"/>
    <n v="1"/>
    <n v="0"/>
    <n v="0"/>
  </r>
  <r>
    <x v="1"/>
    <s v="Yes"/>
    <s v="Fri"/>
    <x v="1"/>
    <n v="2"/>
    <n v="12.16"/>
    <n v="2.2000000000000002"/>
    <n v="1"/>
    <n v="1"/>
    <n v="0"/>
    <n v="0"/>
    <n v="0"/>
    <n v="0"/>
    <n v="1"/>
  </r>
  <r>
    <x v="0"/>
    <s v="Yes"/>
    <s v="Fri"/>
    <x v="1"/>
    <n v="2"/>
    <n v="13.42"/>
    <n v="3.48"/>
    <n v="0"/>
    <n v="1"/>
    <n v="0"/>
    <n v="0"/>
    <n v="0"/>
    <n v="0"/>
    <n v="1"/>
  </r>
  <r>
    <x v="1"/>
    <s v="Yes"/>
    <s v="Fri"/>
    <x v="1"/>
    <n v="1"/>
    <n v="8.58"/>
    <n v="1.92"/>
    <n v="1"/>
    <n v="1"/>
    <n v="0"/>
    <n v="0"/>
    <n v="0"/>
    <n v="0"/>
    <n v="1"/>
  </r>
  <r>
    <x v="0"/>
    <s v="No"/>
    <s v="Fri"/>
    <x v="1"/>
    <n v="3"/>
    <n v="15.98"/>
    <n v="3"/>
    <n v="0"/>
    <n v="0"/>
    <n v="0"/>
    <n v="0"/>
    <n v="0"/>
    <n v="0"/>
    <n v="1"/>
  </r>
  <r>
    <x v="1"/>
    <s v="Yes"/>
    <s v="Fri"/>
    <x v="1"/>
    <n v="2"/>
    <n v="13.42"/>
    <n v="1.58"/>
    <n v="1"/>
    <n v="1"/>
    <n v="0"/>
    <n v="0"/>
    <n v="0"/>
    <n v="0"/>
    <n v="1"/>
  </r>
  <r>
    <x v="0"/>
    <s v="Yes"/>
    <s v="Fri"/>
    <x v="1"/>
    <n v="2"/>
    <n v="16.27"/>
    <n v="2.5"/>
    <n v="0"/>
    <n v="1"/>
    <n v="0"/>
    <n v="0"/>
    <n v="0"/>
    <n v="0"/>
    <n v="1"/>
  </r>
  <r>
    <x v="0"/>
    <s v="Yes"/>
    <s v="Fri"/>
    <x v="1"/>
    <n v="2"/>
    <n v="10.09"/>
    <n v="2"/>
    <n v="0"/>
    <n v="1"/>
    <n v="0"/>
    <n v="0"/>
    <n v="0"/>
    <n v="0"/>
    <n v="1"/>
  </r>
  <r>
    <x v="1"/>
    <s v="No"/>
    <s v="Sat"/>
    <x v="0"/>
    <n v="4"/>
    <n v="20.45"/>
    <n v="3"/>
    <n v="1"/>
    <n v="0"/>
    <n v="1"/>
    <n v="0"/>
    <n v="1"/>
    <n v="0"/>
    <n v="0"/>
  </r>
  <r>
    <x v="1"/>
    <s v="No"/>
    <s v="Sat"/>
    <x v="0"/>
    <n v="2"/>
    <n v="13.28"/>
    <n v="2.72"/>
    <n v="1"/>
    <n v="0"/>
    <n v="1"/>
    <n v="0"/>
    <n v="1"/>
    <n v="0"/>
    <n v="0"/>
  </r>
  <r>
    <x v="0"/>
    <s v="Yes"/>
    <s v="Sat"/>
    <x v="0"/>
    <n v="2"/>
    <n v="22.12"/>
    <n v="2.88"/>
    <n v="0"/>
    <n v="1"/>
    <n v="1"/>
    <n v="0"/>
    <n v="1"/>
    <n v="0"/>
    <n v="0"/>
  </r>
  <r>
    <x v="1"/>
    <s v="Yes"/>
    <s v="Sat"/>
    <x v="0"/>
    <n v="4"/>
    <n v="24.01"/>
    <n v="2"/>
    <n v="1"/>
    <n v="1"/>
    <n v="1"/>
    <n v="0"/>
    <n v="1"/>
    <n v="0"/>
    <n v="0"/>
  </r>
  <r>
    <x v="1"/>
    <s v="Yes"/>
    <s v="Sat"/>
    <x v="0"/>
    <n v="3"/>
    <n v="15.69"/>
    <n v="3"/>
    <n v="1"/>
    <n v="1"/>
    <n v="1"/>
    <n v="0"/>
    <n v="1"/>
    <n v="0"/>
    <n v="0"/>
  </r>
  <r>
    <x v="1"/>
    <s v="No"/>
    <s v="Sat"/>
    <x v="0"/>
    <n v="2"/>
    <n v="11.61"/>
    <n v="3.39"/>
    <n v="1"/>
    <n v="0"/>
    <n v="1"/>
    <n v="0"/>
    <n v="1"/>
    <n v="0"/>
    <n v="0"/>
  </r>
  <r>
    <x v="1"/>
    <s v="No"/>
    <s v="Sat"/>
    <x v="0"/>
    <n v="2"/>
    <n v="10.77"/>
    <n v="1.47"/>
    <n v="1"/>
    <n v="0"/>
    <n v="1"/>
    <n v="0"/>
    <n v="1"/>
    <n v="0"/>
    <n v="0"/>
  </r>
  <r>
    <x v="1"/>
    <s v="Yes"/>
    <s v="Sat"/>
    <x v="0"/>
    <n v="2"/>
    <n v="15.53"/>
    <n v="3"/>
    <n v="1"/>
    <n v="1"/>
    <n v="1"/>
    <n v="0"/>
    <n v="1"/>
    <n v="0"/>
    <n v="0"/>
  </r>
  <r>
    <x v="1"/>
    <s v="No"/>
    <s v="Sat"/>
    <x v="0"/>
    <n v="2"/>
    <n v="10.07"/>
    <n v="1.25"/>
    <n v="1"/>
    <n v="0"/>
    <n v="1"/>
    <n v="0"/>
    <n v="1"/>
    <n v="0"/>
    <n v="0"/>
  </r>
  <r>
    <x v="1"/>
    <s v="Yes"/>
    <s v="Sat"/>
    <x v="0"/>
    <n v="2"/>
    <n v="12.6"/>
    <n v="1"/>
    <n v="1"/>
    <n v="1"/>
    <n v="1"/>
    <n v="0"/>
    <n v="1"/>
    <n v="0"/>
    <n v="0"/>
  </r>
  <r>
    <x v="1"/>
    <s v="Yes"/>
    <s v="Sat"/>
    <x v="0"/>
    <n v="2"/>
    <n v="32.83"/>
    <n v="1.17"/>
    <n v="1"/>
    <n v="1"/>
    <n v="1"/>
    <n v="0"/>
    <n v="1"/>
    <n v="0"/>
    <n v="0"/>
  </r>
  <r>
    <x v="0"/>
    <s v="No"/>
    <s v="Sat"/>
    <x v="0"/>
    <n v="3"/>
    <n v="35.83"/>
    <n v="4.67"/>
    <n v="0"/>
    <n v="0"/>
    <n v="1"/>
    <n v="0"/>
    <n v="1"/>
    <n v="0"/>
    <n v="0"/>
  </r>
  <r>
    <x v="1"/>
    <s v="No"/>
    <s v="Sat"/>
    <x v="0"/>
    <n v="3"/>
    <n v="29.03"/>
    <n v="5.92"/>
    <n v="1"/>
    <n v="0"/>
    <n v="1"/>
    <n v="0"/>
    <n v="1"/>
    <n v="0"/>
    <n v="0"/>
  </r>
  <r>
    <x v="0"/>
    <s v="Yes"/>
    <s v="Sat"/>
    <x v="0"/>
    <n v="2"/>
    <n v="27.18"/>
    <n v="2"/>
    <n v="0"/>
    <n v="1"/>
    <n v="1"/>
    <n v="0"/>
    <n v="1"/>
    <n v="0"/>
    <n v="0"/>
  </r>
  <r>
    <x v="1"/>
    <s v="Yes"/>
    <s v="Sat"/>
    <x v="0"/>
    <n v="2"/>
    <n v="22.67"/>
    <n v="2"/>
    <n v="1"/>
    <n v="1"/>
    <n v="1"/>
    <n v="0"/>
    <n v="1"/>
    <n v="0"/>
    <n v="0"/>
  </r>
  <r>
    <x v="1"/>
    <s v="No"/>
    <s v="Sat"/>
    <x v="0"/>
    <n v="2"/>
    <n v="17.82"/>
    <n v="1.75"/>
    <n v="1"/>
    <n v="0"/>
    <n v="1"/>
    <n v="0"/>
    <n v="1"/>
    <n v="0"/>
    <n v="0"/>
  </r>
  <r>
    <x v="0"/>
    <s v="No"/>
    <s v="Thur"/>
    <x v="0"/>
    <n v="2"/>
    <n v="18.78"/>
    <n v="3"/>
    <n v="0"/>
    <n v="0"/>
    <n v="1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926D6-C516-40D1-BB50-F43586AED2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14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7167F-8562-4AF6-9660-FD5170EF8B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p" fld="6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28AF1-B42B-487C-B1DE-A8FD33015311}" name="Tbl_Raw" displayName="Tbl_Raw" ref="A1:P244" totalsRowShown="0">
  <autoFilter ref="A1:P244" xr:uid="{DC728AF1-B42B-487C-B1DE-A8FD33015311}"/>
  <tableColumns count="16">
    <tableColumn id="1" xr3:uid="{812360D9-D134-49C6-B9BE-77C7F7F4509C}" name="sex"/>
    <tableColumn id="2" xr3:uid="{CFC1A991-BC69-4BAE-B91F-D95BC307722B}" name="smoker"/>
    <tableColumn id="3" xr3:uid="{9AC1F7D1-A2F3-45F1-B130-7811100B7CD3}" name="day"/>
    <tableColumn id="4" xr3:uid="{38FFB1F5-54AF-4FE6-BE31-C05DAD56B5C0}" name="time"/>
    <tableColumn id="5" xr3:uid="{541FDC2F-8E30-4B63-9A14-F50A24C4C1B1}" name="size"/>
    <tableColumn id="6" xr3:uid="{69F726C8-B922-4724-9EDD-17AC0B77BA86}" name="total_bill"/>
    <tableColumn id="8" xr3:uid="{4C766A14-D2D0-4E31-A933-3FCE75BDDD42}" name="sex_num" dataDxfId="9">
      <calculatedColumnFormula>IF(Tbl_Raw[[#This Row],[sex]]="Male",1,0)</calculatedColumnFormula>
    </tableColumn>
    <tableColumn id="9" xr3:uid="{A9C9DBC7-C291-4C8A-B613-D6AC383C92D4}" name="smoker_num" dataDxfId="8">
      <calculatedColumnFormula>IF(Tbl_Raw[[#This Row],[smoker]]="Yes",1,0)</calculatedColumnFormula>
    </tableColumn>
    <tableColumn id="10" xr3:uid="{BF1A8743-069C-4B22-9B95-BB46CE277EDF}" name="_x0009_time_num" dataDxfId="7">
      <calculatedColumnFormula>IF(Tbl_Raw[[#This Row],[time]]="Dinner",1,0)</calculatedColumnFormula>
    </tableColumn>
    <tableColumn id="11" xr3:uid="{F64FC64D-408C-4E66-B47E-29894779440B}" name="day_Sun" dataDxfId="6">
      <calculatedColumnFormula>IF(Tbl_Raw[[#This Row],[day]]="Sun",1,0)</calculatedColumnFormula>
    </tableColumn>
    <tableColumn id="12" xr3:uid="{4B641A65-36AE-4243-9068-D794E1735011}" name="day_Sat" dataDxfId="5">
      <calculatedColumnFormula>IF(Tbl_Raw[[#This Row],[day]]="Sat",1,0)</calculatedColumnFormula>
    </tableColumn>
    <tableColumn id="13" xr3:uid="{3D4CADA5-E8F6-44F6-A5A7-607AADE8B024}" name="day_Thur" dataDxfId="4">
      <calculatedColumnFormula>IF(Tbl_Raw[[#This Row],[day]]="Thur",1,0)</calculatedColumnFormula>
    </tableColumn>
    <tableColumn id="14" xr3:uid="{D91E6151-47E2-41A0-86E4-EDD21AD96662}" name="day_Fri" dataDxfId="3">
      <calculatedColumnFormula>IF(Tbl_Raw[[#This Row],[day]]="Fri",1,0)</calculatedColumnFormula>
    </tableColumn>
    <tableColumn id="7" xr3:uid="{0A80B700-EDF5-41E7-A8E5-B13A5EF119F5}" name="tip"/>
    <tableColumn id="15" xr3:uid="{2FF8BE43-7949-4958-8631-661A243E718A}" name="predicted_tip" dataDxfId="2">
      <calculatedColumnFormula>0.7141 + 0.1761 * E2 + 0.0944 * F2</calculatedColumnFormula>
    </tableColumn>
    <tableColumn id="16" xr3:uid="{E18A8F44-3D48-4396-9F86-FC8307496591}" name="residual" dataDxfId="1">
      <calculatedColumnFormula>N2 - 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V244"/>
  <sheetViews>
    <sheetView topLeftCell="F4" workbookViewId="0">
      <selection activeCell="U12" sqref="U12"/>
    </sheetView>
  </sheetViews>
  <sheetFormatPr defaultColWidth="13.44140625" defaultRowHeight="14.4" x14ac:dyDescent="0.3"/>
  <cols>
    <col min="1" max="1" width="6.88671875" bestFit="1" customWidth="1"/>
    <col min="2" max="2" width="9.44140625" bestFit="1" customWidth="1"/>
    <col min="3" max="3" width="6.33203125" bestFit="1" customWidth="1"/>
    <col min="4" max="4" width="7" bestFit="1" customWidth="1"/>
    <col min="5" max="5" width="6.21875" bestFit="1" customWidth="1"/>
    <col min="6" max="6" width="10.5546875" bestFit="1" customWidth="1"/>
    <col min="7" max="7" width="10.77734375" bestFit="1" customWidth="1"/>
    <col min="8" max="8" width="14.33203125" bestFit="1" customWidth="1"/>
    <col min="9" max="9" width="12.88671875" bestFit="1" customWidth="1"/>
    <col min="10" max="10" width="10.5546875" bestFit="1" customWidth="1"/>
    <col min="11" max="11" width="10" bestFit="1" customWidth="1"/>
    <col min="12" max="12" width="11.21875" bestFit="1" customWidth="1"/>
    <col min="13" max="13" width="9.33203125" bestFit="1" customWidth="1"/>
    <col min="14" max="14" width="5.44140625" bestFit="1" customWidth="1"/>
    <col min="15" max="15" width="14.44140625" bestFit="1" customWidth="1"/>
    <col min="16" max="16" width="9.77734375" bestFit="1" customWidth="1"/>
    <col min="17" max="17" width="7.6640625" bestFit="1" customWidth="1"/>
    <col min="18" max="18" width="41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6</v>
      </c>
      <c r="O1" t="s">
        <v>65</v>
      </c>
      <c r="P1" t="s">
        <v>66</v>
      </c>
    </row>
    <row r="2" spans="1:22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f>IF(Tbl_Raw[[#This Row],[sex]]="Male",1,0)</f>
        <v>0</v>
      </c>
      <c r="H2">
        <f>IF(Tbl_Raw[[#This Row],[smoker]]="Yes",1,0)</f>
        <v>0</v>
      </c>
      <c r="I2">
        <f>IF(Tbl_Raw[[#This Row],[time]]="Dinner",1,0)</f>
        <v>1</v>
      </c>
      <c r="J2">
        <f>IF(Tbl_Raw[[#This Row],[day]]="Sun",1,0)</f>
        <v>1</v>
      </c>
      <c r="K2">
        <f>IF(Tbl_Raw[[#This Row],[day]]="Sat",1,0)</f>
        <v>0</v>
      </c>
      <c r="L2">
        <f>IF(Tbl_Raw[[#This Row],[day]]="Thur",1,0)</f>
        <v>0</v>
      </c>
      <c r="M2">
        <f>IF(Tbl_Raw[[#This Row],[day]]="Fri",1,0)</f>
        <v>0</v>
      </c>
      <c r="N2">
        <v>1.01</v>
      </c>
      <c r="O2">
        <f t="shared" ref="O2:O65" si="0">0.7141 + 0.1761 * E2 + 0.0944 * F2</f>
        <v>2.6701559999999995</v>
      </c>
      <c r="P2">
        <f t="shared" ref="P2:P65" si="1">N2 - O2</f>
        <v>-1.6601559999999995</v>
      </c>
    </row>
    <row r="3" spans="1:22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f>IF(Tbl_Raw[[#This Row],[sex]]="Male",1,0)</f>
        <v>1</v>
      </c>
      <c r="H3">
        <f>IF(Tbl_Raw[[#This Row],[smoker]]="Yes",1,0)</f>
        <v>0</v>
      </c>
      <c r="I3">
        <f>IF(Tbl_Raw[[#This Row],[time]]="Dinner",1,0)</f>
        <v>1</v>
      </c>
      <c r="J3">
        <f>IF(Tbl_Raw[[#This Row],[day]]="Sun",1,0)</f>
        <v>1</v>
      </c>
      <c r="K3">
        <f>IF(Tbl_Raw[[#This Row],[day]]="Sat",1,0)</f>
        <v>0</v>
      </c>
      <c r="L3">
        <f>IF(Tbl_Raw[[#This Row],[day]]="Thur",1,0)</f>
        <v>0</v>
      </c>
      <c r="M3">
        <f>IF(Tbl_Raw[[#This Row],[day]]="Fri",1,0)</f>
        <v>0</v>
      </c>
      <c r="N3">
        <v>1.66</v>
      </c>
      <c r="O3">
        <f t="shared" si="0"/>
        <v>2.218496</v>
      </c>
      <c r="P3">
        <f t="shared" si="1"/>
        <v>-0.5584960000000001</v>
      </c>
      <c r="Q3" s="1" t="s">
        <v>12</v>
      </c>
      <c r="R3" s="1" t="s">
        <v>13</v>
      </c>
    </row>
    <row r="4" spans="1:22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f>IF(Tbl_Raw[[#This Row],[sex]]="Male",1,0)</f>
        <v>1</v>
      </c>
      <c r="H4">
        <f>IF(Tbl_Raw[[#This Row],[smoker]]="Yes",1,0)</f>
        <v>0</v>
      </c>
      <c r="I4">
        <f>IF(Tbl_Raw[[#This Row],[time]]="Dinner",1,0)</f>
        <v>1</v>
      </c>
      <c r="J4">
        <f>IF(Tbl_Raw[[#This Row],[day]]="Sun",1,0)</f>
        <v>1</v>
      </c>
      <c r="K4">
        <f>IF(Tbl_Raw[[#This Row],[day]]="Sat",1,0)</f>
        <v>0</v>
      </c>
      <c r="L4">
        <f>IF(Tbl_Raw[[#This Row],[day]]="Thur",1,0)</f>
        <v>0</v>
      </c>
      <c r="M4">
        <f>IF(Tbl_Raw[[#This Row],[day]]="Fri",1,0)</f>
        <v>0</v>
      </c>
      <c r="N4">
        <v>3.5</v>
      </c>
      <c r="O4">
        <f t="shared" si="0"/>
        <v>3.2257439999999997</v>
      </c>
      <c r="P4">
        <f t="shared" si="1"/>
        <v>0.27425600000000028</v>
      </c>
      <c r="Q4" s="1" t="s">
        <v>1</v>
      </c>
      <c r="R4" s="1" t="s">
        <v>14</v>
      </c>
    </row>
    <row r="5" spans="1:22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f>IF(Tbl_Raw[[#This Row],[sex]]="Male",1,0)</f>
        <v>1</v>
      </c>
      <c r="H5">
        <f>IF(Tbl_Raw[[#This Row],[smoker]]="Yes",1,0)</f>
        <v>0</v>
      </c>
      <c r="I5">
        <f>IF(Tbl_Raw[[#This Row],[time]]="Dinner",1,0)</f>
        <v>1</v>
      </c>
      <c r="J5">
        <f>IF(Tbl_Raw[[#This Row],[day]]="Sun",1,0)</f>
        <v>1</v>
      </c>
      <c r="K5">
        <f>IF(Tbl_Raw[[#This Row],[day]]="Sat",1,0)</f>
        <v>0</v>
      </c>
      <c r="L5">
        <f>IF(Tbl_Raw[[#This Row],[day]]="Thur",1,0)</f>
        <v>0</v>
      </c>
      <c r="M5">
        <f>IF(Tbl_Raw[[#This Row],[day]]="Fri",1,0)</f>
        <v>0</v>
      </c>
      <c r="N5">
        <v>3.31</v>
      </c>
      <c r="O5">
        <f t="shared" si="0"/>
        <v>3.3016920000000001</v>
      </c>
      <c r="P5">
        <f t="shared" si="1"/>
        <v>8.3079999999999821E-3</v>
      </c>
      <c r="Q5" s="1" t="s">
        <v>2</v>
      </c>
      <c r="R5" s="1" t="s">
        <v>15</v>
      </c>
    </row>
    <row r="6" spans="1:22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f>IF(Tbl_Raw[[#This Row],[sex]]="Male",1,0)</f>
        <v>0</v>
      </c>
      <c r="H6">
        <f>IF(Tbl_Raw[[#This Row],[smoker]]="Yes",1,0)</f>
        <v>0</v>
      </c>
      <c r="I6">
        <f>IF(Tbl_Raw[[#This Row],[time]]="Dinner",1,0)</f>
        <v>1</v>
      </c>
      <c r="J6">
        <f>IF(Tbl_Raw[[#This Row],[day]]="Sun",1,0)</f>
        <v>1</v>
      </c>
      <c r="K6">
        <f>IF(Tbl_Raw[[#This Row],[day]]="Sat",1,0)</f>
        <v>0</v>
      </c>
      <c r="L6">
        <f>IF(Tbl_Raw[[#This Row],[day]]="Thur",1,0)</f>
        <v>0</v>
      </c>
      <c r="M6">
        <f>IF(Tbl_Raw[[#This Row],[day]]="Fri",1,0)</f>
        <v>0</v>
      </c>
      <c r="N6">
        <v>3.61</v>
      </c>
      <c r="O6">
        <f t="shared" si="0"/>
        <v>3.7397959999999997</v>
      </c>
      <c r="P6">
        <f t="shared" si="1"/>
        <v>-0.1297959999999998</v>
      </c>
      <c r="Q6" s="1" t="s">
        <v>3</v>
      </c>
      <c r="R6" s="1" t="s">
        <v>16</v>
      </c>
    </row>
    <row r="7" spans="1:22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f>IF(Tbl_Raw[[#This Row],[sex]]="Male",1,0)</f>
        <v>1</v>
      </c>
      <c r="H7">
        <f>IF(Tbl_Raw[[#This Row],[smoker]]="Yes",1,0)</f>
        <v>0</v>
      </c>
      <c r="I7">
        <f>IF(Tbl_Raw[[#This Row],[time]]="Dinner",1,0)</f>
        <v>1</v>
      </c>
      <c r="J7">
        <f>IF(Tbl_Raw[[#This Row],[day]]="Sun",1,0)</f>
        <v>1</v>
      </c>
      <c r="K7">
        <f>IF(Tbl_Raw[[#This Row],[day]]="Sat",1,0)</f>
        <v>0</v>
      </c>
      <c r="L7">
        <f>IF(Tbl_Raw[[#This Row],[day]]="Thur",1,0)</f>
        <v>0</v>
      </c>
      <c r="M7">
        <f>IF(Tbl_Raw[[#This Row],[day]]="Fri",1,0)</f>
        <v>0</v>
      </c>
      <c r="N7">
        <v>4.71</v>
      </c>
      <c r="O7">
        <f t="shared" si="0"/>
        <v>3.8058759999999996</v>
      </c>
      <c r="P7">
        <f t="shared" si="1"/>
        <v>0.90412400000000037</v>
      </c>
      <c r="Q7" s="1" t="s">
        <v>4</v>
      </c>
      <c r="R7" s="1" t="s">
        <v>17</v>
      </c>
    </row>
    <row r="8" spans="1:22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f>IF(Tbl_Raw[[#This Row],[sex]]="Male",1,0)</f>
        <v>1</v>
      </c>
      <c r="H8">
        <f>IF(Tbl_Raw[[#This Row],[smoker]]="Yes",1,0)</f>
        <v>0</v>
      </c>
      <c r="I8">
        <f>IF(Tbl_Raw[[#This Row],[time]]="Dinner",1,0)</f>
        <v>1</v>
      </c>
      <c r="J8">
        <f>IF(Tbl_Raw[[#This Row],[day]]="Sun",1,0)</f>
        <v>1</v>
      </c>
      <c r="K8">
        <f>IF(Tbl_Raw[[#This Row],[day]]="Sat",1,0)</f>
        <v>0</v>
      </c>
      <c r="L8">
        <f>IF(Tbl_Raw[[#This Row],[day]]="Thur",1,0)</f>
        <v>0</v>
      </c>
      <c r="M8">
        <f>IF(Tbl_Raw[[#This Row],[day]]="Fri",1,0)</f>
        <v>0</v>
      </c>
      <c r="N8">
        <v>2</v>
      </c>
      <c r="O8">
        <f t="shared" si="0"/>
        <v>1.894188</v>
      </c>
      <c r="P8">
        <f t="shared" si="1"/>
        <v>0.10581200000000002</v>
      </c>
      <c r="Q8" s="1" t="s">
        <v>18</v>
      </c>
      <c r="R8" s="1" t="s">
        <v>19</v>
      </c>
    </row>
    <row r="9" spans="1:22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f>IF(Tbl_Raw[[#This Row],[sex]]="Male",1,0)</f>
        <v>1</v>
      </c>
      <c r="H9">
        <f>IF(Tbl_Raw[[#This Row],[smoker]]="Yes",1,0)</f>
        <v>0</v>
      </c>
      <c r="I9">
        <f>IF(Tbl_Raw[[#This Row],[time]]="Dinner",1,0)</f>
        <v>1</v>
      </c>
      <c r="J9">
        <f>IF(Tbl_Raw[[#This Row],[day]]="Sun",1,0)</f>
        <v>1</v>
      </c>
      <c r="K9">
        <f>IF(Tbl_Raw[[#This Row],[day]]="Sat",1,0)</f>
        <v>0</v>
      </c>
      <c r="L9">
        <f>IF(Tbl_Raw[[#This Row],[day]]="Thur",1,0)</f>
        <v>0</v>
      </c>
      <c r="M9">
        <f>IF(Tbl_Raw[[#This Row],[day]]="Fri",1,0)</f>
        <v>0</v>
      </c>
      <c r="N9">
        <v>3.12</v>
      </c>
      <c r="O9">
        <f t="shared" si="0"/>
        <v>3.9559719999999996</v>
      </c>
      <c r="P9">
        <f t="shared" si="1"/>
        <v>-0.83597199999999949</v>
      </c>
      <c r="Q9" s="1" t="s">
        <v>6</v>
      </c>
      <c r="R9" s="1" t="s">
        <v>20</v>
      </c>
    </row>
    <row r="10" spans="1:22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f>IF(Tbl_Raw[[#This Row],[sex]]="Male",1,0)</f>
        <v>1</v>
      </c>
      <c r="H10">
        <f>IF(Tbl_Raw[[#This Row],[smoker]]="Yes",1,0)</f>
        <v>0</v>
      </c>
      <c r="I10">
        <f>IF(Tbl_Raw[[#This Row],[time]]="Dinner",1,0)</f>
        <v>1</v>
      </c>
      <c r="J10">
        <f>IF(Tbl_Raw[[#This Row],[day]]="Sun",1,0)</f>
        <v>1</v>
      </c>
      <c r="K10">
        <f>IF(Tbl_Raw[[#This Row],[day]]="Sat",1,0)</f>
        <v>0</v>
      </c>
      <c r="L10">
        <f>IF(Tbl_Raw[[#This Row],[day]]="Thur",1,0)</f>
        <v>0</v>
      </c>
      <c r="M10">
        <f>IF(Tbl_Raw[[#This Row],[day]]="Fri",1,0)</f>
        <v>0</v>
      </c>
      <c r="N10">
        <v>1.96</v>
      </c>
      <c r="O10">
        <f t="shared" si="0"/>
        <v>2.4860759999999997</v>
      </c>
      <c r="P10">
        <f t="shared" si="1"/>
        <v>-0.52607599999999977</v>
      </c>
    </row>
    <row r="11" spans="1:22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f>IF(Tbl_Raw[[#This Row],[sex]]="Male",1,0)</f>
        <v>1</v>
      </c>
      <c r="H11">
        <f>IF(Tbl_Raw[[#This Row],[smoker]]="Yes",1,0)</f>
        <v>0</v>
      </c>
      <c r="I11">
        <f>IF(Tbl_Raw[[#This Row],[time]]="Dinner",1,0)</f>
        <v>1</v>
      </c>
      <c r="J11">
        <f>IF(Tbl_Raw[[#This Row],[day]]="Sun",1,0)</f>
        <v>1</v>
      </c>
      <c r="K11">
        <f>IF(Tbl_Raw[[#This Row],[day]]="Sat",1,0)</f>
        <v>0</v>
      </c>
      <c r="L11">
        <f>IF(Tbl_Raw[[#This Row],[day]]="Thur",1,0)</f>
        <v>0</v>
      </c>
      <c r="M11">
        <f>IF(Tbl_Raw[[#This Row],[day]]="Fri",1,0)</f>
        <v>0</v>
      </c>
      <c r="N11">
        <v>3.23</v>
      </c>
      <c r="O11">
        <f t="shared" si="0"/>
        <v>2.4615320000000001</v>
      </c>
      <c r="P11">
        <f t="shared" si="1"/>
        <v>0.76846799999999993</v>
      </c>
    </row>
    <row r="12" spans="1:22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f>IF(Tbl_Raw[[#This Row],[sex]]="Male",1,0)</f>
        <v>1</v>
      </c>
      <c r="H12">
        <f>IF(Tbl_Raw[[#This Row],[smoker]]="Yes",1,0)</f>
        <v>0</v>
      </c>
      <c r="I12">
        <f>IF(Tbl_Raw[[#This Row],[time]]="Dinner",1,0)</f>
        <v>1</v>
      </c>
      <c r="J12">
        <f>IF(Tbl_Raw[[#This Row],[day]]="Sun",1,0)</f>
        <v>1</v>
      </c>
      <c r="K12">
        <f>IF(Tbl_Raw[[#This Row],[day]]="Sat",1,0)</f>
        <v>0</v>
      </c>
      <c r="L12">
        <f>IF(Tbl_Raw[[#This Row],[day]]="Thur",1,0)</f>
        <v>0</v>
      </c>
      <c r="M12">
        <f>IF(Tbl_Raw[[#This Row],[day]]="Fri",1,0)</f>
        <v>0</v>
      </c>
      <c r="N12">
        <v>1.71</v>
      </c>
      <c r="O12">
        <f t="shared" si="0"/>
        <v>2.0357880000000002</v>
      </c>
      <c r="P12">
        <f t="shared" si="1"/>
        <v>-0.32578800000000019</v>
      </c>
    </row>
    <row r="13" spans="1:22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f>IF(Tbl_Raw[[#This Row],[sex]]="Male",1,0)</f>
        <v>0</v>
      </c>
      <c r="H13">
        <f>IF(Tbl_Raw[[#This Row],[smoker]]="Yes",1,0)</f>
        <v>0</v>
      </c>
      <c r="I13">
        <f>IF(Tbl_Raw[[#This Row],[time]]="Dinner",1,0)</f>
        <v>1</v>
      </c>
      <c r="J13">
        <f>IF(Tbl_Raw[[#This Row],[day]]="Sun",1,0)</f>
        <v>1</v>
      </c>
      <c r="K13">
        <f>IF(Tbl_Raw[[#This Row],[day]]="Sat",1,0)</f>
        <v>0</v>
      </c>
      <c r="L13">
        <f>IF(Tbl_Raw[[#This Row],[day]]="Thur",1,0)</f>
        <v>0</v>
      </c>
      <c r="M13">
        <f>IF(Tbl_Raw[[#This Row],[day]]="Fri",1,0)</f>
        <v>0</v>
      </c>
      <c r="N13">
        <v>5</v>
      </c>
      <c r="O13">
        <f t="shared" si="0"/>
        <v>4.7470439999999998</v>
      </c>
      <c r="P13">
        <f t="shared" si="1"/>
        <v>0.25295600000000018</v>
      </c>
    </row>
    <row r="14" spans="1:22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f>IF(Tbl_Raw[[#This Row],[sex]]="Male",1,0)</f>
        <v>1</v>
      </c>
      <c r="H14">
        <f>IF(Tbl_Raw[[#This Row],[smoker]]="Yes",1,0)</f>
        <v>0</v>
      </c>
      <c r="I14">
        <f>IF(Tbl_Raw[[#This Row],[time]]="Dinner",1,0)</f>
        <v>1</v>
      </c>
      <c r="J14">
        <f>IF(Tbl_Raw[[#This Row],[day]]="Sun",1,0)</f>
        <v>1</v>
      </c>
      <c r="K14">
        <f>IF(Tbl_Raw[[#This Row],[day]]="Sat",1,0)</f>
        <v>0</v>
      </c>
      <c r="L14">
        <f>IF(Tbl_Raw[[#This Row],[day]]="Thur",1,0)</f>
        <v>0</v>
      </c>
      <c r="M14">
        <f>IF(Tbl_Raw[[#This Row],[day]]="Fri",1,0)</f>
        <v>0</v>
      </c>
      <c r="N14">
        <v>1.57</v>
      </c>
      <c r="O14">
        <f t="shared" si="0"/>
        <v>2.5219480000000001</v>
      </c>
      <c r="P14">
        <f t="shared" si="1"/>
        <v>-0.95194800000000002</v>
      </c>
    </row>
    <row r="15" spans="1:22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f>IF(Tbl_Raw[[#This Row],[sex]]="Male",1,0)</f>
        <v>1</v>
      </c>
      <c r="H15">
        <f>IF(Tbl_Raw[[#This Row],[smoker]]="Yes",1,0)</f>
        <v>0</v>
      </c>
      <c r="I15">
        <f>IF(Tbl_Raw[[#This Row],[time]]="Dinner",1,0)</f>
        <v>1</v>
      </c>
      <c r="J15">
        <f>IF(Tbl_Raw[[#This Row],[day]]="Sun",1,0)</f>
        <v>1</v>
      </c>
      <c r="K15">
        <f>IF(Tbl_Raw[[#This Row],[day]]="Sat",1,0)</f>
        <v>0</v>
      </c>
      <c r="L15">
        <f>IF(Tbl_Raw[[#This Row],[day]]="Thur",1,0)</f>
        <v>0</v>
      </c>
      <c r="M15">
        <f>IF(Tbl_Raw[[#This Row],[day]]="Fri",1,0)</f>
        <v>0</v>
      </c>
      <c r="N15">
        <v>3</v>
      </c>
      <c r="O15">
        <f t="shared" si="0"/>
        <v>3.1582919999999999</v>
      </c>
      <c r="P15">
        <f t="shared" si="1"/>
        <v>-0.15829199999999988</v>
      </c>
    </row>
    <row r="16" spans="1:22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f>IF(Tbl_Raw[[#This Row],[sex]]="Male",1,0)</f>
        <v>0</v>
      </c>
      <c r="H16">
        <f>IF(Tbl_Raw[[#This Row],[smoker]]="Yes",1,0)</f>
        <v>0</v>
      </c>
      <c r="I16">
        <f>IF(Tbl_Raw[[#This Row],[time]]="Dinner",1,0)</f>
        <v>1</v>
      </c>
      <c r="J16">
        <f>IF(Tbl_Raw[[#This Row],[day]]="Sun",1,0)</f>
        <v>1</v>
      </c>
      <c r="K16">
        <f>IF(Tbl_Raw[[#This Row],[day]]="Sat",1,0)</f>
        <v>0</v>
      </c>
      <c r="L16">
        <f>IF(Tbl_Raw[[#This Row],[day]]="Thur",1,0)</f>
        <v>0</v>
      </c>
      <c r="M16">
        <f>IF(Tbl_Raw[[#This Row],[day]]="Fri",1,0)</f>
        <v>0</v>
      </c>
      <c r="N16">
        <v>3.02</v>
      </c>
      <c r="O16">
        <f t="shared" si="0"/>
        <v>2.4662519999999999</v>
      </c>
      <c r="P16">
        <f t="shared" si="1"/>
        <v>0.55374800000000013</v>
      </c>
    </row>
    <row r="17" spans="1:16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f>IF(Tbl_Raw[[#This Row],[sex]]="Male",1,0)</f>
        <v>1</v>
      </c>
      <c r="H17">
        <f>IF(Tbl_Raw[[#This Row],[smoker]]="Yes",1,0)</f>
        <v>0</v>
      </c>
      <c r="I17">
        <f>IF(Tbl_Raw[[#This Row],[time]]="Dinner",1,0)</f>
        <v>1</v>
      </c>
      <c r="J17">
        <f>IF(Tbl_Raw[[#This Row],[day]]="Sun",1,0)</f>
        <v>1</v>
      </c>
      <c r="K17">
        <f>IF(Tbl_Raw[[#This Row],[day]]="Sat",1,0)</f>
        <v>0</v>
      </c>
      <c r="L17">
        <f>IF(Tbl_Raw[[#This Row],[day]]="Thur",1,0)</f>
        <v>0</v>
      </c>
      <c r="M17">
        <f>IF(Tbl_Raw[[#This Row],[day]]="Fri",1,0)</f>
        <v>0</v>
      </c>
      <c r="N17">
        <v>3.92</v>
      </c>
      <c r="O17">
        <f t="shared" si="0"/>
        <v>3.1034519999999999</v>
      </c>
      <c r="P17">
        <f t="shared" si="1"/>
        <v>0.81654800000000005</v>
      </c>
    </row>
    <row r="18" spans="1:16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f>IF(Tbl_Raw[[#This Row],[sex]]="Male",1,0)</f>
        <v>0</v>
      </c>
      <c r="H18">
        <f>IF(Tbl_Raw[[#This Row],[smoker]]="Yes",1,0)</f>
        <v>0</v>
      </c>
      <c r="I18">
        <f>IF(Tbl_Raw[[#This Row],[time]]="Dinner",1,0)</f>
        <v>1</v>
      </c>
      <c r="J18">
        <f>IF(Tbl_Raw[[#This Row],[day]]="Sun",1,0)</f>
        <v>1</v>
      </c>
      <c r="K18">
        <f>IF(Tbl_Raw[[#This Row],[day]]="Sat",1,0)</f>
        <v>0</v>
      </c>
      <c r="L18">
        <f>IF(Tbl_Raw[[#This Row],[day]]="Thur",1,0)</f>
        <v>0</v>
      </c>
      <c r="M18">
        <f>IF(Tbl_Raw[[#This Row],[day]]="Fri",1,0)</f>
        <v>0</v>
      </c>
      <c r="N18">
        <v>1.67</v>
      </c>
      <c r="O18">
        <f t="shared" si="0"/>
        <v>2.217552</v>
      </c>
      <c r="P18">
        <f t="shared" si="1"/>
        <v>-0.54755200000000004</v>
      </c>
    </row>
    <row r="19" spans="1:16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f>IF(Tbl_Raw[[#This Row],[sex]]="Male",1,0)</f>
        <v>1</v>
      </c>
      <c r="H19">
        <f>IF(Tbl_Raw[[#This Row],[smoker]]="Yes",1,0)</f>
        <v>0</v>
      </c>
      <c r="I19">
        <f>IF(Tbl_Raw[[#This Row],[time]]="Dinner",1,0)</f>
        <v>1</v>
      </c>
      <c r="J19">
        <f>IF(Tbl_Raw[[#This Row],[day]]="Sun",1,0)</f>
        <v>1</v>
      </c>
      <c r="K19">
        <f>IF(Tbl_Raw[[#This Row],[day]]="Sat",1,0)</f>
        <v>0</v>
      </c>
      <c r="L19">
        <f>IF(Tbl_Raw[[#This Row],[day]]="Thur",1,0)</f>
        <v>0</v>
      </c>
      <c r="M19">
        <f>IF(Tbl_Raw[[#This Row],[day]]="Fri",1,0)</f>
        <v>0</v>
      </c>
      <c r="N19">
        <v>3.71</v>
      </c>
      <c r="O19">
        <f t="shared" si="0"/>
        <v>2.780176</v>
      </c>
      <c r="P19">
        <f t="shared" si="1"/>
        <v>0.92982399999999998</v>
      </c>
    </row>
    <row r="20" spans="1:16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f>IF(Tbl_Raw[[#This Row],[sex]]="Male",1,0)</f>
        <v>0</v>
      </c>
      <c r="H20">
        <f>IF(Tbl_Raw[[#This Row],[smoker]]="Yes",1,0)</f>
        <v>0</v>
      </c>
      <c r="I20">
        <f>IF(Tbl_Raw[[#This Row],[time]]="Dinner",1,0)</f>
        <v>1</v>
      </c>
      <c r="J20">
        <f>IF(Tbl_Raw[[#This Row],[day]]="Sun",1,0)</f>
        <v>1</v>
      </c>
      <c r="K20">
        <f>IF(Tbl_Raw[[#This Row],[day]]="Sat",1,0)</f>
        <v>0</v>
      </c>
      <c r="L20">
        <f>IF(Tbl_Raw[[#This Row],[day]]="Thur",1,0)</f>
        <v>0</v>
      </c>
      <c r="M20">
        <f>IF(Tbl_Raw[[#This Row],[day]]="Fri",1,0)</f>
        <v>0</v>
      </c>
      <c r="N20">
        <v>3.5</v>
      </c>
      <c r="O20">
        <f t="shared" si="0"/>
        <v>2.8443679999999998</v>
      </c>
      <c r="P20">
        <f t="shared" si="1"/>
        <v>0.65563200000000021</v>
      </c>
    </row>
    <row r="21" spans="1:16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f>IF(Tbl_Raw[[#This Row],[sex]]="Male",1,0)</f>
        <v>1</v>
      </c>
      <c r="H21">
        <f>IF(Tbl_Raw[[#This Row],[smoker]]="Yes",1,0)</f>
        <v>0</v>
      </c>
      <c r="I21">
        <f>IF(Tbl_Raw[[#This Row],[time]]="Dinner",1,0)</f>
        <v>1</v>
      </c>
      <c r="J21">
        <f>IF(Tbl_Raw[[#This Row],[day]]="Sun",1,0)</f>
        <v>0</v>
      </c>
      <c r="K21">
        <f>IF(Tbl_Raw[[#This Row],[day]]="Sat",1,0)</f>
        <v>1</v>
      </c>
      <c r="L21">
        <f>IF(Tbl_Raw[[#This Row],[day]]="Thur",1,0)</f>
        <v>0</v>
      </c>
      <c r="M21">
        <f>IF(Tbl_Raw[[#This Row],[day]]="Fri",1,0)</f>
        <v>0</v>
      </c>
      <c r="N21">
        <v>3.35</v>
      </c>
      <c r="O21">
        <f t="shared" si="0"/>
        <v>3.1917599999999995</v>
      </c>
      <c r="P21">
        <f t="shared" si="1"/>
        <v>0.1582400000000006</v>
      </c>
    </row>
    <row r="22" spans="1:16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f>IF(Tbl_Raw[[#This Row],[sex]]="Male",1,0)</f>
        <v>1</v>
      </c>
      <c r="H22">
        <f>IF(Tbl_Raw[[#This Row],[smoker]]="Yes",1,0)</f>
        <v>0</v>
      </c>
      <c r="I22">
        <f>IF(Tbl_Raw[[#This Row],[time]]="Dinner",1,0)</f>
        <v>1</v>
      </c>
      <c r="J22">
        <f>IF(Tbl_Raw[[#This Row],[day]]="Sun",1,0)</f>
        <v>0</v>
      </c>
      <c r="K22">
        <f>IF(Tbl_Raw[[#This Row],[day]]="Sat",1,0)</f>
        <v>1</v>
      </c>
      <c r="L22">
        <f>IF(Tbl_Raw[[#This Row],[day]]="Thur",1,0)</f>
        <v>0</v>
      </c>
      <c r="M22">
        <f>IF(Tbl_Raw[[#This Row],[day]]="Fri",1,0)</f>
        <v>0</v>
      </c>
      <c r="N22">
        <v>4.08</v>
      </c>
      <c r="O22">
        <f t="shared" si="0"/>
        <v>2.7579479999999998</v>
      </c>
      <c r="P22">
        <f t="shared" si="1"/>
        <v>1.3220520000000002</v>
      </c>
    </row>
    <row r="23" spans="1:16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f>IF(Tbl_Raw[[#This Row],[sex]]="Male",1,0)</f>
        <v>0</v>
      </c>
      <c r="H23">
        <f>IF(Tbl_Raw[[#This Row],[smoker]]="Yes",1,0)</f>
        <v>0</v>
      </c>
      <c r="I23">
        <f>IF(Tbl_Raw[[#This Row],[time]]="Dinner",1,0)</f>
        <v>1</v>
      </c>
      <c r="J23">
        <f>IF(Tbl_Raw[[#This Row],[day]]="Sun",1,0)</f>
        <v>0</v>
      </c>
      <c r="K23">
        <f>IF(Tbl_Raw[[#This Row],[day]]="Sat",1,0)</f>
        <v>1</v>
      </c>
      <c r="L23">
        <f>IF(Tbl_Raw[[#This Row],[day]]="Thur",1,0)</f>
        <v>0</v>
      </c>
      <c r="M23">
        <f>IF(Tbl_Raw[[#This Row],[day]]="Fri",1,0)</f>
        <v>0</v>
      </c>
      <c r="N23">
        <v>2.75</v>
      </c>
      <c r="O23">
        <f t="shared" si="0"/>
        <v>2.9816760000000002</v>
      </c>
      <c r="P23">
        <f t="shared" si="1"/>
        <v>-0.23167600000000022</v>
      </c>
    </row>
    <row r="24" spans="1:16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f>IF(Tbl_Raw[[#This Row],[sex]]="Male",1,0)</f>
        <v>0</v>
      </c>
      <c r="H24">
        <f>IF(Tbl_Raw[[#This Row],[smoker]]="Yes",1,0)</f>
        <v>0</v>
      </c>
      <c r="I24">
        <f>IF(Tbl_Raw[[#This Row],[time]]="Dinner",1,0)</f>
        <v>1</v>
      </c>
      <c r="J24">
        <f>IF(Tbl_Raw[[#This Row],[day]]="Sun",1,0)</f>
        <v>0</v>
      </c>
      <c r="K24">
        <f>IF(Tbl_Raw[[#This Row],[day]]="Sat",1,0)</f>
        <v>1</v>
      </c>
      <c r="L24">
        <f>IF(Tbl_Raw[[#This Row],[day]]="Thur",1,0)</f>
        <v>0</v>
      </c>
      <c r="M24">
        <f>IF(Tbl_Raw[[#This Row],[day]]="Fri",1,0)</f>
        <v>0</v>
      </c>
      <c r="N24">
        <v>2.23</v>
      </c>
      <c r="O24">
        <f t="shared" si="0"/>
        <v>2.5549879999999998</v>
      </c>
      <c r="P24">
        <f t="shared" si="1"/>
        <v>-0.32498799999999983</v>
      </c>
    </row>
    <row r="25" spans="1:16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f>IF(Tbl_Raw[[#This Row],[sex]]="Male",1,0)</f>
        <v>1</v>
      </c>
      <c r="H25">
        <f>IF(Tbl_Raw[[#This Row],[smoker]]="Yes",1,0)</f>
        <v>0</v>
      </c>
      <c r="I25">
        <f>IF(Tbl_Raw[[#This Row],[time]]="Dinner",1,0)</f>
        <v>1</v>
      </c>
      <c r="J25">
        <f>IF(Tbl_Raw[[#This Row],[day]]="Sun",1,0)</f>
        <v>0</v>
      </c>
      <c r="K25">
        <f>IF(Tbl_Raw[[#This Row],[day]]="Sat",1,0)</f>
        <v>1</v>
      </c>
      <c r="L25">
        <f>IF(Tbl_Raw[[#This Row],[day]]="Thur",1,0)</f>
        <v>0</v>
      </c>
      <c r="M25">
        <f>IF(Tbl_Raw[[#This Row],[day]]="Fri",1,0)</f>
        <v>0</v>
      </c>
      <c r="N25">
        <v>7.58</v>
      </c>
      <c r="O25">
        <f t="shared" si="0"/>
        <v>5.139748</v>
      </c>
      <c r="P25">
        <f t="shared" si="1"/>
        <v>2.4402520000000001</v>
      </c>
    </row>
    <row r="26" spans="1:16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f>IF(Tbl_Raw[[#This Row],[sex]]="Male",1,0)</f>
        <v>1</v>
      </c>
      <c r="H26">
        <f>IF(Tbl_Raw[[#This Row],[smoker]]="Yes",1,0)</f>
        <v>0</v>
      </c>
      <c r="I26">
        <f>IF(Tbl_Raw[[#This Row],[time]]="Dinner",1,0)</f>
        <v>1</v>
      </c>
      <c r="J26">
        <f>IF(Tbl_Raw[[#This Row],[day]]="Sun",1,0)</f>
        <v>0</v>
      </c>
      <c r="K26">
        <f>IF(Tbl_Raw[[#This Row],[day]]="Sat",1,0)</f>
        <v>1</v>
      </c>
      <c r="L26">
        <f>IF(Tbl_Raw[[#This Row],[day]]="Thur",1,0)</f>
        <v>0</v>
      </c>
      <c r="M26">
        <f>IF(Tbl_Raw[[#This Row],[day]]="Fri",1,0)</f>
        <v>0</v>
      </c>
      <c r="N26">
        <v>3.18</v>
      </c>
      <c r="O26">
        <f t="shared" si="0"/>
        <v>2.9373079999999998</v>
      </c>
      <c r="P26">
        <f t="shared" si="1"/>
        <v>0.24269200000000035</v>
      </c>
    </row>
    <row r="27" spans="1:16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f>IF(Tbl_Raw[[#This Row],[sex]]="Male",1,0)</f>
        <v>1</v>
      </c>
      <c r="H27">
        <f>IF(Tbl_Raw[[#This Row],[smoker]]="Yes",1,0)</f>
        <v>0</v>
      </c>
      <c r="I27">
        <f>IF(Tbl_Raw[[#This Row],[time]]="Dinner",1,0)</f>
        <v>1</v>
      </c>
      <c r="J27">
        <f>IF(Tbl_Raw[[#This Row],[day]]="Sun",1,0)</f>
        <v>0</v>
      </c>
      <c r="K27">
        <f>IF(Tbl_Raw[[#This Row],[day]]="Sat",1,0)</f>
        <v>1</v>
      </c>
      <c r="L27">
        <f>IF(Tbl_Raw[[#This Row],[day]]="Thur",1,0)</f>
        <v>0</v>
      </c>
      <c r="M27">
        <f>IF(Tbl_Raw[[#This Row],[day]]="Fri",1,0)</f>
        <v>0</v>
      </c>
      <c r="N27">
        <v>2.34</v>
      </c>
      <c r="O27">
        <f t="shared" si="0"/>
        <v>3.0997639999999995</v>
      </c>
      <c r="P27">
        <f t="shared" si="1"/>
        <v>-0.75976399999999966</v>
      </c>
    </row>
    <row r="28" spans="1:16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f>IF(Tbl_Raw[[#This Row],[sex]]="Male",1,0)</f>
        <v>1</v>
      </c>
      <c r="H28">
        <f>IF(Tbl_Raw[[#This Row],[smoker]]="Yes",1,0)</f>
        <v>0</v>
      </c>
      <c r="I28">
        <f>IF(Tbl_Raw[[#This Row],[time]]="Dinner",1,0)</f>
        <v>1</v>
      </c>
      <c r="J28">
        <f>IF(Tbl_Raw[[#This Row],[day]]="Sun",1,0)</f>
        <v>0</v>
      </c>
      <c r="K28">
        <f>IF(Tbl_Raw[[#This Row],[day]]="Sat",1,0)</f>
        <v>1</v>
      </c>
      <c r="L28">
        <f>IF(Tbl_Raw[[#This Row],[day]]="Thur",1,0)</f>
        <v>0</v>
      </c>
      <c r="M28">
        <f>IF(Tbl_Raw[[#This Row],[day]]="Fri",1,0)</f>
        <v>0</v>
      </c>
      <c r="N28">
        <v>2</v>
      </c>
      <c r="O28">
        <f t="shared" si="0"/>
        <v>2.3284279999999997</v>
      </c>
      <c r="P28">
        <f t="shared" si="1"/>
        <v>-0.32842799999999972</v>
      </c>
    </row>
    <row r="29" spans="1:16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f>IF(Tbl_Raw[[#This Row],[sex]]="Male",1,0)</f>
        <v>1</v>
      </c>
      <c r="H29">
        <f>IF(Tbl_Raw[[#This Row],[smoker]]="Yes",1,0)</f>
        <v>0</v>
      </c>
      <c r="I29">
        <f>IF(Tbl_Raw[[#This Row],[time]]="Dinner",1,0)</f>
        <v>1</v>
      </c>
      <c r="J29">
        <f>IF(Tbl_Raw[[#This Row],[day]]="Sun",1,0)</f>
        <v>0</v>
      </c>
      <c r="K29">
        <f>IF(Tbl_Raw[[#This Row],[day]]="Sat",1,0)</f>
        <v>1</v>
      </c>
      <c r="L29">
        <f>IF(Tbl_Raw[[#This Row],[day]]="Thur",1,0)</f>
        <v>0</v>
      </c>
      <c r="M29">
        <f>IF(Tbl_Raw[[#This Row],[day]]="Fri",1,0)</f>
        <v>0</v>
      </c>
      <c r="N29">
        <v>2</v>
      </c>
      <c r="O29">
        <f t="shared" si="0"/>
        <v>2.2642359999999999</v>
      </c>
      <c r="P29">
        <f t="shared" si="1"/>
        <v>-0.26423599999999992</v>
      </c>
    </row>
    <row r="30" spans="1:16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f>IF(Tbl_Raw[[#This Row],[sex]]="Male",1,0)</f>
        <v>1</v>
      </c>
      <c r="H30">
        <f>IF(Tbl_Raw[[#This Row],[smoker]]="Yes",1,0)</f>
        <v>0</v>
      </c>
      <c r="I30">
        <f>IF(Tbl_Raw[[#This Row],[time]]="Dinner",1,0)</f>
        <v>1</v>
      </c>
      <c r="J30">
        <f>IF(Tbl_Raw[[#This Row],[day]]="Sun",1,0)</f>
        <v>0</v>
      </c>
      <c r="K30">
        <f>IF(Tbl_Raw[[#This Row],[day]]="Sat",1,0)</f>
        <v>1</v>
      </c>
      <c r="L30">
        <f>IF(Tbl_Raw[[#This Row],[day]]="Thur",1,0)</f>
        <v>0</v>
      </c>
      <c r="M30">
        <f>IF(Tbl_Raw[[#This Row],[day]]="Fri",1,0)</f>
        <v>0</v>
      </c>
      <c r="N30">
        <v>4.3</v>
      </c>
      <c r="O30">
        <f t="shared" si="0"/>
        <v>3.1147800000000001</v>
      </c>
      <c r="P30">
        <f t="shared" si="1"/>
        <v>1.1852199999999997</v>
      </c>
    </row>
    <row r="31" spans="1:16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f>IF(Tbl_Raw[[#This Row],[sex]]="Male",1,0)</f>
        <v>0</v>
      </c>
      <c r="H31">
        <f>IF(Tbl_Raw[[#This Row],[smoker]]="Yes",1,0)</f>
        <v>0</v>
      </c>
      <c r="I31">
        <f>IF(Tbl_Raw[[#This Row],[time]]="Dinner",1,0)</f>
        <v>1</v>
      </c>
      <c r="J31">
        <f>IF(Tbl_Raw[[#This Row],[day]]="Sun",1,0)</f>
        <v>0</v>
      </c>
      <c r="K31">
        <f>IF(Tbl_Raw[[#This Row],[day]]="Sat",1,0)</f>
        <v>1</v>
      </c>
      <c r="L31">
        <f>IF(Tbl_Raw[[#This Row],[day]]="Thur",1,0)</f>
        <v>0</v>
      </c>
      <c r="M31">
        <f>IF(Tbl_Raw[[#This Row],[day]]="Fri",1,0)</f>
        <v>0</v>
      </c>
      <c r="N31">
        <v>3</v>
      </c>
      <c r="O31">
        <f t="shared" si="0"/>
        <v>2.9212599999999997</v>
      </c>
      <c r="P31">
        <f t="shared" si="1"/>
        <v>7.8740000000000254E-2</v>
      </c>
    </row>
    <row r="32" spans="1:16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f>IF(Tbl_Raw[[#This Row],[sex]]="Male",1,0)</f>
        <v>1</v>
      </c>
      <c r="H32">
        <f>IF(Tbl_Raw[[#This Row],[smoker]]="Yes",1,0)</f>
        <v>0</v>
      </c>
      <c r="I32">
        <f>IF(Tbl_Raw[[#This Row],[time]]="Dinner",1,0)</f>
        <v>1</v>
      </c>
      <c r="J32">
        <f>IF(Tbl_Raw[[#This Row],[day]]="Sun",1,0)</f>
        <v>0</v>
      </c>
      <c r="K32">
        <f>IF(Tbl_Raw[[#This Row],[day]]="Sat",1,0)</f>
        <v>1</v>
      </c>
      <c r="L32">
        <f>IF(Tbl_Raw[[#This Row],[day]]="Thur",1,0)</f>
        <v>0</v>
      </c>
      <c r="M32">
        <f>IF(Tbl_Raw[[#This Row],[day]]="Fri",1,0)</f>
        <v>0</v>
      </c>
      <c r="N32">
        <v>1.45</v>
      </c>
      <c r="O32">
        <f t="shared" si="0"/>
        <v>1.9678200000000001</v>
      </c>
      <c r="P32">
        <f t="shared" si="1"/>
        <v>-0.51782000000000017</v>
      </c>
    </row>
    <row r="33" spans="1:16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f>IF(Tbl_Raw[[#This Row],[sex]]="Male",1,0)</f>
        <v>1</v>
      </c>
      <c r="H33">
        <f>IF(Tbl_Raw[[#This Row],[smoker]]="Yes",1,0)</f>
        <v>0</v>
      </c>
      <c r="I33">
        <f>IF(Tbl_Raw[[#This Row],[time]]="Dinner",1,0)</f>
        <v>1</v>
      </c>
      <c r="J33">
        <f>IF(Tbl_Raw[[#This Row],[day]]="Sun",1,0)</f>
        <v>0</v>
      </c>
      <c r="K33">
        <f>IF(Tbl_Raw[[#This Row],[day]]="Sat",1,0)</f>
        <v>1</v>
      </c>
      <c r="L33">
        <f>IF(Tbl_Raw[[#This Row],[day]]="Thur",1,0)</f>
        <v>0</v>
      </c>
      <c r="M33">
        <f>IF(Tbl_Raw[[#This Row],[day]]="Fri",1,0)</f>
        <v>0</v>
      </c>
      <c r="N33">
        <v>2.5</v>
      </c>
      <c r="O33">
        <f t="shared" si="0"/>
        <v>3.1507399999999999</v>
      </c>
      <c r="P33">
        <f t="shared" si="1"/>
        <v>-0.65073999999999987</v>
      </c>
    </row>
    <row r="34" spans="1:16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f>IF(Tbl_Raw[[#This Row],[sex]]="Male",1,0)</f>
        <v>0</v>
      </c>
      <c r="H34">
        <f>IF(Tbl_Raw[[#This Row],[smoker]]="Yes",1,0)</f>
        <v>0</v>
      </c>
      <c r="I34">
        <f>IF(Tbl_Raw[[#This Row],[time]]="Dinner",1,0)</f>
        <v>1</v>
      </c>
      <c r="J34">
        <f>IF(Tbl_Raw[[#This Row],[day]]="Sun",1,0)</f>
        <v>0</v>
      </c>
      <c r="K34">
        <f>IF(Tbl_Raw[[#This Row],[day]]="Sat",1,0)</f>
        <v>1</v>
      </c>
      <c r="L34">
        <f>IF(Tbl_Raw[[#This Row],[day]]="Thur",1,0)</f>
        <v>0</v>
      </c>
      <c r="M34">
        <f>IF(Tbl_Raw[[#This Row],[day]]="Fri",1,0)</f>
        <v>0</v>
      </c>
      <c r="N34">
        <v>3</v>
      </c>
      <c r="O34">
        <f t="shared" si="0"/>
        <v>2.4879639999999998</v>
      </c>
      <c r="P34">
        <f t="shared" si="1"/>
        <v>0.51203600000000016</v>
      </c>
    </row>
    <row r="35" spans="1:16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f>IF(Tbl_Raw[[#This Row],[sex]]="Male",1,0)</f>
        <v>0</v>
      </c>
      <c r="H35">
        <f>IF(Tbl_Raw[[#This Row],[smoker]]="Yes",1,0)</f>
        <v>0</v>
      </c>
      <c r="I35">
        <f>IF(Tbl_Raw[[#This Row],[time]]="Dinner",1,0)</f>
        <v>1</v>
      </c>
      <c r="J35">
        <f>IF(Tbl_Raw[[#This Row],[day]]="Sun",1,0)</f>
        <v>0</v>
      </c>
      <c r="K35">
        <f>IF(Tbl_Raw[[#This Row],[day]]="Sat",1,0)</f>
        <v>1</v>
      </c>
      <c r="L35">
        <f>IF(Tbl_Raw[[#This Row],[day]]="Thur",1,0)</f>
        <v>0</v>
      </c>
      <c r="M35">
        <f>IF(Tbl_Raw[[#This Row],[day]]="Fri",1,0)</f>
        <v>0</v>
      </c>
      <c r="N35">
        <v>2.4500000000000002</v>
      </c>
      <c r="O35">
        <f t="shared" si="0"/>
        <v>3.3716359999999996</v>
      </c>
      <c r="P35">
        <f t="shared" si="1"/>
        <v>-0.92163599999999946</v>
      </c>
    </row>
    <row r="36" spans="1:16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f>IF(Tbl_Raw[[#This Row],[sex]]="Male",1,0)</f>
        <v>1</v>
      </c>
      <c r="H36">
        <f>IF(Tbl_Raw[[#This Row],[smoker]]="Yes",1,0)</f>
        <v>0</v>
      </c>
      <c r="I36">
        <f>IF(Tbl_Raw[[#This Row],[time]]="Dinner",1,0)</f>
        <v>1</v>
      </c>
      <c r="J36">
        <f>IF(Tbl_Raw[[#This Row],[day]]="Sun",1,0)</f>
        <v>0</v>
      </c>
      <c r="K36">
        <f>IF(Tbl_Raw[[#This Row],[day]]="Sat",1,0)</f>
        <v>1</v>
      </c>
      <c r="L36">
        <f>IF(Tbl_Raw[[#This Row],[day]]="Thur",1,0)</f>
        <v>0</v>
      </c>
      <c r="M36">
        <f>IF(Tbl_Raw[[#This Row],[day]]="Fri",1,0)</f>
        <v>0</v>
      </c>
      <c r="N36">
        <v>3.27</v>
      </c>
      <c r="O36">
        <f t="shared" si="0"/>
        <v>2.7447319999999999</v>
      </c>
      <c r="P36">
        <f t="shared" si="1"/>
        <v>0.52526800000000007</v>
      </c>
    </row>
    <row r="37" spans="1:16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f>IF(Tbl_Raw[[#This Row],[sex]]="Male",1,0)</f>
        <v>1</v>
      </c>
      <c r="H37">
        <f>IF(Tbl_Raw[[#This Row],[smoker]]="Yes",1,0)</f>
        <v>0</v>
      </c>
      <c r="I37">
        <f>IF(Tbl_Raw[[#This Row],[time]]="Dinner",1,0)</f>
        <v>1</v>
      </c>
      <c r="J37">
        <f>IF(Tbl_Raw[[#This Row],[day]]="Sun",1,0)</f>
        <v>0</v>
      </c>
      <c r="K37">
        <f>IF(Tbl_Raw[[#This Row],[day]]="Sat",1,0)</f>
        <v>1</v>
      </c>
      <c r="L37">
        <f>IF(Tbl_Raw[[#This Row],[day]]="Thur",1,0)</f>
        <v>0</v>
      </c>
      <c r="M37">
        <f>IF(Tbl_Raw[[#This Row],[day]]="Fri",1,0)</f>
        <v>0</v>
      </c>
      <c r="N37">
        <v>3.6</v>
      </c>
      <c r="O37">
        <f t="shared" si="0"/>
        <v>3.5136639999999999</v>
      </c>
      <c r="P37">
        <f t="shared" si="1"/>
        <v>8.633600000000019E-2</v>
      </c>
    </row>
    <row r="38" spans="1:16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f>IF(Tbl_Raw[[#This Row],[sex]]="Male",1,0)</f>
        <v>1</v>
      </c>
      <c r="H38">
        <f>IF(Tbl_Raw[[#This Row],[smoker]]="Yes",1,0)</f>
        <v>0</v>
      </c>
      <c r="I38">
        <f>IF(Tbl_Raw[[#This Row],[time]]="Dinner",1,0)</f>
        <v>1</v>
      </c>
      <c r="J38">
        <f>IF(Tbl_Raw[[#This Row],[day]]="Sun",1,0)</f>
        <v>0</v>
      </c>
      <c r="K38">
        <f>IF(Tbl_Raw[[#This Row],[day]]="Sat",1,0)</f>
        <v>1</v>
      </c>
      <c r="L38">
        <f>IF(Tbl_Raw[[#This Row],[day]]="Thur",1,0)</f>
        <v>0</v>
      </c>
      <c r="M38">
        <f>IF(Tbl_Raw[[#This Row],[day]]="Fri",1,0)</f>
        <v>0</v>
      </c>
      <c r="N38">
        <v>2</v>
      </c>
      <c r="O38">
        <f t="shared" si="0"/>
        <v>2.7820640000000001</v>
      </c>
      <c r="P38">
        <f t="shared" si="1"/>
        <v>-0.78206400000000009</v>
      </c>
    </row>
    <row r="39" spans="1:16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f>IF(Tbl_Raw[[#This Row],[sex]]="Male",1,0)</f>
        <v>0</v>
      </c>
      <c r="H39">
        <f>IF(Tbl_Raw[[#This Row],[smoker]]="Yes",1,0)</f>
        <v>0</v>
      </c>
      <c r="I39">
        <f>IF(Tbl_Raw[[#This Row],[time]]="Dinner",1,0)</f>
        <v>1</v>
      </c>
      <c r="J39">
        <f>IF(Tbl_Raw[[#This Row],[day]]="Sun",1,0)</f>
        <v>0</v>
      </c>
      <c r="K39">
        <f>IF(Tbl_Raw[[#This Row],[day]]="Sat",1,0)</f>
        <v>1</v>
      </c>
      <c r="L39">
        <f>IF(Tbl_Raw[[#This Row],[day]]="Thur",1,0)</f>
        <v>0</v>
      </c>
      <c r="M39">
        <f>IF(Tbl_Raw[[#This Row],[day]]="Fri",1,0)</f>
        <v>0</v>
      </c>
      <c r="N39">
        <v>3.07</v>
      </c>
      <c r="O39">
        <f t="shared" si="0"/>
        <v>2.840592</v>
      </c>
      <c r="P39">
        <f t="shared" si="1"/>
        <v>0.22940799999999983</v>
      </c>
    </row>
    <row r="40" spans="1:16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f>IF(Tbl_Raw[[#This Row],[sex]]="Male",1,0)</f>
        <v>1</v>
      </c>
      <c r="H40">
        <f>IF(Tbl_Raw[[#This Row],[smoker]]="Yes",1,0)</f>
        <v>0</v>
      </c>
      <c r="I40">
        <f>IF(Tbl_Raw[[#This Row],[time]]="Dinner",1,0)</f>
        <v>1</v>
      </c>
      <c r="J40">
        <f>IF(Tbl_Raw[[#This Row],[day]]="Sun",1,0)</f>
        <v>0</v>
      </c>
      <c r="K40">
        <f>IF(Tbl_Raw[[#This Row],[day]]="Sat",1,0)</f>
        <v>1</v>
      </c>
      <c r="L40">
        <f>IF(Tbl_Raw[[#This Row],[day]]="Thur",1,0)</f>
        <v>0</v>
      </c>
      <c r="M40">
        <f>IF(Tbl_Raw[[#This Row],[day]]="Fri",1,0)</f>
        <v>0</v>
      </c>
      <c r="N40">
        <v>2.31</v>
      </c>
      <c r="O40">
        <f t="shared" si="0"/>
        <v>3.0067360000000001</v>
      </c>
      <c r="P40">
        <f t="shared" si="1"/>
        <v>-0.69673600000000002</v>
      </c>
    </row>
    <row r="41" spans="1:16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f>IF(Tbl_Raw[[#This Row],[sex]]="Male",1,0)</f>
        <v>1</v>
      </c>
      <c r="H41">
        <f>IF(Tbl_Raw[[#This Row],[smoker]]="Yes",1,0)</f>
        <v>0</v>
      </c>
      <c r="I41">
        <f>IF(Tbl_Raw[[#This Row],[time]]="Dinner",1,0)</f>
        <v>1</v>
      </c>
      <c r="J41">
        <f>IF(Tbl_Raw[[#This Row],[day]]="Sun",1,0)</f>
        <v>0</v>
      </c>
      <c r="K41">
        <f>IF(Tbl_Raw[[#This Row],[day]]="Sat",1,0)</f>
        <v>1</v>
      </c>
      <c r="L41">
        <f>IF(Tbl_Raw[[#This Row],[day]]="Thur",1,0)</f>
        <v>0</v>
      </c>
      <c r="M41">
        <f>IF(Tbl_Raw[[#This Row],[day]]="Fri",1,0)</f>
        <v>0</v>
      </c>
      <c r="N41">
        <v>5</v>
      </c>
      <c r="O41">
        <f t="shared" si="0"/>
        <v>4.1942880000000002</v>
      </c>
      <c r="P41">
        <f t="shared" si="1"/>
        <v>0.80571199999999976</v>
      </c>
    </row>
    <row r="42" spans="1:16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f>IF(Tbl_Raw[[#This Row],[sex]]="Male",1,0)</f>
        <v>1</v>
      </c>
      <c r="H42">
        <f>IF(Tbl_Raw[[#This Row],[smoker]]="Yes",1,0)</f>
        <v>0</v>
      </c>
      <c r="I42">
        <f>IF(Tbl_Raw[[#This Row],[time]]="Dinner",1,0)</f>
        <v>1</v>
      </c>
      <c r="J42">
        <f>IF(Tbl_Raw[[#This Row],[day]]="Sun",1,0)</f>
        <v>0</v>
      </c>
      <c r="K42">
        <f>IF(Tbl_Raw[[#This Row],[day]]="Sat",1,0)</f>
        <v>1</v>
      </c>
      <c r="L42">
        <f>IF(Tbl_Raw[[#This Row],[day]]="Thur",1,0)</f>
        <v>0</v>
      </c>
      <c r="M42">
        <f>IF(Tbl_Raw[[#This Row],[day]]="Fri",1,0)</f>
        <v>0</v>
      </c>
      <c r="N42">
        <v>2.2400000000000002</v>
      </c>
      <c r="O42">
        <f t="shared" si="0"/>
        <v>2.7565759999999999</v>
      </c>
      <c r="P42">
        <f t="shared" si="1"/>
        <v>-0.5165759999999997</v>
      </c>
    </row>
    <row r="43" spans="1:16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f>IF(Tbl_Raw[[#This Row],[sex]]="Male",1,0)</f>
        <v>1</v>
      </c>
      <c r="H43">
        <f>IF(Tbl_Raw[[#This Row],[smoker]]="Yes",1,0)</f>
        <v>0</v>
      </c>
      <c r="I43">
        <f>IF(Tbl_Raw[[#This Row],[time]]="Dinner",1,0)</f>
        <v>1</v>
      </c>
      <c r="J43">
        <f>IF(Tbl_Raw[[#This Row],[day]]="Sun",1,0)</f>
        <v>1</v>
      </c>
      <c r="K43">
        <f>IF(Tbl_Raw[[#This Row],[day]]="Sat",1,0)</f>
        <v>0</v>
      </c>
      <c r="L43">
        <f>IF(Tbl_Raw[[#This Row],[day]]="Thur",1,0)</f>
        <v>0</v>
      </c>
      <c r="M43">
        <f>IF(Tbl_Raw[[#This Row],[day]]="Fri",1,0)</f>
        <v>0</v>
      </c>
      <c r="N43">
        <v>2.54</v>
      </c>
      <c r="O43">
        <f t="shared" si="0"/>
        <v>2.7145239999999999</v>
      </c>
      <c r="P43">
        <f t="shared" si="1"/>
        <v>-0.1745239999999999</v>
      </c>
    </row>
    <row r="44" spans="1:16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f>IF(Tbl_Raw[[#This Row],[sex]]="Male",1,0)</f>
        <v>1</v>
      </c>
      <c r="H44">
        <f>IF(Tbl_Raw[[#This Row],[smoker]]="Yes",1,0)</f>
        <v>0</v>
      </c>
      <c r="I44">
        <f>IF(Tbl_Raw[[#This Row],[time]]="Dinner",1,0)</f>
        <v>1</v>
      </c>
      <c r="J44">
        <f>IF(Tbl_Raw[[#This Row],[day]]="Sun",1,0)</f>
        <v>1</v>
      </c>
      <c r="K44">
        <f>IF(Tbl_Raw[[#This Row],[day]]="Sat",1,0)</f>
        <v>0</v>
      </c>
      <c r="L44">
        <f>IF(Tbl_Raw[[#This Row],[day]]="Thur",1,0)</f>
        <v>0</v>
      </c>
      <c r="M44">
        <f>IF(Tbl_Raw[[#This Row],[day]]="Fri",1,0)</f>
        <v>0</v>
      </c>
      <c r="N44">
        <v>3.06</v>
      </c>
      <c r="O44">
        <f t="shared" si="0"/>
        <v>2.3822359999999998</v>
      </c>
      <c r="P44">
        <f t="shared" si="1"/>
        <v>0.67776400000000026</v>
      </c>
    </row>
    <row r="45" spans="1:16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f>IF(Tbl_Raw[[#This Row],[sex]]="Male",1,0)</f>
        <v>1</v>
      </c>
      <c r="H45">
        <f>IF(Tbl_Raw[[#This Row],[smoker]]="Yes",1,0)</f>
        <v>0</v>
      </c>
      <c r="I45">
        <f>IF(Tbl_Raw[[#This Row],[time]]="Dinner",1,0)</f>
        <v>1</v>
      </c>
      <c r="J45">
        <f>IF(Tbl_Raw[[#This Row],[day]]="Sun",1,0)</f>
        <v>1</v>
      </c>
      <c r="K45">
        <f>IF(Tbl_Raw[[#This Row],[day]]="Sat",1,0)</f>
        <v>0</v>
      </c>
      <c r="L45">
        <f>IF(Tbl_Raw[[#This Row],[day]]="Thur",1,0)</f>
        <v>0</v>
      </c>
      <c r="M45">
        <f>IF(Tbl_Raw[[#This Row],[day]]="Fri",1,0)</f>
        <v>0</v>
      </c>
      <c r="N45">
        <v>1.32</v>
      </c>
      <c r="O45">
        <f t="shared" si="0"/>
        <v>1.980092</v>
      </c>
      <c r="P45">
        <f t="shared" si="1"/>
        <v>-0.6600919999999999</v>
      </c>
    </row>
    <row r="46" spans="1:16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f>IF(Tbl_Raw[[#This Row],[sex]]="Male",1,0)</f>
        <v>1</v>
      </c>
      <c r="H46">
        <f>IF(Tbl_Raw[[#This Row],[smoker]]="Yes",1,0)</f>
        <v>0</v>
      </c>
      <c r="I46">
        <f>IF(Tbl_Raw[[#This Row],[time]]="Dinner",1,0)</f>
        <v>1</v>
      </c>
      <c r="J46">
        <f>IF(Tbl_Raw[[#This Row],[day]]="Sun",1,0)</f>
        <v>1</v>
      </c>
      <c r="K46">
        <f>IF(Tbl_Raw[[#This Row],[day]]="Sat",1,0)</f>
        <v>0</v>
      </c>
      <c r="L46">
        <f>IF(Tbl_Raw[[#This Row],[day]]="Thur",1,0)</f>
        <v>0</v>
      </c>
      <c r="M46">
        <f>IF(Tbl_Raw[[#This Row],[day]]="Fri",1,0)</f>
        <v>0</v>
      </c>
      <c r="N46">
        <v>5.6</v>
      </c>
      <c r="O46">
        <f t="shared" si="0"/>
        <v>4.2882599999999993</v>
      </c>
      <c r="P46">
        <f t="shared" si="1"/>
        <v>1.3117400000000004</v>
      </c>
    </row>
    <row r="47" spans="1:16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f>IF(Tbl_Raw[[#This Row],[sex]]="Male",1,0)</f>
        <v>1</v>
      </c>
      <c r="H47">
        <f>IF(Tbl_Raw[[#This Row],[smoker]]="Yes",1,0)</f>
        <v>0</v>
      </c>
      <c r="I47">
        <f>IF(Tbl_Raw[[#This Row],[time]]="Dinner",1,0)</f>
        <v>1</v>
      </c>
      <c r="J47">
        <f>IF(Tbl_Raw[[#This Row],[day]]="Sun",1,0)</f>
        <v>1</v>
      </c>
      <c r="K47">
        <f>IF(Tbl_Raw[[#This Row],[day]]="Sat",1,0)</f>
        <v>0</v>
      </c>
      <c r="L47">
        <f>IF(Tbl_Raw[[#This Row],[day]]="Thur",1,0)</f>
        <v>0</v>
      </c>
      <c r="M47">
        <f>IF(Tbl_Raw[[#This Row],[day]]="Fri",1,0)</f>
        <v>0</v>
      </c>
      <c r="N47">
        <v>3</v>
      </c>
      <c r="O47">
        <f t="shared" si="0"/>
        <v>2.7928759999999997</v>
      </c>
      <c r="P47">
        <f t="shared" si="1"/>
        <v>0.20712400000000031</v>
      </c>
    </row>
    <row r="48" spans="1:16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f>IF(Tbl_Raw[[#This Row],[sex]]="Male",1,0)</f>
        <v>1</v>
      </c>
      <c r="H48">
        <f>IF(Tbl_Raw[[#This Row],[smoker]]="Yes",1,0)</f>
        <v>0</v>
      </c>
      <c r="I48">
        <f>IF(Tbl_Raw[[#This Row],[time]]="Dinner",1,0)</f>
        <v>1</v>
      </c>
      <c r="J48">
        <f>IF(Tbl_Raw[[#This Row],[day]]="Sun",1,0)</f>
        <v>1</v>
      </c>
      <c r="K48">
        <f>IF(Tbl_Raw[[#This Row],[day]]="Sat",1,0)</f>
        <v>0</v>
      </c>
      <c r="L48">
        <f>IF(Tbl_Raw[[#This Row],[day]]="Thur",1,0)</f>
        <v>0</v>
      </c>
      <c r="M48">
        <f>IF(Tbl_Raw[[#This Row],[day]]="Fri",1,0)</f>
        <v>0</v>
      </c>
      <c r="N48">
        <v>5</v>
      </c>
      <c r="O48">
        <f t="shared" si="0"/>
        <v>3.164812</v>
      </c>
      <c r="P48">
        <f t="shared" si="1"/>
        <v>1.835188</v>
      </c>
    </row>
    <row r="49" spans="1:16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f>IF(Tbl_Raw[[#This Row],[sex]]="Male",1,0)</f>
        <v>1</v>
      </c>
      <c r="H49">
        <f>IF(Tbl_Raw[[#This Row],[smoker]]="Yes",1,0)</f>
        <v>0</v>
      </c>
      <c r="I49">
        <f>IF(Tbl_Raw[[#This Row],[time]]="Dinner",1,0)</f>
        <v>1</v>
      </c>
      <c r="J49">
        <f>IF(Tbl_Raw[[#This Row],[day]]="Sun",1,0)</f>
        <v>1</v>
      </c>
      <c r="K49">
        <f>IF(Tbl_Raw[[#This Row],[day]]="Sat",1,0)</f>
        <v>0</v>
      </c>
      <c r="L49">
        <f>IF(Tbl_Raw[[#This Row],[day]]="Thur",1,0)</f>
        <v>0</v>
      </c>
      <c r="M49">
        <f>IF(Tbl_Raw[[#This Row],[day]]="Fri",1,0)</f>
        <v>0</v>
      </c>
      <c r="N49">
        <v>6</v>
      </c>
      <c r="O49">
        <f t="shared" si="0"/>
        <v>4.4770599999999998</v>
      </c>
      <c r="P49">
        <f t="shared" si="1"/>
        <v>1.5229400000000002</v>
      </c>
    </row>
    <row r="50" spans="1:16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f>IF(Tbl_Raw[[#This Row],[sex]]="Male",1,0)</f>
        <v>1</v>
      </c>
      <c r="H50">
        <f>IF(Tbl_Raw[[#This Row],[smoker]]="Yes",1,0)</f>
        <v>0</v>
      </c>
      <c r="I50">
        <f>IF(Tbl_Raw[[#This Row],[time]]="Dinner",1,0)</f>
        <v>1</v>
      </c>
      <c r="J50">
        <f>IF(Tbl_Raw[[#This Row],[day]]="Sun",1,0)</f>
        <v>1</v>
      </c>
      <c r="K50">
        <f>IF(Tbl_Raw[[#This Row],[day]]="Sat",1,0)</f>
        <v>0</v>
      </c>
      <c r="L50">
        <f>IF(Tbl_Raw[[#This Row],[day]]="Thur",1,0)</f>
        <v>0</v>
      </c>
      <c r="M50">
        <f>IF(Tbl_Raw[[#This Row],[day]]="Fri",1,0)</f>
        <v>0</v>
      </c>
      <c r="N50">
        <v>2.0499999999999998</v>
      </c>
      <c r="O50">
        <f t="shared" si="0"/>
        <v>3.9375200000000001</v>
      </c>
      <c r="P50">
        <f t="shared" si="1"/>
        <v>-1.8875200000000003</v>
      </c>
    </row>
    <row r="51" spans="1:16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f>IF(Tbl_Raw[[#This Row],[sex]]="Male",1,0)</f>
        <v>1</v>
      </c>
      <c r="H51">
        <f>IF(Tbl_Raw[[#This Row],[smoker]]="Yes",1,0)</f>
        <v>0</v>
      </c>
      <c r="I51">
        <f>IF(Tbl_Raw[[#This Row],[time]]="Dinner",1,0)</f>
        <v>1</v>
      </c>
      <c r="J51">
        <f>IF(Tbl_Raw[[#This Row],[day]]="Sun",1,0)</f>
        <v>1</v>
      </c>
      <c r="K51">
        <f>IF(Tbl_Raw[[#This Row],[day]]="Sat",1,0)</f>
        <v>0</v>
      </c>
      <c r="L51">
        <f>IF(Tbl_Raw[[#This Row],[day]]="Thur",1,0)</f>
        <v>0</v>
      </c>
      <c r="M51">
        <f>IF(Tbl_Raw[[#This Row],[day]]="Fri",1,0)</f>
        <v>0</v>
      </c>
      <c r="N51">
        <v>3</v>
      </c>
      <c r="O51">
        <f t="shared" si="0"/>
        <v>2.7692759999999996</v>
      </c>
      <c r="P51">
        <f t="shared" si="1"/>
        <v>0.23072400000000037</v>
      </c>
    </row>
    <row r="52" spans="1:16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f>IF(Tbl_Raw[[#This Row],[sex]]="Male",1,0)</f>
        <v>1</v>
      </c>
      <c r="H52">
        <f>IF(Tbl_Raw[[#This Row],[smoker]]="Yes",1,0)</f>
        <v>0</v>
      </c>
      <c r="I52">
        <f>IF(Tbl_Raw[[#This Row],[time]]="Dinner",1,0)</f>
        <v>1</v>
      </c>
      <c r="J52">
        <f>IF(Tbl_Raw[[#This Row],[day]]="Sun",1,0)</f>
        <v>1</v>
      </c>
      <c r="K52">
        <f>IF(Tbl_Raw[[#This Row],[day]]="Sat",1,0)</f>
        <v>0</v>
      </c>
      <c r="L52">
        <f>IF(Tbl_Raw[[#This Row],[day]]="Thur",1,0)</f>
        <v>0</v>
      </c>
      <c r="M52">
        <f>IF(Tbl_Raw[[#This Row],[day]]="Fri",1,0)</f>
        <v>0</v>
      </c>
      <c r="N52">
        <v>2.5</v>
      </c>
      <c r="O52">
        <f t="shared" si="0"/>
        <v>2.250076</v>
      </c>
      <c r="P52">
        <f t="shared" si="1"/>
        <v>0.24992400000000004</v>
      </c>
    </row>
    <row r="53" spans="1:16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f>IF(Tbl_Raw[[#This Row],[sex]]="Male",1,0)</f>
        <v>0</v>
      </c>
      <c r="H53">
        <f>IF(Tbl_Raw[[#This Row],[smoker]]="Yes",1,0)</f>
        <v>0</v>
      </c>
      <c r="I53">
        <f>IF(Tbl_Raw[[#This Row],[time]]="Dinner",1,0)</f>
        <v>1</v>
      </c>
      <c r="J53">
        <f>IF(Tbl_Raw[[#This Row],[day]]="Sun",1,0)</f>
        <v>1</v>
      </c>
      <c r="K53">
        <f>IF(Tbl_Raw[[#This Row],[day]]="Sat",1,0)</f>
        <v>0</v>
      </c>
      <c r="L53">
        <f>IF(Tbl_Raw[[#This Row],[day]]="Thur",1,0)</f>
        <v>0</v>
      </c>
      <c r="M53">
        <f>IF(Tbl_Raw[[#This Row],[day]]="Fri",1,0)</f>
        <v>0</v>
      </c>
      <c r="N53">
        <v>2.6</v>
      </c>
      <c r="O53">
        <f t="shared" si="0"/>
        <v>2.0376759999999998</v>
      </c>
      <c r="P53">
        <f t="shared" si="1"/>
        <v>0.56232400000000027</v>
      </c>
    </row>
    <row r="54" spans="1:16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f>IF(Tbl_Raw[[#This Row],[sex]]="Male",1,0)</f>
        <v>0</v>
      </c>
      <c r="H54">
        <f>IF(Tbl_Raw[[#This Row],[smoker]]="Yes",1,0)</f>
        <v>0</v>
      </c>
      <c r="I54">
        <f>IF(Tbl_Raw[[#This Row],[time]]="Dinner",1,0)</f>
        <v>1</v>
      </c>
      <c r="J54">
        <f>IF(Tbl_Raw[[#This Row],[day]]="Sun",1,0)</f>
        <v>1</v>
      </c>
      <c r="K54">
        <f>IF(Tbl_Raw[[#This Row],[day]]="Sat",1,0)</f>
        <v>0</v>
      </c>
      <c r="L54">
        <f>IF(Tbl_Raw[[#This Row],[day]]="Thur",1,0)</f>
        <v>0</v>
      </c>
      <c r="M54">
        <f>IF(Tbl_Raw[[#This Row],[day]]="Fri",1,0)</f>
        <v>0</v>
      </c>
      <c r="N54">
        <v>5.2</v>
      </c>
      <c r="O54">
        <f t="shared" si="0"/>
        <v>4.7045639999999995</v>
      </c>
      <c r="P54">
        <f t="shared" si="1"/>
        <v>0.49543600000000065</v>
      </c>
    </row>
    <row r="55" spans="1:16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f>IF(Tbl_Raw[[#This Row],[sex]]="Male",1,0)</f>
        <v>1</v>
      </c>
      <c r="H55">
        <f>IF(Tbl_Raw[[#This Row],[smoker]]="Yes",1,0)</f>
        <v>0</v>
      </c>
      <c r="I55">
        <f>IF(Tbl_Raw[[#This Row],[time]]="Dinner",1,0)</f>
        <v>1</v>
      </c>
      <c r="J55">
        <f>IF(Tbl_Raw[[#This Row],[day]]="Sun",1,0)</f>
        <v>1</v>
      </c>
      <c r="K55">
        <f>IF(Tbl_Raw[[#This Row],[day]]="Sat",1,0)</f>
        <v>0</v>
      </c>
      <c r="L55">
        <f>IF(Tbl_Raw[[#This Row],[day]]="Thur",1,0)</f>
        <v>0</v>
      </c>
      <c r="M55">
        <f>IF(Tbl_Raw[[#This Row],[day]]="Fri",1,0)</f>
        <v>0</v>
      </c>
      <c r="N55">
        <v>1.56</v>
      </c>
      <c r="O55">
        <f t="shared" si="0"/>
        <v>2.0046360000000001</v>
      </c>
      <c r="P55">
        <f t="shared" si="1"/>
        <v>-0.44463600000000003</v>
      </c>
    </row>
    <row r="56" spans="1:16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f>IF(Tbl_Raw[[#This Row],[sex]]="Male",1,0)</f>
        <v>1</v>
      </c>
      <c r="H56">
        <f>IF(Tbl_Raw[[#This Row],[smoker]]="Yes",1,0)</f>
        <v>0</v>
      </c>
      <c r="I56">
        <f>IF(Tbl_Raw[[#This Row],[time]]="Dinner",1,0)</f>
        <v>1</v>
      </c>
      <c r="J56">
        <f>IF(Tbl_Raw[[#This Row],[day]]="Sun",1,0)</f>
        <v>1</v>
      </c>
      <c r="K56">
        <f>IF(Tbl_Raw[[#This Row],[day]]="Sat",1,0)</f>
        <v>0</v>
      </c>
      <c r="L56">
        <f>IF(Tbl_Raw[[#This Row],[day]]="Thur",1,0)</f>
        <v>0</v>
      </c>
      <c r="M56">
        <f>IF(Tbl_Raw[[#This Row],[day]]="Fri",1,0)</f>
        <v>0</v>
      </c>
      <c r="N56">
        <v>4.34</v>
      </c>
      <c r="O56">
        <f t="shared" si="0"/>
        <v>3.8313639999999998</v>
      </c>
      <c r="P56">
        <f t="shared" si="1"/>
        <v>0.50863600000000009</v>
      </c>
    </row>
    <row r="57" spans="1:16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f>IF(Tbl_Raw[[#This Row],[sex]]="Male",1,0)</f>
        <v>1</v>
      </c>
      <c r="H57">
        <f>IF(Tbl_Raw[[#This Row],[smoker]]="Yes",1,0)</f>
        <v>0</v>
      </c>
      <c r="I57">
        <f>IF(Tbl_Raw[[#This Row],[time]]="Dinner",1,0)</f>
        <v>1</v>
      </c>
      <c r="J57">
        <f>IF(Tbl_Raw[[#This Row],[day]]="Sun",1,0)</f>
        <v>1</v>
      </c>
      <c r="K57">
        <f>IF(Tbl_Raw[[#This Row],[day]]="Sat",1,0)</f>
        <v>0</v>
      </c>
      <c r="L57">
        <f>IF(Tbl_Raw[[#This Row],[day]]="Thur",1,0)</f>
        <v>0</v>
      </c>
      <c r="M57">
        <f>IF(Tbl_Raw[[#This Row],[day]]="Fri",1,0)</f>
        <v>0</v>
      </c>
      <c r="N57">
        <v>3.51</v>
      </c>
      <c r="O57">
        <f t="shared" si="0"/>
        <v>2.9061559999999997</v>
      </c>
      <c r="P57">
        <f t="shared" si="1"/>
        <v>0.60384400000000005</v>
      </c>
    </row>
    <row r="58" spans="1:16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f>IF(Tbl_Raw[[#This Row],[sex]]="Male",1,0)</f>
        <v>1</v>
      </c>
      <c r="H58">
        <f>IF(Tbl_Raw[[#This Row],[smoker]]="Yes",1,0)</f>
        <v>1</v>
      </c>
      <c r="I58">
        <f>IF(Tbl_Raw[[#This Row],[time]]="Dinner",1,0)</f>
        <v>1</v>
      </c>
      <c r="J58">
        <f>IF(Tbl_Raw[[#This Row],[day]]="Sun",1,0)</f>
        <v>0</v>
      </c>
      <c r="K58">
        <f>IF(Tbl_Raw[[#This Row],[day]]="Sat",1,0)</f>
        <v>1</v>
      </c>
      <c r="L58">
        <f>IF(Tbl_Raw[[#This Row],[day]]="Thur",1,0)</f>
        <v>0</v>
      </c>
      <c r="M58">
        <f>IF(Tbl_Raw[[#This Row],[day]]="Fri",1,0)</f>
        <v>0</v>
      </c>
      <c r="N58">
        <v>3</v>
      </c>
      <c r="O58">
        <f t="shared" si="0"/>
        <v>5.0066439999999997</v>
      </c>
      <c r="P58">
        <f t="shared" si="1"/>
        <v>-2.0066439999999997</v>
      </c>
    </row>
    <row r="59" spans="1:16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f>IF(Tbl_Raw[[#This Row],[sex]]="Male",1,0)</f>
        <v>0</v>
      </c>
      <c r="H59">
        <f>IF(Tbl_Raw[[#This Row],[smoker]]="Yes",1,0)</f>
        <v>0</v>
      </c>
      <c r="I59">
        <f>IF(Tbl_Raw[[#This Row],[time]]="Dinner",1,0)</f>
        <v>1</v>
      </c>
      <c r="J59">
        <f>IF(Tbl_Raw[[#This Row],[day]]="Sun",1,0)</f>
        <v>0</v>
      </c>
      <c r="K59">
        <f>IF(Tbl_Raw[[#This Row],[day]]="Sat",1,0)</f>
        <v>1</v>
      </c>
      <c r="L59">
        <f>IF(Tbl_Raw[[#This Row],[day]]="Thur",1,0)</f>
        <v>0</v>
      </c>
      <c r="M59">
        <f>IF(Tbl_Raw[[#This Row],[day]]="Fri",1,0)</f>
        <v>0</v>
      </c>
      <c r="N59">
        <v>1.5</v>
      </c>
      <c r="O59">
        <f t="shared" si="0"/>
        <v>3.5594039999999998</v>
      </c>
      <c r="P59">
        <f t="shared" si="1"/>
        <v>-2.0594039999999998</v>
      </c>
    </row>
    <row r="60" spans="1:16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f>IF(Tbl_Raw[[#This Row],[sex]]="Male",1,0)</f>
        <v>1</v>
      </c>
      <c r="H60">
        <f>IF(Tbl_Raw[[#This Row],[smoker]]="Yes",1,0)</f>
        <v>1</v>
      </c>
      <c r="I60">
        <f>IF(Tbl_Raw[[#This Row],[time]]="Dinner",1,0)</f>
        <v>1</v>
      </c>
      <c r="J60">
        <f>IF(Tbl_Raw[[#This Row],[day]]="Sun",1,0)</f>
        <v>0</v>
      </c>
      <c r="K60">
        <f>IF(Tbl_Raw[[#This Row],[day]]="Sat",1,0)</f>
        <v>1</v>
      </c>
      <c r="L60">
        <f>IF(Tbl_Raw[[#This Row],[day]]="Thur",1,0)</f>
        <v>0</v>
      </c>
      <c r="M60">
        <f>IF(Tbl_Raw[[#This Row],[day]]="Fri",1,0)</f>
        <v>0</v>
      </c>
      <c r="N60">
        <v>1.76</v>
      </c>
      <c r="O60">
        <f t="shared" si="0"/>
        <v>2.1273559999999998</v>
      </c>
      <c r="P60">
        <f t="shared" si="1"/>
        <v>-0.36735599999999979</v>
      </c>
    </row>
    <row r="61" spans="1:16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f>IF(Tbl_Raw[[#This Row],[sex]]="Male",1,0)</f>
        <v>1</v>
      </c>
      <c r="H61">
        <f>IF(Tbl_Raw[[#This Row],[smoker]]="Yes",1,0)</f>
        <v>0</v>
      </c>
      <c r="I61">
        <f>IF(Tbl_Raw[[#This Row],[time]]="Dinner",1,0)</f>
        <v>1</v>
      </c>
      <c r="J61">
        <f>IF(Tbl_Raw[[#This Row],[day]]="Sun",1,0)</f>
        <v>0</v>
      </c>
      <c r="K61">
        <f>IF(Tbl_Raw[[#This Row],[day]]="Sat",1,0)</f>
        <v>1</v>
      </c>
      <c r="L61">
        <f>IF(Tbl_Raw[[#This Row],[day]]="Thur",1,0)</f>
        <v>0</v>
      </c>
      <c r="M61">
        <f>IF(Tbl_Raw[[#This Row],[day]]="Fri",1,0)</f>
        <v>0</v>
      </c>
      <c r="N61">
        <v>6.73</v>
      </c>
      <c r="O61">
        <f t="shared" si="0"/>
        <v>5.9751880000000002</v>
      </c>
      <c r="P61">
        <f t="shared" si="1"/>
        <v>0.75481200000000026</v>
      </c>
    </row>
    <row r="62" spans="1:16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f>IF(Tbl_Raw[[#This Row],[sex]]="Male",1,0)</f>
        <v>1</v>
      </c>
      <c r="H62">
        <f>IF(Tbl_Raw[[#This Row],[smoker]]="Yes",1,0)</f>
        <v>1</v>
      </c>
      <c r="I62">
        <f>IF(Tbl_Raw[[#This Row],[time]]="Dinner",1,0)</f>
        <v>1</v>
      </c>
      <c r="J62">
        <f>IF(Tbl_Raw[[#This Row],[day]]="Sun",1,0)</f>
        <v>0</v>
      </c>
      <c r="K62">
        <f>IF(Tbl_Raw[[#This Row],[day]]="Sat",1,0)</f>
        <v>1</v>
      </c>
      <c r="L62">
        <f>IF(Tbl_Raw[[#This Row],[day]]="Thur",1,0)</f>
        <v>0</v>
      </c>
      <c r="M62">
        <f>IF(Tbl_Raw[[#This Row],[day]]="Fri",1,0)</f>
        <v>0</v>
      </c>
      <c r="N62">
        <v>3.21</v>
      </c>
      <c r="O62">
        <f t="shared" si="0"/>
        <v>2.9816760000000002</v>
      </c>
      <c r="P62">
        <f t="shared" si="1"/>
        <v>0.22832399999999975</v>
      </c>
    </row>
    <row r="63" spans="1:16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f>IF(Tbl_Raw[[#This Row],[sex]]="Male",1,0)</f>
        <v>1</v>
      </c>
      <c r="H63">
        <f>IF(Tbl_Raw[[#This Row],[smoker]]="Yes",1,0)</f>
        <v>1</v>
      </c>
      <c r="I63">
        <f>IF(Tbl_Raw[[#This Row],[time]]="Dinner",1,0)</f>
        <v>1</v>
      </c>
      <c r="J63">
        <f>IF(Tbl_Raw[[#This Row],[day]]="Sun",1,0)</f>
        <v>0</v>
      </c>
      <c r="K63">
        <f>IF(Tbl_Raw[[#This Row],[day]]="Sat",1,0)</f>
        <v>1</v>
      </c>
      <c r="L63">
        <f>IF(Tbl_Raw[[#This Row],[day]]="Thur",1,0)</f>
        <v>0</v>
      </c>
      <c r="M63">
        <f>IF(Tbl_Raw[[#This Row],[day]]="Fri",1,0)</f>
        <v>0</v>
      </c>
      <c r="N63">
        <v>2</v>
      </c>
      <c r="O63">
        <f t="shared" si="0"/>
        <v>2.369964</v>
      </c>
      <c r="P63">
        <f t="shared" si="1"/>
        <v>-0.36996399999999996</v>
      </c>
    </row>
    <row r="64" spans="1:16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f>IF(Tbl_Raw[[#This Row],[sex]]="Male",1,0)</f>
        <v>1</v>
      </c>
      <c r="H64">
        <f>IF(Tbl_Raw[[#This Row],[smoker]]="Yes",1,0)</f>
        <v>1</v>
      </c>
      <c r="I64">
        <f>IF(Tbl_Raw[[#This Row],[time]]="Dinner",1,0)</f>
        <v>1</v>
      </c>
      <c r="J64">
        <f>IF(Tbl_Raw[[#This Row],[day]]="Sun",1,0)</f>
        <v>0</v>
      </c>
      <c r="K64">
        <f>IF(Tbl_Raw[[#This Row],[day]]="Sat",1,0)</f>
        <v>1</v>
      </c>
      <c r="L64">
        <f>IF(Tbl_Raw[[#This Row],[day]]="Thur",1,0)</f>
        <v>0</v>
      </c>
      <c r="M64">
        <f>IF(Tbl_Raw[[#This Row],[day]]="Fri",1,0)</f>
        <v>0</v>
      </c>
      <c r="N64">
        <v>1.98</v>
      </c>
      <c r="O64">
        <f t="shared" si="0"/>
        <v>2.1065879999999999</v>
      </c>
      <c r="P64">
        <f t="shared" si="1"/>
        <v>-0.12658799999999992</v>
      </c>
    </row>
    <row r="65" spans="1:16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f>IF(Tbl_Raw[[#This Row],[sex]]="Male",1,0)</f>
        <v>1</v>
      </c>
      <c r="H65">
        <f>IF(Tbl_Raw[[#This Row],[smoker]]="Yes",1,0)</f>
        <v>1</v>
      </c>
      <c r="I65">
        <f>IF(Tbl_Raw[[#This Row],[time]]="Dinner",1,0)</f>
        <v>1</v>
      </c>
      <c r="J65">
        <f>IF(Tbl_Raw[[#This Row],[day]]="Sun",1,0)</f>
        <v>0</v>
      </c>
      <c r="K65">
        <f>IF(Tbl_Raw[[#This Row],[day]]="Sat",1,0)</f>
        <v>1</v>
      </c>
      <c r="L65">
        <f>IF(Tbl_Raw[[#This Row],[day]]="Thur",1,0)</f>
        <v>0</v>
      </c>
      <c r="M65">
        <f>IF(Tbl_Raw[[#This Row],[day]]="Fri",1,0)</f>
        <v>0</v>
      </c>
      <c r="N65">
        <v>3.76</v>
      </c>
      <c r="O65">
        <f t="shared" si="0"/>
        <v>3.1450759999999995</v>
      </c>
      <c r="P65">
        <f t="shared" si="1"/>
        <v>0.61492400000000025</v>
      </c>
    </row>
    <row r="66" spans="1:16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f>IF(Tbl_Raw[[#This Row],[sex]]="Male",1,0)</f>
        <v>1</v>
      </c>
      <c r="H66">
        <f>IF(Tbl_Raw[[#This Row],[smoker]]="Yes",1,0)</f>
        <v>0</v>
      </c>
      <c r="I66">
        <f>IF(Tbl_Raw[[#This Row],[time]]="Dinner",1,0)</f>
        <v>1</v>
      </c>
      <c r="J66">
        <f>IF(Tbl_Raw[[#This Row],[day]]="Sun",1,0)</f>
        <v>0</v>
      </c>
      <c r="K66">
        <f>IF(Tbl_Raw[[#This Row],[day]]="Sat",1,0)</f>
        <v>1</v>
      </c>
      <c r="L66">
        <f>IF(Tbl_Raw[[#This Row],[day]]="Thur",1,0)</f>
        <v>0</v>
      </c>
      <c r="M66">
        <f>IF(Tbl_Raw[[#This Row],[day]]="Fri",1,0)</f>
        <v>0</v>
      </c>
      <c r="N66">
        <v>2.64</v>
      </c>
      <c r="O66">
        <f t="shared" ref="O66:O129" si="2">0.7141 + 0.1761 * E66 + 0.0944 * F66</f>
        <v>2.9028960000000001</v>
      </c>
      <c r="P66">
        <f t="shared" ref="P66:P129" si="3">N66 - O66</f>
        <v>-0.26289600000000002</v>
      </c>
    </row>
    <row r="67" spans="1:16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f>IF(Tbl_Raw[[#This Row],[sex]]="Male",1,0)</f>
        <v>1</v>
      </c>
      <c r="H67">
        <f>IF(Tbl_Raw[[#This Row],[smoker]]="Yes",1,0)</f>
        <v>0</v>
      </c>
      <c r="I67">
        <f>IF(Tbl_Raw[[#This Row],[time]]="Dinner",1,0)</f>
        <v>1</v>
      </c>
      <c r="J67">
        <f>IF(Tbl_Raw[[#This Row],[day]]="Sun",1,0)</f>
        <v>0</v>
      </c>
      <c r="K67">
        <f>IF(Tbl_Raw[[#This Row],[day]]="Sat",1,0)</f>
        <v>1</v>
      </c>
      <c r="L67">
        <f>IF(Tbl_Raw[[#This Row],[day]]="Thur",1,0)</f>
        <v>0</v>
      </c>
      <c r="M67">
        <f>IF(Tbl_Raw[[#This Row],[day]]="Fri",1,0)</f>
        <v>0</v>
      </c>
      <c r="N67">
        <v>3.15</v>
      </c>
      <c r="O67">
        <f t="shared" si="2"/>
        <v>3.1379519999999999</v>
      </c>
      <c r="P67">
        <f t="shared" si="3"/>
        <v>1.2048000000000059E-2</v>
      </c>
    </row>
    <row r="68" spans="1:16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f>IF(Tbl_Raw[[#This Row],[sex]]="Male",1,0)</f>
        <v>0</v>
      </c>
      <c r="H68">
        <f>IF(Tbl_Raw[[#This Row],[smoker]]="Yes",1,0)</f>
        <v>0</v>
      </c>
      <c r="I68">
        <f>IF(Tbl_Raw[[#This Row],[time]]="Dinner",1,0)</f>
        <v>1</v>
      </c>
      <c r="J68">
        <f>IF(Tbl_Raw[[#This Row],[day]]="Sun",1,0)</f>
        <v>0</v>
      </c>
      <c r="K68">
        <f>IF(Tbl_Raw[[#This Row],[day]]="Sat",1,0)</f>
        <v>1</v>
      </c>
      <c r="L68">
        <f>IF(Tbl_Raw[[#This Row],[day]]="Thur",1,0)</f>
        <v>0</v>
      </c>
      <c r="M68">
        <f>IF(Tbl_Raw[[#This Row],[day]]="Fri",1,0)</f>
        <v>0</v>
      </c>
      <c r="N68">
        <v>2.4700000000000002</v>
      </c>
      <c r="O68">
        <f t="shared" si="2"/>
        <v>2.6191800000000001</v>
      </c>
      <c r="P68">
        <f t="shared" si="3"/>
        <v>-0.14917999999999987</v>
      </c>
    </row>
    <row r="69" spans="1:16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f>IF(Tbl_Raw[[#This Row],[sex]]="Male",1,0)</f>
        <v>0</v>
      </c>
      <c r="H69">
        <f>IF(Tbl_Raw[[#This Row],[smoker]]="Yes",1,0)</f>
        <v>1</v>
      </c>
      <c r="I69">
        <f>IF(Tbl_Raw[[#This Row],[time]]="Dinner",1,0)</f>
        <v>1</v>
      </c>
      <c r="J69">
        <f>IF(Tbl_Raw[[#This Row],[day]]="Sun",1,0)</f>
        <v>0</v>
      </c>
      <c r="K69">
        <f>IF(Tbl_Raw[[#This Row],[day]]="Sat",1,0)</f>
        <v>1</v>
      </c>
      <c r="L69">
        <f>IF(Tbl_Raw[[#This Row],[day]]="Thur",1,0)</f>
        <v>0</v>
      </c>
      <c r="M69">
        <f>IF(Tbl_Raw[[#This Row],[day]]="Fri",1,0)</f>
        <v>0</v>
      </c>
      <c r="N69">
        <v>1</v>
      </c>
      <c r="O69">
        <f t="shared" si="2"/>
        <v>1.1800079999999999</v>
      </c>
      <c r="P69">
        <f t="shared" si="3"/>
        <v>-0.18000799999999995</v>
      </c>
    </row>
    <row r="70" spans="1:16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f>IF(Tbl_Raw[[#This Row],[sex]]="Male",1,0)</f>
        <v>1</v>
      </c>
      <c r="H70">
        <f>IF(Tbl_Raw[[#This Row],[smoker]]="Yes",1,0)</f>
        <v>0</v>
      </c>
      <c r="I70">
        <f>IF(Tbl_Raw[[#This Row],[time]]="Dinner",1,0)</f>
        <v>1</v>
      </c>
      <c r="J70">
        <f>IF(Tbl_Raw[[#This Row],[day]]="Sun",1,0)</f>
        <v>0</v>
      </c>
      <c r="K70">
        <f>IF(Tbl_Raw[[#This Row],[day]]="Sat",1,0)</f>
        <v>1</v>
      </c>
      <c r="L70">
        <f>IF(Tbl_Raw[[#This Row],[day]]="Thur",1,0)</f>
        <v>0</v>
      </c>
      <c r="M70">
        <f>IF(Tbl_Raw[[#This Row],[day]]="Fri",1,0)</f>
        <v>0</v>
      </c>
      <c r="N70">
        <v>2.0099999999999998</v>
      </c>
      <c r="O70">
        <f t="shared" si="2"/>
        <v>2.9760119999999999</v>
      </c>
      <c r="P70">
        <f t="shared" si="3"/>
        <v>-0.96601200000000009</v>
      </c>
    </row>
    <row r="71" spans="1:16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f>IF(Tbl_Raw[[#This Row],[sex]]="Male",1,0)</f>
        <v>1</v>
      </c>
      <c r="H71">
        <f>IF(Tbl_Raw[[#This Row],[smoker]]="Yes",1,0)</f>
        <v>1</v>
      </c>
      <c r="I71">
        <f>IF(Tbl_Raw[[#This Row],[time]]="Dinner",1,0)</f>
        <v>1</v>
      </c>
      <c r="J71">
        <f>IF(Tbl_Raw[[#This Row],[day]]="Sun",1,0)</f>
        <v>0</v>
      </c>
      <c r="K71">
        <f>IF(Tbl_Raw[[#This Row],[day]]="Sat",1,0)</f>
        <v>1</v>
      </c>
      <c r="L71">
        <f>IF(Tbl_Raw[[#This Row],[day]]="Thur",1,0)</f>
        <v>0</v>
      </c>
      <c r="M71">
        <f>IF(Tbl_Raw[[#This Row],[day]]="Fri",1,0)</f>
        <v>0</v>
      </c>
      <c r="N71">
        <v>2.09</v>
      </c>
      <c r="O71">
        <f t="shared" si="2"/>
        <v>2.483244</v>
      </c>
      <c r="P71">
        <f t="shared" si="3"/>
        <v>-0.39324400000000015</v>
      </c>
    </row>
    <row r="72" spans="1:16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f>IF(Tbl_Raw[[#This Row],[sex]]="Male",1,0)</f>
        <v>1</v>
      </c>
      <c r="H72">
        <f>IF(Tbl_Raw[[#This Row],[smoker]]="Yes",1,0)</f>
        <v>0</v>
      </c>
      <c r="I72">
        <f>IF(Tbl_Raw[[#This Row],[time]]="Dinner",1,0)</f>
        <v>1</v>
      </c>
      <c r="J72">
        <f>IF(Tbl_Raw[[#This Row],[day]]="Sun",1,0)</f>
        <v>0</v>
      </c>
      <c r="K72">
        <f>IF(Tbl_Raw[[#This Row],[day]]="Sat",1,0)</f>
        <v>1</v>
      </c>
      <c r="L72">
        <f>IF(Tbl_Raw[[#This Row],[day]]="Thur",1,0)</f>
        <v>0</v>
      </c>
      <c r="M72">
        <f>IF(Tbl_Raw[[#This Row],[day]]="Fri",1,0)</f>
        <v>0</v>
      </c>
      <c r="N72">
        <v>1.97</v>
      </c>
      <c r="O72">
        <f t="shared" si="2"/>
        <v>2.2009879999999997</v>
      </c>
      <c r="P72">
        <f t="shared" si="3"/>
        <v>-0.23098799999999975</v>
      </c>
    </row>
    <row r="73" spans="1:16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f>IF(Tbl_Raw[[#This Row],[sex]]="Male",1,0)</f>
        <v>0</v>
      </c>
      <c r="H73">
        <f>IF(Tbl_Raw[[#This Row],[smoker]]="Yes",1,0)</f>
        <v>0</v>
      </c>
      <c r="I73">
        <f>IF(Tbl_Raw[[#This Row],[time]]="Dinner",1,0)</f>
        <v>1</v>
      </c>
      <c r="J73">
        <f>IF(Tbl_Raw[[#This Row],[day]]="Sun",1,0)</f>
        <v>0</v>
      </c>
      <c r="K73">
        <f>IF(Tbl_Raw[[#This Row],[day]]="Sat",1,0)</f>
        <v>1</v>
      </c>
      <c r="L73">
        <f>IF(Tbl_Raw[[#This Row],[day]]="Thur",1,0)</f>
        <v>0</v>
      </c>
      <c r="M73">
        <f>IF(Tbl_Raw[[#This Row],[day]]="Fri",1,0)</f>
        <v>0</v>
      </c>
      <c r="N73">
        <v>3</v>
      </c>
      <c r="O73">
        <f t="shared" si="2"/>
        <v>2.8538079999999999</v>
      </c>
      <c r="P73">
        <f t="shared" si="3"/>
        <v>0.1461920000000001</v>
      </c>
    </row>
    <row r="74" spans="1:16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f>IF(Tbl_Raw[[#This Row],[sex]]="Male",1,0)</f>
        <v>0</v>
      </c>
      <c r="H74">
        <f>IF(Tbl_Raw[[#This Row],[smoker]]="Yes",1,0)</f>
        <v>1</v>
      </c>
      <c r="I74">
        <f>IF(Tbl_Raw[[#This Row],[time]]="Dinner",1,0)</f>
        <v>1</v>
      </c>
      <c r="J74">
        <f>IF(Tbl_Raw[[#This Row],[day]]="Sun",1,0)</f>
        <v>0</v>
      </c>
      <c r="K74">
        <f>IF(Tbl_Raw[[#This Row],[day]]="Sat",1,0)</f>
        <v>1</v>
      </c>
      <c r="L74">
        <f>IF(Tbl_Raw[[#This Row],[day]]="Thur",1,0)</f>
        <v>0</v>
      </c>
      <c r="M74">
        <f>IF(Tbl_Raw[[#This Row],[day]]="Fri",1,0)</f>
        <v>0</v>
      </c>
      <c r="N74">
        <v>3.14</v>
      </c>
      <c r="O74">
        <f t="shared" si="2"/>
        <v>3.6018840000000001</v>
      </c>
      <c r="P74">
        <f t="shared" si="3"/>
        <v>-0.46188399999999996</v>
      </c>
    </row>
    <row r="75" spans="1:16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f>IF(Tbl_Raw[[#This Row],[sex]]="Male",1,0)</f>
        <v>0</v>
      </c>
      <c r="H75">
        <f>IF(Tbl_Raw[[#This Row],[smoker]]="Yes",1,0)</f>
        <v>1</v>
      </c>
      <c r="I75">
        <f>IF(Tbl_Raw[[#This Row],[time]]="Dinner",1,0)</f>
        <v>1</v>
      </c>
      <c r="J75">
        <f>IF(Tbl_Raw[[#This Row],[day]]="Sun",1,0)</f>
        <v>0</v>
      </c>
      <c r="K75">
        <f>IF(Tbl_Raw[[#This Row],[day]]="Sat",1,0)</f>
        <v>1</v>
      </c>
      <c r="L75">
        <f>IF(Tbl_Raw[[#This Row],[day]]="Thur",1,0)</f>
        <v>0</v>
      </c>
      <c r="M75">
        <f>IF(Tbl_Raw[[#This Row],[day]]="Fri",1,0)</f>
        <v>0</v>
      </c>
      <c r="N75">
        <v>5</v>
      </c>
      <c r="O75">
        <f t="shared" si="2"/>
        <v>3.4527320000000001</v>
      </c>
      <c r="P75">
        <f t="shared" si="3"/>
        <v>1.5472679999999999</v>
      </c>
    </row>
    <row r="76" spans="1:16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f>IF(Tbl_Raw[[#This Row],[sex]]="Male",1,0)</f>
        <v>0</v>
      </c>
      <c r="H76">
        <f>IF(Tbl_Raw[[#This Row],[smoker]]="Yes",1,0)</f>
        <v>0</v>
      </c>
      <c r="I76">
        <f>IF(Tbl_Raw[[#This Row],[time]]="Dinner",1,0)</f>
        <v>1</v>
      </c>
      <c r="J76">
        <f>IF(Tbl_Raw[[#This Row],[day]]="Sun",1,0)</f>
        <v>0</v>
      </c>
      <c r="K76">
        <f>IF(Tbl_Raw[[#This Row],[day]]="Sat",1,0)</f>
        <v>1</v>
      </c>
      <c r="L76">
        <f>IF(Tbl_Raw[[#This Row],[day]]="Thur",1,0)</f>
        <v>0</v>
      </c>
      <c r="M76">
        <f>IF(Tbl_Raw[[#This Row],[day]]="Fri",1,0)</f>
        <v>0</v>
      </c>
      <c r="N76">
        <v>2.2000000000000002</v>
      </c>
      <c r="O76">
        <f t="shared" si="2"/>
        <v>2.4568120000000002</v>
      </c>
      <c r="P76">
        <f t="shared" si="3"/>
        <v>-0.25681200000000004</v>
      </c>
    </row>
    <row r="77" spans="1:16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f>IF(Tbl_Raw[[#This Row],[sex]]="Male",1,0)</f>
        <v>1</v>
      </c>
      <c r="H77">
        <f>IF(Tbl_Raw[[#This Row],[smoker]]="Yes",1,0)</f>
        <v>0</v>
      </c>
      <c r="I77">
        <f>IF(Tbl_Raw[[#This Row],[time]]="Dinner",1,0)</f>
        <v>1</v>
      </c>
      <c r="J77">
        <f>IF(Tbl_Raw[[#This Row],[day]]="Sun",1,0)</f>
        <v>0</v>
      </c>
      <c r="K77">
        <f>IF(Tbl_Raw[[#This Row],[day]]="Sat",1,0)</f>
        <v>1</v>
      </c>
      <c r="L77">
        <f>IF(Tbl_Raw[[#This Row],[day]]="Thur",1,0)</f>
        <v>0</v>
      </c>
      <c r="M77">
        <f>IF(Tbl_Raw[[#This Row],[day]]="Fri",1,0)</f>
        <v>0</v>
      </c>
      <c r="N77">
        <v>1.25</v>
      </c>
      <c r="O77">
        <f t="shared" si="2"/>
        <v>2.0584439999999997</v>
      </c>
      <c r="P77">
        <f t="shared" si="3"/>
        <v>-0.80844399999999972</v>
      </c>
    </row>
    <row r="78" spans="1:16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f>IF(Tbl_Raw[[#This Row],[sex]]="Male",1,0)</f>
        <v>1</v>
      </c>
      <c r="H78">
        <f>IF(Tbl_Raw[[#This Row],[smoker]]="Yes",1,0)</f>
        <v>1</v>
      </c>
      <c r="I78">
        <f>IF(Tbl_Raw[[#This Row],[time]]="Dinner",1,0)</f>
        <v>1</v>
      </c>
      <c r="J78">
        <f>IF(Tbl_Raw[[#This Row],[day]]="Sun",1,0)</f>
        <v>0</v>
      </c>
      <c r="K78">
        <f>IF(Tbl_Raw[[#This Row],[day]]="Sat",1,0)</f>
        <v>1</v>
      </c>
      <c r="L78">
        <f>IF(Tbl_Raw[[#This Row],[day]]="Thur",1,0)</f>
        <v>0</v>
      </c>
      <c r="M78">
        <f>IF(Tbl_Raw[[#This Row],[day]]="Fri",1,0)</f>
        <v>0</v>
      </c>
      <c r="N78">
        <v>3.08</v>
      </c>
      <c r="O78">
        <f t="shared" si="2"/>
        <v>2.7579479999999998</v>
      </c>
      <c r="P78">
        <f t="shared" si="3"/>
        <v>0.32205200000000023</v>
      </c>
    </row>
    <row r="79" spans="1:16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f>IF(Tbl_Raw[[#This Row],[sex]]="Male",1,0)</f>
        <v>1</v>
      </c>
      <c r="H79">
        <f>IF(Tbl_Raw[[#This Row],[smoker]]="Yes",1,0)</f>
        <v>0</v>
      </c>
      <c r="I79">
        <f>IF(Tbl_Raw[[#This Row],[time]]="Dinner",1,0)</f>
        <v>0</v>
      </c>
      <c r="J79">
        <f>IF(Tbl_Raw[[#This Row],[day]]="Sun",1,0)</f>
        <v>0</v>
      </c>
      <c r="K79">
        <f>IF(Tbl_Raw[[#This Row],[day]]="Sat",1,0)</f>
        <v>0</v>
      </c>
      <c r="L79">
        <f>IF(Tbl_Raw[[#This Row],[day]]="Thur",1,0)</f>
        <v>1</v>
      </c>
      <c r="M79">
        <f>IF(Tbl_Raw[[#This Row],[day]]="Fri",1,0)</f>
        <v>0</v>
      </c>
      <c r="N79">
        <v>4</v>
      </c>
      <c r="O79">
        <f t="shared" si="2"/>
        <v>3.9861799999999996</v>
      </c>
      <c r="P79">
        <f t="shared" si="3"/>
        <v>1.3820000000000388E-2</v>
      </c>
    </row>
    <row r="80" spans="1:16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f>IF(Tbl_Raw[[#This Row],[sex]]="Male",1,0)</f>
        <v>1</v>
      </c>
      <c r="H80">
        <f>IF(Tbl_Raw[[#This Row],[smoker]]="Yes",1,0)</f>
        <v>0</v>
      </c>
      <c r="I80">
        <f>IF(Tbl_Raw[[#This Row],[time]]="Dinner",1,0)</f>
        <v>0</v>
      </c>
      <c r="J80">
        <f>IF(Tbl_Raw[[#This Row],[day]]="Sun",1,0)</f>
        <v>0</v>
      </c>
      <c r="K80">
        <f>IF(Tbl_Raw[[#This Row],[day]]="Sat",1,0)</f>
        <v>0</v>
      </c>
      <c r="L80">
        <f>IF(Tbl_Raw[[#This Row],[day]]="Thur",1,0)</f>
        <v>1</v>
      </c>
      <c r="M80">
        <f>IF(Tbl_Raw[[#This Row],[day]]="Fri",1,0)</f>
        <v>0</v>
      </c>
      <c r="N80">
        <v>3</v>
      </c>
      <c r="O80">
        <f t="shared" si="2"/>
        <v>3.2148440000000003</v>
      </c>
      <c r="P80">
        <f t="shared" si="3"/>
        <v>-0.21484400000000026</v>
      </c>
    </row>
    <row r="81" spans="1:16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f>IF(Tbl_Raw[[#This Row],[sex]]="Male",1,0)</f>
        <v>1</v>
      </c>
      <c r="H81">
        <f>IF(Tbl_Raw[[#This Row],[smoker]]="Yes",1,0)</f>
        <v>0</v>
      </c>
      <c r="I81">
        <f>IF(Tbl_Raw[[#This Row],[time]]="Dinner",1,0)</f>
        <v>0</v>
      </c>
      <c r="J81">
        <f>IF(Tbl_Raw[[#This Row],[day]]="Sun",1,0)</f>
        <v>0</v>
      </c>
      <c r="K81">
        <f>IF(Tbl_Raw[[#This Row],[day]]="Sat",1,0)</f>
        <v>0</v>
      </c>
      <c r="L81">
        <f>IF(Tbl_Raw[[#This Row],[day]]="Thur",1,0)</f>
        <v>1</v>
      </c>
      <c r="M81">
        <f>IF(Tbl_Raw[[#This Row],[day]]="Fri",1,0)</f>
        <v>0</v>
      </c>
      <c r="N81">
        <v>2.71</v>
      </c>
      <c r="O81">
        <f t="shared" si="2"/>
        <v>2.6984759999999999</v>
      </c>
      <c r="P81">
        <f t="shared" si="3"/>
        <v>1.152400000000009E-2</v>
      </c>
    </row>
    <row r="82" spans="1:16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f>IF(Tbl_Raw[[#This Row],[sex]]="Male",1,0)</f>
        <v>1</v>
      </c>
      <c r="H82">
        <f>IF(Tbl_Raw[[#This Row],[smoker]]="Yes",1,0)</f>
        <v>1</v>
      </c>
      <c r="I82">
        <f>IF(Tbl_Raw[[#This Row],[time]]="Dinner",1,0)</f>
        <v>0</v>
      </c>
      <c r="J82">
        <f>IF(Tbl_Raw[[#This Row],[day]]="Sun",1,0)</f>
        <v>0</v>
      </c>
      <c r="K82">
        <f>IF(Tbl_Raw[[#This Row],[day]]="Sat",1,0)</f>
        <v>0</v>
      </c>
      <c r="L82">
        <f>IF(Tbl_Raw[[#This Row],[day]]="Thur",1,0)</f>
        <v>1</v>
      </c>
      <c r="M82">
        <f>IF(Tbl_Raw[[#This Row],[day]]="Fri",1,0)</f>
        <v>0</v>
      </c>
      <c r="N82">
        <v>3</v>
      </c>
      <c r="O82">
        <f t="shared" si="2"/>
        <v>2.9014360000000003</v>
      </c>
      <c r="P82">
        <f t="shared" si="3"/>
        <v>9.8563999999999652E-2</v>
      </c>
    </row>
    <row r="83" spans="1:16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f>IF(Tbl_Raw[[#This Row],[sex]]="Male",1,0)</f>
        <v>1</v>
      </c>
      <c r="H83">
        <f>IF(Tbl_Raw[[#This Row],[smoker]]="Yes",1,0)</f>
        <v>0</v>
      </c>
      <c r="I83">
        <f>IF(Tbl_Raw[[#This Row],[time]]="Dinner",1,0)</f>
        <v>0</v>
      </c>
      <c r="J83">
        <f>IF(Tbl_Raw[[#This Row],[day]]="Sun",1,0)</f>
        <v>0</v>
      </c>
      <c r="K83">
        <f>IF(Tbl_Raw[[#This Row],[day]]="Sat",1,0)</f>
        <v>0</v>
      </c>
      <c r="L83">
        <f>IF(Tbl_Raw[[#This Row],[day]]="Thur",1,0)</f>
        <v>1</v>
      </c>
      <c r="M83">
        <f>IF(Tbl_Raw[[#This Row],[day]]="Fri",1,0)</f>
        <v>0</v>
      </c>
      <c r="N83">
        <v>3.4</v>
      </c>
      <c r="O83">
        <f t="shared" si="2"/>
        <v>2.6390039999999999</v>
      </c>
      <c r="P83">
        <f t="shared" si="3"/>
        <v>0.76099600000000001</v>
      </c>
    </row>
    <row r="84" spans="1:16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f>IF(Tbl_Raw[[#This Row],[sex]]="Male",1,0)</f>
        <v>0</v>
      </c>
      <c r="H84">
        <f>IF(Tbl_Raw[[#This Row],[smoker]]="Yes",1,0)</f>
        <v>0</v>
      </c>
      <c r="I84">
        <f>IF(Tbl_Raw[[#This Row],[time]]="Dinner",1,0)</f>
        <v>0</v>
      </c>
      <c r="J84">
        <f>IF(Tbl_Raw[[#This Row],[day]]="Sun",1,0)</f>
        <v>0</v>
      </c>
      <c r="K84">
        <f>IF(Tbl_Raw[[#This Row],[day]]="Sat",1,0)</f>
        <v>0</v>
      </c>
      <c r="L84">
        <f>IF(Tbl_Raw[[#This Row],[day]]="Thur",1,0)</f>
        <v>1</v>
      </c>
      <c r="M84">
        <f>IF(Tbl_Raw[[#This Row],[day]]="Fri",1,0)</f>
        <v>0</v>
      </c>
      <c r="N84">
        <v>1.83</v>
      </c>
      <c r="O84">
        <f t="shared" si="2"/>
        <v>1.840808</v>
      </c>
      <c r="P84">
        <f t="shared" si="3"/>
        <v>-1.0807999999999929E-2</v>
      </c>
    </row>
    <row r="85" spans="1:16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f>IF(Tbl_Raw[[#This Row],[sex]]="Male",1,0)</f>
        <v>1</v>
      </c>
      <c r="H85">
        <f>IF(Tbl_Raw[[#This Row],[smoker]]="Yes",1,0)</f>
        <v>1</v>
      </c>
      <c r="I85">
        <f>IF(Tbl_Raw[[#This Row],[time]]="Dinner",1,0)</f>
        <v>0</v>
      </c>
      <c r="J85">
        <f>IF(Tbl_Raw[[#This Row],[day]]="Sun",1,0)</f>
        <v>0</v>
      </c>
      <c r="K85">
        <f>IF(Tbl_Raw[[#This Row],[day]]="Sat",1,0)</f>
        <v>0</v>
      </c>
      <c r="L85">
        <f>IF(Tbl_Raw[[#This Row],[day]]="Thur",1,0)</f>
        <v>1</v>
      </c>
      <c r="M85">
        <f>IF(Tbl_Raw[[#This Row],[day]]="Fri",1,0)</f>
        <v>0</v>
      </c>
      <c r="N85">
        <v>5</v>
      </c>
      <c r="O85">
        <f t="shared" si="2"/>
        <v>4.1512919999999998</v>
      </c>
      <c r="P85">
        <f t="shared" si="3"/>
        <v>0.84870800000000024</v>
      </c>
    </row>
    <row r="86" spans="1:16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f>IF(Tbl_Raw[[#This Row],[sex]]="Male",1,0)</f>
        <v>1</v>
      </c>
      <c r="H86">
        <f>IF(Tbl_Raw[[#This Row],[smoker]]="Yes",1,0)</f>
        <v>0</v>
      </c>
      <c r="I86">
        <f>IF(Tbl_Raw[[#This Row],[time]]="Dinner",1,0)</f>
        <v>0</v>
      </c>
      <c r="J86">
        <f>IF(Tbl_Raw[[#This Row],[day]]="Sun",1,0)</f>
        <v>0</v>
      </c>
      <c r="K86">
        <f>IF(Tbl_Raw[[#This Row],[day]]="Sat",1,0)</f>
        <v>0</v>
      </c>
      <c r="L86">
        <f>IF(Tbl_Raw[[#This Row],[day]]="Thur",1,0)</f>
        <v>1</v>
      </c>
      <c r="M86">
        <f>IF(Tbl_Raw[[#This Row],[day]]="Fri",1,0)</f>
        <v>0</v>
      </c>
      <c r="N86">
        <v>2.0299999999999998</v>
      </c>
      <c r="O86">
        <f t="shared" si="2"/>
        <v>2.5748120000000001</v>
      </c>
      <c r="P86">
        <f t="shared" si="3"/>
        <v>-0.5448120000000003</v>
      </c>
    </row>
    <row r="87" spans="1:16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f>IF(Tbl_Raw[[#This Row],[sex]]="Male",1,0)</f>
        <v>0</v>
      </c>
      <c r="H87">
        <f>IF(Tbl_Raw[[#This Row],[smoker]]="Yes",1,0)</f>
        <v>0</v>
      </c>
      <c r="I87">
        <f>IF(Tbl_Raw[[#This Row],[time]]="Dinner",1,0)</f>
        <v>0</v>
      </c>
      <c r="J87">
        <f>IF(Tbl_Raw[[#This Row],[day]]="Sun",1,0)</f>
        <v>0</v>
      </c>
      <c r="K87">
        <f>IF(Tbl_Raw[[#This Row],[day]]="Sat",1,0)</f>
        <v>0</v>
      </c>
      <c r="L87">
        <f>IF(Tbl_Raw[[#This Row],[day]]="Thur",1,0)</f>
        <v>1</v>
      </c>
      <c r="M87">
        <f>IF(Tbl_Raw[[#This Row],[day]]="Fri",1,0)</f>
        <v>0</v>
      </c>
      <c r="N87">
        <v>5.17</v>
      </c>
      <c r="O87">
        <f t="shared" si="2"/>
        <v>4.7064519999999996</v>
      </c>
      <c r="P87">
        <f t="shared" si="3"/>
        <v>0.46354800000000029</v>
      </c>
    </row>
    <row r="88" spans="1:16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f>IF(Tbl_Raw[[#This Row],[sex]]="Male",1,0)</f>
        <v>1</v>
      </c>
      <c r="H88">
        <f>IF(Tbl_Raw[[#This Row],[smoker]]="Yes",1,0)</f>
        <v>0</v>
      </c>
      <c r="I88">
        <f>IF(Tbl_Raw[[#This Row],[time]]="Dinner",1,0)</f>
        <v>0</v>
      </c>
      <c r="J88">
        <f>IF(Tbl_Raw[[#This Row],[day]]="Sun",1,0)</f>
        <v>0</v>
      </c>
      <c r="K88">
        <f>IF(Tbl_Raw[[#This Row],[day]]="Sat",1,0)</f>
        <v>0</v>
      </c>
      <c r="L88">
        <f>IF(Tbl_Raw[[#This Row],[day]]="Thur",1,0)</f>
        <v>1</v>
      </c>
      <c r="M88">
        <f>IF(Tbl_Raw[[#This Row],[day]]="Fri",1,0)</f>
        <v>0</v>
      </c>
      <c r="N88">
        <v>2</v>
      </c>
      <c r="O88">
        <f t="shared" si="2"/>
        <v>2.296332</v>
      </c>
      <c r="P88">
        <f t="shared" si="3"/>
        <v>-0.29633200000000004</v>
      </c>
    </row>
    <row r="89" spans="1:16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f>IF(Tbl_Raw[[#This Row],[sex]]="Male",1,0)</f>
        <v>1</v>
      </c>
      <c r="H89">
        <f>IF(Tbl_Raw[[#This Row],[smoker]]="Yes",1,0)</f>
        <v>0</v>
      </c>
      <c r="I89">
        <f>IF(Tbl_Raw[[#This Row],[time]]="Dinner",1,0)</f>
        <v>0</v>
      </c>
      <c r="J89">
        <f>IF(Tbl_Raw[[#This Row],[day]]="Sun",1,0)</f>
        <v>0</v>
      </c>
      <c r="K89">
        <f>IF(Tbl_Raw[[#This Row],[day]]="Sat",1,0)</f>
        <v>0</v>
      </c>
      <c r="L89">
        <f>IF(Tbl_Raw[[#This Row],[day]]="Thur",1,0)</f>
        <v>1</v>
      </c>
      <c r="M89">
        <f>IF(Tbl_Raw[[#This Row],[day]]="Fri",1,0)</f>
        <v>0</v>
      </c>
      <c r="N89">
        <v>4</v>
      </c>
      <c r="O89">
        <f t="shared" si="2"/>
        <v>2.7919320000000001</v>
      </c>
      <c r="P89">
        <f t="shared" si="3"/>
        <v>1.2080679999999999</v>
      </c>
    </row>
    <row r="90" spans="1:16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f>IF(Tbl_Raw[[#This Row],[sex]]="Male",1,0)</f>
        <v>1</v>
      </c>
      <c r="H90">
        <f>IF(Tbl_Raw[[#This Row],[smoker]]="Yes",1,0)</f>
        <v>0</v>
      </c>
      <c r="I90">
        <f>IF(Tbl_Raw[[#This Row],[time]]="Dinner",1,0)</f>
        <v>0</v>
      </c>
      <c r="J90">
        <f>IF(Tbl_Raw[[#This Row],[day]]="Sun",1,0)</f>
        <v>0</v>
      </c>
      <c r="K90">
        <f>IF(Tbl_Raw[[#This Row],[day]]="Sat",1,0)</f>
        <v>0</v>
      </c>
      <c r="L90">
        <f>IF(Tbl_Raw[[#This Row],[day]]="Thur",1,0)</f>
        <v>1</v>
      </c>
      <c r="M90">
        <f>IF(Tbl_Raw[[#This Row],[day]]="Fri",1,0)</f>
        <v>0</v>
      </c>
      <c r="N90">
        <v>5.85</v>
      </c>
      <c r="O90">
        <f t="shared" si="2"/>
        <v>3.3989240000000001</v>
      </c>
      <c r="P90">
        <f t="shared" si="3"/>
        <v>2.4510759999999996</v>
      </c>
    </row>
    <row r="91" spans="1:16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f>IF(Tbl_Raw[[#This Row],[sex]]="Male",1,0)</f>
        <v>1</v>
      </c>
      <c r="H91">
        <f>IF(Tbl_Raw[[#This Row],[smoker]]="Yes",1,0)</f>
        <v>0</v>
      </c>
      <c r="I91">
        <f>IF(Tbl_Raw[[#This Row],[time]]="Dinner",1,0)</f>
        <v>0</v>
      </c>
      <c r="J91">
        <f>IF(Tbl_Raw[[#This Row],[day]]="Sun",1,0)</f>
        <v>0</v>
      </c>
      <c r="K91">
        <f>IF(Tbl_Raw[[#This Row],[day]]="Sat",1,0)</f>
        <v>0</v>
      </c>
      <c r="L91">
        <f>IF(Tbl_Raw[[#This Row],[day]]="Thur",1,0)</f>
        <v>1</v>
      </c>
      <c r="M91">
        <f>IF(Tbl_Raw[[#This Row],[day]]="Fri",1,0)</f>
        <v>0</v>
      </c>
      <c r="N91">
        <v>3</v>
      </c>
      <c r="O91">
        <f t="shared" si="2"/>
        <v>3.0638040000000002</v>
      </c>
      <c r="P91">
        <f t="shared" si="3"/>
        <v>-6.3804000000000194E-2</v>
      </c>
    </row>
    <row r="92" spans="1:16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f>IF(Tbl_Raw[[#This Row],[sex]]="Male",1,0)</f>
        <v>1</v>
      </c>
      <c r="H92">
        <f>IF(Tbl_Raw[[#This Row],[smoker]]="Yes",1,0)</f>
        <v>1</v>
      </c>
      <c r="I92">
        <f>IF(Tbl_Raw[[#This Row],[time]]="Dinner",1,0)</f>
        <v>1</v>
      </c>
      <c r="J92">
        <f>IF(Tbl_Raw[[#This Row],[day]]="Sun",1,0)</f>
        <v>0</v>
      </c>
      <c r="K92">
        <f>IF(Tbl_Raw[[#This Row],[day]]="Sat",1,0)</f>
        <v>0</v>
      </c>
      <c r="L92">
        <f>IF(Tbl_Raw[[#This Row],[day]]="Thur",1,0)</f>
        <v>0</v>
      </c>
      <c r="M92">
        <f>IF(Tbl_Raw[[#This Row],[day]]="Fri",1,0)</f>
        <v>1</v>
      </c>
      <c r="N92">
        <v>3</v>
      </c>
      <c r="O92">
        <f t="shared" si="2"/>
        <v>3.8010679999999999</v>
      </c>
      <c r="P92">
        <f t="shared" si="3"/>
        <v>-0.80106799999999989</v>
      </c>
    </row>
    <row r="93" spans="1:16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f>IF(Tbl_Raw[[#This Row],[sex]]="Male",1,0)</f>
        <v>1</v>
      </c>
      <c r="H93">
        <f>IF(Tbl_Raw[[#This Row],[smoker]]="Yes",1,0)</f>
        <v>0</v>
      </c>
      <c r="I93">
        <f>IF(Tbl_Raw[[#This Row],[time]]="Dinner",1,0)</f>
        <v>1</v>
      </c>
      <c r="J93">
        <f>IF(Tbl_Raw[[#This Row],[day]]="Sun",1,0)</f>
        <v>0</v>
      </c>
      <c r="K93">
        <f>IF(Tbl_Raw[[#This Row],[day]]="Sat",1,0)</f>
        <v>0</v>
      </c>
      <c r="L93">
        <f>IF(Tbl_Raw[[#This Row],[day]]="Thur",1,0)</f>
        <v>0</v>
      </c>
      <c r="M93">
        <f>IF(Tbl_Raw[[#This Row],[day]]="Fri",1,0)</f>
        <v>1</v>
      </c>
      <c r="N93">
        <v>3.5</v>
      </c>
      <c r="O93">
        <f t="shared" si="2"/>
        <v>3.1893559999999996</v>
      </c>
      <c r="P93">
        <f t="shared" si="3"/>
        <v>0.31064400000000036</v>
      </c>
    </row>
    <row r="94" spans="1:16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f>IF(Tbl_Raw[[#This Row],[sex]]="Male",1,0)</f>
        <v>0</v>
      </c>
      <c r="H94">
        <f>IF(Tbl_Raw[[#This Row],[smoker]]="Yes",1,0)</f>
        <v>1</v>
      </c>
      <c r="I94">
        <f>IF(Tbl_Raw[[#This Row],[time]]="Dinner",1,0)</f>
        <v>1</v>
      </c>
      <c r="J94">
        <f>IF(Tbl_Raw[[#This Row],[day]]="Sun",1,0)</f>
        <v>0</v>
      </c>
      <c r="K94">
        <f>IF(Tbl_Raw[[#This Row],[day]]="Sat",1,0)</f>
        <v>0</v>
      </c>
      <c r="L94">
        <f>IF(Tbl_Raw[[#This Row],[day]]="Thur",1,0)</f>
        <v>0</v>
      </c>
      <c r="M94">
        <f>IF(Tbl_Raw[[#This Row],[day]]="Fri",1,0)</f>
        <v>1</v>
      </c>
      <c r="N94">
        <v>1</v>
      </c>
      <c r="O94">
        <f t="shared" si="2"/>
        <v>1.6091</v>
      </c>
      <c r="P94">
        <f t="shared" si="3"/>
        <v>-0.60909999999999997</v>
      </c>
    </row>
    <row r="95" spans="1:16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f>IF(Tbl_Raw[[#This Row],[sex]]="Male",1,0)</f>
        <v>0</v>
      </c>
      <c r="H95">
        <f>IF(Tbl_Raw[[#This Row],[smoker]]="Yes",1,0)</f>
        <v>1</v>
      </c>
      <c r="I95">
        <f>IF(Tbl_Raw[[#This Row],[time]]="Dinner",1,0)</f>
        <v>1</v>
      </c>
      <c r="J95">
        <f>IF(Tbl_Raw[[#This Row],[day]]="Sun",1,0)</f>
        <v>0</v>
      </c>
      <c r="K95">
        <f>IF(Tbl_Raw[[#This Row],[day]]="Sat",1,0)</f>
        <v>0</v>
      </c>
      <c r="L95">
        <f>IF(Tbl_Raw[[#This Row],[day]]="Thur",1,0)</f>
        <v>0</v>
      </c>
      <c r="M95">
        <f>IF(Tbl_Raw[[#This Row],[day]]="Fri",1,0)</f>
        <v>1</v>
      </c>
      <c r="N95">
        <v>4.3</v>
      </c>
      <c r="O95">
        <f t="shared" si="2"/>
        <v>2.6069079999999998</v>
      </c>
      <c r="P95">
        <f t="shared" si="3"/>
        <v>1.693092</v>
      </c>
    </row>
    <row r="96" spans="1:16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f>IF(Tbl_Raw[[#This Row],[sex]]="Male",1,0)</f>
        <v>0</v>
      </c>
      <c r="H96">
        <f>IF(Tbl_Raw[[#This Row],[smoker]]="Yes",1,0)</f>
        <v>0</v>
      </c>
      <c r="I96">
        <f>IF(Tbl_Raw[[#This Row],[time]]="Dinner",1,0)</f>
        <v>1</v>
      </c>
      <c r="J96">
        <f>IF(Tbl_Raw[[#This Row],[day]]="Sun",1,0)</f>
        <v>0</v>
      </c>
      <c r="K96">
        <f>IF(Tbl_Raw[[#This Row],[day]]="Sat",1,0)</f>
        <v>0</v>
      </c>
      <c r="L96">
        <f>IF(Tbl_Raw[[#This Row],[day]]="Thur",1,0)</f>
        <v>0</v>
      </c>
      <c r="M96">
        <f>IF(Tbl_Raw[[#This Row],[day]]="Fri",1,0)</f>
        <v>1</v>
      </c>
      <c r="N96">
        <v>3.25</v>
      </c>
      <c r="O96">
        <f t="shared" si="2"/>
        <v>3.2138999999999998</v>
      </c>
      <c r="P96">
        <f t="shared" si="3"/>
        <v>3.6100000000000243E-2</v>
      </c>
    </row>
    <row r="97" spans="1:16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f>IF(Tbl_Raw[[#This Row],[sex]]="Male",1,0)</f>
        <v>1</v>
      </c>
      <c r="H97">
        <f>IF(Tbl_Raw[[#This Row],[smoker]]="Yes",1,0)</f>
        <v>1</v>
      </c>
      <c r="I97">
        <f>IF(Tbl_Raw[[#This Row],[time]]="Dinner",1,0)</f>
        <v>1</v>
      </c>
      <c r="J97">
        <f>IF(Tbl_Raw[[#This Row],[day]]="Sun",1,0)</f>
        <v>0</v>
      </c>
      <c r="K97">
        <f>IF(Tbl_Raw[[#This Row],[day]]="Sat",1,0)</f>
        <v>0</v>
      </c>
      <c r="L97">
        <f>IF(Tbl_Raw[[#This Row],[day]]="Thur",1,0)</f>
        <v>0</v>
      </c>
      <c r="M97">
        <f>IF(Tbl_Raw[[#This Row],[day]]="Fri",1,0)</f>
        <v>1</v>
      </c>
      <c r="N97">
        <v>4.7300000000000004</v>
      </c>
      <c r="O97">
        <f t="shared" si="2"/>
        <v>5.2105479999999993</v>
      </c>
      <c r="P97">
        <f t="shared" si="3"/>
        <v>-0.48054799999999886</v>
      </c>
    </row>
    <row r="98" spans="1:16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f>IF(Tbl_Raw[[#This Row],[sex]]="Male",1,0)</f>
        <v>1</v>
      </c>
      <c r="H98">
        <f>IF(Tbl_Raw[[#This Row],[smoker]]="Yes",1,0)</f>
        <v>1</v>
      </c>
      <c r="I98">
        <f>IF(Tbl_Raw[[#This Row],[time]]="Dinner",1,0)</f>
        <v>1</v>
      </c>
      <c r="J98">
        <f>IF(Tbl_Raw[[#This Row],[day]]="Sun",1,0)</f>
        <v>0</v>
      </c>
      <c r="K98">
        <f>IF(Tbl_Raw[[#This Row],[day]]="Sat",1,0)</f>
        <v>0</v>
      </c>
      <c r="L98">
        <f>IF(Tbl_Raw[[#This Row],[day]]="Thur",1,0)</f>
        <v>0</v>
      </c>
      <c r="M98">
        <f>IF(Tbl_Raw[[#This Row],[day]]="Fri",1,0)</f>
        <v>1</v>
      </c>
      <c r="N98">
        <v>4</v>
      </c>
      <c r="O98">
        <f t="shared" si="2"/>
        <v>3.6415320000000002</v>
      </c>
      <c r="P98">
        <f t="shared" si="3"/>
        <v>0.35846799999999979</v>
      </c>
    </row>
    <row r="99" spans="1:16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f>IF(Tbl_Raw[[#This Row],[sex]]="Male",1,0)</f>
        <v>1</v>
      </c>
      <c r="H99">
        <f>IF(Tbl_Raw[[#This Row],[smoker]]="Yes",1,0)</f>
        <v>1</v>
      </c>
      <c r="I99">
        <f>IF(Tbl_Raw[[#This Row],[time]]="Dinner",1,0)</f>
        <v>1</v>
      </c>
      <c r="J99">
        <f>IF(Tbl_Raw[[#This Row],[day]]="Sun",1,0)</f>
        <v>0</v>
      </c>
      <c r="K99">
        <f>IF(Tbl_Raw[[#This Row],[day]]="Sat",1,0)</f>
        <v>0</v>
      </c>
      <c r="L99">
        <f>IF(Tbl_Raw[[#This Row],[day]]="Thur",1,0)</f>
        <v>0</v>
      </c>
      <c r="M99">
        <f>IF(Tbl_Raw[[#This Row],[day]]="Fri",1,0)</f>
        <v>1</v>
      </c>
      <c r="N99">
        <v>1.5</v>
      </c>
      <c r="O99">
        <f t="shared" si="2"/>
        <v>2.2019320000000002</v>
      </c>
      <c r="P99">
        <f t="shared" si="3"/>
        <v>-0.70193200000000022</v>
      </c>
    </row>
    <row r="100" spans="1:16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f>IF(Tbl_Raw[[#This Row],[sex]]="Male",1,0)</f>
        <v>1</v>
      </c>
      <c r="H100">
        <f>IF(Tbl_Raw[[#This Row],[smoker]]="Yes",1,0)</f>
        <v>1</v>
      </c>
      <c r="I100">
        <f>IF(Tbl_Raw[[#This Row],[time]]="Dinner",1,0)</f>
        <v>1</v>
      </c>
      <c r="J100">
        <f>IF(Tbl_Raw[[#This Row],[day]]="Sun",1,0)</f>
        <v>0</v>
      </c>
      <c r="K100">
        <f>IF(Tbl_Raw[[#This Row],[day]]="Sat",1,0)</f>
        <v>0</v>
      </c>
      <c r="L100">
        <f>IF(Tbl_Raw[[#This Row],[day]]="Thur",1,0)</f>
        <v>0</v>
      </c>
      <c r="M100">
        <f>IF(Tbl_Raw[[#This Row],[day]]="Fri",1,0)</f>
        <v>1</v>
      </c>
      <c r="N100">
        <v>3</v>
      </c>
      <c r="O100">
        <f t="shared" si="2"/>
        <v>3.0496439999999998</v>
      </c>
      <c r="P100">
        <f t="shared" si="3"/>
        <v>-4.9643999999999799E-2</v>
      </c>
    </row>
    <row r="101" spans="1:16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f>IF(Tbl_Raw[[#This Row],[sex]]="Male",1,0)</f>
        <v>1</v>
      </c>
      <c r="H101">
        <f>IF(Tbl_Raw[[#This Row],[smoker]]="Yes",1,0)</f>
        <v>0</v>
      </c>
      <c r="I101">
        <f>IF(Tbl_Raw[[#This Row],[time]]="Dinner",1,0)</f>
        <v>1</v>
      </c>
      <c r="J101">
        <f>IF(Tbl_Raw[[#This Row],[day]]="Sun",1,0)</f>
        <v>0</v>
      </c>
      <c r="K101">
        <f>IF(Tbl_Raw[[#This Row],[day]]="Sat",1,0)</f>
        <v>0</v>
      </c>
      <c r="L101">
        <f>IF(Tbl_Raw[[#This Row],[day]]="Thur",1,0)</f>
        <v>0</v>
      </c>
      <c r="M101">
        <f>IF(Tbl_Raw[[#This Row],[day]]="Fri",1,0)</f>
        <v>1</v>
      </c>
      <c r="N101">
        <v>1.5</v>
      </c>
      <c r="O101">
        <f t="shared" si="2"/>
        <v>2.2425240000000004</v>
      </c>
      <c r="P101">
        <f t="shared" si="3"/>
        <v>-0.74252400000000041</v>
      </c>
    </row>
    <row r="102" spans="1:16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f>IF(Tbl_Raw[[#This Row],[sex]]="Male",1,0)</f>
        <v>0</v>
      </c>
      <c r="H102">
        <f>IF(Tbl_Raw[[#This Row],[smoker]]="Yes",1,0)</f>
        <v>1</v>
      </c>
      <c r="I102">
        <f>IF(Tbl_Raw[[#This Row],[time]]="Dinner",1,0)</f>
        <v>1</v>
      </c>
      <c r="J102">
        <f>IF(Tbl_Raw[[#This Row],[day]]="Sun",1,0)</f>
        <v>0</v>
      </c>
      <c r="K102">
        <f>IF(Tbl_Raw[[#This Row],[day]]="Sat",1,0)</f>
        <v>0</v>
      </c>
      <c r="L102">
        <f>IF(Tbl_Raw[[#This Row],[day]]="Thur",1,0)</f>
        <v>0</v>
      </c>
      <c r="M102">
        <f>IF(Tbl_Raw[[#This Row],[day]]="Fri",1,0)</f>
        <v>1</v>
      </c>
      <c r="N102">
        <v>2.5</v>
      </c>
      <c r="O102">
        <f t="shared" si="2"/>
        <v>2.13774</v>
      </c>
      <c r="P102">
        <f t="shared" si="3"/>
        <v>0.36226000000000003</v>
      </c>
    </row>
    <row r="103" spans="1:16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f>IF(Tbl_Raw[[#This Row],[sex]]="Male",1,0)</f>
        <v>0</v>
      </c>
      <c r="H103">
        <f>IF(Tbl_Raw[[#This Row],[smoker]]="Yes",1,0)</f>
        <v>1</v>
      </c>
      <c r="I103">
        <f>IF(Tbl_Raw[[#This Row],[time]]="Dinner",1,0)</f>
        <v>1</v>
      </c>
      <c r="J103">
        <f>IF(Tbl_Raw[[#This Row],[day]]="Sun",1,0)</f>
        <v>0</v>
      </c>
      <c r="K103">
        <f>IF(Tbl_Raw[[#This Row],[day]]="Sat",1,0)</f>
        <v>0</v>
      </c>
      <c r="L103">
        <f>IF(Tbl_Raw[[#This Row],[day]]="Thur",1,0)</f>
        <v>0</v>
      </c>
      <c r="M103">
        <f>IF(Tbl_Raw[[#This Row],[day]]="Fri",1,0)</f>
        <v>1</v>
      </c>
      <c r="N103">
        <v>3</v>
      </c>
      <c r="O103">
        <f t="shared" si="2"/>
        <v>2.5181719999999999</v>
      </c>
      <c r="P103">
        <f t="shared" si="3"/>
        <v>0.48182800000000015</v>
      </c>
    </row>
    <row r="104" spans="1:16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f>IF(Tbl_Raw[[#This Row],[sex]]="Male",1,0)</f>
        <v>0</v>
      </c>
      <c r="H104">
        <f>IF(Tbl_Raw[[#This Row],[smoker]]="Yes",1,0)</f>
        <v>1</v>
      </c>
      <c r="I104">
        <f>IF(Tbl_Raw[[#This Row],[time]]="Dinner",1,0)</f>
        <v>1</v>
      </c>
      <c r="J104">
        <f>IF(Tbl_Raw[[#This Row],[day]]="Sun",1,0)</f>
        <v>0</v>
      </c>
      <c r="K104">
        <f>IF(Tbl_Raw[[#This Row],[day]]="Sat",1,0)</f>
        <v>1</v>
      </c>
      <c r="L104">
        <f>IF(Tbl_Raw[[#This Row],[day]]="Thur",1,0)</f>
        <v>0</v>
      </c>
      <c r="M104">
        <f>IF(Tbl_Raw[[#This Row],[day]]="Fri",1,0)</f>
        <v>0</v>
      </c>
      <c r="N104">
        <v>2.5</v>
      </c>
      <c r="O104">
        <f t="shared" si="2"/>
        <v>5.4243199999999998</v>
      </c>
      <c r="P104">
        <f t="shared" si="3"/>
        <v>-2.9243199999999998</v>
      </c>
    </row>
    <row r="105" spans="1:16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f>IF(Tbl_Raw[[#This Row],[sex]]="Male",1,0)</f>
        <v>0</v>
      </c>
      <c r="H105">
        <f>IF(Tbl_Raw[[#This Row],[smoker]]="Yes",1,0)</f>
        <v>1</v>
      </c>
      <c r="I105">
        <f>IF(Tbl_Raw[[#This Row],[time]]="Dinner",1,0)</f>
        <v>1</v>
      </c>
      <c r="J105">
        <f>IF(Tbl_Raw[[#This Row],[day]]="Sun",1,0)</f>
        <v>0</v>
      </c>
      <c r="K105">
        <f>IF(Tbl_Raw[[#This Row],[day]]="Sat",1,0)</f>
        <v>1</v>
      </c>
      <c r="L105">
        <f>IF(Tbl_Raw[[#This Row],[day]]="Thur",1,0)</f>
        <v>0</v>
      </c>
      <c r="M105">
        <f>IF(Tbl_Raw[[#This Row],[day]]="Fri",1,0)</f>
        <v>0</v>
      </c>
      <c r="N105">
        <v>3.48</v>
      </c>
      <c r="O105">
        <f t="shared" si="2"/>
        <v>3.1827480000000001</v>
      </c>
      <c r="P105">
        <f t="shared" si="3"/>
        <v>0.29725199999999985</v>
      </c>
    </row>
    <row r="106" spans="1:16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f>IF(Tbl_Raw[[#This Row],[sex]]="Male",1,0)</f>
        <v>0</v>
      </c>
      <c r="H106">
        <f>IF(Tbl_Raw[[#This Row],[smoker]]="Yes",1,0)</f>
        <v>0</v>
      </c>
      <c r="I106">
        <f>IF(Tbl_Raw[[#This Row],[time]]="Dinner",1,0)</f>
        <v>1</v>
      </c>
      <c r="J106">
        <f>IF(Tbl_Raw[[#This Row],[day]]="Sun",1,0)</f>
        <v>0</v>
      </c>
      <c r="K106">
        <f>IF(Tbl_Raw[[#This Row],[day]]="Sat",1,0)</f>
        <v>1</v>
      </c>
      <c r="L106">
        <f>IF(Tbl_Raw[[#This Row],[day]]="Thur",1,0)</f>
        <v>0</v>
      </c>
      <c r="M106">
        <f>IF(Tbl_Raw[[#This Row],[day]]="Fri",1,0)</f>
        <v>0</v>
      </c>
      <c r="N106">
        <v>4.08</v>
      </c>
      <c r="O106">
        <f t="shared" si="2"/>
        <v>3.0411480000000002</v>
      </c>
      <c r="P106">
        <f t="shared" si="3"/>
        <v>1.0388519999999999</v>
      </c>
    </row>
    <row r="107" spans="1:16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f>IF(Tbl_Raw[[#This Row],[sex]]="Male",1,0)</f>
        <v>1</v>
      </c>
      <c r="H107">
        <f>IF(Tbl_Raw[[#This Row],[smoker]]="Yes",1,0)</f>
        <v>1</v>
      </c>
      <c r="I107">
        <f>IF(Tbl_Raw[[#This Row],[time]]="Dinner",1,0)</f>
        <v>1</v>
      </c>
      <c r="J107">
        <f>IF(Tbl_Raw[[#This Row],[day]]="Sun",1,0)</f>
        <v>0</v>
      </c>
      <c r="K107">
        <f>IF(Tbl_Raw[[#This Row],[day]]="Sat",1,0)</f>
        <v>1</v>
      </c>
      <c r="L107">
        <f>IF(Tbl_Raw[[#This Row],[day]]="Thur",1,0)</f>
        <v>0</v>
      </c>
      <c r="M107">
        <f>IF(Tbl_Raw[[#This Row],[day]]="Fri",1,0)</f>
        <v>0</v>
      </c>
      <c r="N107">
        <v>1.64</v>
      </c>
      <c r="O107">
        <f t="shared" si="2"/>
        <v>2.5162839999999997</v>
      </c>
      <c r="P107">
        <f t="shared" si="3"/>
        <v>-0.87628399999999984</v>
      </c>
    </row>
    <row r="108" spans="1:16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f>IF(Tbl_Raw[[#This Row],[sex]]="Male",1,0)</f>
        <v>1</v>
      </c>
      <c r="H108">
        <f>IF(Tbl_Raw[[#This Row],[smoker]]="Yes",1,0)</f>
        <v>1</v>
      </c>
      <c r="I108">
        <f>IF(Tbl_Raw[[#This Row],[time]]="Dinner",1,0)</f>
        <v>1</v>
      </c>
      <c r="J108">
        <f>IF(Tbl_Raw[[#This Row],[day]]="Sun",1,0)</f>
        <v>0</v>
      </c>
      <c r="K108">
        <f>IF(Tbl_Raw[[#This Row],[day]]="Sat",1,0)</f>
        <v>1</v>
      </c>
      <c r="L108">
        <f>IF(Tbl_Raw[[#This Row],[day]]="Thur",1,0)</f>
        <v>0</v>
      </c>
      <c r="M108">
        <f>IF(Tbl_Raw[[#This Row],[day]]="Fri",1,0)</f>
        <v>0</v>
      </c>
      <c r="N108">
        <v>4.0599999999999996</v>
      </c>
      <c r="O108">
        <f t="shared" si="2"/>
        <v>3.0005559999999996</v>
      </c>
      <c r="P108">
        <f t="shared" si="3"/>
        <v>1.0594440000000001</v>
      </c>
    </row>
    <row r="109" spans="1:16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f>IF(Tbl_Raw[[#This Row],[sex]]="Male",1,0)</f>
        <v>1</v>
      </c>
      <c r="H109">
        <f>IF(Tbl_Raw[[#This Row],[smoker]]="Yes",1,0)</f>
        <v>1</v>
      </c>
      <c r="I109">
        <f>IF(Tbl_Raw[[#This Row],[time]]="Dinner",1,0)</f>
        <v>1</v>
      </c>
      <c r="J109">
        <f>IF(Tbl_Raw[[#This Row],[day]]="Sun",1,0)</f>
        <v>0</v>
      </c>
      <c r="K109">
        <f>IF(Tbl_Raw[[#This Row],[day]]="Sat",1,0)</f>
        <v>1</v>
      </c>
      <c r="L109">
        <f>IF(Tbl_Raw[[#This Row],[day]]="Thur",1,0)</f>
        <v>0</v>
      </c>
      <c r="M109">
        <f>IF(Tbl_Raw[[#This Row],[day]]="Fri",1,0)</f>
        <v>0</v>
      </c>
      <c r="N109">
        <v>4.29</v>
      </c>
      <c r="O109">
        <f t="shared" si="2"/>
        <v>3.4461240000000002</v>
      </c>
      <c r="P109">
        <f t="shared" si="3"/>
        <v>0.84387599999999985</v>
      </c>
    </row>
    <row r="110" spans="1:16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f>IF(Tbl_Raw[[#This Row],[sex]]="Male",1,0)</f>
        <v>1</v>
      </c>
      <c r="H110">
        <f>IF(Tbl_Raw[[#This Row],[smoker]]="Yes",1,0)</f>
        <v>0</v>
      </c>
      <c r="I110">
        <f>IF(Tbl_Raw[[#This Row],[time]]="Dinner",1,0)</f>
        <v>1</v>
      </c>
      <c r="J110">
        <f>IF(Tbl_Raw[[#This Row],[day]]="Sun",1,0)</f>
        <v>0</v>
      </c>
      <c r="K110">
        <f>IF(Tbl_Raw[[#This Row],[day]]="Sat",1,0)</f>
        <v>1</v>
      </c>
      <c r="L110">
        <f>IF(Tbl_Raw[[#This Row],[day]]="Thur",1,0)</f>
        <v>0</v>
      </c>
      <c r="M110">
        <f>IF(Tbl_Raw[[#This Row],[day]]="Fri",1,0)</f>
        <v>0</v>
      </c>
      <c r="N110">
        <v>3.76</v>
      </c>
      <c r="O110">
        <f t="shared" si="2"/>
        <v>2.7881559999999999</v>
      </c>
      <c r="P110">
        <f t="shared" si="3"/>
        <v>0.97184399999999993</v>
      </c>
    </row>
    <row r="111" spans="1:16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f>IF(Tbl_Raw[[#This Row],[sex]]="Male",1,0)</f>
        <v>0</v>
      </c>
      <c r="H111">
        <f>IF(Tbl_Raw[[#This Row],[smoker]]="Yes",1,0)</f>
        <v>1</v>
      </c>
      <c r="I111">
        <f>IF(Tbl_Raw[[#This Row],[time]]="Dinner",1,0)</f>
        <v>1</v>
      </c>
      <c r="J111">
        <f>IF(Tbl_Raw[[#This Row],[day]]="Sun",1,0)</f>
        <v>0</v>
      </c>
      <c r="K111">
        <f>IF(Tbl_Raw[[#This Row],[day]]="Sat",1,0)</f>
        <v>1</v>
      </c>
      <c r="L111">
        <f>IF(Tbl_Raw[[#This Row],[day]]="Thur",1,0)</f>
        <v>0</v>
      </c>
      <c r="M111">
        <f>IF(Tbl_Raw[[#This Row],[day]]="Fri",1,0)</f>
        <v>0</v>
      </c>
      <c r="N111">
        <v>4</v>
      </c>
      <c r="O111">
        <f t="shared" si="2"/>
        <v>2.4171640000000001</v>
      </c>
      <c r="P111">
        <f t="shared" si="3"/>
        <v>1.5828359999999999</v>
      </c>
    </row>
    <row r="112" spans="1:16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f>IF(Tbl_Raw[[#This Row],[sex]]="Male",1,0)</f>
        <v>1</v>
      </c>
      <c r="H112">
        <f>IF(Tbl_Raw[[#This Row],[smoker]]="Yes",1,0)</f>
        <v>0</v>
      </c>
      <c r="I112">
        <f>IF(Tbl_Raw[[#This Row],[time]]="Dinner",1,0)</f>
        <v>1</v>
      </c>
      <c r="J112">
        <f>IF(Tbl_Raw[[#This Row],[day]]="Sun",1,0)</f>
        <v>0</v>
      </c>
      <c r="K112">
        <f>IF(Tbl_Raw[[#This Row],[day]]="Sat",1,0)</f>
        <v>1</v>
      </c>
      <c r="L112">
        <f>IF(Tbl_Raw[[#This Row],[day]]="Thur",1,0)</f>
        <v>0</v>
      </c>
      <c r="M112">
        <f>IF(Tbl_Raw[[#This Row],[day]]="Fri",1,0)</f>
        <v>0</v>
      </c>
      <c r="N112">
        <v>3</v>
      </c>
      <c r="O112">
        <f t="shared" si="2"/>
        <v>2.3879000000000001</v>
      </c>
      <c r="P112">
        <f t="shared" si="3"/>
        <v>0.61209999999999987</v>
      </c>
    </row>
    <row r="113" spans="1:16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f>IF(Tbl_Raw[[#This Row],[sex]]="Male",1,0)</f>
        <v>0</v>
      </c>
      <c r="H113">
        <f>IF(Tbl_Raw[[#This Row],[smoker]]="Yes",1,0)</f>
        <v>0</v>
      </c>
      <c r="I113">
        <f>IF(Tbl_Raw[[#This Row],[time]]="Dinner",1,0)</f>
        <v>1</v>
      </c>
      <c r="J113">
        <f>IF(Tbl_Raw[[#This Row],[day]]="Sun",1,0)</f>
        <v>0</v>
      </c>
      <c r="K113">
        <f>IF(Tbl_Raw[[#This Row],[day]]="Sat",1,0)</f>
        <v>1</v>
      </c>
      <c r="L113">
        <f>IF(Tbl_Raw[[#This Row],[day]]="Thur",1,0)</f>
        <v>0</v>
      </c>
      <c r="M113">
        <f>IF(Tbl_Raw[[#This Row],[day]]="Fri",1,0)</f>
        <v>0</v>
      </c>
      <c r="N113">
        <v>1</v>
      </c>
      <c r="O113">
        <f t="shared" si="2"/>
        <v>1.5746</v>
      </c>
      <c r="P113">
        <f t="shared" si="3"/>
        <v>-0.5746</v>
      </c>
    </row>
    <row r="114" spans="1:16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f>IF(Tbl_Raw[[#This Row],[sex]]="Male",1,0)</f>
        <v>1</v>
      </c>
      <c r="H114">
        <f>IF(Tbl_Raw[[#This Row],[smoker]]="Yes",1,0)</f>
        <v>0</v>
      </c>
      <c r="I114">
        <f>IF(Tbl_Raw[[#This Row],[time]]="Dinner",1,0)</f>
        <v>1</v>
      </c>
      <c r="J114">
        <f>IF(Tbl_Raw[[#This Row],[day]]="Sun",1,0)</f>
        <v>1</v>
      </c>
      <c r="K114">
        <f>IF(Tbl_Raw[[#This Row],[day]]="Sat",1,0)</f>
        <v>0</v>
      </c>
      <c r="L114">
        <f>IF(Tbl_Raw[[#This Row],[day]]="Thur",1,0)</f>
        <v>0</v>
      </c>
      <c r="M114">
        <f>IF(Tbl_Raw[[#This Row],[day]]="Fri",1,0)</f>
        <v>0</v>
      </c>
      <c r="N114">
        <v>4</v>
      </c>
      <c r="O114">
        <f t="shared" si="2"/>
        <v>4.8362080000000001</v>
      </c>
      <c r="P114">
        <f t="shared" si="3"/>
        <v>-0.83620800000000006</v>
      </c>
    </row>
    <row r="115" spans="1:16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f>IF(Tbl_Raw[[#This Row],[sex]]="Male",1,0)</f>
        <v>1</v>
      </c>
      <c r="H115">
        <f>IF(Tbl_Raw[[#This Row],[smoker]]="Yes",1,0)</f>
        <v>0</v>
      </c>
      <c r="I115">
        <f>IF(Tbl_Raw[[#This Row],[time]]="Dinner",1,0)</f>
        <v>1</v>
      </c>
      <c r="J115">
        <f>IF(Tbl_Raw[[#This Row],[day]]="Sun",1,0)</f>
        <v>1</v>
      </c>
      <c r="K115">
        <f>IF(Tbl_Raw[[#This Row],[day]]="Sat",1,0)</f>
        <v>0</v>
      </c>
      <c r="L115">
        <f>IF(Tbl_Raw[[#This Row],[day]]="Thur",1,0)</f>
        <v>0</v>
      </c>
      <c r="M115">
        <f>IF(Tbl_Raw[[#This Row],[day]]="Fri",1,0)</f>
        <v>0</v>
      </c>
      <c r="N115">
        <v>2.5499999999999998</v>
      </c>
      <c r="O115">
        <f t="shared" si="2"/>
        <v>3.3271799999999998</v>
      </c>
      <c r="P115">
        <f t="shared" si="3"/>
        <v>-0.77717999999999998</v>
      </c>
    </row>
    <row r="116" spans="1:16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f>IF(Tbl_Raw[[#This Row],[sex]]="Male",1,0)</f>
        <v>0</v>
      </c>
      <c r="H116">
        <f>IF(Tbl_Raw[[#This Row],[smoker]]="Yes",1,0)</f>
        <v>0</v>
      </c>
      <c r="I116">
        <f>IF(Tbl_Raw[[#This Row],[time]]="Dinner",1,0)</f>
        <v>1</v>
      </c>
      <c r="J116">
        <f>IF(Tbl_Raw[[#This Row],[day]]="Sun",1,0)</f>
        <v>1</v>
      </c>
      <c r="K116">
        <f>IF(Tbl_Raw[[#This Row],[day]]="Sat",1,0)</f>
        <v>0</v>
      </c>
      <c r="L116">
        <f>IF(Tbl_Raw[[#This Row],[day]]="Thur",1,0)</f>
        <v>0</v>
      </c>
      <c r="M116">
        <f>IF(Tbl_Raw[[#This Row],[day]]="Fri",1,0)</f>
        <v>0</v>
      </c>
      <c r="N116">
        <v>4</v>
      </c>
      <c r="O116">
        <f t="shared" si="2"/>
        <v>3.6694239999999998</v>
      </c>
      <c r="P116">
        <f t="shared" si="3"/>
        <v>0.3305760000000002</v>
      </c>
    </row>
    <row r="117" spans="1:16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f>IF(Tbl_Raw[[#This Row],[sex]]="Male",1,0)</f>
        <v>0</v>
      </c>
      <c r="H117">
        <f>IF(Tbl_Raw[[#This Row],[smoker]]="Yes",1,0)</f>
        <v>0</v>
      </c>
      <c r="I117">
        <f>IF(Tbl_Raw[[#This Row],[time]]="Dinner",1,0)</f>
        <v>1</v>
      </c>
      <c r="J117">
        <f>IF(Tbl_Raw[[#This Row],[day]]="Sun",1,0)</f>
        <v>1</v>
      </c>
      <c r="K117">
        <f>IF(Tbl_Raw[[#This Row],[day]]="Sat",1,0)</f>
        <v>0</v>
      </c>
      <c r="L117">
        <f>IF(Tbl_Raw[[#This Row],[day]]="Thur",1,0)</f>
        <v>0</v>
      </c>
      <c r="M117">
        <f>IF(Tbl_Raw[[#This Row],[day]]="Fri",1,0)</f>
        <v>0</v>
      </c>
      <c r="N117">
        <v>3.5</v>
      </c>
      <c r="O117">
        <f t="shared" si="2"/>
        <v>2.7003639999999995</v>
      </c>
      <c r="P117">
        <f t="shared" si="3"/>
        <v>0.79963600000000046</v>
      </c>
    </row>
    <row r="118" spans="1:16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f>IF(Tbl_Raw[[#This Row],[sex]]="Male",1,0)</f>
        <v>1</v>
      </c>
      <c r="H118">
        <f>IF(Tbl_Raw[[#This Row],[smoker]]="Yes",1,0)</f>
        <v>0</v>
      </c>
      <c r="I118">
        <f>IF(Tbl_Raw[[#This Row],[time]]="Dinner",1,0)</f>
        <v>1</v>
      </c>
      <c r="J118">
        <f>IF(Tbl_Raw[[#This Row],[day]]="Sun",1,0)</f>
        <v>1</v>
      </c>
      <c r="K118">
        <f>IF(Tbl_Raw[[#This Row],[day]]="Sat",1,0)</f>
        <v>0</v>
      </c>
      <c r="L118">
        <f>IF(Tbl_Raw[[#This Row],[day]]="Thur",1,0)</f>
        <v>0</v>
      </c>
      <c r="M118">
        <f>IF(Tbl_Raw[[#This Row],[day]]="Fri",1,0)</f>
        <v>0</v>
      </c>
      <c r="N118">
        <v>5.07</v>
      </c>
      <c r="O118">
        <f t="shared" si="2"/>
        <v>4.2438919999999998</v>
      </c>
      <c r="P118">
        <f t="shared" si="3"/>
        <v>0.82610800000000051</v>
      </c>
    </row>
    <row r="119" spans="1:16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f>IF(Tbl_Raw[[#This Row],[sex]]="Male",1,0)</f>
        <v>0</v>
      </c>
      <c r="H119">
        <f>IF(Tbl_Raw[[#This Row],[smoker]]="Yes",1,0)</f>
        <v>0</v>
      </c>
      <c r="I119">
        <f>IF(Tbl_Raw[[#This Row],[time]]="Dinner",1,0)</f>
        <v>0</v>
      </c>
      <c r="J119">
        <f>IF(Tbl_Raw[[#This Row],[day]]="Sun",1,0)</f>
        <v>0</v>
      </c>
      <c r="K119">
        <f>IF(Tbl_Raw[[#This Row],[day]]="Sat",1,0)</f>
        <v>0</v>
      </c>
      <c r="L119">
        <f>IF(Tbl_Raw[[#This Row],[day]]="Thur",1,0)</f>
        <v>1</v>
      </c>
      <c r="M119">
        <f>IF(Tbl_Raw[[#This Row],[day]]="Fri",1,0)</f>
        <v>0</v>
      </c>
      <c r="N119">
        <v>1.5</v>
      </c>
      <c r="O119">
        <f t="shared" si="2"/>
        <v>2.0716600000000001</v>
      </c>
      <c r="P119">
        <f t="shared" si="3"/>
        <v>-0.57166000000000006</v>
      </c>
    </row>
    <row r="120" spans="1:16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f>IF(Tbl_Raw[[#This Row],[sex]]="Male",1,0)</f>
        <v>0</v>
      </c>
      <c r="H120">
        <f>IF(Tbl_Raw[[#This Row],[smoker]]="Yes",1,0)</f>
        <v>0</v>
      </c>
      <c r="I120">
        <f>IF(Tbl_Raw[[#This Row],[time]]="Dinner",1,0)</f>
        <v>0</v>
      </c>
      <c r="J120">
        <f>IF(Tbl_Raw[[#This Row],[day]]="Sun",1,0)</f>
        <v>0</v>
      </c>
      <c r="K120">
        <f>IF(Tbl_Raw[[#This Row],[day]]="Sat",1,0)</f>
        <v>0</v>
      </c>
      <c r="L120">
        <f>IF(Tbl_Raw[[#This Row],[day]]="Thur",1,0)</f>
        <v>1</v>
      </c>
      <c r="M120">
        <f>IF(Tbl_Raw[[#This Row],[day]]="Fri",1,0)</f>
        <v>0</v>
      </c>
      <c r="N120">
        <v>1.8</v>
      </c>
      <c r="O120">
        <f t="shared" si="2"/>
        <v>2.2396919999999998</v>
      </c>
      <c r="P120">
        <f t="shared" si="3"/>
        <v>-0.43969199999999975</v>
      </c>
    </row>
    <row r="121" spans="1:16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f>IF(Tbl_Raw[[#This Row],[sex]]="Male",1,0)</f>
        <v>0</v>
      </c>
      <c r="H121">
        <f>IF(Tbl_Raw[[#This Row],[smoker]]="Yes",1,0)</f>
        <v>0</v>
      </c>
      <c r="I121">
        <f>IF(Tbl_Raw[[#This Row],[time]]="Dinner",1,0)</f>
        <v>0</v>
      </c>
      <c r="J121">
        <f>IF(Tbl_Raw[[#This Row],[day]]="Sun",1,0)</f>
        <v>0</v>
      </c>
      <c r="K121">
        <f>IF(Tbl_Raw[[#This Row],[day]]="Sat",1,0)</f>
        <v>0</v>
      </c>
      <c r="L121">
        <f>IF(Tbl_Raw[[#This Row],[day]]="Thur",1,0)</f>
        <v>1</v>
      </c>
      <c r="M121">
        <f>IF(Tbl_Raw[[#This Row],[day]]="Fri",1,0)</f>
        <v>0</v>
      </c>
      <c r="N121">
        <v>2.92</v>
      </c>
      <c r="O121">
        <f t="shared" si="2"/>
        <v>3.6916519999999995</v>
      </c>
      <c r="P121">
        <f t="shared" si="3"/>
        <v>-0.77165199999999956</v>
      </c>
    </row>
    <row r="122" spans="1:16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f>IF(Tbl_Raw[[#This Row],[sex]]="Male",1,0)</f>
        <v>1</v>
      </c>
      <c r="H122">
        <f>IF(Tbl_Raw[[#This Row],[smoker]]="Yes",1,0)</f>
        <v>0</v>
      </c>
      <c r="I122">
        <f>IF(Tbl_Raw[[#This Row],[time]]="Dinner",1,0)</f>
        <v>0</v>
      </c>
      <c r="J122">
        <f>IF(Tbl_Raw[[#This Row],[day]]="Sun",1,0)</f>
        <v>0</v>
      </c>
      <c r="K122">
        <f>IF(Tbl_Raw[[#This Row],[day]]="Sat",1,0)</f>
        <v>0</v>
      </c>
      <c r="L122">
        <f>IF(Tbl_Raw[[#This Row],[day]]="Thur",1,0)</f>
        <v>1</v>
      </c>
      <c r="M122">
        <f>IF(Tbl_Raw[[#This Row],[day]]="Fri",1,0)</f>
        <v>0</v>
      </c>
      <c r="N122">
        <v>2.31</v>
      </c>
      <c r="O122">
        <f t="shared" si="2"/>
        <v>2.1698360000000001</v>
      </c>
      <c r="P122">
        <f t="shared" si="3"/>
        <v>0.14016399999999996</v>
      </c>
    </row>
    <row r="123" spans="1:16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f>IF(Tbl_Raw[[#This Row],[sex]]="Male",1,0)</f>
        <v>0</v>
      </c>
      <c r="H123">
        <f>IF(Tbl_Raw[[#This Row],[smoker]]="Yes",1,0)</f>
        <v>0</v>
      </c>
      <c r="I123">
        <f>IF(Tbl_Raw[[#This Row],[time]]="Dinner",1,0)</f>
        <v>0</v>
      </c>
      <c r="J123">
        <f>IF(Tbl_Raw[[#This Row],[day]]="Sun",1,0)</f>
        <v>0</v>
      </c>
      <c r="K123">
        <f>IF(Tbl_Raw[[#This Row],[day]]="Sat",1,0)</f>
        <v>0</v>
      </c>
      <c r="L123">
        <f>IF(Tbl_Raw[[#This Row],[day]]="Thur",1,0)</f>
        <v>1</v>
      </c>
      <c r="M123">
        <f>IF(Tbl_Raw[[#This Row],[day]]="Fri",1,0)</f>
        <v>0</v>
      </c>
      <c r="N123">
        <v>1.68</v>
      </c>
      <c r="O123">
        <f t="shared" si="2"/>
        <v>2.333148</v>
      </c>
      <c r="P123">
        <f t="shared" si="3"/>
        <v>-0.65314800000000006</v>
      </c>
    </row>
    <row r="124" spans="1:16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f>IF(Tbl_Raw[[#This Row],[sex]]="Male",1,0)</f>
        <v>1</v>
      </c>
      <c r="H124">
        <f>IF(Tbl_Raw[[#This Row],[smoker]]="Yes",1,0)</f>
        <v>0</v>
      </c>
      <c r="I124">
        <f>IF(Tbl_Raw[[#This Row],[time]]="Dinner",1,0)</f>
        <v>0</v>
      </c>
      <c r="J124">
        <f>IF(Tbl_Raw[[#This Row],[day]]="Sun",1,0)</f>
        <v>0</v>
      </c>
      <c r="K124">
        <f>IF(Tbl_Raw[[#This Row],[day]]="Sat",1,0)</f>
        <v>0</v>
      </c>
      <c r="L124">
        <f>IF(Tbl_Raw[[#This Row],[day]]="Thur",1,0)</f>
        <v>1</v>
      </c>
      <c r="M124">
        <f>IF(Tbl_Raw[[#This Row],[day]]="Fri",1,0)</f>
        <v>0</v>
      </c>
      <c r="N124">
        <v>2.5</v>
      </c>
      <c r="O124">
        <f t="shared" si="2"/>
        <v>2.4124439999999998</v>
      </c>
      <c r="P124">
        <f t="shared" si="3"/>
        <v>8.7556000000000189E-2</v>
      </c>
    </row>
    <row r="125" spans="1:16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f>IF(Tbl_Raw[[#This Row],[sex]]="Male",1,0)</f>
        <v>1</v>
      </c>
      <c r="H125">
        <f>IF(Tbl_Raw[[#This Row],[smoker]]="Yes",1,0)</f>
        <v>0</v>
      </c>
      <c r="I125">
        <f>IF(Tbl_Raw[[#This Row],[time]]="Dinner",1,0)</f>
        <v>0</v>
      </c>
      <c r="J125">
        <f>IF(Tbl_Raw[[#This Row],[day]]="Sun",1,0)</f>
        <v>0</v>
      </c>
      <c r="K125">
        <f>IF(Tbl_Raw[[#This Row],[day]]="Sat",1,0)</f>
        <v>0</v>
      </c>
      <c r="L125">
        <f>IF(Tbl_Raw[[#This Row],[day]]="Thur",1,0)</f>
        <v>1</v>
      </c>
      <c r="M125">
        <f>IF(Tbl_Raw[[#This Row],[day]]="Fri",1,0)</f>
        <v>0</v>
      </c>
      <c r="N125">
        <v>2</v>
      </c>
      <c r="O125">
        <f t="shared" si="2"/>
        <v>2.5719799999999999</v>
      </c>
      <c r="P125">
        <f t="shared" si="3"/>
        <v>-0.57197999999999993</v>
      </c>
    </row>
    <row r="126" spans="1:16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f>IF(Tbl_Raw[[#This Row],[sex]]="Male",1,0)</f>
        <v>0</v>
      </c>
      <c r="H126">
        <f>IF(Tbl_Raw[[#This Row],[smoker]]="Yes",1,0)</f>
        <v>0</v>
      </c>
      <c r="I126">
        <f>IF(Tbl_Raw[[#This Row],[time]]="Dinner",1,0)</f>
        <v>0</v>
      </c>
      <c r="J126">
        <f>IF(Tbl_Raw[[#This Row],[day]]="Sun",1,0)</f>
        <v>0</v>
      </c>
      <c r="K126">
        <f>IF(Tbl_Raw[[#This Row],[day]]="Sat",1,0)</f>
        <v>0</v>
      </c>
      <c r="L126">
        <f>IF(Tbl_Raw[[#This Row],[day]]="Thur",1,0)</f>
        <v>1</v>
      </c>
      <c r="M126">
        <f>IF(Tbl_Raw[[#This Row],[day]]="Fri",1,0)</f>
        <v>0</v>
      </c>
      <c r="N126">
        <v>2.52</v>
      </c>
      <c r="O126">
        <f t="shared" si="2"/>
        <v>2.2444120000000001</v>
      </c>
      <c r="P126">
        <f t="shared" si="3"/>
        <v>0.27558799999999994</v>
      </c>
    </row>
    <row r="127" spans="1:16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f>IF(Tbl_Raw[[#This Row],[sex]]="Male",1,0)</f>
        <v>0</v>
      </c>
      <c r="H127">
        <f>IF(Tbl_Raw[[#This Row],[smoker]]="Yes",1,0)</f>
        <v>0</v>
      </c>
      <c r="I127">
        <f>IF(Tbl_Raw[[#This Row],[time]]="Dinner",1,0)</f>
        <v>0</v>
      </c>
      <c r="J127">
        <f>IF(Tbl_Raw[[#This Row],[day]]="Sun",1,0)</f>
        <v>0</v>
      </c>
      <c r="K127">
        <f>IF(Tbl_Raw[[#This Row],[day]]="Sat",1,0)</f>
        <v>0</v>
      </c>
      <c r="L127">
        <f>IF(Tbl_Raw[[#This Row],[day]]="Thur",1,0)</f>
        <v>1</v>
      </c>
      <c r="M127">
        <f>IF(Tbl_Raw[[#This Row],[day]]="Fri",1,0)</f>
        <v>0</v>
      </c>
      <c r="N127">
        <v>4.2</v>
      </c>
      <c r="O127">
        <f t="shared" si="2"/>
        <v>4.5838200000000002</v>
      </c>
      <c r="P127">
        <f t="shared" si="3"/>
        <v>-0.38382000000000005</v>
      </c>
    </row>
    <row r="128" spans="1:16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f>IF(Tbl_Raw[[#This Row],[sex]]="Male",1,0)</f>
        <v>1</v>
      </c>
      <c r="H128">
        <f>IF(Tbl_Raw[[#This Row],[smoker]]="Yes",1,0)</f>
        <v>0</v>
      </c>
      <c r="I128">
        <f>IF(Tbl_Raw[[#This Row],[time]]="Dinner",1,0)</f>
        <v>0</v>
      </c>
      <c r="J128">
        <f>IF(Tbl_Raw[[#This Row],[day]]="Sun",1,0)</f>
        <v>0</v>
      </c>
      <c r="K128">
        <f>IF(Tbl_Raw[[#This Row],[day]]="Sat",1,0)</f>
        <v>0</v>
      </c>
      <c r="L128">
        <f>IF(Tbl_Raw[[#This Row],[day]]="Thur",1,0)</f>
        <v>1</v>
      </c>
      <c r="M128">
        <f>IF(Tbl_Raw[[#This Row],[day]]="Fri",1,0)</f>
        <v>0</v>
      </c>
      <c r="N128">
        <v>1.48</v>
      </c>
      <c r="O128">
        <f t="shared" si="2"/>
        <v>1.8705879999999999</v>
      </c>
      <c r="P128">
        <f t="shared" si="3"/>
        <v>-0.39058799999999994</v>
      </c>
    </row>
    <row r="129" spans="1:16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f>IF(Tbl_Raw[[#This Row],[sex]]="Male",1,0)</f>
        <v>0</v>
      </c>
      <c r="H129">
        <f>IF(Tbl_Raw[[#This Row],[smoker]]="Yes",1,0)</f>
        <v>0</v>
      </c>
      <c r="I129">
        <f>IF(Tbl_Raw[[#This Row],[time]]="Dinner",1,0)</f>
        <v>0</v>
      </c>
      <c r="J129">
        <f>IF(Tbl_Raw[[#This Row],[day]]="Sun",1,0)</f>
        <v>0</v>
      </c>
      <c r="K129">
        <f>IF(Tbl_Raw[[#This Row],[day]]="Sat",1,0)</f>
        <v>0</v>
      </c>
      <c r="L129">
        <f>IF(Tbl_Raw[[#This Row],[day]]="Thur",1,0)</f>
        <v>1</v>
      </c>
      <c r="M129">
        <f>IF(Tbl_Raw[[#This Row],[day]]="Fri",1,0)</f>
        <v>0</v>
      </c>
      <c r="N129">
        <v>2</v>
      </c>
      <c r="O129">
        <f t="shared" si="2"/>
        <v>2.4369879999999999</v>
      </c>
      <c r="P129">
        <f t="shared" si="3"/>
        <v>-0.43698799999999993</v>
      </c>
    </row>
    <row r="130" spans="1:16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f>IF(Tbl_Raw[[#This Row],[sex]]="Male",1,0)</f>
        <v>0</v>
      </c>
      <c r="H130">
        <f>IF(Tbl_Raw[[#This Row],[smoker]]="Yes",1,0)</f>
        <v>0</v>
      </c>
      <c r="I130">
        <f>IF(Tbl_Raw[[#This Row],[time]]="Dinner",1,0)</f>
        <v>0</v>
      </c>
      <c r="J130">
        <f>IF(Tbl_Raw[[#This Row],[day]]="Sun",1,0)</f>
        <v>0</v>
      </c>
      <c r="K130">
        <f>IF(Tbl_Raw[[#This Row],[day]]="Sat",1,0)</f>
        <v>0</v>
      </c>
      <c r="L130">
        <f>IF(Tbl_Raw[[#This Row],[day]]="Thur",1,0)</f>
        <v>1</v>
      </c>
      <c r="M130">
        <f>IF(Tbl_Raw[[#This Row],[day]]="Fri",1,0)</f>
        <v>0</v>
      </c>
      <c r="N130">
        <v>2</v>
      </c>
      <c r="O130">
        <f t="shared" ref="O130:O193" si="4">0.7141 + 0.1761 * E130 + 0.0944 * F130</f>
        <v>2.1405720000000001</v>
      </c>
      <c r="P130">
        <f t="shared" ref="P130:P193" si="5">N130 - O130</f>
        <v>-0.14057200000000014</v>
      </c>
    </row>
    <row r="131" spans="1:16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f>IF(Tbl_Raw[[#This Row],[sex]]="Male",1,0)</f>
        <v>1</v>
      </c>
      <c r="H131">
        <f>IF(Tbl_Raw[[#This Row],[smoker]]="Yes",1,0)</f>
        <v>0</v>
      </c>
      <c r="I131">
        <f>IF(Tbl_Raw[[#This Row],[time]]="Dinner",1,0)</f>
        <v>0</v>
      </c>
      <c r="J131">
        <f>IF(Tbl_Raw[[#This Row],[day]]="Sun",1,0)</f>
        <v>0</v>
      </c>
      <c r="K131">
        <f>IF(Tbl_Raw[[#This Row],[day]]="Sat",1,0)</f>
        <v>0</v>
      </c>
      <c r="L131">
        <f>IF(Tbl_Raw[[#This Row],[day]]="Thur",1,0)</f>
        <v>1</v>
      </c>
      <c r="M131">
        <f>IF(Tbl_Raw[[#This Row],[day]]="Fri",1,0)</f>
        <v>0</v>
      </c>
      <c r="N131">
        <v>2.1800000000000002</v>
      </c>
      <c r="O131">
        <f t="shared" si="4"/>
        <v>3.3966080000000001</v>
      </c>
      <c r="P131">
        <f t="shared" si="5"/>
        <v>-1.2166079999999999</v>
      </c>
    </row>
    <row r="132" spans="1:16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f>IF(Tbl_Raw[[#This Row],[sex]]="Male",1,0)</f>
        <v>1</v>
      </c>
      <c r="H132">
        <f>IF(Tbl_Raw[[#This Row],[smoker]]="Yes",1,0)</f>
        <v>0</v>
      </c>
      <c r="I132">
        <f>IF(Tbl_Raw[[#This Row],[time]]="Dinner",1,0)</f>
        <v>0</v>
      </c>
      <c r="J132">
        <f>IF(Tbl_Raw[[#This Row],[day]]="Sun",1,0)</f>
        <v>0</v>
      </c>
      <c r="K132">
        <f>IF(Tbl_Raw[[#This Row],[day]]="Sat",1,0)</f>
        <v>0</v>
      </c>
      <c r="L132">
        <f>IF(Tbl_Raw[[#This Row],[day]]="Thur",1,0)</f>
        <v>1</v>
      </c>
      <c r="M132">
        <f>IF(Tbl_Raw[[#This Row],[day]]="Fri",1,0)</f>
        <v>0</v>
      </c>
      <c r="N132">
        <v>1.5</v>
      </c>
      <c r="O132">
        <f t="shared" si="4"/>
        <v>2.8674520000000001</v>
      </c>
      <c r="P132">
        <f t="shared" si="5"/>
        <v>-1.3674520000000001</v>
      </c>
    </row>
    <row r="133" spans="1:16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f>IF(Tbl_Raw[[#This Row],[sex]]="Male",1,0)</f>
        <v>0</v>
      </c>
      <c r="H133">
        <f>IF(Tbl_Raw[[#This Row],[smoker]]="Yes",1,0)</f>
        <v>0</v>
      </c>
      <c r="I133">
        <f>IF(Tbl_Raw[[#This Row],[time]]="Dinner",1,0)</f>
        <v>0</v>
      </c>
      <c r="J133">
        <f>IF(Tbl_Raw[[#This Row],[day]]="Sun",1,0)</f>
        <v>0</v>
      </c>
      <c r="K133">
        <f>IF(Tbl_Raw[[#This Row],[day]]="Sat",1,0)</f>
        <v>0</v>
      </c>
      <c r="L133">
        <f>IF(Tbl_Raw[[#This Row],[day]]="Thur",1,0)</f>
        <v>1</v>
      </c>
      <c r="M133">
        <f>IF(Tbl_Raw[[#This Row],[day]]="Fri",1,0)</f>
        <v>0</v>
      </c>
      <c r="N133">
        <v>2.83</v>
      </c>
      <c r="O133">
        <f t="shared" si="4"/>
        <v>2.9797880000000001</v>
      </c>
      <c r="P133">
        <f t="shared" si="5"/>
        <v>-0.14978800000000003</v>
      </c>
    </row>
    <row r="134" spans="1:16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f>IF(Tbl_Raw[[#This Row],[sex]]="Male",1,0)</f>
        <v>0</v>
      </c>
      <c r="H134">
        <f>IF(Tbl_Raw[[#This Row],[smoker]]="Yes",1,0)</f>
        <v>0</v>
      </c>
      <c r="I134">
        <f>IF(Tbl_Raw[[#This Row],[time]]="Dinner",1,0)</f>
        <v>0</v>
      </c>
      <c r="J134">
        <f>IF(Tbl_Raw[[#This Row],[day]]="Sun",1,0)</f>
        <v>0</v>
      </c>
      <c r="K134">
        <f>IF(Tbl_Raw[[#This Row],[day]]="Sat",1,0)</f>
        <v>0</v>
      </c>
      <c r="L134">
        <f>IF(Tbl_Raw[[#This Row],[day]]="Thur",1,0)</f>
        <v>1</v>
      </c>
      <c r="M134">
        <f>IF(Tbl_Raw[[#This Row],[day]]="Fri",1,0)</f>
        <v>0</v>
      </c>
      <c r="N134">
        <v>1.5</v>
      </c>
      <c r="O134">
        <f t="shared" si="4"/>
        <v>2.1207479999999999</v>
      </c>
      <c r="P134">
        <f t="shared" si="5"/>
        <v>-0.62074799999999986</v>
      </c>
    </row>
    <row r="135" spans="1:16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f>IF(Tbl_Raw[[#This Row],[sex]]="Male",1,0)</f>
        <v>0</v>
      </c>
      <c r="H135">
        <f>IF(Tbl_Raw[[#This Row],[smoker]]="Yes",1,0)</f>
        <v>0</v>
      </c>
      <c r="I135">
        <f>IF(Tbl_Raw[[#This Row],[time]]="Dinner",1,0)</f>
        <v>0</v>
      </c>
      <c r="J135">
        <f>IF(Tbl_Raw[[#This Row],[day]]="Sun",1,0)</f>
        <v>0</v>
      </c>
      <c r="K135">
        <f>IF(Tbl_Raw[[#This Row],[day]]="Sat",1,0)</f>
        <v>0</v>
      </c>
      <c r="L135">
        <f>IF(Tbl_Raw[[#This Row],[day]]="Thur",1,0)</f>
        <v>1</v>
      </c>
      <c r="M135">
        <f>IF(Tbl_Raw[[#This Row],[day]]="Fri",1,0)</f>
        <v>0</v>
      </c>
      <c r="N135">
        <v>2</v>
      </c>
      <c r="O135">
        <f t="shared" si="4"/>
        <v>2.2236440000000002</v>
      </c>
      <c r="P135">
        <f t="shared" si="5"/>
        <v>-0.22364400000000018</v>
      </c>
    </row>
    <row r="136" spans="1:16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f>IF(Tbl_Raw[[#This Row],[sex]]="Male",1,0)</f>
        <v>0</v>
      </c>
      <c r="H136">
        <f>IF(Tbl_Raw[[#This Row],[smoker]]="Yes",1,0)</f>
        <v>0</v>
      </c>
      <c r="I136">
        <f>IF(Tbl_Raw[[#This Row],[time]]="Dinner",1,0)</f>
        <v>0</v>
      </c>
      <c r="J136">
        <f>IF(Tbl_Raw[[#This Row],[day]]="Sun",1,0)</f>
        <v>0</v>
      </c>
      <c r="K136">
        <f>IF(Tbl_Raw[[#This Row],[day]]="Sat",1,0)</f>
        <v>0</v>
      </c>
      <c r="L136">
        <f>IF(Tbl_Raw[[#This Row],[day]]="Thur",1,0)</f>
        <v>1</v>
      </c>
      <c r="M136">
        <f>IF(Tbl_Raw[[#This Row],[day]]="Fri",1,0)</f>
        <v>0</v>
      </c>
      <c r="N136">
        <v>3.25</v>
      </c>
      <c r="O136">
        <f t="shared" si="4"/>
        <v>2.790044</v>
      </c>
      <c r="P136">
        <f t="shared" si="5"/>
        <v>0.45995600000000003</v>
      </c>
    </row>
    <row r="137" spans="1:16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f>IF(Tbl_Raw[[#This Row],[sex]]="Male",1,0)</f>
        <v>0</v>
      </c>
      <c r="H137">
        <f>IF(Tbl_Raw[[#This Row],[smoker]]="Yes",1,0)</f>
        <v>0</v>
      </c>
      <c r="I137">
        <f>IF(Tbl_Raw[[#This Row],[time]]="Dinner",1,0)</f>
        <v>0</v>
      </c>
      <c r="J137">
        <f>IF(Tbl_Raw[[#This Row],[day]]="Sun",1,0)</f>
        <v>0</v>
      </c>
      <c r="K137">
        <f>IF(Tbl_Raw[[#This Row],[day]]="Sat",1,0)</f>
        <v>0</v>
      </c>
      <c r="L137">
        <f>IF(Tbl_Raw[[#This Row],[day]]="Thur",1,0)</f>
        <v>1</v>
      </c>
      <c r="M137">
        <f>IF(Tbl_Raw[[#This Row],[day]]="Fri",1,0)</f>
        <v>0</v>
      </c>
      <c r="N137">
        <v>1.25</v>
      </c>
      <c r="O137">
        <f t="shared" si="4"/>
        <v>1.8696440000000001</v>
      </c>
      <c r="P137">
        <f t="shared" si="5"/>
        <v>-0.61964400000000008</v>
      </c>
    </row>
    <row r="138" spans="1:16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f>IF(Tbl_Raw[[#This Row],[sex]]="Male",1,0)</f>
        <v>0</v>
      </c>
      <c r="H138">
        <f>IF(Tbl_Raw[[#This Row],[smoker]]="Yes",1,0)</f>
        <v>0</v>
      </c>
      <c r="I138">
        <f>IF(Tbl_Raw[[#This Row],[time]]="Dinner",1,0)</f>
        <v>0</v>
      </c>
      <c r="J138">
        <f>IF(Tbl_Raw[[#This Row],[day]]="Sun",1,0)</f>
        <v>0</v>
      </c>
      <c r="K138">
        <f>IF(Tbl_Raw[[#This Row],[day]]="Sat",1,0)</f>
        <v>0</v>
      </c>
      <c r="L138">
        <f>IF(Tbl_Raw[[#This Row],[day]]="Thur",1,0)</f>
        <v>1</v>
      </c>
      <c r="M138">
        <f>IF(Tbl_Raw[[#This Row],[day]]="Fri",1,0)</f>
        <v>0</v>
      </c>
      <c r="N138">
        <v>2</v>
      </c>
      <c r="O138">
        <f t="shared" si="4"/>
        <v>2.041452</v>
      </c>
      <c r="P138">
        <f t="shared" si="5"/>
        <v>-4.1452000000000044E-2</v>
      </c>
    </row>
    <row r="139" spans="1:16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f>IF(Tbl_Raw[[#This Row],[sex]]="Male",1,0)</f>
        <v>0</v>
      </c>
      <c r="H139">
        <f>IF(Tbl_Raw[[#This Row],[smoker]]="Yes",1,0)</f>
        <v>0</v>
      </c>
      <c r="I139">
        <f>IF(Tbl_Raw[[#This Row],[time]]="Dinner",1,0)</f>
        <v>0</v>
      </c>
      <c r="J139">
        <f>IF(Tbl_Raw[[#This Row],[day]]="Sun",1,0)</f>
        <v>0</v>
      </c>
      <c r="K139">
        <f>IF(Tbl_Raw[[#This Row],[day]]="Sat",1,0)</f>
        <v>0</v>
      </c>
      <c r="L139">
        <f>IF(Tbl_Raw[[#This Row],[day]]="Thur",1,0)</f>
        <v>1</v>
      </c>
      <c r="M139">
        <f>IF(Tbl_Raw[[#This Row],[day]]="Fri",1,0)</f>
        <v>0</v>
      </c>
      <c r="N139">
        <v>2</v>
      </c>
      <c r="O139">
        <f t="shared" si="4"/>
        <v>2.4020600000000001</v>
      </c>
      <c r="P139">
        <f t="shared" si="5"/>
        <v>-0.40206000000000008</v>
      </c>
    </row>
    <row r="140" spans="1:16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f>IF(Tbl_Raw[[#This Row],[sex]]="Male",1,0)</f>
        <v>1</v>
      </c>
      <c r="H140">
        <f>IF(Tbl_Raw[[#This Row],[smoker]]="Yes",1,0)</f>
        <v>1</v>
      </c>
      <c r="I140">
        <f>IF(Tbl_Raw[[#This Row],[time]]="Dinner",1,0)</f>
        <v>0</v>
      </c>
      <c r="J140">
        <f>IF(Tbl_Raw[[#This Row],[day]]="Sun",1,0)</f>
        <v>0</v>
      </c>
      <c r="K140">
        <f>IF(Tbl_Raw[[#This Row],[day]]="Sat",1,0)</f>
        <v>0</v>
      </c>
      <c r="L140">
        <f>IF(Tbl_Raw[[#This Row],[day]]="Thur",1,0)</f>
        <v>1</v>
      </c>
      <c r="M140">
        <f>IF(Tbl_Raw[[#This Row],[day]]="Fri",1,0)</f>
        <v>0</v>
      </c>
      <c r="N140">
        <v>2</v>
      </c>
      <c r="O140">
        <f t="shared" si="4"/>
        <v>2.5766999999999998</v>
      </c>
      <c r="P140">
        <f t="shared" si="5"/>
        <v>-0.57669999999999977</v>
      </c>
    </row>
    <row r="141" spans="1:16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f>IF(Tbl_Raw[[#This Row],[sex]]="Male",1,0)</f>
        <v>0</v>
      </c>
      <c r="H141">
        <f>IF(Tbl_Raw[[#This Row],[smoker]]="Yes",1,0)</f>
        <v>0</v>
      </c>
      <c r="I141">
        <f>IF(Tbl_Raw[[#This Row],[time]]="Dinner",1,0)</f>
        <v>0</v>
      </c>
      <c r="J141">
        <f>IF(Tbl_Raw[[#This Row],[day]]="Sun",1,0)</f>
        <v>0</v>
      </c>
      <c r="K141">
        <f>IF(Tbl_Raw[[#This Row],[day]]="Sat",1,0)</f>
        <v>0</v>
      </c>
      <c r="L141">
        <f>IF(Tbl_Raw[[#This Row],[day]]="Thur",1,0)</f>
        <v>1</v>
      </c>
      <c r="M141">
        <f>IF(Tbl_Raw[[#This Row],[day]]="Fri",1,0)</f>
        <v>0</v>
      </c>
      <c r="N141">
        <v>2.75</v>
      </c>
      <c r="O141">
        <f t="shared" si="4"/>
        <v>2.3086039999999999</v>
      </c>
      <c r="P141">
        <f t="shared" si="5"/>
        <v>0.44139600000000012</v>
      </c>
    </row>
    <row r="142" spans="1:16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f>IF(Tbl_Raw[[#This Row],[sex]]="Male",1,0)</f>
        <v>0</v>
      </c>
      <c r="H142">
        <f>IF(Tbl_Raw[[#This Row],[smoker]]="Yes",1,0)</f>
        <v>0</v>
      </c>
      <c r="I142">
        <f>IF(Tbl_Raw[[#This Row],[time]]="Dinner",1,0)</f>
        <v>0</v>
      </c>
      <c r="J142">
        <f>IF(Tbl_Raw[[#This Row],[day]]="Sun",1,0)</f>
        <v>0</v>
      </c>
      <c r="K142">
        <f>IF(Tbl_Raw[[#This Row],[day]]="Sat",1,0)</f>
        <v>0</v>
      </c>
      <c r="L142">
        <f>IF(Tbl_Raw[[#This Row],[day]]="Thur",1,0)</f>
        <v>1</v>
      </c>
      <c r="M142">
        <f>IF(Tbl_Raw[[#This Row],[day]]="Fri",1,0)</f>
        <v>0</v>
      </c>
      <c r="N142">
        <v>3.5</v>
      </c>
      <c r="O142">
        <f t="shared" si="4"/>
        <v>2.7154679999999995</v>
      </c>
      <c r="P142">
        <f t="shared" si="5"/>
        <v>0.78453200000000045</v>
      </c>
    </row>
    <row r="143" spans="1:16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f>IF(Tbl_Raw[[#This Row],[sex]]="Male",1,0)</f>
        <v>1</v>
      </c>
      <c r="H143">
        <f>IF(Tbl_Raw[[#This Row],[smoker]]="Yes",1,0)</f>
        <v>0</v>
      </c>
      <c r="I143">
        <f>IF(Tbl_Raw[[#This Row],[time]]="Dinner",1,0)</f>
        <v>0</v>
      </c>
      <c r="J143">
        <f>IF(Tbl_Raw[[#This Row],[day]]="Sun",1,0)</f>
        <v>0</v>
      </c>
      <c r="K143">
        <f>IF(Tbl_Raw[[#This Row],[day]]="Sat",1,0)</f>
        <v>0</v>
      </c>
      <c r="L143">
        <f>IF(Tbl_Raw[[#This Row],[day]]="Thur",1,0)</f>
        <v>1</v>
      </c>
      <c r="M143">
        <f>IF(Tbl_Raw[[#This Row],[day]]="Fri",1,0)</f>
        <v>0</v>
      </c>
      <c r="N143">
        <v>6.7</v>
      </c>
      <c r="O143">
        <f t="shared" si="4"/>
        <v>5.0086199999999996</v>
      </c>
      <c r="P143">
        <f t="shared" si="5"/>
        <v>1.6913800000000005</v>
      </c>
    </row>
    <row r="144" spans="1:16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f>IF(Tbl_Raw[[#This Row],[sex]]="Male",1,0)</f>
        <v>1</v>
      </c>
      <c r="H144">
        <f>IF(Tbl_Raw[[#This Row],[smoker]]="Yes",1,0)</f>
        <v>0</v>
      </c>
      <c r="I144">
        <f>IF(Tbl_Raw[[#This Row],[time]]="Dinner",1,0)</f>
        <v>0</v>
      </c>
      <c r="J144">
        <f>IF(Tbl_Raw[[#This Row],[day]]="Sun",1,0)</f>
        <v>0</v>
      </c>
      <c r="K144">
        <f>IF(Tbl_Raw[[#This Row],[day]]="Sat",1,0)</f>
        <v>0</v>
      </c>
      <c r="L144">
        <f>IF(Tbl_Raw[[#This Row],[day]]="Thur",1,0)</f>
        <v>1</v>
      </c>
      <c r="M144">
        <f>IF(Tbl_Raw[[#This Row],[day]]="Fri",1,0)</f>
        <v>0</v>
      </c>
      <c r="N144">
        <v>5</v>
      </c>
      <c r="O144">
        <f t="shared" si="4"/>
        <v>5.4829359999999996</v>
      </c>
      <c r="P144">
        <f t="shared" si="5"/>
        <v>-0.48293599999999959</v>
      </c>
    </row>
    <row r="145" spans="1:16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f>IF(Tbl_Raw[[#This Row],[sex]]="Male",1,0)</f>
        <v>0</v>
      </c>
      <c r="H145">
        <f>IF(Tbl_Raw[[#This Row],[smoker]]="Yes",1,0)</f>
        <v>0</v>
      </c>
      <c r="I145">
        <f>IF(Tbl_Raw[[#This Row],[time]]="Dinner",1,0)</f>
        <v>0</v>
      </c>
      <c r="J145">
        <f>IF(Tbl_Raw[[#This Row],[day]]="Sun",1,0)</f>
        <v>0</v>
      </c>
      <c r="K145">
        <f>IF(Tbl_Raw[[#This Row],[day]]="Sat",1,0)</f>
        <v>0</v>
      </c>
      <c r="L145">
        <f>IF(Tbl_Raw[[#This Row],[day]]="Thur",1,0)</f>
        <v>1</v>
      </c>
      <c r="M145">
        <f>IF(Tbl_Raw[[#This Row],[day]]="Fri",1,0)</f>
        <v>0</v>
      </c>
      <c r="N145">
        <v>5</v>
      </c>
      <c r="O145">
        <f t="shared" si="4"/>
        <v>4.3242199999999995</v>
      </c>
      <c r="P145">
        <f t="shared" si="5"/>
        <v>0.67578000000000049</v>
      </c>
    </row>
    <row r="146" spans="1:16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f>IF(Tbl_Raw[[#This Row],[sex]]="Male",1,0)</f>
        <v>0</v>
      </c>
      <c r="H146">
        <f>IF(Tbl_Raw[[#This Row],[smoker]]="Yes",1,0)</f>
        <v>0</v>
      </c>
      <c r="I146">
        <f>IF(Tbl_Raw[[#This Row],[time]]="Dinner",1,0)</f>
        <v>0</v>
      </c>
      <c r="J146">
        <f>IF(Tbl_Raw[[#This Row],[day]]="Sun",1,0)</f>
        <v>0</v>
      </c>
      <c r="K146">
        <f>IF(Tbl_Raw[[#This Row],[day]]="Sat",1,0)</f>
        <v>0</v>
      </c>
      <c r="L146">
        <f>IF(Tbl_Raw[[#This Row],[day]]="Thur",1,0)</f>
        <v>1</v>
      </c>
      <c r="M146">
        <f>IF(Tbl_Raw[[#This Row],[day]]="Fri",1,0)</f>
        <v>0</v>
      </c>
      <c r="N146">
        <v>2.2999999999999998</v>
      </c>
      <c r="O146">
        <f t="shared" si="4"/>
        <v>2.617292</v>
      </c>
      <c r="P146">
        <f t="shared" si="5"/>
        <v>-0.31729200000000013</v>
      </c>
    </row>
    <row r="147" spans="1:16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f>IF(Tbl_Raw[[#This Row],[sex]]="Male",1,0)</f>
        <v>0</v>
      </c>
      <c r="H147">
        <f>IF(Tbl_Raw[[#This Row],[smoker]]="Yes",1,0)</f>
        <v>0</v>
      </c>
      <c r="I147">
        <f>IF(Tbl_Raw[[#This Row],[time]]="Dinner",1,0)</f>
        <v>0</v>
      </c>
      <c r="J147">
        <f>IF(Tbl_Raw[[#This Row],[day]]="Sun",1,0)</f>
        <v>0</v>
      </c>
      <c r="K147">
        <f>IF(Tbl_Raw[[#This Row],[day]]="Sat",1,0)</f>
        <v>0</v>
      </c>
      <c r="L147">
        <f>IF(Tbl_Raw[[#This Row],[day]]="Thur",1,0)</f>
        <v>1</v>
      </c>
      <c r="M147">
        <f>IF(Tbl_Raw[[#This Row],[day]]="Fri",1,0)</f>
        <v>0</v>
      </c>
      <c r="N147">
        <v>1.5</v>
      </c>
      <c r="O147">
        <f t="shared" si="4"/>
        <v>1.8545400000000001</v>
      </c>
      <c r="P147">
        <f t="shared" si="5"/>
        <v>-0.35454000000000008</v>
      </c>
    </row>
    <row r="148" spans="1:16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f>IF(Tbl_Raw[[#This Row],[sex]]="Male",1,0)</f>
        <v>0</v>
      </c>
      <c r="H148">
        <f>IF(Tbl_Raw[[#This Row],[smoker]]="Yes",1,0)</f>
        <v>0</v>
      </c>
      <c r="I148">
        <f>IF(Tbl_Raw[[#This Row],[time]]="Dinner",1,0)</f>
        <v>0</v>
      </c>
      <c r="J148">
        <f>IF(Tbl_Raw[[#This Row],[day]]="Sun",1,0)</f>
        <v>0</v>
      </c>
      <c r="K148">
        <f>IF(Tbl_Raw[[#This Row],[day]]="Sat",1,0)</f>
        <v>0</v>
      </c>
      <c r="L148">
        <f>IF(Tbl_Raw[[#This Row],[day]]="Thur",1,0)</f>
        <v>1</v>
      </c>
      <c r="M148">
        <f>IF(Tbl_Raw[[#This Row],[day]]="Fri",1,0)</f>
        <v>0</v>
      </c>
      <c r="N148">
        <v>1.36</v>
      </c>
      <c r="O148">
        <f t="shared" si="4"/>
        <v>3.0020160000000002</v>
      </c>
      <c r="P148">
        <f t="shared" si="5"/>
        <v>-1.6420160000000001</v>
      </c>
    </row>
    <row r="149" spans="1:16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f>IF(Tbl_Raw[[#This Row],[sex]]="Male",1,0)</f>
        <v>0</v>
      </c>
      <c r="H149">
        <f>IF(Tbl_Raw[[#This Row],[smoker]]="Yes",1,0)</f>
        <v>0</v>
      </c>
      <c r="I149">
        <f>IF(Tbl_Raw[[#This Row],[time]]="Dinner",1,0)</f>
        <v>0</v>
      </c>
      <c r="J149">
        <f>IF(Tbl_Raw[[#This Row],[day]]="Sun",1,0)</f>
        <v>0</v>
      </c>
      <c r="K149">
        <f>IF(Tbl_Raw[[#This Row],[day]]="Sat",1,0)</f>
        <v>0</v>
      </c>
      <c r="L149">
        <f>IF(Tbl_Raw[[#This Row],[day]]="Thur",1,0)</f>
        <v>1</v>
      </c>
      <c r="M149">
        <f>IF(Tbl_Raw[[#This Row],[day]]="Fri",1,0)</f>
        <v>0</v>
      </c>
      <c r="N149">
        <v>1.63</v>
      </c>
      <c r="O149">
        <f t="shared" si="4"/>
        <v>2.1868280000000002</v>
      </c>
      <c r="P149">
        <f t="shared" si="5"/>
        <v>-0.55682800000000032</v>
      </c>
    </row>
    <row r="150" spans="1:16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f>IF(Tbl_Raw[[#This Row],[sex]]="Male",1,0)</f>
        <v>1</v>
      </c>
      <c r="H150">
        <f>IF(Tbl_Raw[[#This Row],[smoker]]="Yes",1,0)</f>
        <v>0</v>
      </c>
      <c r="I150">
        <f>IF(Tbl_Raw[[#This Row],[time]]="Dinner",1,0)</f>
        <v>0</v>
      </c>
      <c r="J150">
        <f>IF(Tbl_Raw[[#This Row],[day]]="Sun",1,0)</f>
        <v>0</v>
      </c>
      <c r="K150">
        <f>IF(Tbl_Raw[[#This Row],[day]]="Sat",1,0)</f>
        <v>0</v>
      </c>
      <c r="L150">
        <f>IF(Tbl_Raw[[#This Row],[day]]="Thur",1,0)</f>
        <v>1</v>
      </c>
      <c r="M150">
        <f>IF(Tbl_Raw[[#This Row],[day]]="Fri",1,0)</f>
        <v>0</v>
      </c>
      <c r="N150">
        <v>1.73</v>
      </c>
      <c r="O150">
        <f t="shared" si="4"/>
        <v>1.9895320000000001</v>
      </c>
      <c r="P150">
        <f t="shared" si="5"/>
        <v>-0.2595320000000001</v>
      </c>
    </row>
    <row r="151" spans="1:16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f>IF(Tbl_Raw[[#This Row],[sex]]="Male",1,0)</f>
        <v>1</v>
      </c>
      <c r="H151">
        <f>IF(Tbl_Raw[[#This Row],[smoker]]="Yes",1,0)</f>
        <v>0</v>
      </c>
      <c r="I151">
        <f>IF(Tbl_Raw[[#This Row],[time]]="Dinner",1,0)</f>
        <v>0</v>
      </c>
      <c r="J151">
        <f>IF(Tbl_Raw[[#This Row],[day]]="Sun",1,0)</f>
        <v>0</v>
      </c>
      <c r="K151">
        <f>IF(Tbl_Raw[[#This Row],[day]]="Sat",1,0)</f>
        <v>0</v>
      </c>
      <c r="L151">
        <f>IF(Tbl_Raw[[#This Row],[day]]="Thur",1,0)</f>
        <v>1</v>
      </c>
      <c r="M151">
        <f>IF(Tbl_Raw[[#This Row],[day]]="Fri",1,0)</f>
        <v>0</v>
      </c>
      <c r="N151">
        <v>2</v>
      </c>
      <c r="O151">
        <f t="shared" si="4"/>
        <v>1.775244</v>
      </c>
      <c r="P151">
        <f t="shared" si="5"/>
        <v>0.22475599999999996</v>
      </c>
    </row>
    <row r="152" spans="1:16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f>IF(Tbl_Raw[[#This Row],[sex]]="Male",1,0)</f>
        <v>1</v>
      </c>
      <c r="H152">
        <f>IF(Tbl_Raw[[#This Row],[smoker]]="Yes",1,0)</f>
        <v>0</v>
      </c>
      <c r="I152">
        <f>IF(Tbl_Raw[[#This Row],[time]]="Dinner",1,0)</f>
        <v>1</v>
      </c>
      <c r="J152">
        <f>IF(Tbl_Raw[[#This Row],[day]]="Sun",1,0)</f>
        <v>1</v>
      </c>
      <c r="K152">
        <f>IF(Tbl_Raw[[#This Row],[day]]="Sat",1,0)</f>
        <v>0</v>
      </c>
      <c r="L152">
        <f>IF(Tbl_Raw[[#This Row],[day]]="Thur",1,0)</f>
        <v>0</v>
      </c>
      <c r="M152">
        <f>IF(Tbl_Raw[[#This Row],[day]]="Fri",1,0)</f>
        <v>0</v>
      </c>
      <c r="N152">
        <v>2.5</v>
      </c>
      <c r="O152">
        <f t="shared" si="4"/>
        <v>2.3945080000000001</v>
      </c>
      <c r="P152">
        <f t="shared" si="5"/>
        <v>0.10549199999999992</v>
      </c>
    </row>
    <row r="153" spans="1:16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f>IF(Tbl_Raw[[#This Row],[sex]]="Male",1,0)</f>
        <v>1</v>
      </c>
      <c r="H153">
        <f>IF(Tbl_Raw[[#This Row],[smoker]]="Yes",1,0)</f>
        <v>0</v>
      </c>
      <c r="I153">
        <f>IF(Tbl_Raw[[#This Row],[time]]="Dinner",1,0)</f>
        <v>1</v>
      </c>
      <c r="J153">
        <f>IF(Tbl_Raw[[#This Row],[day]]="Sun",1,0)</f>
        <v>1</v>
      </c>
      <c r="K153">
        <f>IF(Tbl_Raw[[#This Row],[day]]="Sat",1,0)</f>
        <v>0</v>
      </c>
      <c r="L153">
        <f>IF(Tbl_Raw[[#This Row],[day]]="Thur",1,0)</f>
        <v>0</v>
      </c>
      <c r="M153">
        <f>IF(Tbl_Raw[[#This Row],[day]]="Fri",1,0)</f>
        <v>0</v>
      </c>
      <c r="N153">
        <v>2</v>
      </c>
      <c r="O153">
        <f t="shared" si="4"/>
        <v>2.3057720000000002</v>
      </c>
      <c r="P153">
        <f t="shared" si="5"/>
        <v>-0.30577200000000015</v>
      </c>
    </row>
    <row r="154" spans="1:16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f>IF(Tbl_Raw[[#This Row],[sex]]="Male",1,0)</f>
        <v>1</v>
      </c>
      <c r="H154">
        <f>IF(Tbl_Raw[[#This Row],[smoker]]="Yes",1,0)</f>
        <v>0</v>
      </c>
      <c r="I154">
        <f>IF(Tbl_Raw[[#This Row],[time]]="Dinner",1,0)</f>
        <v>1</v>
      </c>
      <c r="J154">
        <f>IF(Tbl_Raw[[#This Row],[day]]="Sun",1,0)</f>
        <v>1</v>
      </c>
      <c r="K154">
        <f>IF(Tbl_Raw[[#This Row],[day]]="Sat",1,0)</f>
        <v>0</v>
      </c>
      <c r="L154">
        <f>IF(Tbl_Raw[[#This Row],[day]]="Thur",1,0)</f>
        <v>0</v>
      </c>
      <c r="M154">
        <f>IF(Tbl_Raw[[#This Row],[day]]="Fri",1,0)</f>
        <v>0</v>
      </c>
      <c r="N154">
        <v>2.74</v>
      </c>
      <c r="O154">
        <f t="shared" si="4"/>
        <v>2.8717440000000001</v>
      </c>
      <c r="P154">
        <f t="shared" si="5"/>
        <v>-0.13174399999999986</v>
      </c>
    </row>
    <row r="155" spans="1:16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f>IF(Tbl_Raw[[#This Row],[sex]]="Male",1,0)</f>
        <v>1</v>
      </c>
      <c r="H155">
        <f>IF(Tbl_Raw[[#This Row],[smoker]]="Yes",1,0)</f>
        <v>0</v>
      </c>
      <c r="I155">
        <f>IF(Tbl_Raw[[#This Row],[time]]="Dinner",1,0)</f>
        <v>1</v>
      </c>
      <c r="J155">
        <f>IF(Tbl_Raw[[#This Row],[day]]="Sun",1,0)</f>
        <v>1</v>
      </c>
      <c r="K155">
        <f>IF(Tbl_Raw[[#This Row],[day]]="Sat",1,0)</f>
        <v>0</v>
      </c>
      <c r="L155">
        <f>IF(Tbl_Raw[[#This Row],[day]]="Thur",1,0)</f>
        <v>0</v>
      </c>
      <c r="M155">
        <f>IF(Tbl_Raw[[#This Row],[day]]="Fri",1,0)</f>
        <v>0</v>
      </c>
      <c r="N155">
        <v>2</v>
      </c>
      <c r="O155">
        <f t="shared" si="4"/>
        <v>3.7360199999999999</v>
      </c>
      <c r="P155">
        <f t="shared" si="5"/>
        <v>-1.7360199999999999</v>
      </c>
    </row>
    <row r="156" spans="1:16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f>IF(Tbl_Raw[[#This Row],[sex]]="Male",1,0)</f>
        <v>1</v>
      </c>
      <c r="H156">
        <f>IF(Tbl_Raw[[#This Row],[smoker]]="Yes",1,0)</f>
        <v>0</v>
      </c>
      <c r="I156">
        <f>IF(Tbl_Raw[[#This Row],[time]]="Dinner",1,0)</f>
        <v>1</v>
      </c>
      <c r="J156">
        <f>IF(Tbl_Raw[[#This Row],[day]]="Sun",1,0)</f>
        <v>1</v>
      </c>
      <c r="K156">
        <f>IF(Tbl_Raw[[#This Row],[day]]="Sat",1,0)</f>
        <v>0</v>
      </c>
      <c r="L156">
        <f>IF(Tbl_Raw[[#This Row],[day]]="Thur",1,0)</f>
        <v>0</v>
      </c>
      <c r="M156">
        <f>IF(Tbl_Raw[[#This Row],[day]]="Fri",1,0)</f>
        <v>0</v>
      </c>
      <c r="N156">
        <v>2</v>
      </c>
      <c r="O156">
        <f t="shared" si="4"/>
        <v>3.2847879999999998</v>
      </c>
      <c r="P156">
        <f t="shared" si="5"/>
        <v>-1.2847879999999998</v>
      </c>
    </row>
    <row r="157" spans="1:16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f>IF(Tbl_Raw[[#This Row],[sex]]="Male",1,0)</f>
        <v>0</v>
      </c>
      <c r="H157">
        <f>IF(Tbl_Raw[[#This Row],[smoker]]="Yes",1,0)</f>
        <v>0</v>
      </c>
      <c r="I157">
        <f>IF(Tbl_Raw[[#This Row],[time]]="Dinner",1,0)</f>
        <v>1</v>
      </c>
      <c r="J157">
        <f>IF(Tbl_Raw[[#This Row],[day]]="Sun",1,0)</f>
        <v>1</v>
      </c>
      <c r="K157">
        <f>IF(Tbl_Raw[[#This Row],[day]]="Sat",1,0)</f>
        <v>0</v>
      </c>
      <c r="L157">
        <f>IF(Tbl_Raw[[#This Row],[day]]="Thur",1,0)</f>
        <v>0</v>
      </c>
      <c r="M157">
        <f>IF(Tbl_Raw[[#This Row],[day]]="Fri",1,0)</f>
        <v>0</v>
      </c>
      <c r="N157">
        <v>5.14</v>
      </c>
      <c r="O157">
        <f t="shared" si="4"/>
        <v>4.4124400000000001</v>
      </c>
      <c r="P157">
        <f t="shared" si="5"/>
        <v>0.72755999999999954</v>
      </c>
    </row>
    <row r="158" spans="1:16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f>IF(Tbl_Raw[[#This Row],[sex]]="Male",1,0)</f>
        <v>1</v>
      </c>
      <c r="H158">
        <f>IF(Tbl_Raw[[#This Row],[smoker]]="Yes",1,0)</f>
        <v>0</v>
      </c>
      <c r="I158">
        <f>IF(Tbl_Raw[[#This Row],[time]]="Dinner",1,0)</f>
        <v>1</v>
      </c>
      <c r="J158">
        <f>IF(Tbl_Raw[[#This Row],[day]]="Sun",1,0)</f>
        <v>1</v>
      </c>
      <c r="K158">
        <f>IF(Tbl_Raw[[#This Row],[day]]="Sat",1,0)</f>
        <v>0</v>
      </c>
      <c r="L158">
        <f>IF(Tbl_Raw[[#This Row],[day]]="Thur",1,0)</f>
        <v>0</v>
      </c>
      <c r="M158">
        <f>IF(Tbl_Raw[[#This Row],[day]]="Fri",1,0)</f>
        <v>0</v>
      </c>
      <c r="N158">
        <v>5</v>
      </c>
      <c r="O158">
        <f t="shared" si="4"/>
        <v>6.3179479999999995</v>
      </c>
      <c r="P158">
        <f t="shared" si="5"/>
        <v>-1.3179479999999995</v>
      </c>
    </row>
    <row r="159" spans="1:16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f>IF(Tbl_Raw[[#This Row],[sex]]="Male",1,0)</f>
        <v>0</v>
      </c>
      <c r="H159">
        <f>IF(Tbl_Raw[[#This Row],[smoker]]="Yes",1,0)</f>
        <v>0</v>
      </c>
      <c r="I159">
        <f>IF(Tbl_Raw[[#This Row],[time]]="Dinner",1,0)</f>
        <v>1</v>
      </c>
      <c r="J159">
        <f>IF(Tbl_Raw[[#This Row],[day]]="Sun",1,0)</f>
        <v>1</v>
      </c>
      <c r="K159">
        <f>IF(Tbl_Raw[[#This Row],[day]]="Sat",1,0)</f>
        <v>0</v>
      </c>
      <c r="L159">
        <f>IF(Tbl_Raw[[#This Row],[day]]="Thur",1,0)</f>
        <v>0</v>
      </c>
      <c r="M159">
        <f>IF(Tbl_Raw[[#This Row],[day]]="Fri",1,0)</f>
        <v>0</v>
      </c>
      <c r="N159">
        <v>3.75</v>
      </c>
      <c r="O159">
        <f t="shared" si="4"/>
        <v>3.7784999999999997</v>
      </c>
      <c r="P159">
        <f t="shared" si="5"/>
        <v>-2.8499999999999748E-2</v>
      </c>
    </row>
    <row r="160" spans="1:16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f>IF(Tbl_Raw[[#This Row],[sex]]="Male",1,0)</f>
        <v>0</v>
      </c>
      <c r="H160">
        <f>IF(Tbl_Raw[[#This Row],[smoker]]="Yes",1,0)</f>
        <v>0</v>
      </c>
      <c r="I160">
        <f>IF(Tbl_Raw[[#This Row],[time]]="Dinner",1,0)</f>
        <v>1</v>
      </c>
      <c r="J160">
        <f>IF(Tbl_Raw[[#This Row],[day]]="Sun",1,0)</f>
        <v>1</v>
      </c>
      <c r="K160">
        <f>IF(Tbl_Raw[[#This Row],[day]]="Sat",1,0)</f>
        <v>0</v>
      </c>
      <c r="L160">
        <f>IF(Tbl_Raw[[#This Row],[day]]="Thur",1,0)</f>
        <v>0</v>
      </c>
      <c r="M160">
        <f>IF(Tbl_Raw[[#This Row],[day]]="Fri",1,0)</f>
        <v>0</v>
      </c>
      <c r="N160">
        <v>2.61</v>
      </c>
      <c r="O160">
        <f t="shared" si="4"/>
        <v>2.3303159999999998</v>
      </c>
      <c r="P160">
        <f t="shared" si="5"/>
        <v>0.27968400000000004</v>
      </c>
    </row>
    <row r="161" spans="1:16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f>IF(Tbl_Raw[[#This Row],[sex]]="Male",1,0)</f>
        <v>1</v>
      </c>
      <c r="H161">
        <f>IF(Tbl_Raw[[#This Row],[smoker]]="Yes",1,0)</f>
        <v>0</v>
      </c>
      <c r="I161">
        <f>IF(Tbl_Raw[[#This Row],[time]]="Dinner",1,0)</f>
        <v>1</v>
      </c>
      <c r="J161">
        <f>IF(Tbl_Raw[[#This Row],[day]]="Sun",1,0)</f>
        <v>1</v>
      </c>
      <c r="K161">
        <f>IF(Tbl_Raw[[#This Row],[day]]="Sat",1,0)</f>
        <v>0</v>
      </c>
      <c r="L161">
        <f>IF(Tbl_Raw[[#This Row],[day]]="Thur",1,0)</f>
        <v>0</v>
      </c>
      <c r="M161">
        <f>IF(Tbl_Raw[[#This Row],[day]]="Fri",1,0)</f>
        <v>0</v>
      </c>
      <c r="N161">
        <v>2</v>
      </c>
      <c r="O161">
        <f t="shared" si="4"/>
        <v>2.9751559999999997</v>
      </c>
      <c r="P161">
        <f t="shared" si="5"/>
        <v>-0.97515599999999969</v>
      </c>
    </row>
    <row r="162" spans="1:16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f>IF(Tbl_Raw[[#This Row],[sex]]="Male",1,0)</f>
        <v>1</v>
      </c>
      <c r="H162">
        <f>IF(Tbl_Raw[[#This Row],[smoker]]="Yes",1,0)</f>
        <v>0</v>
      </c>
      <c r="I162">
        <f>IF(Tbl_Raw[[#This Row],[time]]="Dinner",1,0)</f>
        <v>1</v>
      </c>
      <c r="J162">
        <f>IF(Tbl_Raw[[#This Row],[day]]="Sun",1,0)</f>
        <v>1</v>
      </c>
      <c r="K162">
        <f>IF(Tbl_Raw[[#This Row],[day]]="Sat",1,0)</f>
        <v>0</v>
      </c>
      <c r="L162">
        <f>IF(Tbl_Raw[[#This Row],[day]]="Thur",1,0)</f>
        <v>0</v>
      </c>
      <c r="M162">
        <f>IF(Tbl_Raw[[#This Row],[day]]="Fri",1,0)</f>
        <v>0</v>
      </c>
      <c r="N162">
        <v>3.5</v>
      </c>
      <c r="O162">
        <f t="shared" si="4"/>
        <v>3.4480999999999997</v>
      </c>
      <c r="P162">
        <f t="shared" si="5"/>
        <v>5.1900000000000279E-2</v>
      </c>
    </row>
    <row r="163" spans="1:16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f>IF(Tbl_Raw[[#This Row],[sex]]="Male",1,0)</f>
        <v>1</v>
      </c>
      <c r="H163">
        <f>IF(Tbl_Raw[[#This Row],[smoker]]="Yes",1,0)</f>
        <v>0</v>
      </c>
      <c r="I163">
        <f>IF(Tbl_Raw[[#This Row],[time]]="Dinner",1,0)</f>
        <v>1</v>
      </c>
      <c r="J163">
        <f>IF(Tbl_Raw[[#This Row],[day]]="Sun",1,0)</f>
        <v>1</v>
      </c>
      <c r="K163">
        <f>IF(Tbl_Raw[[#This Row],[day]]="Sat",1,0)</f>
        <v>0</v>
      </c>
      <c r="L163">
        <f>IF(Tbl_Raw[[#This Row],[day]]="Thur",1,0)</f>
        <v>0</v>
      </c>
      <c r="M163">
        <f>IF(Tbl_Raw[[#This Row],[day]]="Fri",1,0)</f>
        <v>0</v>
      </c>
      <c r="N163">
        <v>2.5</v>
      </c>
      <c r="O163">
        <f t="shared" si="4"/>
        <v>2.2614039999999997</v>
      </c>
      <c r="P163">
        <f t="shared" si="5"/>
        <v>0.23859600000000025</v>
      </c>
    </row>
    <row r="164" spans="1:16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f>IF(Tbl_Raw[[#This Row],[sex]]="Male",1,0)</f>
        <v>0</v>
      </c>
      <c r="H164">
        <f>IF(Tbl_Raw[[#This Row],[smoker]]="Yes",1,0)</f>
        <v>0</v>
      </c>
      <c r="I164">
        <f>IF(Tbl_Raw[[#This Row],[time]]="Dinner",1,0)</f>
        <v>1</v>
      </c>
      <c r="J164">
        <f>IF(Tbl_Raw[[#This Row],[day]]="Sun",1,0)</f>
        <v>1</v>
      </c>
      <c r="K164">
        <f>IF(Tbl_Raw[[#This Row],[day]]="Sat",1,0)</f>
        <v>0</v>
      </c>
      <c r="L164">
        <f>IF(Tbl_Raw[[#This Row],[day]]="Thur",1,0)</f>
        <v>0</v>
      </c>
      <c r="M164">
        <f>IF(Tbl_Raw[[#This Row],[day]]="Fri",1,0)</f>
        <v>0</v>
      </c>
      <c r="N164">
        <v>2</v>
      </c>
      <c r="O164">
        <f t="shared" si="4"/>
        <v>2.772624</v>
      </c>
      <c r="P164">
        <f t="shared" si="5"/>
        <v>-0.77262399999999998</v>
      </c>
    </row>
    <row r="165" spans="1:16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f>IF(Tbl_Raw[[#This Row],[sex]]="Male",1,0)</f>
        <v>1</v>
      </c>
      <c r="H165">
        <f>IF(Tbl_Raw[[#This Row],[smoker]]="Yes",1,0)</f>
        <v>0</v>
      </c>
      <c r="I165">
        <f>IF(Tbl_Raw[[#This Row],[time]]="Dinner",1,0)</f>
        <v>1</v>
      </c>
      <c r="J165">
        <f>IF(Tbl_Raw[[#This Row],[day]]="Sun",1,0)</f>
        <v>1</v>
      </c>
      <c r="K165">
        <f>IF(Tbl_Raw[[#This Row],[day]]="Sat",1,0)</f>
        <v>0</v>
      </c>
      <c r="L165">
        <f>IF(Tbl_Raw[[#This Row],[day]]="Thur",1,0)</f>
        <v>0</v>
      </c>
      <c r="M165">
        <f>IF(Tbl_Raw[[#This Row],[day]]="Fri",1,0)</f>
        <v>0</v>
      </c>
      <c r="N165">
        <v>2</v>
      </c>
      <c r="O165">
        <f t="shared" si="4"/>
        <v>2.369964</v>
      </c>
      <c r="P165">
        <f t="shared" si="5"/>
        <v>-0.36996399999999996</v>
      </c>
    </row>
    <row r="166" spans="1:16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f>IF(Tbl_Raw[[#This Row],[sex]]="Male",1,0)</f>
        <v>0</v>
      </c>
      <c r="H166">
        <f>IF(Tbl_Raw[[#This Row],[smoker]]="Yes",1,0)</f>
        <v>1</v>
      </c>
      <c r="I166">
        <f>IF(Tbl_Raw[[#This Row],[time]]="Dinner",1,0)</f>
        <v>1</v>
      </c>
      <c r="J166">
        <f>IF(Tbl_Raw[[#This Row],[day]]="Sun",1,0)</f>
        <v>1</v>
      </c>
      <c r="K166">
        <f>IF(Tbl_Raw[[#This Row],[day]]="Sat",1,0)</f>
        <v>0</v>
      </c>
      <c r="L166">
        <f>IF(Tbl_Raw[[#This Row],[day]]="Thur",1,0)</f>
        <v>0</v>
      </c>
      <c r="M166">
        <f>IF(Tbl_Raw[[#This Row],[day]]="Fri",1,0)</f>
        <v>0</v>
      </c>
      <c r="N166">
        <v>3</v>
      </c>
      <c r="O166">
        <f t="shared" si="4"/>
        <v>2.7192440000000002</v>
      </c>
      <c r="P166">
        <f t="shared" si="5"/>
        <v>0.28075599999999978</v>
      </c>
    </row>
    <row r="167" spans="1:16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f>IF(Tbl_Raw[[#This Row],[sex]]="Male",1,0)</f>
        <v>1</v>
      </c>
      <c r="H167">
        <f>IF(Tbl_Raw[[#This Row],[smoker]]="Yes",1,0)</f>
        <v>0</v>
      </c>
      <c r="I167">
        <f>IF(Tbl_Raw[[#This Row],[time]]="Dinner",1,0)</f>
        <v>1</v>
      </c>
      <c r="J167">
        <f>IF(Tbl_Raw[[#This Row],[day]]="Sun",1,0)</f>
        <v>1</v>
      </c>
      <c r="K167">
        <f>IF(Tbl_Raw[[#This Row],[day]]="Sat",1,0)</f>
        <v>0</v>
      </c>
      <c r="L167">
        <f>IF(Tbl_Raw[[#This Row],[day]]="Thur",1,0)</f>
        <v>0</v>
      </c>
      <c r="M167">
        <f>IF(Tbl_Raw[[#This Row],[day]]="Fri",1,0)</f>
        <v>0</v>
      </c>
      <c r="N167">
        <v>3.48</v>
      </c>
      <c r="O167">
        <f t="shared" si="4"/>
        <v>3.5570879999999998</v>
      </c>
      <c r="P167">
        <f t="shared" si="5"/>
        <v>-7.7087999999999823E-2</v>
      </c>
    </row>
    <row r="168" spans="1:16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f>IF(Tbl_Raw[[#This Row],[sex]]="Male",1,0)</f>
        <v>1</v>
      </c>
      <c r="H168">
        <f>IF(Tbl_Raw[[#This Row],[smoker]]="Yes",1,0)</f>
        <v>0</v>
      </c>
      <c r="I168">
        <f>IF(Tbl_Raw[[#This Row],[time]]="Dinner",1,0)</f>
        <v>1</v>
      </c>
      <c r="J168">
        <f>IF(Tbl_Raw[[#This Row],[day]]="Sun",1,0)</f>
        <v>1</v>
      </c>
      <c r="K168">
        <f>IF(Tbl_Raw[[#This Row],[day]]="Sat",1,0)</f>
        <v>0</v>
      </c>
      <c r="L168">
        <f>IF(Tbl_Raw[[#This Row],[day]]="Thur",1,0)</f>
        <v>0</v>
      </c>
      <c r="M168">
        <f>IF(Tbl_Raw[[#This Row],[day]]="Fri",1,0)</f>
        <v>0</v>
      </c>
      <c r="N168">
        <v>2.2400000000000002</v>
      </c>
      <c r="O168">
        <f t="shared" si="4"/>
        <v>3.0260440000000002</v>
      </c>
      <c r="P168">
        <f t="shared" si="5"/>
        <v>-0.78604399999999996</v>
      </c>
    </row>
    <row r="169" spans="1:16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f>IF(Tbl_Raw[[#This Row],[sex]]="Male",1,0)</f>
        <v>1</v>
      </c>
      <c r="H169">
        <f>IF(Tbl_Raw[[#This Row],[smoker]]="Yes",1,0)</f>
        <v>0</v>
      </c>
      <c r="I169">
        <f>IF(Tbl_Raw[[#This Row],[time]]="Dinner",1,0)</f>
        <v>1</v>
      </c>
      <c r="J169">
        <f>IF(Tbl_Raw[[#This Row],[day]]="Sun",1,0)</f>
        <v>1</v>
      </c>
      <c r="K169">
        <f>IF(Tbl_Raw[[#This Row],[day]]="Sat",1,0)</f>
        <v>0</v>
      </c>
      <c r="L169">
        <f>IF(Tbl_Raw[[#This Row],[day]]="Thur",1,0)</f>
        <v>0</v>
      </c>
      <c r="M169">
        <f>IF(Tbl_Raw[[#This Row],[day]]="Fri",1,0)</f>
        <v>0</v>
      </c>
      <c r="N169">
        <v>4.5</v>
      </c>
      <c r="O169">
        <f t="shared" si="4"/>
        <v>4.411924</v>
      </c>
      <c r="P169">
        <f t="shared" si="5"/>
        <v>8.8076000000000043E-2</v>
      </c>
    </row>
    <row r="170" spans="1:16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f>IF(Tbl_Raw[[#This Row],[sex]]="Male",1,0)</f>
        <v>0</v>
      </c>
      <c r="H170">
        <f>IF(Tbl_Raw[[#This Row],[smoker]]="Yes",1,0)</f>
        <v>1</v>
      </c>
      <c r="I170">
        <f>IF(Tbl_Raw[[#This Row],[time]]="Dinner",1,0)</f>
        <v>1</v>
      </c>
      <c r="J170">
        <f>IF(Tbl_Raw[[#This Row],[day]]="Sun",1,0)</f>
        <v>0</v>
      </c>
      <c r="K170">
        <f>IF(Tbl_Raw[[#This Row],[day]]="Sat",1,0)</f>
        <v>1</v>
      </c>
      <c r="L170">
        <f>IF(Tbl_Raw[[#This Row],[day]]="Thur",1,0)</f>
        <v>0</v>
      </c>
      <c r="M170">
        <f>IF(Tbl_Raw[[#This Row],[day]]="Fri",1,0)</f>
        <v>0</v>
      </c>
      <c r="N170">
        <v>1.61</v>
      </c>
      <c r="O170">
        <f t="shared" si="4"/>
        <v>2.0659960000000002</v>
      </c>
      <c r="P170">
        <f t="shared" si="5"/>
        <v>-0.45599600000000007</v>
      </c>
    </row>
    <row r="171" spans="1:16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f>IF(Tbl_Raw[[#This Row],[sex]]="Male",1,0)</f>
        <v>0</v>
      </c>
      <c r="H171">
        <f>IF(Tbl_Raw[[#This Row],[smoker]]="Yes",1,0)</f>
        <v>1</v>
      </c>
      <c r="I171">
        <f>IF(Tbl_Raw[[#This Row],[time]]="Dinner",1,0)</f>
        <v>1</v>
      </c>
      <c r="J171">
        <f>IF(Tbl_Raw[[#This Row],[day]]="Sun",1,0)</f>
        <v>0</v>
      </c>
      <c r="K171">
        <f>IF(Tbl_Raw[[#This Row],[day]]="Sat",1,0)</f>
        <v>1</v>
      </c>
      <c r="L171">
        <f>IF(Tbl_Raw[[#This Row],[day]]="Thur",1,0)</f>
        <v>0</v>
      </c>
      <c r="M171">
        <f>IF(Tbl_Raw[[#This Row],[day]]="Fri",1,0)</f>
        <v>0</v>
      </c>
      <c r="N171">
        <v>2</v>
      </c>
      <c r="O171">
        <f t="shared" si="4"/>
        <v>2.0697720000000004</v>
      </c>
      <c r="P171">
        <f t="shared" si="5"/>
        <v>-6.9772000000000389E-2</v>
      </c>
    </row>
    <row r="172" spans="1:16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f>IF(Tbl_Raw[[#This Row],[sex]]="Male",1,0)</f>
        <v>1</v>
      </c>
      <c r="H172">
        <f>IF(Tbl_Raw[[#This Row],[smoker]]="Yes",1,0)</f>
        <v>1</v>
      </c>
      <c r="I172">
        <f>IF(Tbl_Raw[[#This Row],[time]]="Dinner",1,0)</f>
        <v>1</v>
      </c>
      <c r="J172">
        <f>IF(Tbl_Raw[[#This Row],[day]]="Sun",1,0)</f>
        <v>0</v>
      </c>
      <c r="K172">
        <f>IF(Tbl_Raw[[#This Row],[day]]="Sat",1,0)</f>
        <v>1</v>
      </c>
      <c r="L172">
        <f>IF(Tbl_Raw[[#This Row],[day]]="Thur",1,0)</f>
        <v>0</v>
      </c>
      <c r="M172">
        <f>IF(Tbl_Raw[[#This Row],[day]]="Fri",1,0)</f>
        <v>0</v>
      </c>
      <c r="N172">
        <v>10</v>
      </c>
      <c r="O172">
        <f t="shared" si="4"/>
        <v>6.0388640000000002</v>
      </c>
      <c r="P172">
        <f t="shared" si="5"/>
        <v>3.9611359999999998</v>
      </c>
    </row>
    <row r="173" spans="1:16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f>IF(Tbl_Raw[[#This Row],[sex]]="Male",1,0)</f>
        <v>1</v>
      </c>
      <c r="H173">
        <f>IF(Tbl_Raw[[#This Row],[smoker]]="Yes",1,0)</f>
        <v>1</v>
      </c>
      <c r="I173">
        <f>IF(Tbl_Raw[[#This Row],[time]]="Dinner",1,0)</f>
        <v>1</v>
      </c>
      <c r="J173">
        <f>IF(Tbl_Raw[[#This Row],[day]]="Sun",1,0)</f>
        <v>0</v>
      </c>
      <c r="K173">
        <f>IF(Tbl_Raw[[#This Row],[day]]="Sat",1,0)</f>
        <v>1</v>
      </c>
      <c r="L173">
        <f>IF(Tbl_Raw[[#This Row],[day]]="Thur",1,0)</f>
        <v>0</v>
      </c>
      <c r="M173">
        <f>IF(Tbl_Raw[[#This Row],[day]]="Fri",1,0)</f>
        <v>0</v>
      </c>
      <c r="N173">
        <v>3.16</v>
      </c>
      <c r="O173">
        <f t="shared" si="4"/>
        <v>2.558764</v>
      </c>
      <c r="P173">
        <f t="shared" si="5"/>
        <v>0.6012360000000001</v>
      </c>
    </row>
    <row r="174" spans="1:16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f>IF(Tbl_Raw[[#This Row],[sex]]="Male",1,0)</f>
        <v>1</v>
      </c>
      <c r="H174">
        <f>IF(Tbl_Raw[[#This Row],[smoker]]="Yes",1,0)</f>
        <v>1</v>
      </c>
      <c r="I174">
        <f>IF(Tbl_Raw[[#This Row],[time]]="Dinner",1,0)</f>
        <v>1</v>
      </c>
      <c r="J174">
        <f>IF(Tbl_Raw[[#This Row],[day]]="Sun",1,0)</f>
        <v>1</v>
      </c>
      <c r="K174">
        <f>IF(Tbl_Raw[[#This Row],[day]]="Sat",1,0)</f>
        <v>0</v>
      </c>
      <c r="L174">
        <f>IF(Tbl_Raw[[#This Row],[day]]="Thur",1,0)</f>
        <v>0</v>
      </c>
      <c r="M174">
        <f>IF(Tbl_Raw[[#This Row],[day]]="Fri",1,0)</f>
        <v>0</v>
      </c>
      <c r="N174">
        <v>5.15</v>
      </c>
      <c r="O174">
        <f t="shared" si="4"/>
        <v>1.7507000000000001</v>
      </c>
      <c r="P174">
        <f t="shared" si="5"/>
        <v>3.3993000000000002</v>
      </c>
    </row>
    <row r="175" spans="1:16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f>IF(Tbl_Raw[[#This Row],[sex]]="Male",1,0)</f>
        <v>1</v>
      </c>
      <c r="H175">
        <f>IF(Tbl_Raw[[#This Row],[smoker]]="Yes",1,0)</f>
        <v>1</v>
      </c>
      <c r="I175">
        <f>IF(Tbl_Raw[[#This Row],[time]]="Dinner",1,0)</f>
        <v>1</v>
      </c>
      <c r="J175">
        <f>IF(Tbl_Raw[[#This Row],[day]]="Sun",1,0)</f>
        <v>1</v>
      </c>
      <c r="K175">
        <f>IF(Tbl_Raw[[#This Row],[day]]="Sat",1,0)</f>
        <v>0</v>
      </c>
      <c r="L175">
        <f>IF(Tbl_Raw[[#This Row],[day]]="Thur",1,0)</f>
        <v>0</v>
      </c>
      <c r="M175">
        <f>IF(Tbl_Raw[[#This Row],[day]]="Fri",1,0)</f>
        <v>0</v>
      </c>
      <c r="N175">
        <v>3.18</v>
      </c>
      <c r="O175">
        <f t="shared" si="4"/>
        <v>4.07294</v>
      </c>
      <c r="P175">
        <f t="shared" si="5"/>
        <v>-0.89293999999999984</v>
      </c>
    </row>
    <row r="176" spans="1:16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f>IF(Tbl_Raw[[#This Row],[sex]]="Male",1,0)</f>
        <v>1</v>
      </c>
      <c r="H176">
        <f>IF(Tbl_Raw[[#This Row],[smoker]]="Yes",1,0)</f>
        <v>1</v>
      </c>
      <c r="I176">
        <f>IF(Tbl_Raw[[#This Row],[time]]="Dinner",1,0)</f>
        <v>1</v>
      </c>
      <c r="J176">
        <f>IF(Tbl_Raw[[#This Row],[day]]="Sun",1,0)</f>
        <v>1</v>
      </c>
      <c r="K176">
        <f>IF(Tbl_Raw[[#This Row],[day]]="Sat",1,0)</f>
        <v>0</v>
      </c>
      <c r="L176">
        <f>IF(Tbl_Raw[[#This Row],[day]]="Thur",1,0)</f>
        <v>0</v>
      </c>
      <c r="M176">
        <f>IF(Tbl_Raw[[#This Row],[day]]="Fri",1,0)</f>
        <v>0</v>
      </c>
      <c r="N176">
        <v>4</v>
      </c>
      <c r="O176">
        <f t="shared" si="4"/>
        <v>2.6541079999999999</v>
      </c>
      <c r="P176">
        <f t="shared" si="5"/>
        <v>1.3458920000000001</v>
      </c>
    </row>
    <row r="177" spans="1:16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f>IF(Tbl_Raw[[#This Row],[sex]]="Male",1,0)</f>
        <v>1</v>
      </c>
      <c r="H177">
        <f>IF(Tbl_Raw[[#This Row],[smoker]]="Yes",1,0)</f>
        <v>1</v>
      </c>
      <c r="I177">
        <f>IF(Tbl_Raw[[#This Row],[time]]="Dinner",1,0)</f>
        <v>1</v>
      </c>
      <c r="J177">
        <f>IF(Tbl_Raw[[#This Row],[day]]="Sun",1,0)</f>
        <v>1</v>
      </c>
      <c r="K177">
        <f>IF(Tbl_Raw[[#This Row],[day]]="Sat",1,0)</f>
        <v>0</v>
      </c>
      <c r="L177">
        <f>IF(Tbl_Raw[[#This Row],[day]]="Thur",1,0)</f>
        <v>0</v>
      </c>
      <c r="M177">
        <f>IF(Tbl_Raw[[#This Row],[day]]="Fri",1,0)</f>
        <v>0</v>
      </c>
      <c r="N177">
        <v>3.11</v>
      </c>
      <c r="O177">
        <f t="shared" si="4"/>
        <v>4.1720600000000001</v>
      </c>
      <c r="P177">
        <f t="shared" si="5"/>
        <v>-1.0620600000000002</v>
      </c>
    </row>
    <row r="178" spans="1:16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f>IF(Tbl_Raw[[#This Row],[sex]]="Male",1,0)</f>
        <v>1</v>
      </c>
      <c r="H178">
        <f>IF(Tbl_Raw[[#This Row],[smoker]]="Yes",1,0)</f>
        <v>1</v>
      </c>
      <c r="I178">
        <f>IF(Tbl_Raw[[#This Row],[time]]="Dinner",1,0)</f>
        <v>1</v>
      </c>
      <c r="J178">
        <f>IF(Tbl_Raw[[#This Row],[day]]="Sun",1,0)</f>
        <v>1</v>
      </c>
      <c r="K178">
        <f>IF(Tbl_Raw[[#This Row],[day]]="Sat",1,0)</f>
        <v>0</v>
      </c>
      <c r="L178">
        <f>IF(Tbl_Raw[[#This Row],[day]]="Thur",1,0)</f>
        <v>0</v>
      </c>
      <c r="M178">
        <f>IF(Tbl_Raw[[#This Row],[day]]="Fri",1,0)</f>
        <v>0</v>
      </c>
      <c r="N178">
        <v>2</v>
      </c>
      <c r="O178">
        <f t="shared" si="4"/>
        <v>2.7551160000000001</v>
      </c>
      <c r="P178">
        <f t="shared" si="5"/>
        <v>-0.75511600000000012</v>
      </c>
    </row>
    <row r="179" spans="1:16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f>IF(Tbl_Raw[[#This Row],[sex]]="Male",1,0)</f>
        <v>1</v>
      </c>
      <c r="H179">
        <f>IF(Tbl_Raw[[#This Row],[smoker]]="Yes",1,0)</f>
        <v>1</v>
      </c>
      <c r="I179">
        <f>IF(Tbl_Raw[[#This Row],[time]]="Dinner",1,0)</f>
        <v>1</v>
      </c>
      <c r="J179">
        <f>IF(Tbl_Raw[[#This Row],[day]]="Sun",1,0)</f>
        <v>1</v>
      </c>
      <c r="K179">
        <f>IF(Tbl_Raw[[#This Row],[day]]="Sat",1,0)</f>
        <v>0</v>
      </c>
      <c r="L179">
        <f>IF(Tbl_Raw[[#This Row],[day]]="Thur",1,0)</f>
        <v>0</v>
      </c>
      <c r="M179">
        <f>IF(Tbl_Raw[[#This Row],[day]]="Fri",1,0)</f>
        <v>0</v>
      </c>
      <c r="N179">
        <v>2</v>
      </c>
      <c r="O179">
        <f t="shared" si="4"/>
        <v>2.4332120000000002</v>
      </c>
      <c r="P179">
        <f t="shared" si="5"/>
        <v>-0.43321200000000015</v>
      </c>
    </row>
    <row r="180" spans="1:16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f>IF(Tbl_Raw[[#This Row],[sex]]="Male",1,0)</f>
        <v>0</v>
      </c>
      <c r="H180">
        <f>IF(Tbl_Raw[[#This Row],[smoker]]="Yes",1,0)</f>
        <v>1</v>
      </c>
      <c r="I180">
        <f>IF(Tbl_Raw[[#This Row],[time]]="Dinner",1,0)</f>
        <v>1</v>
      </c>
      <c r="J180">
        <f>IF(Tbl_Raw[[#This Row],[day]]="Sun",1,0)</f>
        <v>1</v>
      </c>
      <c r="K180">
        <f>IF(Tbl_Raw[[#This Row],[day]]="Sat",1,0)</f>
        <v>0</v>
      </c>
      <c r="L180">
        <f>IF(Tbl_Raw[[#This Row],[day]]="Thur",1,0)</f>
        <v>0</v>
      </c>
      <c r="M180">
        <f>IF(Tbl_Raw[[#This Row],[day]]="Fri",1,0)</f>
        <v>0</v>
      </c>
      <c r="N180">
        <v>4</v>
      </c>
      <c r="O180">
        <f t="shared" si="4"/>
        <v>1.97254</v>
      </c>
      <c r="P180">
        <f t="shared" si="5"/>
        <v>2.02746</v>
      </c>
    </row>
    <row r="181" spans="1:16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f>IF(Tbl_Raw[[#This Row],[sex]]="Male",1,0)</f>
        <v>1</v>
      </c>
      <c r="H181">
        <f>IF(Tbl_Raw[[#This Row],[smoker]]="Yes",1,0)</f>
        <v>1</v>
      </c>
      <c r="I181">
        <f>IF(Tbl_Raw[[#This Row],[time]]="Dinner",1,0)</f>
        <v>1</v>
      </c>
      <c r="J181">
        <f>IF(Tbl_Raw[[#This Row],[day]]="Sun",1,0)</f>
        <v>1</v>
      </c>
      <c r="K181">
        <f>IF(Tbl_Raw[[#This Row],[day]]="Sat",1,0)</f>
        <v>0</v>
      </c>
      <c r="L181">
        <f>IF(Tbl_Raw[[#This Row],[day]]="Thur",1,0)</f>
        <v>0</v>
      </c>
      <c r="M181">
        <f>IF(Tbl_Raw[[#This Row],[day]]="Fri",1,0)</f>
        <v>0</v>
      </c>
      <c r="N181">
        <v>3.55</v>
      </c>
      <c r="O181">
        <f t="shared" si="4"/>
        <v>4.3353719999999996</v>
      </c>
      <c r="P181">
        <f t="shared" si="5"/>
        <v>-0.78537199999999974</v>
      </c>
    </row>
    <row r="182" spans="1:16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f>IF(Tbl_Raw[[#This Row],[sex]]="Male",1,0)</f>
        <v>1</v>
      </c>
      <c r="H182">
        <f>IF(Tbl_Raw[[#This Row],[smoker]]="Yes",1,0)</f>
        <v>1</v>
      </c>
      <c r="I182">
        <f>IF(Tbl_Raw[[#This Row],[time]]="Dinner",1,0)</f>
        <v>1</v>
      </c>
      <c r="J182">
        <f>IF(Tbl_Raw[[#This Row],[day]]="Sun",1,0)</f>
        <v>1</v>
      </c>
      <c r="K182">
        <f>IF(Tbl_Raw[[#This Row],[day]]="Sat",1,0)</f>
        <v>0</v>
      </c>
      <c r="L182">
        <f>IF(Tbl_Raw[[#This Row],[day]]="Thur",1,0)</f>
        <v>0</v>
      </c>
      <c r="M182">
        <f>IF(Tbl_Raw[[#This Row],[day]]="Fri",1,0)</f>
        <v>0</v>
      </c>
      <c r="N182">
        <v>3.68</v>
      </c>
      <c r="O182">
        <f t="shared" si="4"/>
        <v>4.6894599999999995</v>
      </c>
      <c r="P182">
        <f t="shared" si="5"/>
        <v>-1.0094599999999994</v>
      </c>
    </row>
    <row r="183" spans="1:16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f>IF(Tbl_Raw[[#This Row],[sex]]="Male",1,0)</f>
        <v>1</v>
      </c>
      <c r="H183">
        <f>IF(Tbl_Raw[[#This Row],[smoker]]="Yes",1,0)</f>
        <v>1</v>
      </c>
      <c r="I183">
        <f>IF(Tbl_Raw[[#This Row],[time]]="Dinner",1,0)</f>
        <v>1</v>
      </c>
      <c r="J183">
        <f>IF(Tbl_Raw[[#This Row],[day]]="Sun",1,0)</f>
        <v>1</v>
      </c>
      <c r="K183">
        <f>IF(Tbl_Raw[[#This Row],[day]]="Sat",1,0)</f>
        <v>0</v>
      </c>
      <c r="L183">
        <f>IF(Tbl_Raw[[#This Row],[day]]="Thur",1,0)</f>
        <v>0</v>
      </c>
      <c r="M183">
        <f>IF(Tbl_Raw[[#This Row],[day]]="Fri",1,0)</f>
        <v>0</v>
      </c>
      <c r="N183">
        <v>5.65</v>
      </c>
      <c r="O183">
        <f t="shared" si="4"/>
        <v>3.2686519999999999</v>
      </c>
      <c r="P183">
        <f t="shared" si="5"/>
        <v>2.3813480000000005</v>
      </c>
    </row>
    <row r="184" spans="1:16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f>IF(Tbl_Raw[[#This Row],[sex]]="Male",1,0)</f>
        <v>1</v>
      </c>
      <c r="H184">
        <f>IF(Tbl_Raw[[#This Row],[smoker]]="Yes",1,0)</f>
        <v>1</v>
      </c>
      <c r="I184">
        <f>IF(Tbl_Raw[[#This Row],[time]]="Dinner",1,0)</f>
        <v>1</v>
      </c>
      <c r="J184">
        <f>IF(Tbl_Raw[[#This Row],[day]]="Sun",1,0)</f>
        <v>1</v>
      </c>
      <c r="K184">
        <f>IF(Tbl_Raw[[#This Row],[day]]="Sat",1,0)</f>
        <v>0</v>
      </c>
      <c r="L184">
        <f>IF(Tbl_Raw[[#This Row],[day]]="Thur",1,0)</f>
        <v>0</v>
      </c>
      <c r="M184">
        <f>IF(Tbl_Raw[[#This Row],[day]]="Fri",1,0)</f>
        <v>0</v>
      </c>
      <c r="N184">
        <v>3.5</v>
      </c>
      <c r="O184">
        <f t="shared" si="4"/>
        <v>5.5234399999999999</v>
      </c>
      <c r="P184">
        <f t="shared" si="5"/>
        <v>-2.0234399999999999</v>
      </c>
    </row>
    <row r="185" spans="1:16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f>IF(Tbl_Raw[[#This Row],[sex]]="Male",1,0)</f>
        <v>1</v>
      </c>
      <c r="H185">
        <f>IF(Tbl_Raw[[#This Row],[smoker]]="Yes",1,0)</f>
        <v>1</v>
      </c>
      <c r="I185">
        <f>IF(Tbl_Raw[[#This Row],[time]]="Dinner",1,0)</f>
        <v>1</v>
      </c>
      <c r="J185">
        <f>IF(Tbl_Raw[[#This Row],[day]]="Sun",1,0)</f>
        <v>1</v>
      </c>
      <c r="K185">
        <f>IF(Tbl_Raw[[#This Row],[day]]="Sat",1,0)</f>
        <v>0</v>
      </c>
      <c r="L185">
        <f>IF(Tbl_Raw[[#This Row],[day]]="Thur",1,0)</f>
        <v>0</v>
      </c>
      <c r="M185">
        <f>IF(Tbl_Raw[[#This Row],[day]]="Fri",1,0)</f>
        <v>0</v>
      </c>
      <c r="N185">
        <v>6.5</v>
      </c>
      <c r="O185">
        <f t="shared" si="4"/>
        <v>3.6057480000000002</v>
      </c>
      <c r="P185">
        <f t="shared" si="5"/>
        <v>2.8942519999999998</v>
      </c>
    </row>
    <row r="186" spans="1:16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f>IF(Tbl_Raw[[#This Row],[sex]]="Male",1,0)</f>
        <v>1</v>
      </c>
      <c r="H186">
        <f>IF(Tbl_Raw[[#This Row],[smoker]]="Yes",1,0)</f>
        <v>1</v>
      </c>
      <c r="I186">
        <f>IF(Tbl_Raw[[#This Row],[time]]="Dinner",1,0)</f>
        <v>1</v>
      </c>
      <c r="J186">
        <f>IF(Tbl_Raw[[#This Row],[day]]="Sun",1,0)</f>
        <v>1</v>
      </c>
      <c r="K186">
        <f>IF(Tbl_Raw[[#This Row],[day]]="Sat",1,0)</f>
        <v>0</v>
      </c>
      <c r="L186">
        <f>IF(Tbl_Raw[[#This Row],[day]]="Thur",1,0)</f>
        <v>0</v>
      </c>
      <c r="M186">
        <f>IF(Tbl_Raw[[#This Row],[day]]="Fri",1,0)</f>
        <v>0</v>
      </c>
      <c r="N186">
        <v>3</v>
      </c>
      <c r="O186">
        <f t="shared" si="4"/>
        <v>4.8942199999999998</v>
      </c>
      <c r="P186">
        <f t="shared" si="5"/>
        <v>-1.8942199999999998</v>
      </c>
    </row>
    <row r="187" spans="1:16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f>IF(Tbl_Raw[[#This Row],[sex]]="Male",1,0)</f>
        <v>1</v>
      </c>
      <c r="H187">
        <f>IF(Tbl_Raw[[#This Row],[smoker]]="Yes",1,0)</f>
        <v>0</v>
      </c>
      <c r="I187">
        <f>IF(Tbl_Raw[[#This Row],[time]]="Dinner",1,0)</f>
        <v>1</v>
      </c>
      <c r="J187">
        <f>IF(Tbl_Raw[[#This Row],[day]]="Sun",1,0)</f>
        <v>1</v>
      </c>
      <c r="K187">
        <f>IF(Tbl_Raw[[#This Row],[day]]="Sat",1,0)</f>
        <v>0</v>
      </c>
      <c r="L187">
        <f>IF(Tbl_Raw[[#This Row],[day]]="Thur",1,0)</f>
        <v>0</v>
      </c>
      <c r="M187">
        <f>IF(Tbl_Raw[[#This Row],[day]]="Fri",1,0)</f>
        <v>0</v>
      </c>
      <c r="N187">
        <v>5</v>
      </c>
      <c r="O187">
        <f t="shared" si="4"/>
        <v>3.547736</v>
      </c>
      <c r="P187">
        <f t="shared" si="5"/>
        <v>1.452264</v>
      </c>
    </row>
    <row r="188" spans="1:16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f>IF(Tbl_Raw[[#This Row],[sex]]="Male",1,0)</f>
        <v>0</v>
      </c>
      <c r="H188">
        <f>IF(Tbl_Raw[[#This Row],[smoker]]="Yes",1,0)</f>
        <v>1</v>
      </c>
      <c r="I188">
        <f>IF(Tbl_Raw[[#This Row],[time]]="Dinner",1,0)</f>
        <v>1</v>
      </c>
      <c r="J188">
        <f>IF(Tbl_Raw[[#This Row],[day]]="Sun",1,0)</f>
        <v>1</v>
      </c>
      <c r="K188">
        <f>IF(Tbl_Raw[[#This Row],[day]]="Sat",1,0)</f>
        <v>0</v>
      </c>
      <c r="L188">
        <f>IF(Tbl_Raw[[#This Row],[day]]="Thur",1,0)</f>
        <v>0</v>
      </c>
      <c r="M188">
        <f>IF(Tbl_Raw[[#This Row],[day]]="Fri",1,0)</f>
        <v>0</v>
      </c>
      <c r="N188">
        <v>3.5</v>
      </c>
      <c r="O188">
        <f t="shared" si="4"/>
        <v>3.2153599999999996</v>
      </c>
      <c r="P188">
        <f t="shared" si="5"/>
        <v>0.28464000000000045</v>
      </c>
    </row>
    <row r="189" spans="1:16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f>IF(Tbl_Raw[[#This Row],[sex]]="Male",1,0)</f>
        <v>1</v>
      </c>
      <c r="H189">
        <f>IF(Tbl_Raw[[#This Row],[smoker]]="Yes",1,0)</f>
        <v>1</v>
      </c>
      <c r="I189">
        <f>IF(Tbl_Raw[[#This Row],[time]]="Dinner",1,0)</f>
        <v>1</v>
      </c>
      <c r="J189">
        <f>IF(Tbl_Raw[[#This Row],[day]]="Sun",1,0)</f>
        <v>1</v>
      </c>
      <c r="K189">
        <f>IF(Tbl_Raw[[#This Row],[day]]="Sat",1,0)</f>
        <v>0</v>
      </c>
      <c r="L189">
        <f>IF(Tbl_Raw[[#This Row],[day]]="Thur",1,0)</f>
        <v>0</v>
      </c>
      <c r="M189">
        <f>IF(Tbl_Raw[[#This Row],[day]]="Fri",1,0)</f>
        <v>0</v>
      </c>
      <c r="N189">
        <v>2</v>
      </c>
      <c r="O189">
        <f t="shared" si="4"/>
        <v>4.4700240000000004</v>
      </c>
      <c r="P189">
        <f t="shared" si="5"/>
        <v>-2.4700240000000004</v>
      </c>
    </row>
    <row r="190" spans="1:16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f>IF(Tbl_Raw[[#This Row],[sex]]="Male",1,0)</f>
        <v>0</v>
      </c>
      <c r="H190">
        <f>IF(Tbl_Raw[[#This Row],[smoker]]="Yes",1,0)</f>
        <v>1</v>
      </c>
      <c r="I190">
        <f>IF(Tbl_Raw[[#This Row],[time]]="Dinner",1,0)</f>
        <v>1</v>
      </c>
      <c r="J190">
        <f>IF(Tbl_Raw[[#This Row],[day]]="Sun",1,0)</f>
        <v>1</v>
      </c>
      <c r="K190">
        <f>IF(Tbl_Raw[[#This Row],[day]]="Sat",1,0)</f>
        <v>0</v>
      </c>
      <c r="L190">
        <f>IF(Tbl_Raw[[#This Row],[day]]="Thur",1,0)</f>
        <v>0</v>
      </c>
      <c r="M190">
        <f>IF(Tbl_Raw[[#This Row],[day]]="Fri",1,0)</f>
        <v>0</v>
      </c>
      <c r="N190">
        <v>3.5</v>
      </c>
      <c r="O190">
        <f t="shared" si="4"/>
        <v>2.9557599999999997</v>
      </c>
      <c r="P190">
        <f t="shared" si="5"/>
        <v>0.54424000000000028</v>
      </c>
    </row>
    <row r="191" spans="1:16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f>IF(Tbl_Raw[[#This Row],[sex]]="Male",1,0)</f>
        <v>1</v>
      </c>
      <c r="H191">
        <f>IF(Tbl_Raw[[#This Row],[smoker]]="Yes",1,0)</f>
        <v>1</v>
      </c>
      <c r="I191">
        <f>IF(Tbl_Raw[[#This Row],[time]]="Dinner",1,0)</f>
        <v>1</v>
      </c>
      <c r="J191">
        <f>IF(Tbl_Raw[[#This Row],[day]]="Sun",1,0)</f>
        <v>1</v>
      </c>
      <c r="K191">
        <f>IF(Tbl_Raw[[#This Row],[day]]="Sat",1,0)</f>
        <v>0</v>
      </c>
      <c r="L191">
        <f>IF(Tbl_Raw[[#This Row],[day]]="Thur",1,0)</f>
        <v>0</v>
      </c>
      <c r="M191">
        <f>IF(Tbl_Raw[[#This Row],[day]]="Fri",1,0)</f>
        <v>0</v>
      </c>
      <c r="N191">
        <v>4</v>
      </c>
      <c r="O191">
        <f t="shared" si="4"/>
        <v>3.4230399999999999</v>
      </c>
      <c r="P191">
        <f t="shared" si="5"/>
        <v>0.57696000000000014</v>
      </c>
    </row>
    <row r="192" spans="1:16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f>IF(Tbl_Raw[[#This Row],[sex]]="Male",1,0)</f>
        <v>1</v>
      </c>
      <c r="H192">
        <f>IF(Tbl_Raw[[#This Row],[smoker]]="Yes",1,0)</f>
        <v>1</v>
      </c>
      <c r="I192">
        <f>IF(Tbl_Raw[[#This Row],[time]]="Dinner",1,0)</f>
        <v>1</v>
      </c>
      <c r="J192">
        <f>IF(Tbl_Raw[[#This Row],[day]]="Sun",1,0)</f>
        <v>1</v>
      </c>
      <c r="K192">
        <f>IF(Tbl_Raw[[#This Row],[day]]="Sat",1,0)</f>
        <v>0</v>
      </c>
      <c r="L192">
        <f>IF(Tbl_Raw[[#This Row],[day]]="Thur",1,0)</f>
        <v>0</v>
      </c>
      <c r="M192">
        <f>IF(Tbl_Raw[[#This Row],[day]]="Fri",1,0)</f>
        <v>0</v>
      </c>
      <c r="N192">
        <v>1.5</v>
      </c>
      <c r="O192">
        <f t="shared" si="4"/>
        <v>2.5474360000000003</v>
      </c>
      <c r="P192">
        <f t="shared" si="5"/>
        <v>-1.0474360000000003</v>
      </c>
    </row>
    <row r="193" spans="1:16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f>IF(Tbl_Raw[[#This Row],[sex]]="Male",1,0)</f>
        <v>0</v>
      </c>
      <c r="H193">
        <f>IF(Tbl_Raw[[#This Row],[smoker]]="Yes",1,0)</f>
        <v>1</v>
      </c>
      <c r="I193">
        <f>IF(Tbl_Raw[[#This Row],[time]]="Dinner",1,0)</f>
        <v>0</v>
      </c>
      <c r="J193">
        <f>IF(Tbl_Raw[[#This Row],[day]]="Sun",1,0)</f>
        <v>0</v>
      </c>
      <c r="K193">
        <f>IF(Tbl_Raw[[#This Row],[day]]="Sat",1,0)</f>
        <v>0</v>
      </c>
      <c r="L193">
        <f>IF(Tbl_Raw[[#This Row],[day]]="Thur",1,0)</f>
        <v>1</v>
      </c>
      <c r="M193">
        <f>IF(Tbl_Raw[[#This Row],[day]]="Fri",1,0)</f>
        <v>0</v>
      </c>
      <c r="N193">
        <v>4.1900000000000004</v>
      </c>
      <c r="O193">
        <f t="shared" si="4"/>
        <v>2.9363639999999998</v>
      </c>
      <c r="P193">
        <f t="shared" si="5"/>
        <v>1.2536360000000006</v>
      </c>
    </row>
    <row r="194" spans="1:16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f>IF(Tbl_Raw[[#This Row],[sex]]="Male",1,0)</f>
        <v>1</v>
      </c>
      <c r="H194">
        <f>IF(Tbl_Raw[[#This Row],[smoker]]="Yes",1,0)</f>
        <v>1</v>
      </c>
      <c r="I194">
        <f>IF(Tbl_Raw[[#This Row],[time]]="Dinner",1,0)</f>
        <v>0</v>
      </c>
      <c r="J194">
        <f>IF(Tbl_Raw[[#This Row],[day]]="Sun",1,0)</f>
        <v>0</v>
      </c>
      <c r="K194">
        <f>IF(Tbl_Raw[[#This Row],[day]]="Sat",1,0)</f>
        <v>0</v>
      </c>
      <c r="L194">
        <f>IF(Tbl_Raw[[#This Row],[day]]="Thur",1,0)</f>
        <v>1</v>
      </c>
      <c r="M194">
        <f>IF(Tbl_Raw[[#This Row],[day]]="Fri",1,0)</f>
        <v>0</v>
      </c>
      <c r="N194">
        <v>2.56</v>
      </c>
      <c r="O194">
        <f t="shared" ref="O194:O244" si="6">0.7141 + 0.1761 * E194 + 0.0944 * F194</f>
        <v>3.751036</v>
      </c>
      <c r="P194">
        <f t="shared" ref="P194:P244" si="7">N194 - O194</f>
        <v>-1.191036</v>
      </c>
    </row>
    <row r="195" spans="1:16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f>IF(Tbl_Raw[[#This Row],[sex]]="Male",1,0)</f>
        <v>1</v>
      </c>
      <c r="H195">
        <f>IF(Tbl_Raw[[#This Row],[smoker]]="Yes",1,0)</f>
        <v>1</v>
      </c>
      <c r="I195">
        <f>IF(Tbl_Raw[[#This Row],[time]]="Dinner",1,0)</f>
        <v>0</v>
      </c>
      <c r="J195">
        <f>IF(Tbl_Raw[[#This Row],[day]]="Sun",1,0)</f>
        <v>0</v>
      </c>
      <c r="K195">
        <f>IF(Tbl_Raw[[#This Row],[day]]="Sat",1,0)</f>
        <v>0</v>
      </c>
      <c r="L195">
        <f>IF(Tbl_Raw[[#This Row],[day]]="Thur",1,0)</f>
        <v>1</v>
      </c>
      <c r="M195">
        <f>IF(Tbl_Raw[[#This Row],[day]]="Fri",1,0)</f>
        <v>0</v>
      </c>
      <c r="N195">
        <v>2.02</v>
      </c>
      <c r="O195">
        <f t="shared" si="6"/>
        <v>2.527612</v>
      </c>
      <c r="P195">
        <f t="shared" si="7"/>
        <v>-0.50761199999999995</v>
      </c>
    </row>
    <row r="196" spans="1:16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f>IF(Tbl_Raw[[#This Row],[sex]]="Male",1,0)</f>
        <v>1</v>
      </c>
      <c r="H196">
        <f>IF(Tbl_Raw[[#This Row],[smoker]]="Yes",1,0)</f>
        <v>1</v>
      </c>
      <c r="I196">
        <f>IF(Tbl_Raw[[#This Row],[time]]="Dinner",1,0)</f>
        <v>0</v>
      </c>
      <c r="J196">
        <f>IF(Tbl_Raw[[#This Row],[day]]="Sun",1,0)</f>
        <v>0</v>
      </c>
      <c r="K196">
        <f>IF(Tbl_Raw[[#This Row],[day]]="Sat",1,0)</f>
        <v>0</v>
      </c>
      <c r="L196">
        <f>IF(Tbl_Raw[[#This Row],[day]]="Thur",1,0)</f>
        <v>1</v>
      </c>
      <c r="M196">
        <f>IF(Tbl_Raw[[#This Row],[day]]="Fri",1,0)</f>
        <v>0</v>
      </c>
      <c r="N196">
        <v>4</v>
      </c>
      <c r="O196">
        <f t="shared" si="6"/>
        <v>2.6314519999999999</v>
      </c>
      <c r="P196">
        <f t="shared" si="7"/>
        <v>1.3685480000000001</v>
      </c>
    </row>
    <row r="197" spans="1:16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f>IF(Tbl_Raw[[#This Row],[sex]]="Male",1,0)</f>
        <v>1</v>
      </c>
      <c r="H197">
        <f>IF(Tbl_Raw[[#This Row],[smoker]]="Yes",1,0)</f>
        <v>0</v>
      </c>
      <c r="I197">
        <f>IF(Tbl_Raw[[#This Row],[time]]="Dinner",1,0)</f>
        <v>0</v>
      </c>
      <c r="J197">
        <f>IF(Tbl_Raw[[#This Row],[day]]="Sun",1,0)</f>
        <v>0</v>
      </c>
      <c r="K197">
        <f>IF(Tbl_Raw[[#This Row],[day]]="Sat",1,0)</f>
        <v>0</v>
      </c>
      <c r="L197">
        <f>IF(Tbl_Raw[[#This Row],[day]]="Thur",1,0)</f>
        <v>1</v>
      </c>
      <c r="M197">
        <f>IF(Tbl_Raw[[#This Row],[day]]="Fri",1,0)</f>
        <v>0</v>
      </c>
      <c r="N197">
        <v>1.44</v>
      </c>
      <c r="O197">
        <f t="shared" si="6"/>
        <v>1.7799640000000001</v>
      </c>
      <c r="P197">
        <f t="shared" si="7"/>
        <v>-0.33996400000000015</v>
      </c>
    </row>
    <row r="198" spans="1:16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f>IF(Tbl_Raw[[#This Row],[sex]]="Male",1,0)</f>
        <v>1</v>
      </c>
      <c r="H198">
        <f>IF(Tbl_Raw[[#This Row],[smoker]]="Yes",1,0)</f>
        <v>1</v>
      </c>
      <c r="I198">
        <f>IF(Tbl_Raw[[#This Row],[time]]="Dinner",1,0)</f>
        <v>0</v>
      </c>
      <c r="J198">
        <f>IF(Tbl_Raw[[#This Row],[day]]="Sun",1,0)</f>
        <v>0</v>
      </c>
      <c r="K198">
        <f>IF(Tbl_Raw[[#This Row],[day]]="Sat",1,0)</f>
        <v>0</v>
      </c>
      <c r="L198">
        <f>IF(Tbl_Raw[[#This Row],[day]]="Thur",1,0)</f>
        <v>1</v>
      </c>
      <c r="M198">
        <f>IF(Tbl_Raw[[#This Row],[day]]="Fri",1,0)</f>
        <v>0</v>
      </c>
      <c r="N198">
        <v>2</v>
      </c>
      <c r="O198">
        <f t="shared" si="6"/>
        <v>2.0423960000000001</v>
      </c>
      <c r="P198">
        <f t="shared" si="7"/>
        <v>-4.23960000000001E-2</v>
      </c>
    </row>
    <row r="199" spans="1:16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f>IF(Tbl_Raw[[#This Row],[sex]]="Male",1,0)</f>
        <v>0</v>
      </c>
      <c r="H199">
        <f>IF(Tbl_Raw[[#This Row],[smoker]]="Yes",1,0)</f>
        <v>1</v>
      </c>
      <c r="I199">
        <f>IF(Tbl_Raw[[#This Row],[time]]="Dinner",1,0)</f>
        <v>0</v>
      </c>
      <c r="J199">
        <f>IF(Tbl_Raw[[#This Row],[day]]="Sun",1,0)</f>
        <v>0</v>
      </c>
      <c r="K199">
        <f>IF(Tbl_Raw[[#This Row],[day]]="Sat",1,0)</f>
        <v>0</v>
      </c>
      <c r="L199">
        <f>IF(Tbl_Raw[[#This Row],[day]]="Thur",1,0)</f>
        <v>1</v>
      </c>
      <c r="M199">
        <f>IF(Tbl_Raw[[#This Row],[day]]="Fri",1,0)</f>
        <v>0</v>
      </c>
      <c r="N199">
        <v>5</v>
      </c>
      <c r="O199">
        <f t="shared" si="6"/>
        <v>5.4880839999999997</v>
      </c>
      <c r="P199">
        <f t="shared" si="7"/>
        <v>-0.48808399999999974</v>
      </c>
    </row>
    <row r="200" spans="1:16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f>IF(Tbl_Raw[[#This Row],[sex]]="Male",1,0)</f>
        <v>0</v>
      </c>
      <c r="H200">
        <f>IF(Tbl_Raw[[#This Row],[smoker]]="Yes",1,0)</f>
        <v>1</v>
      </c>
      <c r="I200">
        <f>IF(Tbl_Raw[[#This Row],[time]]="Dinner",1,0)</f>
        <v>0</v>
      </c>
      <c r="J200">
        <f>IF(Tbl_Raw[[#This Row],[day]]="Sun",1,0)</f>
        <v>0</v>
      </c>
      <c r="K200">
        <f>IF(Tbl_Raw[[#This Row],[day]]="Sat",1,0)</f>
        <v>0</v>
      </c>
      <c r="L200">
        <f>IF(Tbl_Raw[[#This Row],[day]]="Thur",1,0)</f>
        <v>1</v>
      </c>
      <c r="M200">
        <f>IF(Tbl_Raw[[#This Row],[day]]="Fri",1,0)</f>
        <v>0</v>
      </c>
      <c r="N200">
        <v>2</v>
      </c>
      <c r="O200">
        <f t="shared" si="6"/>
        <v>2.2934999999999999</v>
      </c>
      <c r="P200">
        <f t="shared" si="7"/>
        <v>-0.29349999999999987</v>
      </c>
    </row>
    <row r="201" spans="1:16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f>IF(Tbl_Raw[[#This Row],[sex]]="Male",1,0)</f>
        <v>1</v>
      </c>
      <c r="H201">
        <f>IF(Tbl_Raw[[#This Row],[smoker]]="Yes",1,0)</f>
        <v>1</v>
      </c>
      <c r="I201">
        <f>IF(Tbl_Raw[[#This Row],[time]]="Dinner",1,0)</f>
        <v>0</v>
      </c>
      <c r="J201">
        <f>IF(Tbl_Raw[[#This Row],[day]]="Sun",1,0)</f>
        <v>0</v>
      </c>
      <c r="K201">
        <f>IF(Tbl_Raw[[#This Row],[day]]="Sat",1,0)</f>
        <v>0</v>
      </c>
      <c r="L201">
        <f>IF(Tbl_Raw[[#This Row],[day]]="Thur",1,0)</f>
        <v>1</v>
      </c>
      <c r="M201">
        <f>IF(Tbl_Raw[[#This Row],[day]]="Fri",1,0)</f>
        <v>0</v>
      </c>
      <c r="N201">
        <v>2</v>
      </c>
      <c r="O201">
        <f t="shared" si="6"/>
        <v>2.3416440000000001</v>
      </c>
      <c r="P201">
        <f t="shared" si="7"/>
        <v>-0.34164400000000006</v>
      </c>
    </row>
    <row r="202" spans="1:16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f>IF(Tbl_Raw[[#This Row],[sex]]="Male",1,0)</f>
        <v>1</v>
      </c>
      <c r="H202">
        <f>IF(Tbl_Raw[[#This Row],[smoker]]="Yes",1,0)</f>
        <v>1</v>
      </c>
      <c r="I202">
        <f>IF(Tbl_Raw[[#This Row],[time]]="Dinner",1,0)</f>
        <v>0</v>
      </c>
      <c r="J202">
        <f>IF(Tbl_Raw[[#This Row],[day]]="Sun",1,0)</f>
        <v>0</v>
      </c>
      <c r="K202">
        <f>IF(Tbl_Raw[[#This Row],[day]]="Sat",1,0)</f>
        <v>0</v>
      </c>
      <c r="L202">
        <f>IF(Tbl_Raw[[#This Row],[day]]="Thur",1,0)</f>
        <v>1</v>
      </c>
      <c r="M202">
        <f>IF(Tbl_Raw[[#This Row],[day]]="Fri",1,0)</f>
        <v>0</v>
      </c>
      <c r="N202">
        <v>4</v>
      </c>
      <c r="O202">
        <f t="shared" si="6"/>
        <v>3.0086240000000002</v>
      </c>
      <c r="P202">
        <f t="shared" si="7"/>
        <v>0.99137599999999981</v>
      </c>
    </row>
    <row r="203" spans="1:16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f>IF(Tbl_Raw[[#This Row],[sex]]="Male",1,0)</f>
        <v>0</v>
      </c>
      <c r="H203">
        <f>IF(Tbl_Raw[[#This Row],[smoker]]="Yes",1,0)</f>
        <v>1</v>
      </c>
      <c r="I203">
        <f>IF(Tbl_Raw[[#This Row],[time]]="Dinner",1,0)</f>
        <v>0</v>
      </c>
      <c r="J203">
        <f>IF(Tbl_Raw[[#This Row],[day]]="Sun",1,0)</f>
        <v>0</v>
      </c>
      <c r="K203">
        <f>IF(Tbl_Raw[[#This Row],[day]]="Sat",1,0)</f>
        <v>0</v>
      </c>
      <c r="L203">
        <f>IF(Tbl_Raw[[#This Row],[day]]="Thur",1,0)</f>
        <v>1</v>
      </c>
      <c r="M203">
        <f>IF(Tbl_Raw[[#This Row],[day]]="Fri",1,0)</f>
        <v>0</v>
      </c>
      <c r="N203">
        <v>2.0099999999999998</v>
      </c>
      <c r="O203">
        <f t="shared" si="6"/>
        <v>2.2689560000000002</v>
      </c>
      <c r="P203">
        <f t="shared" si="7"/>
        <v>-0.25895600000000041</v>
      </c>
    </row>
    <row r="204" spans="1:16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16.399999999999999</v>
      </c>
      <c r="G204">
        <f>IF(Tbl_Raw[[#This Row],[sex]]="Male",1,0)</f>
        <v>0</v>
      </c>
      <c r="H204">
        <f>IF(Tbl_Raw[[#This Row],[smoker]]="Yes",1,0)</f>
        <v>1</v>
      </c>
      <c r="I204">
        <f>IF(Tbl_Raw[[#This Row],[time]]="Dinner",1,0)</f>
        <v>0</v>
      </c>
      <c r="J204">
        <f>IF(Tbl_Raw[[#This Row],[day]]="Sun",1,0)</f>
        <v>0</v>
      </c>
      <c r="K204">
        <f>IF(Tbl_Raw[[#This Row],[day]]="Sat",1,0)</f>
        <v>0</v>
      </c>
      <c r="L204">
        <f>IF(Tbl_Raw[[#This Row],[day]]="Thur",1,0)</f>
        <v>1</v>
      </c>
      <c r="M204">
        <f>IF(Tbl_Raw[[#This Row],[day]]="Fri",1,0)</f>
        <v>0</v>
      </c>
      <c r="N204">
        <v>2.5</v>
      </c>
      <c r="O204">
        <f t="shared" si="6"/>
        <v>2.6144599999999998</v>
      </c>
      <c r="P204">
        <f t="shared" si="7"/>
        <v>-0.11445999999999978</v>
      </c>
    </row>
    <row r="205" spans="1:16" x14ac:dyDescent="0.3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>
        <v>20.53</v>
      </c>
      <c r="G205">
        <f>IF(Tbl_Raw[[#This Row],[sex]]="Male",1,0)</f>
        <v>1</v>
      </c>
      <c r="H205">
        <f>IF(Tbl_Raw[[#This Row],[smoker]]="Yes",1,0)</f>
        <v>1</v>
      </c>
      <c r="I205">
        <f>IF(Tbl_Raw[[#This Row],[time]]="Dinner",1,0)</f>
        <v>0</v>
      </c>
      <c r="J205">
        <f>IF(Tbl_Raw[[#This Row],[day]]="Sun",1,0)</f>
        <v>0</v>
      </c>
      <c r="K205">
        <f>IF(Tbl_Raw[[#This Row],[day]]="Sat",1,0)</f>
        <v>0</v>
      </c>
      <c r="L205">
        <f>IF(Tbl_Raw[[#This Row],[day]]="Thur",1,0)</f>
        <v>1</v>
      </c>
      <c r="M205">
        <f>IF(Tbl_Raw[[#This Row],[day]]="Fri",1,0)</f>
        <v>0</v>
      </c>
      <c r="N205">
        <v>4</v>
      </c>
      <c r="O205">
        <f t="shared" si="6"/>
        <v>3.3565319999999996</v>
      </c>
      <c r="P205">
        <f t="shared" si="7"/>
        <v>0.64346800000000037</v>
      </c>
    </row>
    <row r="206" spans="1:16" x14ac:dyDescent="0.3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>
        <v>16.47</v>
      </c>
      <c r="G206">
        <f>IF(Tbl_Raw[[#This Row],[sex]]="Male",1,0)</f>
        <v>0</v>
      </c>
      <c r="H206">
        <f>IF(Tbl_Raw[[#This Row],[smoker]]="Yes",1,0)</f>
        <v>1</v>
      </c>
      <c r="I206">
        <f>IF(Tbl_Raw[[#This Row],[time]]="Dinner",1,0)</f>
        <v>0</v>
      </c>
      <c r="J206">
        <f>IF(Tbl_Raw[[#This Row],[day]]="Sun",1,0)</f>
        <v>0</v>
      </c>
      <c r="K206">
        <f>IF(Tbl_Raw[[#This Row],[day]]="Sat",1,0)</f>
        <v>0</v>
      </c>
      <c r="L206">
        <f>IF(Tbl_Raw[[#This Row],[day]]="Thur",1,0)</f>
        <v>1</v>
      </c>
      <c r="M206">
        <f>IF(Tbl_Raw[[#This Row],[day]]="Fri",1,0)</f>
        <v>0</v>
      </c>
      <c r="N206">
        <v>3.23</v>
      </c>
      <c r="O206">
        <f t="shared" si="6"/>
        <v>2.7971680000000001</v>
      </c>
      <c r="P206">
        <f t="shared" si="7"/>
        <v>0.43283199999999988</v>
      </c>
    </row>
    <row r="207" spans="1:16" x14ac:dyDescent="0.3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>
        <v>26.59</v>
      </c>
      <c r="G207">
        <f>IF(Tbl_Raw[[#This Row],[sex]]="Male",1,0)</f>
        <v>1</v>
      </c>
      <c r="H207">
        <f>IF(Tbl_Raw[[#This Row],[smoker]]="Yes",1,0)</f>
        <v>1</v>
      </c>
      <c r="I207">
        <f>IF(Tbl_Raw[[#This Row],[time]]="Dinner",1,0)</f>
        <v>1</v>
      </c>
      <c r="J207">
        <f>IF(Tbl_Raw[[#This Row],[day]]="Sun",1,0)</f>
        <v>0</v>
      </c>
      <c r="K207">
        <f>IF(Tbl_Raw[[#This Row],[day]]="Sat",1,0)</f>
        <v>1</v>
      </c>
      <c r="L207">
        <f>IF(Tbl_Raw[[#This Row],[day]]="Thur",1,0)</f>
        <v>0</v>
      </c>
      <c r="M207">
        <f>IF(Tbl_Raw[[#This Row],[day]]="Fri",1,0)</f>
        <v>0</v>
      </c>
      <c r="N207">
        <v>3.41</v>
      </c>
      <c r="O207">
        <f t="shared" si="6"/>
        <v>3.7524959999999998</v>
      </c>
      <c r="P207">
        <f t="shared" si="7"/>
        <v>-0.34249599999999969</v>
      </c>
    </row>
    <row r="208" spans="1:16" x14ac:dyDescent="0.3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>
        <v>38.729999999999997</v>
      </c>
      <c r="G208">
        <f>IF(Tbl_Raw[[#This Row],[sex]]="Male",1,0)</f>
        <v>1</v>
      </c>
      <c r="H208">
        <f>IF(Tbl_Raw[[#This Row],[smoker]]="Yes",1,0)</f>
        <v>1</v>
      </c>
      <c r="I208">
        <f>IF(Tbl_Raw[[#This Row],[time]]="Dinner",1,0)</f>
        <v>1</v>
      </c>
      <c r="J208">
        <f>IF(Tbl_Raw[[#This Row],[day]]="Sun",1,0)</f>
        <v>0</v>
      </c>
      <c r="K208">
        <f>IF(Tbl_Raw[[#This Row],[day]]="Sat",1,0)</f>
        <v>1</v>
      </c>
      <c r="L208">
        <f>IF(Tbl_Raw[[#This Row],[day]]="Thur",1,0)</f>
        <v>0</v>
      </c>
      <c r="M208">
        <f>IF(Tbl_Raw[[#This Row],[day]]="Fri",1,0)</f>
        <v>0</v>
      </c>
      <c r="N208">
        <v>3</v>
      </c>
      <c r="O208">
        <f t="shared" si="6"/>
        <v>5.0746120000000001</v>
      </c>
      <c r="P208">
        <f t="shared" si="7"/>
        <v>-2.0746120000000001</v>
      </c>
    </row>
    <row r="209" spans="1:16" x14ac:dyDescent="0.3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>
        <v>24.27</v>
      </c>
      <c r="G209">
        <f>IF(Tbl_Raw[[#This Row],[sex]]="Male",1,0)</f>
        <v>1</v>
      </c>
      <c r="H209">
        <f>IF(Tbl_Raw[[#This Row],[smoker]]="Yes",1,0)</f>
        <v>1</v>
      </c>
      <c r="I209">
        <f>IF(Tbl_Raw[[#This Row],[time]]="Dinner",1,0)</f>
        <v>1</v>
      </c>
      <c r="J209">
        <f>IF(Tbl_Raw[[#This Row],[day]]="Sun",1,0)</f>
        <v>0</v>
      </c>
      <c r="K209">
        <f>IF(Tbl_Raw[[#This Row],[day]]="Sat",1,0)</f>
        <v>1</v>
      </c>
      <c r="L209">
        <f>IF(Tbl_Raw[[#This Row],[day]]="Thur",1,0)</f>
        <v>0</v>
      </c>
      <c r="M209">
        <f>IF(Tbl_Raw[[#This Row],[day]]="Fri",1,0)</f>
        <v>0</v>
      </c>
      <c r="N209">
        <v>2.0299999999999998</v>
      </c>
      <c r="O209">
        <f t="shared" si="6"/>
        <v>3.3573879999999998</v>
      </c>
      <c r="P209">
        <f t="shared" si="7"/>
        <v>-1.327388</v>
      </c>
    </row>
    <row r="210" spans="1:16" x14ac:dyDescent="0.3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>
        <v>12.76</v>
      </c>
      <c r="G210">
        <f>IF(Tbl_Raw[[#This Row],[sex]]="Male",1,0)</f>
        <v>0</v>
      </c>
      <c r="H210">
        <f>IF(Tbl_Raw[[#This Row],[smoker]]="Yes",1,0)</f>
        <v>1</v>
      </c>
      <c r="I210">
        <f>IF(Tbl_Raw[[#This Row],[time]]="Dinner",1,0)</f>
        <v>1</v>
      </c>
      <c r="J210">
        <f>IF(Tbl_Raw[[#This Row],[day]]="Sun",1,0)</f>
        <v>0</v>
      </c>
      <c r="K210">
        <f>IF(Tbl_Raw[[#This Row],[day]]="Sat",1,0)</f>
        <v>1</v>
      </c>
      <c r="L210">
        <f>IF(Tbl_Raw[[#This Row],[day]]="Thur",1,0)</f>
        <v>0</v>
      </c>
      <c r="M210">
        <f>IF(Tbl_Raw[[#This Row],[day]]="Fri",1,0)</f>
        <v>0</v>
      </c>
      <c r="N210">
        <v>2.23</v>
      </c>
      <c r="O210">
        <f t="shared" si="6"/>
        <v>2.2708440000000003</v>
      </c>
      <c r="P210">
        <f t="shared" si="7"/>
        <v>-4.0844000000000324E-2</v>
      </c>
    </row>
    <row r="211" spans="1:16" x14ac:dyDescent="0.3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>
        <v>30.06</v>
      </c>
      <c r="G211">
        <f>IF(Tbl_Raw[[#This Row],[sex]]="Male",1,0)</f>
        <v>1</v>
      </c>
      <c r="H211">
        <f>IF(Tbl_Raw[[#This Row],[smoker]]="Yes",1,0)</f>
        <v>1</v>
      </c>
      <c r="I211">
        <f>IF(Tbl_Raw[[#This Row],[time]]="Dinner",1,0)</f>
        <v>1</v>
      </c>
      <c r="J211">
        <f>IF(Tbl_Raw[[#This Row],[day]]="Sun",1,0)</f>
        <v>0</v>
      </c>
      <c r="K211">
        <f>IF(Tbl_Raw[[#This Row],[day]]="Sat",1,0)</f>
        <v>1</v>
      </c>
      <c r="L211">
        <f>IF(Tbl_Raw[[#This Row],[day]]="Thur",1,0)</f>
        <v>0</v>
      </c>
      <c r="M211">
        <f>IF(Tbl_Raw[[#This Row],[day]]="Fri",1,0)</f>
        <v>0</v>
      </c>
      <c r="N211">
        <v>2</v>
      </c>
      <c r="O211">
        <f t="shared" si="6"/>
        <v>4.0800640000000001</v>
      </c>
      <c r="P211">
        <f t="shared" si="7"/>
        <v>-2.0800640000000001</v>
      </c>
    </row>
    <row r="212" spans="1:16" x14ac:dyDescent="0.3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>
        <v>25.89</v>
      </c>
      <c r="G212">
        <f>IF(Tbl_Raw[[#This Row],[sex]]="Male",1,0)</f>
        <v>1</v>
      </c>
      <c r="H212">
        <f>IF(Tbl_Raw[[#This Row],[smoker]]="Yes",1,0)</f>
        <v>1</v>
      </c>
      <c r="I212">
        <f>IF(Tbl_Raw[[#This Row],[time]]="Dinner",1,0)</f>
        <v>1</v>
      </c>
      <c r="J212">
        <f>IF(Tbl_Raw[[#This Row],[day]]="Sun",1,0)</f>
        <v>0</v>
      </c>
      <c r="K212">
        <f>IF(Tbl_Raw[[#This Row],[day]]="Sat",1,0)</f>
        <v>1</v>
      </c>
      <c r="L212">
        <f>IF(Tbl_Raw[[#This Row],[day]]="Thur",1,0)</f>
        <v>0</v>
      </c>
      <c r="M212">
        <f>IF(Tbl_Raw[[#This Row],[day]]="Fri",1,0)</f>
        <v>0</v>
      </c>
      <c r="N212">
        <v>5.16</v>
      </c>
      <c r="O212">
        <f t="shared" si="6"/>
        <v>3.8625159999999998</v>
      </c>
      <c r="P212">
        <f t="shared" si="7"/>
        <v>1.2974840000000003</v>
      </c>
    </row>
    <row r="213" spans="1:16" x14ac:dyDescent="0.3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>
        <v>48.33</v>
      </c>
      <c r="G213">
        <f>IF(Tbl_Raw[[#This Row],[sex]]="Male",1,0)</f>
        <v>1</v>
      </c>
      <c r="H213">
        <f>IF(Tbl_Raw[[#This Row],[smoker]]="Yes",1,0)</f>
        <v>0</v>
      </c>
      <c r="I213">
        <f>IF(Tbl_Raw[[#This Row],[time]]="Dinner",1,0)</f>
        <v>1</v>
      </c>
      <c r="J213">
        <f>IF(Tbl_Raw[[#This Row],[day]]="Sun",1,0)</f>
        <v>0</v>
      </c>
      <c r="K213">
        <f>IF(Tbl_Raw[[#This Row],[day]]="Sat",1,0)</f>
        <v>1</v>
      </c>
      <c r="L213">
        <f>IF(Tbl_Raw[[#This Row],[day]]="Thur",1,0)</f>
        <v>0</v>
      </c>
      <c r="M213">
        <f>IF(Tbl_Raw[[#This Row],[day]]="Fri",1,0)</f>
        <v>0</v>
      </c>
      <c r="N213">
        <v>9</v>
      </c>
      <c r="O213">
        <f t="shared" si="6"/>
        <v>5.9808519999999996</v>
      </c>
      <c r="P213">
        <f t="shared" si="7"/>
        <v>3.0191480000000004</v>
      </c>
    </row>
    <row r="214" spans="1:16" x14ac:dyDescent="0.3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>
        <v>13.27</v>
      </c>
      <c r="G214">
        <f>IF(Tbl_Raw[[#This Row],[sex]]="Male",1,0)</f>
        <v>0</v>
      </c>
      <c r="H214">
        <f>IF(Tbl_Raw[[#This Row],[smoker]]="Yes",1,0)</f>
        <v>1</v>
      </c>
      <c r="I214">
        <f>IF(Tbl_Raw[[#This Row],[time]]="Dinner",1,0)</f>
        <v>1</v>
      </c>
      <c r="J214">
        <f>IF(Tbl_Raw[[#This Row],[day]]="Sun",1,0)</f>
        <v>0</v>
      </c>
      <c r="K214">
        <f>IF(Tbl_Raw[[#This Row],[day]]="Sat",1,0)</f>
        <v>1</v>
      </c>
      <c r="L214">
        <f>IF(Tbl_Raw[[#This Row],[day]]="Thur",1,0)</f>
        <v>0</v>
      </c>
      <c r="M214">
        <f>IF(Tbl_Raw[[#This Row],[day]]="Fri",1,0)</f>
        <v>0</v>
      </c>
      <c r="N214">
        <v>2.5</v>
      </c>
      <c r="O214">
        <f t="shared" si="6"/>
        <v>2.318988</v>
      </c>
      <c r="P214">
        <f t="shared" si="7"/>
        <v>0.18101199999999995</v>
      </c>
    </row>
    <row r="215" spans="1:16" x14ac:dyDescent="0.3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>
        <v>28.17</v>
      </c>
      <c r="G215">
        <f>IF(Tbl_Raw[[#This Row],[sex]]="Male",1,0)</f>
        <v>0</v>
      </c>
      <c r="H215">
        <f>IF(Tbl_Raw[[#This Row],[smoker]]="Yes",1,0)</f>
        <v>1</v>
      </c>
      <c r="I215">
        <f>IF(Tbl_Raw[[#This Row],[time]]="Dinner",1,0)</f>
        <v>1</v>
      </c>
      <c r="J215">
        <f>IF(Tbl_Raw[[#This Row],[day]]="Sun",1,0)</f>
        <v>0</v>
      </c>
      <c r="K215">
        <f>IF(Tbl_Raw[[#This Row],[day]]="Sat",1,0)</f>
        <v>1</v>
      </c>
      <c r="L215">
        <f>IF(Tbl_Raw[[#This Row],[day]]="Thur",1,0)</f>
        <v>0</v>
      </c>
      <c r="M215">
        <f>IF(Tbl_Raw[[#This Row],[day]]="Fri",1,0)</f>
        <v>0</v>
      </c>
      <c r="N215">
        <v>6.5</v>
      </c>
      <c r="O215">
        <f t="shared" si="6"/>
        <v>3.9016480000000002</v>
      </c>
      <c r="P215">
        <f t="shared" si="7"/>
        <v>2.5983519999999998</v>
      </c>
    </row>
    <row r="216" spans="1:16" x14ac:dyDescent="0.3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>
        <v>12.9</v>
      </c>
      <c r="G216">
        <f>IF(Tbl_Raw[[#This Row],[sex]]="Male",1,0)</f>
        <v>0</v>
      </c>
      <c r="H216">
        <f>IF(Tbl_Raw[[#This Row],[smoker]]="Yes",1,0)</f>
        <v>1</v>
      </c>
      <c r="I216">
        <f>IF(Tbl_Raw[[#This Row],[time]]="Dinner",1,0)</f>
        <v>1</v>
      </c>
      <c r="J216">
        <f>IF(Tbl_Raw[[#This Row],[day]]="Sun",1,0)</f>
        <v>0</v>
      </c>
      <c r="K216">
        <f>IF(Tbl_Raw[[#This Row],[day]]="Sat",1,0)</f>
        <v>1</v>
      </c>
      <c r="L216">
        <f>IF(Tbl_Raw[[#This Row],[day]]="Thur",1,0)</f>
        <v>0</v>
      </c>
      <c r="M216">
        <f>IF(Tbl_Raw[[#This Row],[day]]="Fri",1,0)</f>
        <v>0</v>
      </c>
      <c r="N216">
        <v>1.1000000000000001</v>
      </c>
      <c r="O216">
        <f t="shared" si="6"/>
        <v>2.2840600000000002</v>
      </c>
      <c r="P216">
        <f t="shared" si="7"/>
        <v>-1.1840600000000001</v>
      </c>
    </row>
    <row r="217" spans="1:16" x14ac:dyDescent="0.3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>
        <v>28.15</v>
      </c>
      <c r="G217">
        <f>IF(Tbl_Raw[[#This Row],[sex]]="Male",1,0)</f>
        <v>1</v>
      </c>
      <c r="H217">
        <f>IF(Tbl_Raw[[#This Row],[smoker]]="Yes",1,0)</f>
        <v>1</v>
      </c>
      <c r="I217">
        <f>IF(Tbl_Raw[[#This Row],[time]]="Dinner",1,0)</f>
        <v>1</v>
      </c>
      <c r="J217">
        <f>IF(Tbl_Raw[[#This Row],[day]]="Sun",1,0)</f>
        <v>0</v>
      </c>
      <c r="K217">
        <f>IF(Tbl_Raw[[#This Row],[day]]="Sat",1,0)</f>
        <v>1</v>
      </c>
      <c r="L217">
        <f>IF(Tbl_Raw[[#This Row],[day]]="Thur",1,0)</f>
        <v>0</v>
      </c>
      <c r="M217">
        <f>IF(Tbl_Raw[[#This Row],[day]]="Fri",1,0)</f>
        <v>0</v>
      </c>
      <c r="N217">
        <v>3</v>
      </c>
      <c r="O217">
        <f t="shared" si="6"/>
        <v>4.2519599999999995</v>
      </c>
      <c r="P217">
        <f t="shared" si="7"/>
        <v>-1.2519599999999995</v>
      </c>
    </row>
    <row r="218" spans="1:16" x14ac:dyDescent="0.3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>
        <v>11.59</v>
      </c>
      <c r="G218">
        <f>IF(Tbl_Raw[[#This Row],[sex]]="Male",1,0)</f>
        <v>1</v>
      </c>
      <c r="H218">
        <f>IF(Tbl_Raw[[#This Row],[smoker]]="Yes",1,0)</f>
        <v>1</v>
      </c>
      <c r="I218">
        <f>IF(Tbl_Raw[[#This Row],[time]]="Dinner",1,0)</f>
        <v>1</v>
      </c>
      <c r="J218">
        <f>IF(Tbl_Raw[[#This Row],[day]]="Sun",1,0)</f>
        <v>0</v>
      </c>
      <c r="K218">
        <f>IF(Tbl_Raw[[#This Row],[day]]="Sat",1,0)</f>
        <v>1</v>
      </c>
      <c r="L218">
        <f>IF(Tbl_Raw[[#This Row],[day]]="Thur",1,0)</f>
        <v>0</v>
      </c>
      <c r="M218">
        <f>IF(Tbl_Raw[[#This Row],[day]]="Fri",1,0)</f>
        <v>0</v>
      </c>
      <c r="N218">
        <v>1.5</v>
      </c>
      <c r="O218">
        <f t="shared" si="6"/>
        <v>2.160396</v>
      </c>
      <c r="P218">
        <f t="shared" si="7"/>
        <v>-0.66039599999999998</v>
      </c>
    </row>
    <row r="219" spans="1:16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7.74</v>
      </c>
      <c r="G219">
        <f>IF(Tbl_Raw[[#This Row],[sex]]="Male",1,0)</f>
        <v>1</v>
      </c>
      <c r="H219">
        <f>IF(Tbl_Raw[[#This Row],[smoker]]="Yes",1,0)</f>
        <v>1</v>
      </c>
      <c r="I219">
        <f>IF(Tbl_Raw[[#This Row],[time]]="Dinner",1,0)</f>
        <v>1</v>
      </c>
      <c r="J219">
        <f>IF(Tbl_Raw[[#This Row],[day]]="Sun",1,0)</f>
        <v>0</v>
      </c>
      <c r="K219">
        <f>IF(Tbl_Raw[[#This Row],[day]]="Sat",1,0)</f>
        <v>1</v>
      </c>
      <c r="L219">
        <f>IF(Tbl_Raw[[#This Row],[day]]="Thur",1,0)</f>
        <v>0</v>
      </c>
      <c r="M219">
        <f>IF(Tbl_Raw[[#This Row],[day]]="Fri",1,0)</f>
        <v>0</v>
      </c>
      <c r="N219">
        <v>1.44</v>
      </c>
      <c r="O219">
        <f t="shared" si="6"/>
        <v>1.796956</v>
      </c>
      <c r="P219">
        <f t="shared" si="7"/>
        <v>-0.35695600000000005</v>
      </c>
    </row>
    <row r="220" spans="1:16" x14ac:dyDescent="0.3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>
        <v>30.14</v>
      </c>
      <c r="G220">
        <f>IF(Tbl_Raw[[#This Row],[sex]]="Male",1,0)</f>
        <v>0</v>
      </c>
      <c r="H220">
        <f>IF(Tbl_Raw[[#This Row],[smoker]]="Yes",1,0)</f>
        <v>1</v>
      </c>
      <c r="I220">
        <f>IF(Tbl_Raw[[#This Row],[time]]="Dinner",1,0)</f>
        <v>1</v>
      </c>
      <c r="J220">
        <f>IF(Tbl_Raw[[#This Row],[day]]="Sun",1,0)</f>
        <v>0</v>
      </c>
      <c r="K220">
        <f>IF(Tbl_Raw[[#This Row],[day]]="Sat",1,0)</f>
        <v>1</v>
      </c>
      <c r="L220">
        <f>IF(Tbl_Raw[[#This Row],[day]]="Thur",1,0)</f>
        <v>0</v>
      </c>
      <c r="M220">
        <f>IF(Tbl_Raw[[#This Row],[day]]="Fri",1,0)</f>
        <v>0</v>
      </c>
      <c r="N220">
        <v>3.09</v>
      </c>
      <c r="O220">
        <f t="shared" si="6"/>
        <v>4.2637160000000005</v>
      </c>
      <c r="P220">
        <f t="shared" si="7"/>
        <v>-1.1737160000000006</v>
      </c>
    </row>
    <row r="221" spans="1:16" x14ac:dyDescent="0.3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>
        <v>12.16</v>
      </c>
      <c r="G221">
        <f>IF(Tbl_Raw[[#This Row],[sex]]="Male",1,0)</f>
        <v>1</v>
      </c>
      <c r="H221">
        <f>IF(Tbl_Raw[[#This Row],[smoker]]="Yes",1,0)</f>
        <v>1</v>
      </c>
      <c r="I221">
        <f>IF(Tbl_Raw[[#This Row],[time]]="Dinner",1,0)</f>
        <v>0</v>
      </c>
      <c r="J221">
        <f>IF(Tbl_Raw[[#This Row],[day]]="Sun",1,0)</f>
        <v>0</v>
      </c>
      <c r="K221">
        <f>IF(Tbl_Raw[[#This Row],[day]]="Sat",1,0)</f>
        <v>0</v>
      </c>
      <c r="L221">
        <f>IF(Tbl_Raw[[#This Row],[day]]="Thur",1,0)</f>
        <v>0</v>
      </c>
      <c r="M221">
        <f>IF(Tbl_Raw[[#This Row],[day]]="Fri",1,0)</f>
        <v>1</v>
      </c>
      <c r="N221">
        <v>2.2000000000000002</v>
      </c>
      <c r="O221">
        <f t="shared" si="6"/>
        <v>2.2142040000000001</v>
      </c>
      <c r="P221">
        <f t="shared" si="7"/>
        <v>-1.4203999999999883E-2</v>
      </c>
    </row>
    <row r="222" spans="1:16" x14ac:dyDescent="0.3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>
        <v>13.42</v>
      </c>
      <c r="G222">
        <f>IF(Tbl_Raw[[#This Row],[sex]]="Male",1,0)</f>
        <v>0</v>
      </c>
      <c r="H222">
        <f>IF(Tbl_Raw[[#This Row],[smoker]]="Yes",1,0)</f>
        <v>1</v>
      </c>
      <c r="I222">
        <f>IF(Tbl_Raw[[#This Row],[time]]="Dinner",1,0)</f>
        <v>0</v>
      </c>
      <c r="J222">
        <f>IF(Tbl_Raw[[#This Row],[day]]="Sun",1,0)</f>
        <v>0</v>
      </c>
      <c r="K222">
        <f>IF(Tbl_Raw[[#This Row],[day]]="Sat",1,0)</f>
        <v>0</v>
      </c>
      <c r="L222">
        <f>IF(Tbl_Raw[[#This Row],[day]]="Thur",1,0)</f>
        <v>0</v>
      </c>
      <c r="M222">
        <f>IF(Tbl_Raw[[#This Row],[day]]="Fri",1,0)</f>
        <v>1</v>
      </c>
      <c r="N222">
        <v>3.48</v>
      </c>
      <c r="O222">
        <f t="shared" si="6"/>
        <v>2.333148</v>
      </c>
      <c r="P222">
        <f t="shared" si="7"/>
        <v>1.146852</v>
      </c>
    </row>
    <row r="223" spans="1:16" x14ac:dyDescent="0.3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>
        <v>8.58</v>
      </c>
      <c r="G223">
        <f>IF(Tbl_Raw[[#This Row],[sex]]="Male",1,0)</f>
        <v>1</v>
      </c>
      <c r="H223">
        <f>IF(Tbl_Raw[[#This Row],[smoker]]="Yes",1,0)</f>
        <v>1</v>
      </c>
      <c r="I223">
        <f>IF(Tbl_Raw[[#This Row],[time]]="Dinner",1,0)</f>
        <v>0</v>
      </c>
      <c r="J223">
        <f>IF(Tbl_Raw[[#This Row],[day]]="Sun",1,0)</f>
        <v>0</v>
      </c>
      <c r="K223">
        <f>IF(Tbl_Raw[[#This Row],[day]]="Sat",1,0)</f>
        <v>0</v>
      </c>
      <c r="L223">
        <f>IF(Tbl_Raw[[#This Row],[day]]="Thur",1,0)</f>
        <v>0</v>
      </c>
      <c r="M223">
        <f>IF(Tbl_Raw[[#This Row],[day]]="Fri",1,0)</f>
        <v>1</v>
      </c>
      <c r="N223">
        <v>1.92</v>
      </c>
      <c r="O223">
        <f t="shared" si="6"/>
        <v>1.7001520000000001</v>
      </c>
      <c r="P223">
        <f t="shared" si="7"/>
        <v>0.21984799999999982</v>
      </c>
    </row>
    <row r="224" spans="1:16" x14ac:dyDescent="0.3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>
        <v>15.98</v>
      </c>
      <c r="G224">
        <f>IF(Tbl_Raw[[#This Row],[sex]]="Male",1,0)</f>
        <v>0</v>
      </c>
      <c r="H224">
        <f>IF(Tbl_Raw[[#This Row],[smoker]]="Yes",1,0)</f>
        <v>0</v>
      </c>
      <c r="I224">
        <f>IF(Tbl_Raw[[#This Row],[time]]="Dinner",1,0)</f>
        <v>0</v>
      </c>
      <c r="J224">
        <f>IF(Tbl_Raw[[#This Row],[day]]="Sun",1,0)</f>
        <v>0</v>
      </c>
      <c r="K224">
        <f>IF(Tbl_Raw[[#This Row],[day]]="Sat",1,0)</f>
        <v>0</v>
      </c>
      <c r="L224">
        <f>IF(Tbl_Raw[[#This Row],[day]]="Thur",1,0)</f>
        <v>0</v>
      </c>
      <c r="M224">
        <f>IF(Tbl_Raw[[#This Row],[day]]="Fri",1,0)</f>
        <v>1</v>
      </c>
      <c r="N224">
        <v>3</v>
      </c>
      <c r="O224">
        <f t="shared" si="6"/>
        <v>2.750912</v>
      </c>
      <c r="P224">
        <f t="shared" si="7"/>
        <v>0.24908799999999998</v>
      </c>
    </row>
    <row r="225" spans="1:16" x14ac:dyDescent="0.3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f>IF(Tbl_Raw[[#This Row],[sex]]="Male",1,0)</f>
        <v>1</v>
      </c>
      <c r="H225">
        <f>IF(Tbl_Raw[[#This Row],[smoker]]="Yes",1,0)</f>
        <v>1</v>
      </c>
      <c r="I225">
        <f>IF(Tbl_Raw[[#This Row],[time]]="Dinner",1,0)</f>
        <v>0</v>
      </c>
      <c r="J225">
        <f>IF(Tbl_Raw[[#This Row],[day]]="Sun",1,0)</f>
        <v>0</v>
      </c>
      <c r="K225">
        <f>IF(Tbl_Raw[[#This Row],[day]]="Sat",1,0)</f>
        <v>0</v>
      </c>
      <c r="L225">
        <f>IF(Tbl_Raw[[#This Row],[day]]="Thur",1,0)</f>
        <v>0</v>
      </c>
      <c r="M225">
        <f>IF(Tbl_Raw[[#This Row],[day]]="Fri",1,0)</f>
        <v>1</v>
      </c>
      <c r="N225">
        <v>1.58</v>
      </c>
      <c r="O225">
        <f t="shared" si="6"/>
        <v>2.333148</v>
      </c>
      <c r="P225">
        <f t="shared" si="7"/>
        <v>-0.75314799999999993</v>
      </c>
    </row>
    <row r="226" spans="1:16" x14ac:dyDescent="0.3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>
        <v>16.27</v>
      </c>
      <c r="G226">
        <f>IF(Tbl_Raw[[#This Row],[sex]]="Male",1,0)</f>
        <v>0</v>
      </c>
      <c r="H226">
        <f>IF(Tbl_Raw[[#This Row],[smoker]]="Yes",1,0)</f>
        <v>1</v>
      </c>
      <c r="I226">
        <f>IF(Tbl_Raw[[#This Row],[time]]="Dinner",1,0)</f>
        <v>0</v>
      </c>
      <c r="J226">
        <f>IF(Tbl_Raw[[#This Row],[day]]="Sun",1,0)</f>
        <v>0</v>
      </c>
      <c r="K226">
        <f>IF(Tbl_Raw[[#This Row],[day]]="Sat",1,0)</f>
        <v>0</v>
      </c>
      <c r="L226">
        <f>IF(Tbl_Raw[[#This Row],[day]]="Thur",1,0)</f>
        <v>0</v>
      </c>
      <c r="M226">
        <f>IF(Tbl_Raw[[#This Row],[day]]="Fri",1,0)</f>
        <v>1</v>
      </c>
      <c r="N226">
        <v>2.5</v>
      </c>
      <c r="O226">
        <f t="shared" si="6"/>
        <v>2.6021879999999999</v>
      </c>
      <c r="P226">
        <f t="shared" si="7"/>
        <v>-0.10218799999999995</v>
      </c>
    </row>
    <row r="227" spans="1:16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10.09</v>
      </c>
      <c r="G227">
        <f>IF(Tbl_Raw[[#This Row],[sex]]="Male",1,0)</f>
        <v>0</v>
      </c>
      <c r="H227">
        <f>IF(Tbl_Raw[[#This Row],[smoker]]="Yes",1,0)</f>
        <v>1</v>
      </c>
      <c r="I227">
        <f>IF(Tbl_Raw[[#This Row],[time]]="Dinner",1,0)</f>
        <v>0</v>
      </c>
      <c r="J227">
        <f>IF(Tbl_Raw[[#This Row],[day]]="Sun",1,0)</f>
        <v>0</v>
      </c>
      <c r="K227">
        <f>IF(Tbl_Raw[[#This Row],[day]]="Sat",1,0)</f>
        <v>0</v>
      </c>
      <c r="L227">
        <f>IF(Tbl_Raw[[#This Row],[day]]="Thur",1,0)</f>
        <v>0</v>
      </c>
      <c r="M227">
        <f>IF(Tbl_Raw[[#This Row],[day]]="Fri",1,0)</f>
        <v>1</v>
      </c>
      <c r="N227">
        <v>2</v>
      </c>
      <c r="O227">
        <f t="shared" si="6"/>
        <v>2.018796</v>
      </c>
      <c r="P227">
        <f t="shared" si="7"/>
        <v>-1.8796000000000035E-2</v>
      </c>
    </row>
    <row r="228" spans="1:16" x14ac:dyDescent="0.3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>
        <v>20.45</v>
      </c>
      <c r="G228">
        <f>IF(Tbl_Raw[[#This Row],[sex]]="Male",1,0)</f>
        <v>1</v>
      </c>
      <c r="H228">
        <f>IF(Tbl_Raw[[#This Row],[smoker]]="Yes",1,0)</f>
        <v>0</v>
      </c>
      <c r="I228">
        <f>IF(Tbl_Raw[[#This Row],[time]]="Dinner",1,0)</f>
        <v>1</v>
      </c>
      <c r="J228">
        <f>IF(Tbl_Raw[[#This Row],[day]]="Sun",1,0)</f>
        <v>0</v>
      </c>
      <c r="K228">
        <f>IF(Tbl_Raw[[#This Row],[day]]="Sat",1,0)</f>
        <v>1</v>
      </c>
      <c r="L228">
        <f>IF(Tbl_Raw[[#This Row],[day]]="Thur",1,0)</f>
        <v>0</v>
      </c>
      <c r="M228">
        <f>IF(Tbl_Raw[[#This Row],[day]]="Fri",1,0)</f>
        <v>0</v>
      </c>
      <c r="N228">
        <v>3</v>
      </c>
      <c r="O228">
        <f t="shared" si="6"/>
        <v>3.3489800000000001</v>
      </c>
      <c r="P228">
        <f t="shared" si="7"/>
        <v>-0.34898000000000007</v>
      </c>
    </row>
    <row r="229" spans="1:16" x14ac:dyDescent="0.3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>
        <v>13.28</v>
      </c>
      <c r="G229">
        <f>IF(Tbl_Raw[[#This Row],[sex]]="Male",1,0)</f>
        <v>1</v>
      </c>
      <c r="H229">
        <f>IF(Tbl_Raw[[#This Row],[smoker]]="Yes",1,0)</f>
        <v>0</v>
      </c>
      <c r="I229">
        <f>IF(Tbl_Raw[[#This Row],[time]]="Dinner",1,0)</f>
        <v>1</v>
      </c>
      <c r="J229">
        <f>IF(Tbl_Raw[[#This Row],[day]]="Sun",1,0)</f>
        <v>0</v>
      </c>
      <c r="K229">
        <f>IF(Tbl_Raw[[#This Row],[day]]="Sat",1,0)</f>
        <v>1</v>
      </c>
      <c r="L229">
        <f>IF(Tbl_Raw[[#This Row],[day]]="Thur",1,0)</f>
        <v>0</v>
      </c>
      <c r="M229">
        <f>IF(Tbl_Raw[[#This Row],[day]]="Fri",1,0)</f>
        <v>0</v>
      </c>
      <c r="N229">
        <v>2.72</v>
      </c>
      <c r="O229">
        <f t="shared" si="6"/>
        <v>2.3199319999999997</v>
      </c>
      <c r="P229">
        <f t="shared" si="7"/>
        <v>0.40006800000000053</v>
      </c>
    </row>
    <row r="230" spans="1:16" x14ac:dyDescent="0.3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>
        <v>22.12</v>
      </c>
      <c r="G230">
        <f>IF(Tbl_Raw[[#This Row],[sex]]="Male",1,0)</f>
        <v>0</v>
      </c>
      <c r="H230">
        <f>IF(Tbl_Raw[[#This Row],[smoker]]="Yes",1,0)</f>
        <v>1</v>
      </c>
      <c r="I230">
        <f>IF(Tbl_Raw[[#This Row],[time]]="Dinner",1,0)</f>
        <v>1</v>
      </c>
      <c r="J230">
        <f>IF(Tbl_Raw[[#This Row],[day]]="Sun",1,0)</f>
        <v>0</v>
      </c>
      <c r="K230">
        <f>IF(Tbl_Raw[[#This Row],[day]]="Sat",1,0)</f>
        <v>1</v>
      </c>
      <c r="L230">
        <f>IF(Tbl_Raw[[#This Row],[day]]="Thur",1,0)</f>
        <v>0</v>
      </c>
      <c r="M230">
        <f>IF(Tbl_Raw[[#This Row],[day]]="Fri",1,0)</f>
        <v>0</v>
      </c>
      <c r="N230">
        <v>2.88</v>
      </c>
      <c r="O230">
        <f t="shared" si="6"/>
        <v>3.1544280000000002</v>
      </c>
      <c r="P230">
        <f t="shared" si="7"/>
        <v>-0.27442800000000034</v>
      </c>
    </row>
    <row r="231" spans="1:16" x14ac:dyDescent="0.3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>
        <v>24.01</v>
      </c>
      <c r="G231">
        <f>IF(Tbl_Raw[[#This Row],[sex]]="Male",1,0)</f>
        <v>1</v>
      </c>
      <c r="H231">
        <f>IF(Tbl_Raw[[#This Row],[smoker]]="Yes",1,0)</f>
        <v>1</v>
      </c>
      <c r="I231">
        <f>IF(Tbl_Raw[[#This Row],[time]]="Dinner",1,0)</f>
        <v>1</v>
      </c>
      <c r="J231">
        <f>IF(Tbl_Raw[[#This Row],[day]]="Sun",1,0)</f>
        <v>0</v>
      </c>
      <c r="K231">
        <f>IF(Tbl_Raw[[#This Row],[day]]="Sat",1,0)</f>
        <v>1</v>
      </c>
      <c r="L231">
        <f>IF(Tbl_Raw[[#This Row],[day]]="Thur",1,0)</f>
        <v>0</v>
      </c>
      <c r="M231">
        <f>IF(Tbl_Raw[[#This Row],[day]]="Fri",1,0)</f>
        <v>0</v>
      </c>
      <c r="N231">
        <v>2</v>
      </c>
      <c r="O231">
        <f t="shared" si="6"/>
        <v>3.685044</v>
      </c>
      <c r="P231">
        <f t="shared" si="7"/>
        <v>-1.685044</v>
      </c>
    </row>
    <row r="232" spans="1:16" x14ac:dyDescent="0.3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>
        <v>15.69</v>
      </c>
      <c r="G232">
        <f>IF(Tbl_Raw[[#This Row],[sex]]="Male",1,0)</f>
        <v>1</v>
      </c>
      <c r="H232">
        <f>IF(Tbl_Raw[[#This Row],[smoker]]="Yes",1,0)</f>
        <v>1</v>
      </c>
      <c r="I232">
        <f>IF(Tbl_Raw[[#This Row],[time]]="Dinner",1,0)</f>
        <v>1</v>
      </c>
      <c r="J232">
        <f>IF(Tbl_Raw[[#This Row],[day]]="Sun",1,0)</f>
        <v>0</v>
      </c>
      <c r="K232">
        <f>IF(Tbl_Raw[[#This Row],[day]]="Sat",1,0)</f>
        <v>1</v>
      </c>
      <c r="L232">
        <f>IF(Tbl_Raw[[#This Row],[day]]="Thur",1,0)</f>
        <v>0</v>
      </c>
      <c r="M232">
        <f>IF(Tbl_Raw[[#This Row],[day]]="Fri",1,0)</f>
        <v>0</v>
      </c>
      <c r="N232">
        <v>3</v>
      </c>
      <c r="O232">
        <f t="shared" si="6"/>
        <v>2.7235360000000002</v>
      </c>
      <c r="P232">
        <f t="shared" si="7"/>
        <v>0.27646399999999982</v>
      </c>
    </row>
    <row r="233" spans="1:16" x14ac:dyDescent="0.3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>
        <v>11.61</v>
      </c>
      <c r="G233">
        <f>IF(Tbl_Raw[[#This Row],[sex]]="Male",1,0)</f>
        <v>1</v>
      </c>
      <c r="H233">
        <f>IF(Tbl_Raw[[#This Row],[smoker]]="Yes",1,0)</f>
        <v>0</v>
      </c>
      <c r="I233">
        <f>IF(Tbl_Raw[[#This Row],[time]]="Dinner",1,0)</f>
        <v>1</v>
      </c>
      <c r="J233">
        <f>IF(Tbl_Raw[[#This Row],[day]]="Sun",1,0)</f>
        <v>0</v>
      </c>
      <c r="K233">
        <f>IF(Tbl_Raw[[#This Row],[day]]="Sat",1,0)</f>
        <v>1</v>
      </c>
      <c r="L233">
        <f>IF(Tbl_Raw[[#This Row],[day]]="Thur",1,0)</f>
        <v>0</v>
      </c>
      <c r="M233">
        <f>IF(Tbl_Raw[[#This Row],[day]]="Fri",1,0)</f>
        <v>0</v>
      </c>
      <c r="N233">
        <v>3.39</v>
      </c>
      <c r="O233">
        <f t="shared" si="6"/>
        <v>2.1622839999999997</v>
      </c>
      <c r="P233">
        <f t="shared" si="7"/>
        <v>1.2277160000000005</v>
      </c>
    </row>
    <row r="234" spans="1:16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10.77</v>
      </c>
      <c r="G234">
        <f>IF(Tbl_Raw[[#This Row],[sex]]="Male",1,0)</f>
        <v>1</v>
      </c>
      <c r="H234">
        <f>IF(Tbl_Raw[[#This Row],[smoker]]="Yes",1,0)</f>
        <v>0</v>
      </c>
      <c r="I234">
        <f>IF(Tbl_Raw[[#This Row],[time]]="Dinner",1,0)</f>
        <v>1</v>
      </c>
      <c r="J234">
        <f>IF(Tbl_Raw[[#This Row],[day]]="Sun",1,0)</f>
        <v>0</v>
      </c>
      <c r="K234">
        <f>IF(Tbl_Raw[[#This Row],[day]]="Sat",1,0)</f>
        <v>1</v>
      </c>
      <c r="L234">
        <f>IF(Tbl_Raw[[#This Row],[day]]="Thur",1,0)</f>
        <v>0</v>
      </c>
      <c r="M234">
        <f>IF(Tbl_Raw[[#This Row],[day]]="Fri",1,0)</f>
        <v>0</v>
      </c>
      <c r="N234">
        <v>1.47</v>
      </c>
      <c r="O234">
        <f t="shared" si="6"/>
        <v>2.0829880000000003</v>
      </c>
      <c r="P234">
        <f t="shared" si="7"/>
        <v>-0.61298800000000031</v>
      </c>
    </row>
    <row r="235" spans="1:16" x14ac:dyDescent="0.3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>
        <v>15.53</v>
      </c>
      <c r="G235">
        <f>IF(Tbl_Raw[[#This Row],[sex]]="Male",1,0)</f>
        <v>1</v>
      </c>
      <c r="H235">
        <f>IF(Tbl_Raw[[#This Row],[smoker]]="Yes",1,0)</f>
        <v>1</v>
      </c>
      <c r="I235">
        <f>IF(Tbl_Raw[[#This Row],[time]]="Dinner",1,0)</f>
        <v>1</v>
      </c>
      <c r="J235">
        <f>IF(Tbl_Raw[[#This Row],[day]]="Sun",1,0)</f>
        <v>0</v>
      </c>
      <c r="K235">
        <f>IF(Tbl_Raw[[#This Row],[day]]="Sat",1,0)</f>
        <v>1</v>
      </c>
      <c r="L235">
        <f>IF(Tbl_Raw[[#This Row],[day]]="Thur",1,0)</f>
        <v>0</v>
      </c>
      <c r="M235">
        <f>IF(Tbl_Raw[[#This Row],[day]]="Fri",1,0)</f>
        <v>0</v>
      </c>
      <c r="N235">
        <v>3</v>
      </c>
      <c r="O235">
        <f t="shared" si="6"/>
        <v>2.5323320000000002</v>
      </c>
      <c r="P235">
        <f t="shared" si="7"/>
        <v>0.46766799999999975</v>
      </c>
    </row>
    <row r="236" spans="1:16" x14ac:dyDescent="0.3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10.07</v>
      </c>
      <c r="G236">
        <f>IF(Tbl_Raw[[#This Row],[sex]]="Male",1,0)</f>
        <v>1</v>
      </c>
      <c r="H236">
        <f>IF(Tbl_Raw[[#This Row],[smoker]]="Yes",1,0)</f>
        <v>0</v>
      </c>
      <c r="I236">
        <f>IF(Tbl_Raw[[#This Row],[time]]="Dinner",1,0)</f>
        <v>1</v>
      </c>
      <c r="J236">
        <f>IF(Tbl_Raw[[#This Row],[day]]="Sun",1,0)</f>
        <v>0</v>
      </c>
      <c r="K236">
        <f>IF(Tbl_Raw[[#This Row],[day]]="Sat",1,0)</f>
        <v>1</v>
      </c>
      <c r="L236">
        <f>IF(Tbl_Raw[[#This Row],[day]]="Thur",1,0)</f>
        <v>0</v>
      </c>
      <c r="M236">
        <f>IF(Tbl_Raw[[#This Row],[day]]="Fri",1,0)</f>
        <v>0</v>
      </c>
      <c r="N236">
        <v>1.25</v>
      </c>
      <c r="O236">
        <f t="shared" si="6"/>
        <v>2.0169079999999999</v>
      </c>
      <c r="P236">
        <f t="shared" si="7"/>
        <v>-0.76690799999999992</v>
      </c>
    </row>
    <row r="237" spans="1:16" x14ac:dyDescent="0.3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>
        <v>12.6</v>
      </c>
      <c r="G237">
        <f>IF(Tbl_Raw[[#This Row],[sex]]="Male",1,0)</f>
        <v>1</v>
      </c>
      <c r="H237">
        <f>IF(Tbl_Raw[[#This Row],[smoker]]="Yes",1,0)</f>
        <v>1</v>
      </c>
      <c r="I237">
        <f>IF(Tbl_Raw[[#This Row],[time]]="Dinner",1,0)</f>
        <v>1</v>
      </c>
      <c r="J237">
        <f>IF(Tbl_Raw[[#This Row],[day]]="Sun",1,0)</f>
        <v>0</v>
      </c>
      <c r="K237">
        <f>IF(Tbl_Raw[[#This Row],[day]]="Sat",1,0)</f>
        <v>1</v>
      </c>
      <c r="L237">
        <f>IF(Tbl_Raw[[#This Row],[day]]="Thur",1,0)</f>
        <v>0</v>
      </c>
      <c r="M237">
        <f>IF(Tbl_Raw[[#This Row],[day]]="Fri",1,0)</f>
        <v>0</v>
      </c>
      <c r="N237">
        <v>1</v>
      </c>
      <c r="O237">
        <f t="shared" si="6"/>
        <v>2.2557399999999999</v>
      </c>
      <c r="P237">
        <f t="shared" si="7"/>
        <v>-1.2557399999999999</v>
      </c>
    </row>
    <row r="238" spans="1:16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32.83</v>
      </c>
      <c r="G238">
        <f>IF(Tbl_Raw[[#This Row],[sex]]="Male",1,0)</f>
        <v>1</v>
      </c>
      <c r="H238">
        <f>IF(Tbl_Raw[[#This Row],[smoker]]="Yes",1,0)</f>
        <v>1</v>
      </c>
      <c r="I238">
        <f>IF(Tbl_Raw[[#This Row],[time]]="Dinner",1,0)</f>
        <v>1</v>
      </c>
      <c r="J238">
        <f>IF(Tbl_Raw[[#This Row],[day]]="Sun",1,0)</f>
        <v>0</v>
      </c>
      <c r="K238">
        <f>IF(Tbl_Raw[[#This Row],[day]]="Sat",1,0)</f>
        <v>1</v>
      </c>
      <c r="L238">
        <f>IF(Tbl_Raw[[#This Row],[day]]="Thur",1,0)</f>
        <v>0</v>
      </c>
      <c r="M238">
        <f>IF(Tbl_Raw[[#This Row],[day]]="Fri",1,0)</f>
        <v>0</v>
      </c>
      <c r="N238">
        <v>1.17</v>
      </c>
      <c r="O238">
        <f t="shared" si="6"/>
        <v>4.1654520000000002</v>
      </c>
      <c r="P238">
        <f t="shared" si="7"/>
        <v>-2.9954520000000002</v>
      </c>
    </row>
    <row r="239" spans="1:16" x14ac:dyDescent="0.3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>
        <v>35.83</v>
      </c>
      <c r="G239">
        <f>IF(Tbl_Raw[[#This Row],[sex]]="Male",1,0)</f>
        <v>0</v>
      </c>
      <c r="H239">
        <f>IF(Tbl_Raw[[#This Row],[smoker]]="Yes",1,0)</f>
        <v>0</v>
      </c>
      <c r="I239">
        <f>IF(Tbl_Raw[[#This Row],[time]]="Dinner",1,0)</f>
        <v>1</v>
      </c>
      <c r="J239">
        <f>IF(Tbl_Raw[[#This Row],[day]]="Sun",1,0)</f>
        <v>0</v>
      </c>
      <c r="K239">
        <f>IF(Tbl_Raw[[#This Row],[day]]="Sat",1,0)</f>
        <v>1</v>
      </c>
      <c r="L239">
        <f>IF(Tbl_Raw[[#This Row],[day]]="Thur",1,0)</f>
        <v>0</v>
      </c>
      <c r="M239">
        <f>IF(Tbl_Raw[[#This Row],[day]]="Fri",1,0)</f>
        <v>0</v>
      </c>
      <c r="N239">
        <v>4.67</v>
      </c>
      <c r="O239">
        <f t="shared" si="6"/>
        <v>4.6247519999999991</v>
      </c>
      <c r="P239">
        <f t="shared" si="7"/>
        <v>4.5248000000000843E-2</v>
      </c>
    </row>
    <row r="240" spans="1:16" x14ac:dyDescent="0.3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>
        <v>29.03</v>
      </c>
      <c r="G240">
        <f>IF(Tbl_Raw[[#This Row],[sex]]="Male",1,0)</f>
        <v>1</v>
      </c>
      <c r="H240">
        <f>IF(Tbl_Raw[[#This Row],[smoker]]="Yes",1,0)</f>
        <v>0</v>
      </c>
      <c r="I240">
        <f>IF(Tbl_Raw[[#This Row],[time]]="Dinner",1,0)</f>
        <v>1</v>
      </c>
      <c r="J240">
        <f>IF(Tbl_Raw[[#This Row],[day]]="Sun",1,0)</f>
        <v>0</v>
      </c>
      <c r="K240">
        <f>IF(Tbl_Raw[[#This Row],[day]]="Sat",1,0)</f>
        <v>1</v>
      </c>
      <c r="L240">
        <f>IF(Tbl_Raw[[#This Row],[day]]="Thur",1,0)</f>
        <v>0</v>
      </c>
      <c r="M240">
        <f>IF(Tbl_Raw[[#This Row],[day]]="Fri",1,0)</f>
        <v>0</v>
      </c>
      <c r="N240">
        <v>5.92</v>
      </c>
      <c r="O240">
        <f t="shared" si="6"/>
        <v>3.9828320000000001</v>
      </c>
      <c r="P240">
        <f t="shared" si="7"/>
        <v>1.9371679999999998</v>
      </c>
    </row>
    <row r="241" spans="1:16" x14ac:dyDescent="0.3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>
        <v>27.18</v>
      </c>
      <c r="G241">
        <f>IF(Tbl_Raw[[#This Row],[sex]]="Male",1,0)</f>
        <v>0</v>
      </c>
      <c r="H241">
        <f>IF(Tbl_Raw[[#This Row],[smoker]]="Yes",1,0)</f>
        <v>1</v>
      </c>
      <c r="I241">
        <f>IF(Tbl_Raw[[#This Row],[time]]="Dinner",1,0)</f>
        <v>1</v>
      </c>
      <c r="J241">
        <f>IF(Tbl_Raw[[#This Row],[day]]="Sun",1,0)</f>
        <v>0</v>
      </c>
      <c r="K241">
        <f>IF(Tbl_Raw[[#This Row],[day]]="Sat",1,0)</f>
        <v>1</v>
      </c>
      <c r="L241">
        <f>IF(Tbl_Raw[[#This Row],[day]]="Thur",1,0)</f>
        <v>0</v>
      </c>
      <c r="M241">
        <f>IF(Tbl_Raw[[#This Row],[day]]="Fri",1,0)</f>
        <v>0</v>
      </c>
      <c r="N241">
        <v>2</v>
      </c>
      <c r="O241">
        <f t="shared" si="6"/>
        <v>3.6320920000000001</v>
      </c>
      <c r="P241">
        <f t="shared" si="7"/>
        <v>-1.6320920000000001</v>
      </c>
    </row>
    <row r="242" spans="1:16" x14ac:dyDescent="0.3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>
        <v>22.67</v>
      </c>
      <c r="G242">
        <f>IF(Tbl_Raw[[#This Row],[sex]]="Male",1,0)</f>
        <v>1</v>
      </c>
      <c r="H242">
        <f>IF(Tbl_Raw[[#This Row],[smoker]]="Yes",1,0)</f>
        <v>1</v>
      </c>
      <c r="I242">
        <f>IF(Tbl_Raw[[#This Row],[time]]="Dinner",1,0)</f>
        <v>1</v>
      </c>
      <c r="J242">
        <f>IF(Tbl_Raw[[#This Row],[day]]="Sun",1,0)</f>
        <v>0</v>
      </c>
      <c r="K242">
        <f>IF(Tbl_Raw[[#This Row],[day]]="Sat",1,0)</f>
        <v>1</v>
      </c>
      <c r="L242">
        <f>IF(Tbl_Raw[[#This Row],[day]]="Thur",1,0)</f>
        <v>0</v>
      </c>
      <c r="M242">
        <f>IF(Tbl_Raw[[#This Row],[day]]="Fri",1,0)</f>
        <v>0</v>
      </c>
      <c r="N242">
        <v>2</v>
      </c>
      <c r="O242">
        <f t="shared" si="6"/>
        <v>3.2063480000000002</v>
      </c>
      <c r="P242">
        <f t="shared" si="7"/>
        <v>-1.2063480000000002</v>
      </c>
    </row>
    <row r="243" spans="1:16" x14ac:dyDescent="0.3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>
        <v>17.82</v>
      </c>
      <c r="G243">
        <f>IF(Tbl_Raw[[#This Row],[sex]]="Male",1,0)</f>
        <v>1</v>
      </c>
      <c r="H243">
        <f>IF(Tbl_Raw[[#This Row],[smoker]]="Yes",1,0)</f>
        <v>0</v>
      </c>
      <c r="I243">
        <f>IF(Tbl_Raw[[#This Row],[time]]="Dinner",1,0)</f>
        <v>1</v>
      </c>
      <c r="J243">
        <f>IF(Tbl_Raw[[#This Row],[day]]="Sun",1,0)</f>
        <v>0</v>
      </c>
      <c r="K243">
        <f>IF(Tbl_Raw[[#This Row],[day]]="Sat",1,0)</f>
        <v>1</v>
      </c>
      <c r="L243">
        <f>IF(Tbl_Raw[[#This Row],[day]]="Thur",1,0)</f>
        <v>0</v>
      </c>
      <c r="M243">
        <f>IF(Tbl_Raw[[#This Row],[day]]="Fri",1,0)</f>
        <v>0</v>
      </c>
      <c r="N243">
        <v>1.75</v>
      </c>
      <c r="O243">
        <f t="shared" si="6"/>
        <v>2.7485080000000002</v>
      </c>
      <c r="P243">
        <f t="shared" si="7"/>
        <v>-0.99850800000000017</v>
      </c>
    </row>
    <row r="244" spans="1:16" x14ac:dyDescent="0.3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>
        <v>18.78</v>
      </c>
      <c r="G244">
        <f>IF(Tbl_Raw[[#This Row],[sex]]="Male",1,0)</f>
        <v>0</v>
      </c>
      <c r="H244">
        <f>IF(Tbl_Raw[[#This Row],[smoker]]="Yes",1,0)</f>
        <v>0</v>
      </c>
      <c r="I244">
        <f>IF(Tbl_Raw[[#This Row],[time]]="Dinner",1,0)</f>
        <v>1</v>
      </c>
      <c r="J244">
        <f>IF(Tbl_Raw[[#This Row],[day]]="Sun",1,0)</f>
        <v>0</v>
      </c>
      <c r="K244">
        <f>IF(Tbl_Raw[[#This Row],[day]]="Sat",1,0)</f>
        <v>0</v>
      </c>
      <c r="L244">
        <f>IF(Tbl_Raw[[#This Row],[day]]="Thur",1,0)</f>
        <v>1</v>
      </c>
      <c r="M244">
        <f>IF(Tbl_Raw[[#This Row],[day]]="Fri",1,0)</f>
        <v>0</v>
      </c>
      <c r="N244">
        <v>3</v>
      </c>
      <c r="O244">
        <f t="shared" si="6"/>
        <v>2.8391320000000002</v>
      </c>
      <c r="P244">
        <f t="shared" si="7"/>
        <v>0.16086799999999979</v>
      </c>
    </row>
  </sheetData>
  <phoneticPr fontId="2" type="noConversion"/>
  <conditionalFormatting sqref="A1:F244 N1:P244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6672-93C2-4704-B3A1-7F67C56BF00C}">
  <dimension ref="A1:K11"/>
  <sheetViews>
    <sheetView workbookViewId="0">
      <selection activeCell="I18" sqref="I18"/>
    </sheetView>
  </sheetViews>
  <sheetFormatPr defaultRowHeight="14.4" x14ac:dyDescent="0.3"/>
  <cols>
    <col min="1" max="1" width="11.5546875" bestFit="1" customWidth="1"/>
    <col min="2" max="9" width="12.6640625" bestFit="1" customWidth="1"/>
    <col min="10" max="10" width="11.6640625" bestFit="1" customWidth="1"/>
    <col min="11" max="11" width="7.5546875" bestFit="1" customWidth="1"/>
  </cols>
  <sheetData>
    <row r="1" spans="1:11" x14ac:dyDescent="0.3">
      <c r="A1" s="5"/>
      <c r="B1" s="5" t="s">
        <v>4</v>
      </c>
      <c r="C1" s="5" t="s">
        <v>5</v>
      </c>
      <c r="D1" s="5" t="s">
        <v>6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</row>
    <row r="2" spans="1:11" x14ac:dyDescent="0.3">
      <c r="A2" t="s">
        <v>4</v>
      </c>
      <c r="B2">
        <v>1</v>
      </c>
    </row>
    <row r="3" spans="1:11" x14ac:dyDescent="0.3">
      <c r="A3" t="s">
        <v>5</v>
      </c>
      <c r="B3">
        <v>0.59758893106572075</v>
      </c>
      <c r="C3">
        <v>1</v>
      </c>
    </row>
    <row r="4" spans="1:11" x14ac:dyDescent="0.3">
      <c r="A4" t="s">
        <v>6</v>
      </c>
      <c r="B4">
        <v>0.48840039467488378</v>
      </c>
      <c r="C4">
        <v>0.6749978565456074</v>
      </c>
      <c r="D4">
        <v>1</v>
      </c>
    </row>
    <row r="5" spans="1:11" x14ac:dyDescent="0.3">
      <c r="A5" t="s">
        <v>26</v>
      </c>
      <c r="B5">
        <v>8.3248016742296649E-2</v>
      </c>
      <c r="C5">
        <v>0.14134974370169556</v>
      </c>
      <c r="D5">
        <v>8.5273975201494573E-2</v>
      </c>
      <c r="E5">
        <v>1</v>
      </c>
    </row>
    <row r="6" spans="1:11" x14ac:dyDescent="0.3">
      <c r="A6" t="s">
        <v>27</v>
      </c>
      <c r="B6">
        <v>-0.13056441135746866</v>
      </c>
      <c r="C6">
        <v>9.0136101893482673E-2</v>
      </c>
      <c r="D6">
        <v>9.7627499908010239E-3</v>
      </c>
      <c r="E6">
        <v>9.9301879660361556E-3</v>
      </c>
      <c r="F6">
        <v>1</v>
      </c>
    </row>
    <row r="7" spans="1:11" x14ac:dyDescent="0.3">
      <c r="A7" t="s">
        <v>28</v>
      </c>
      <c r="B7">
        <v>0.10004530325852386</v>
      </c>
      <c r="C7">
        <v>0.17923185392494193</v>
      </c>
      <c r="D7">
        <v>0.117596390271059</v>
      </c>
      <c r="E7">
        <v>0.19812862318292873</v>
      </c>
      <c r="F7">
        <v>6.3911230776324296E-2</v>
      </c>
      <c r="G7">
        <v>1</v>
      </c>
    </row>
    <row r="8" spans="1:11" x14ac:dyDescent="0.3">
      <c r="A8" t="s">
        <v>29</v>
      </c>
      <c r="B8">
        <v>0.19171283613071702</v>
      </c>
      <c r="C8">
        <v>0.12109649647144587</v>
      </c>
      <c r="D8">
        <v>0.12336039217543768</v>
      </c>
      <c r="E8">
        <v>0.16515495427572438</v>
      </c>
      <c r="F8">
        <v>-0.17886122255687062</v>
      </c>
      <c r="G8">
        <v>0.416226405037461</v>
      </c>
      <c r="H8">
        <v>1</v>
      </c>
    </row>
    <row r="9" spans="1:11" x14ac:dyDescent="0.3">
      <c r="A9" t="s">
        <v>30</v>
      </c>
      <c r="B9">
        <v>-4.304041129911472E-2</v>
      </c>
      <c r="C9">
        <v>5.270271237901545E-2</v>
      </c>
      <c r="D9">
        <v>-5.0158973143351266E-3</v>
      </c>
      <c r="E9">
        <v>5.0085119758678978E-2</v>
      </c>
      <c r="F9">
        <v>0.16036626035312082</v>
      </c>
      <c r="G9">
        <v>0.46076384588889019</v>
      </c>
      <c r="H9">
        <v>-0.50378576014358001</v>
      </c>
      <c r="I9">
        <v>1</v>
      </c>
    </row>
    <row r="10" spans="1:11" x14ac:dyDescent="0.3">
      <c r="A10" t="s">
        <v>31</v>
      </c>
      <c r="B10">
        <v>-6.8834153950937449E-2</v>
      </c>
      <c r="C10">
        <v>-0.13375810176112579</v>
      </c>
      <c r="D10">
        <v>-9.1433440774826805E-2</v>
      </c>
      <c r="E10">
        <v>-0.18679553941574925</v>
      </c>
      <c r="F10">
        <v>-0.13882071044611</v>
      </c>
      <c r="G10">
        <v>-0.91707599589620703</v>
      </c>
      <c r="H10">
        <v>-0.39055102691698595</v>
      </c>
      <c r="I10">
        <v>-0.43234112732932012</v>
      </c>
      <c r="J10">
        <v>1</v>
      </c>
    </row>
    <row r="11" spans="1:11" ht="15" thickBot="1" x14ac:dyDescent="0.35">
      <c r="A11" s="4" t="s">
        <v>32</v>
      </c>
      <c r="B11" s="4">
        <v>-0.14303299871166475</v>
      </c>
      <c r="C11" s="4">
        <v>-8.7201177030259286E-2</v>
      </c>
      <c r="D11" s="4">
        <v>-5.6398176592598499E-2</v>
      </c>
      <c r="E11" s="4">
        <v>-7.2949995566393117E-2</v>
      </c>
      <c r="F11" s="4">
        <v>0.24670851202192423</v>
      </c>
      <c r="G11" s="4">
        <v>-6.0415618251569242E-2</v>
      </c>
      <c r="H11" s="4">
        <v>-0.19647231024037143</v>
      </c>
      <c r="I11" s="4">
        <v>-0.2174954211972247</v>
      </c>
      <c r="J11" s="4">
        <v>-0.16860949002232492</v>
      </c>
      <c r="K11" s="4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theme="9" tint="-0.249977111117893"/>
        <color rgb="FF92D050"/>
      </colorScale>
    </cfRule>
    <cfRule type="colorScale" priority="3">
      <colorScale>
        <cfvo type="min"/>
        <cfvo type="max"/>
        <color theme="9" tint="-0.499984740745262"/>
        <color theme="7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3F19-57E0-429C-B96E-A11F89116CE5}">
  <dimension ref="A1:I275"/>
  <sheetViews>
    <sheetView workbookViewId="0">
      <selection activeCell="J13" sqref="J1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6" t="s">
        <v>38</v>
      </c>
      <c r="B3" s="6"/>
    </row>
    <row r="4" spans="1:9" x14ac:dyDescent="0.3">
      <c r="A4" t="s">
        <v>39</v>
      </c>
      <c r="B4">
        <v>0.68485627106952807</v>
      </c>
    </row>
    <row r="5" spans="1:9" x14ac:dyDescent="0.3">
      <c r="A5" t="s">
        <v>40</v>
      </c>
      <c r="B5">
        <v>0.46902811202325889</v>
      </c>
    </row>
    <row r="6" spans="1:9" x14ac:dyDescent="0.3">
      <c r="A6" t="s">
        <v>41</v>
      </c>
      <c r="B6">
        <v>0.44660172269072074</v>
      </c>
    </row>
    <row r="7" spans="1:9" x14ac:dyDescent="0.3">
      <c r="A7" t="s">
        <v>42</v>
      </c>
      <c r="B7">
        <v>1.0263274168314602</v>
      </c>
    </row>
    <row r="8" spans="1:9" ht="15" thickBot="1" x14ac:dyDescent="0.35">
      <c r="A8" s="4" t="s">
        <v>43</v>
      </c>
      <c r="B8" s="4">
        <v>243</v>
      </c>
    </row>
    <row r="10" spans="1:9" ht="15" thickBot="1" x14ac:dyDescent="0.35">
      <c r="A10" t="s">
        <v>44</v>
      </c>
    </row>
    <row r="11" spans="1:9" x14ac:dyDescent="0.3">
      <c r="A11" s="5"/>
      <c r="B11" s="5" t="s">
        <v>49</v>
      </c>
      <c r="C11" s="5" t="s">
        <v>50</v>
      </c>
      <c r="D11" s="5" t="s">
        <v>51</v>
      </c>
      <c r="E11" s="5" t="s">
        <v>52</v>
      </c>
      <c r="F11" s="5" t="s">
        <v>53</v>
      </c>
    </row>
    <row r="12" spans="1:9" x14ac:dyDescent="0.3">
      <c r="A12" t="s">
        <v>45</v>
      </c>
      <c r="B12">
        <v>9</v>
      </c>
      <c r="C12">
        <v>217.72839146751463</v>
      </c>
      <c r="D12">
        <v>24.192043496390514</v>
      </c>
      <c r="E12">
        <v>25.837662195180613</v>
      </c>
      <c r="F12">
        <v>1.3600054518178313E-30</v>
      </c>
    </row>
    <row r="13" spans="1:9" x14ac:dyDescent="0.3">
      <c r="A13" t="s">
        <v>46</v>
      </c>
      <c r="B13">
        <v>234</v>
      </c>
      <c r="C13">
        <v>246.48342417034544</v>
      </c>
      <c r="D13">
        <v>1.0533479665399379</v>
      </c>
    </row>
    <row r="14" spans="1:9" ht="15" thickBot="1" x14ac:dyDescent="0.35">
      <c r="A14" s="4" t="s">
        <v>47</v>
      </c>
      <c r="B14" s="4">
        <v>243</v>
      </c>
      <c r="C14" s="4">
        <v>464.21181563786007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54</v>
      </c>
      <c r="C16" s="5" t="s">
        <v>42</v>
      </c>
      <c r="D16" s="5" t="s">
        <v>55</v>
      </c>
      <c r="E16" s="5" t="s">
        <v>56</v>
      </c>
      <c r="F16" s="5" t="s">
        <v>57</v>
      </c>
      <c r="G16" s="5" t="s">
        <v>58</v>
      </c>
      <c r="H16" s="5" t="s">
        <v>59</v>
      </c>
      <c r="I16" s="5" t="s">
        <v>60</v>
      </c>
    </row>
    <row r="17" spans="1:9" x14ac:dyDescent="0.3">
      <c r="A17" t="s">
        <v>48</v>
      </c>
      <c r="B17">
        <v>0.71405129143974311</v>
      </c>
      <c r="C17">
        <v>0.23384504646200585</v>
      </c>
      <c r="D17">
        <v>3.0535232721115566</v>
      </c>
      <c r="E17">
        <v>2.5233549733725703E-3</v>
      </c>
      <c r="F17">
        <v>0.25334062134311952</v>
      </c>
      <c r="G17">
        <v>1.1747619615363667</v>
      </c>
      <c r="H17">
        <v>0.25334062134311952</v>
      </c>
      <c r="I17">
        <v>1.1747619615363667</v>
      </c>
    </row>
    <row r="18" spans="1:9" x14ac:dyDescent="0.3">
      <c r="A18" t="s">
        <v>4</v>
      </c>
      <c r="B18">
        <v>0.17609000414628706</v>
      </c>
      <c r="C18">
        <v>8.9712356849442745E-2</v>
      </c>
      <c r="D18">
        <v>1.9628288714096007</v>
      </c>
      <c r="E18">
        <v>5.0850842801363094E-2</v>
      </c>
      <c r="F18">
        <v>-6.5712248899765791E-4</v>
      </c>
      <c r="G18">
        <v>0.35283713078157175</v>
      </c>
      <c r="H18">
        <v>-6.5712248899765791E-4</v>
      </c>
      <c r="I18">
        <v>0.35283713078157175</v>
      </c>
    </row>
    <row r="19" spans="1:9" x14ac:dyDescent="0.3">
      <c r="A19" t="s">
        <v>5</v>
      </c>
      <c r="B19">
        <v>9.4419968644213842E-2</v>
      </c>
      <c r="C19">
        <v>9.6267970657712594E-3</v>
      </c>
      <c r="D19">
        <v>9.808035632113878</v>
      </c>
      <c r="E19">
        <v>3.0340226930704924E-19</v>
      </c>
      <c r="F19">
        <v>7.5453699338285676E-2</v>
      </c>
      <c r="G19">
        <v>0.11338623795014201</v>
      </c>
      <c r="H19">
        <v>7.5453699338285676E-2</v>
      </c>
      <c r="I19">
        <v>0.11338623795014201</v>
      </c>
    </row>
    <row r="20" spans="1:9" x14ac:dyDescent="0.3">
      <c r="A20" t="s">
        <v>26</v>
      </c>
      <c r="B20">
        <v>-3.4292520362901487E-2</v>
      </c>
      <c r="C20">
        <v>0.14219877168475481</v>
      </c>
      <c r="D20">
        <v>-0.24115904769505123</v>
      </c>
      <c r="E20">
        <v>0.80964302615469985</v>
      </c>
      <c r="F20">
        <v>-0.31444594837423362</v>
      </c>
      <c r="G20">
        <v>0.24586090764843066</v>
      </c>
      <c r="H20">
        <v>-0.31444594837423362</v>
      </c>
      <c r="I20">
        <v>0.24586090764843066</v>
      </c>
    </row>
    <row r="21" spans="1:9" x14ac:dyDescent="0.3">
      <c r="A21" t="s">
        <v>27</v>
      </c>
      <c r="B21">
        <v>-8.3248125793157962E-2</v>
      </c>
      <c r="C21">
        <v>0.1477206006574116</v>
      </c>
      <c r="D21">
        <v>-0.56355122726737394</v>
      </c>
      <c r="E21">
        <v>0.57359923232804333</v>
      </c>
      <c r="F21">
        <v>-0.37428040526891482</v>
      </c>
      <c r="G21">
        <v>0.207784153682599</v>
      </c>
      <c r="H21">
        <v>-0.37428040526891482</v>
      </c>
      <c r="I21">
        <v>0.20778415368259892</v>
      </c>
    </row>
    <row r="22" spans="1:9" x14ac:dyDescent="0.3">
      <c r="A22" t="s">
        <v>28</v>
      </c>
      <c r="B22">
        <v>-6.7868407526016195E-2</v>
      </c>
      <c r="C22">
        <v>0.44552902868694005</v>
      </c>
      <c r="D22">
        <v>-0.15233217850257139</v>
      </c>
      <c r="E22">
        <v>0.87905620937290929</v>
      </c>
      <c r="F22">
        <v>-0.94562904628817945</v>
      </c>
      <c r="G22">
        <v>0.80989223123614706</v>
      </c>
      <c r="H22">
        <v>-0.94562904628817945</v>
      </c>
      <c r="I22">
        <v>0.80989223123614706</v>
      </c>
    </row>
    <row r="23" spans="1:9" x14ac:dyDescent="0.3">
      <c r="A23" t="s">
        <v>29</v>
      </c>
      <c r="B23">
        <v>0.13393347788102605</v>
      </c>
      <c r="C23">
        <v>0.47287251247924839</v>
      </c>
      <c r="D23">
        <v>0.28323379842659729</v>
      </c>
      <c r="E23">
        <v>0.77724803281948729</v>
      </c>
      <c r="F23">
        <v>-0.79769802507657483</v>
      </c>
      <c r="G23">
        <v>1.0655649808386269</v>
      </c>
      <c r="H23">
        <v>-0.79769802507657483</v>
      </c>
      <c r="I23">
        <v>1.0655649808386269</v>
      </c>
    </row>
    <row r="24" spans="1:9" x14ac:dyDescent="0.3">
      <c r="A24" t="s">
        <v>30</v>
      </c>
      <c r="B24">
        <v>3.7029723440491609E-2</v>
      </c>
      <c r="C24">
        <v>0.47193762542345435</v>
      </c>
      <c r="D24">
        <v>7.846317277048219E-2</v>
      </c>
      <c r="E24">
        <v>0.9375266777166894</v>
      </c>
      <c r="F24">
        <v>-0.89275990837869501</v>
      </c>
      <c r="G24">
        <v>0.96681935525967821</v>
      </c>
      <c r="H24">
        <v>-0.89275990837869501</v>
      </c>
      <c r="I24">
        <v>0.96681935525967821</v>
      </c>
    </row>
    <row r="25" spans="1:9" x14ac:dyDescent="0.3">
      <c r="A25" t="s">
        <v>31</v>
      </c>
      <c r="B25">
        <v>0</v>
      </c>
      <c r="C25">
        <v>0</v>
      </c>
      <c r="D25">
        <v>65535</v>
      </c>
      <c r="E25" t="e">
        <v>#NUM!</v>
      </c>
      <c r="F25">
        <v>0</v>
      </c>
      <c r="G25">
        <v>0</v>
      </c>
      <c r="H25">
        <v>0</v>
      </c>
      <c r="I25">
        <v>0</v>
      </c>
    </row>
    <row r="26" spans="1:9" ht="15" thickBot="1" x14ac:dyDescent="0.35">
      <c r="A26" s="4" t="s">
        <v>32</v>
      </c>
      <c r="B26" s="4">
        <v>0.1571533629397662</v>
      </c>
      <c r="C26" s="4">
        <v>0.39502288290466187</v>
      </c>
      <c r="D26" s="4">
        <v>0.39783356798014891</v>
      </c>
      <c r="E26" s="4" t="e">
        <v>#NUM!</v>
      </c>
      <c r="F26" s="4">
        <v>-0.62110240873455924</v>
      </c>
      <c r="G26" s="4">
        <v>0.9354091346140917</v>
      </c>
      <c r="H26" s="4">
        <v>-0.62110240873455924</v>
      </c>
      <c r="I26" s="4">
        <v>0.9354091346140917</v>
      </c>
    </row>
    <row r="30" spans="1:9" x14ac:dyDescent="0.3">
      <c r="A30" t="s">
        <v>61</v>
      </c>
    </row>
    <row r="31" spans="1:9" ht="15" thickBot="1" x14ac:dyDescent="0.35"/>
    <row r="32" spans="1:9" x14ac:dyDescent="0.3">
      <c r="A32" s="5" t="s">
        <v>62</v>
      </c>
      <c r="B32" s="5" t="s">
        <v>63</v>
      </c>
      <c r="C32" s="5" t="s">
        <v>64</v>
      </c>
    </row>
    <row r="33" spans="1:3" x14ac:dyDescent="0.3">
      <c r="A33">
        <v>1</v>
      </c>
      <c r="B33">
        <v>2.7364916373525201</v>
      </c>
      <c r="C33">
        <v>-1.7264916373525201</v>
      </c>
    </row>
    <row r="34" spans="1:3" x14ac:dyDescent="0.3">
      <c r="A34">
        <v>2</v>
      </c>
      <c r="B34">
        <v>2.2503963296518839</v>
      </c>
      <c r="C34">
        <v>-0.59039632965188393</v>
      </c>
    </row>
    <row r="35" spans="1:3" x14ac:dyDescent="0.3">
      <c r="A35">
        <v>3</v>
      </c>
      <c r="B35">
        <v>3.257857395085646</v>
      </c>
      <c r="C35">
        <v>0.24214260491435402</v>
      </c>
    </row>
    <row r="36" spans="1:3" x14ac:dyDescent="0.3">
      <c r="A36">
        <v>4</v>
      </c>
      <c r="B36">
        <v>3.3338687072194095</v>
      </c>
      <c r="C36">
        <v>-2.386870721940948E-2</v>
      </c>
    </row>
    <row r="37" spans="1:3" x14ac:dyDescent="0.3">
      <c r="A37">
        <v>5</v>
      </c>
      <c r="B37">
        <v>3.8062634073411195</v>
      </c>
      <c r="C37">
        <v>-0.19626340734111958</v>
      </c>
    </row>
    <row r="38" spans="1:3" x14ac:dyDescent="0.3">
      <c r="A38">
        <v>6</v>
      </c>
      <c r="B38">
        <v>3.8380648650291675</v>
      </c>
      <c r="C38">
        <v>0.87193513497083242</v>
      </c>
    </row>
    <row r="39" spans="1:3" x14ac:dyDescent="0.3">
      <c r="A39">
        <v>7</v>
      </c>
      <c r="B39">
        <v>1.926066974734181</v>
      </c>
      <c r="C39">
        <v>7.3933025265819019E-2</v>
      </c>
    </row>
    <row r="40" spans="1:3" x14ac:dyDescent="0.3">
      <c r="A40">
        <v>8</v>
      </c>
      <c r="B40">
        <v>3.9881926151734675</v>
      </c>
      <c r="C40">
        <v>-0.86819261517346735</v>
      </c>
    </row>
    <row r="41" spans="1:3" x14ac:dyDescent="0.3">
      <c r="A41">
        <v>9</v>
      </c>
      <c r="B41">
        <v>2.5180801781334021</v>
      </c>
      <c r="C41">
        <v>-0.55808017813340216</v>
      </c>
    </row>
    <row r="42" spans="1:3" x14ac:dyDescent="0.3">
      <c r="A42">
        <v>10</v>
      </c>
      <c r="B42">
        <v>2.4935309862859065</v>
      </c>
      <c r="C42">
        <v>0.73646901371409346</v>
      </c>
    </row>
    <row r="43" spans="1:3" x14ac:dyDescent="0.3">
      <c r="A43">
        <v>11</v>
      </c>
      <c r="B43">
        <v>2.067696927700502</v>
      </c>
      <c r="C43">
        <v>-0.35769692770050199</v>
      </c>
    </row>
    <row r="44" spans="1:3" x14ac:dyDescent="0.3">
      <c r="A44">
        <v>12</v>
      </c>
      <c r="B44">
        <v>4.8137244727748811</v>
      </c>
      <c r="C44">
        <v>0.18627552722511886</v>
      </c>
    </row>
    <row r="45" spans="1:3" x14ac:dyDescent="0.3">
      <c r="A45">
        <v>13</v>
      </c>
      <c r="B45">
        <v>2.553959766218203</v>
      </c>
      <c r="C45">
        <v>-0.98395976621820291</v>
      </c>
    </row>
    <row r="46" spans="1:3" x14ac:dyDescent="0.3">
      <c r="A46">
        <v>14</v>
      </c>
      <c r="B46">
        <v>3.1903438801298605</v>
      </c>
      <c r="C46">
        <v>-0.19034388012986048</v>
      </c>
    </row>
    <row r="47" spans="1:3" x14ac:dyDescent="0.3">
      <c r="A47">
        <v>15</v>
      </c>
      <c r="B47">
        <v>2.5325445050810185</v>
      </c>
      <c r="C47">
        <v>0.48745549491898155</v>
      </c>
    </row>
    <row r="48" spans="1:3" x14ac:dyDescent="0.3">
      <c r="A48">
        <v>16</v>
      </c>
      <c r="B48">
        <v>3.1355867730665605</v>
      </c>
      <c r="C48">
        <v>0.7844132269334394</v>
      </c>
    </row>
    <row r="49" spans="1:3" x14ac:dyDescent="0.3">
      <c r="A49">
        <v>17</v>
      </c>
      <c r="B49">
        <v>2.2837446503283432</v>
      </c>
      <c r="C49">
        <v>-0.61374465032834324</v>
      </c>
    </row>
    <row r="50" spans="1:3" x14ac:dyDescent="0.3">
      <c r="A50">
        <v>18</v>
      </c>
      <c r="B50">
        <v>2.8121951430849559</v>
      </c>
      <c r="C50">
        <v>0.89780485691504408</v>
      </c>
    </row>
    <row r="51" spans="1:3" x14ac:dyDescent="0.3">
      <c r="A51">
        <v>19</v>
      </c>
      <c r="B51">
        <v>2.9106932421259231</v>
      </c>
      <c r="C51">
        <v>0.58930675787407694</v>
      </c>
    </row>
    <row r="52" spans="1:3" x14ac:dyDescent="0.3">
      <c r="A52">
        <v>20</v>
      </c>
      <c r="B52">
        <v>3.1269624519331938</v>
      </c>
      <c r="C52">
        <v>0.22303754806680631</v>
      </c>
    </row>
    <row r="53" spans="1:3" x14ac:dyDescent="0.3">
      <c r="A53">
        <v>21</v>
      </c>
      <c r="B53">
        <v>2.6931059333882033</v>
      </c>
      <c r="C53">
        <v>1.3868940666117968</v>
      </c>
    </row>
    <row r="54" spans="1:3" x14ac:dyDescent="0.3">
      <c r="A54">
        <v>22</v>
      </c>
      <c r="B54">
        <v>2.9511737794378914</v>
      </c>
      <c r="C54">
        <v>-0.20117377943789139</v>
      </c>
    </row>
    <row r="55" spans="1:3" x14ac:dyDescent="0.3">
      <c r="A55">
        <v>23</v>
      </c>
      <c r="B55">
        <v>2.5243955211660447</v>
      </c>
      <c r="C55">
        <v>-0.29439552116604473</v>
      </c>
    </row>
    <row r="56" spans="1:3" x14ac:dyDescent="0.3">
      <c r="A56">
        <v>24</v>
      </c>
      <c r="B56">
        <v>5.0753152675313746</v>
      </c>
      <c r="C56">
        <v>2.5046847324686254</v>
      </c>
    </row>
    <row r="57" spans="1:3" x14ac:dyDescent="0.3">
      <c r="A57">
        <v>25</v>
      </c>
      <c r="B57">
        <v>2.8725038738122093</v>
      </c>
      <c r="C57">
        <v>0.30749612618779087</v>
      </c>
    </row>
    <row r="58" spans="1:3" x14ac:dyDescent="0.3">
      <c r="A58">
        <v>26</v>
      </c>
      <c r="B58">
        <v>3.0348997451299136</v>
      </c>
      <c r="C58">
        <v>-0.6948997451299137</v>
      </c>
    </row>
    <row r="59" spans="1:3" x14ac:dyDescent="0.3">
      <c r="A59">
        <v>27</v>
      </c>
      <c r="B59">
        <v>2.2634950760570298</v>
      </c>
      <c r="C59">
        <v>-0.26349507605702982</v>
      </c>
    </row>
    <row r="60" spans="1:3" x14ac:dyDescent="0.3">
      <c r="A60">
        <v>28</v>
      </c>
      <c r="B60">
        <v>2.199289497378965</v>
      </c>
      <c r="C60">
        <v>-0.19928949737896495</v>
      </c>
    </row>
    <row r="61" spans="1:3" x14ac:dyDescent="0.3">
      <c r="A61">
        <v>29</v>
      </c>
      <c r="B61">
        <v>3.0500134148633316</v>
      </c>
      <c r="C61">
        <v>1.2499865851366683</v>
      </c>
    </row>
    <row r="62" spans="1:3" x14ac:dyDescent="0.3">
      <c r="A62">
        <v>30</v>
      </c>
      <c r="B62">
        <v>2.8907449995055945</v>
      </c>
      <c r="C62">
        <v>0.10925500049440551</v>
      </c>
    </row>
    <row r="63" spans="1:3" x14ac:dyDescent="0.3">
      <c r="A63">
        <v>31</v>
      </c>
      <c r="B63">
        <v>1.9028107958361338</v>
      </c>
      <c r="C63">
        <v>-0.45281079583613382</v>
      </c>
    </row>
    <row r="64" spans="1:3" x14ac:dyDescent="0.3">
      <c r="A64">
        <v>32</v>
      </c>
      <c r="B64">
        <v>3.085886528197789</v>
      </c>
      <c r="C64">
        <v>-0.58588652819778897</v>
      </c>
    </row>
    <row r="65" spans="1:3" x14ac:dyDescent="0.3">
      <c r="A65">
        <v>33</v>
      </c>
      <c r="B65">
        <v>2.4573573434286531</v>
      </c>
      <c r="C65">
        <v>0.54264265657134692</v>
      </c>
    </row>
    <row r="66" spans="1:3" x14ac:dyDescent="0.3">
      <c r="A66">
        <v>34</v>
      </c>
      <c r="B66">
        <v>3.3411217751881508</v>
      </c>
      <c r="C66">
        <v>-0.89112177518815061</v>
      </c>
    </row>
    <row r="67" spans="1:3" x14ac:dyDescent="0.3">
      <c r="A67">
        <v>35</v>
      </c>
      <c r="B67">
        <v>2.6798871377780134</v>
      </c>
      <c r="C67">
        <v>0.59011286222198667</v>
      </c>
    </row>
    <row r="68" spans="1:3" x14ac:dyDescent="0.3">
      <c r="A68">
        <v>36</v>
      </c>
      <c r="B68">
        <v>3.4489345450099629</v>
      </c>
      <c r="C68">
        <v>0.15106545499003721</v>
      </c>
    </row>
    <row r="69" spans="1:3" x14ac:dyDescent="0.3">
      <c r="A69">
        <v>37</v>
      </c>
      <c r="B69">
        <v>2.7171797880173054</v>
      </c>
      <c r="C69">
        <v>-0.71717978801730542</v>
      </c>
    </row>
    <row r="70" spans="1:3" x14ac:dyDescent="0.3">
      <c r="A70">
        <v>38</v>
      </c>
      <c r="B70">
        <v>2.81001268893962</v>
      </c>
      <c r="C70">
        <v>0.25998731106037987</v>
      </c>
    </row>
    <row r="71" spans="1:3" x14ac:dyDescent="0.3">
      <c r="A71">
        <v>39</v>
      </c>
      <c r="B71">
        <v>2.9418993133905351</v>
      </c>
      <c r="C71">
        <v>-0.63189931339053507</v>
      </c>
    </row>
    <row r="72" spans="1:3" x14ac:dyDescent="0.3">
      <c r="A72">
        <v>40</v>
      </c>
      <c r="B72">
        <v>4.1297025189347449</v>
      </c>
      <c r="C72">
        <v>0.87029748106525506</v>
      </c>
    </row>
    <row r="73" spans="1:3" x14ac:dyDescent="0.3">
      <c r="A73">
        <v>41</v>
      </c>
      <c r="B73">
        <v>2.6916863964833677</v>
      </c>
      <c r="C73">
        <v>-0.4516863964833675</v>
      </c>
    </row>
    <row r="74" spans="1:3" x14ac:dyDescent="0.3">
      <c r="A74">
        <v>42</v>
      </c>
      <c r="B74">
        <v>2.7465765022523994</v>
      </c>
      <c r="C74">
        <v>-0.20657650225239932</v>
      </c>
    </row>
    <row r="75" spans="1:3" x14ac:dyDescent="0.3">
      <c r="A75">
        <v>43</v>
      </c>
      <c r="B75">
        <v>2.4142182126247667</v>
      </c>
      <c r="C75">
        <v>0.6457817873752334</v>
      </c>
    </row>
    <row r="76" spans="1:3" x14ac:dyDescent="0.3">
      <c r="A76">
        <v>44</v>
      </c>
      <c r="B76">
        <v>2.0119891462004156</v>
      </c>
      <c r="C76">
        <v>-0.69198914620041552</v>
      </c>
    </row>
    <row r="77" spans="1:3" x14ac:dyDescent="0.3">
      <c r="A77">
        <v>45</v>
      </c>
      <c r="B77">
        <v>4.3205509048010997</v>
      </c>
      <c r="C77">
        <v>1.2794490951988999</v>
      </c>
    </row>
    <row r="78" spans="1:3" x14ac:dyDescent="0.3">
      <c r="A78">
        <v>46</v>
      </c>
      <c r="B78">
        <v>2.8249450762270967</v>
      </c>
      <c r="C78">
        <v>0.17505492377290333</v>
      </c>
    </row>
    <row r="79" spans="1:3" x14ac:dyDescent="0.3">
      <c r="A79">
        <v>47</v>
      </c>
      <c r="B79">
        <v>3.1969597526852995</v>
      </c>
      <c r="C79">
        <v>1.8030402473147005</v>
      </c>
    </row>
    <row r="80" spans="1:3" x14ac:dyDescent="0.3">
      <c r="A80">
        <v>48</v>
      </c>
      <c r="B80">
        <v>4.5093908420895277</v>
      </c>
      <c r="C80">
        <v>1.4906091579104723</v>
      </c>
    </row>
    <row r="81" spans="1:3" x14ac:dyDescent="0.3">
      <c r="A81">
        <v>49</v>
      </c>
      <c r="B81">
        <v>3.9697839586630184</v>
      </c>
      <c r="C81">
        <v>-1.9197839586630185</v>
      </c>
    </row>
    <row r="82" spans="1:3" x14ac:dyDescent="0.3">
      <c r="A82">
        <v>50</v>
      </c>
      <c r="B82">
        <v>2.8013400840660432</v>
      </c>
      <c r="C82">
        <v>0.19865991593395682</v>
      </c>
    </row>
    <row r="83" spans="1:3" x14ac:dyDescent="0.3">
      <c r="A83">
        <v>51</v>
      </c>
      <c r="B83">
        <v>2.2820302565228672</v>
      </c>
      <c r="C83">
        <v>0.21796974347713283</v>
      </c>
    </row>
    <row r="84" spans="1:3" x14ac:dyDescent="0.3">
      <c r="A84">
        <v>52</v>
      </c>
      <c r="B84">
        <v>2.1038778474362876</v>
      </c>
      <c r="C84">
        <v>0.4961221525637125</v>
      </c>
    </row>
    <row r="85" spans="1:3" x14ac:dyDescent="0.3">
      <c r="A85">
        <v>53</v>
      </c>
      <c r="B85">
        <v>4.7712354868849856</v>
      </c>
      <c r="C85">
        <v>0.42876451311501462</v>
      </c>
    </row>
    <row r="86" spans="1:3" x14ac:dyDescent="0.3">
      <c r="A86">
        <v>54</v>
      </c>
      <c r="B86">
        <v>2.0365383380479112</v>
      </c>
      <c r="C86">
        <v>-0.47653833804791113</v>
      </c>
    </row>
    <row r="87" spans="1:3" x14ac:dyDescent="0.3">
      <c r="A87">
        <v>55</v>
      </c>
      <c r="B87">
        <v>3.8635582565631053</v>
      </c>
      <c r="C87">
        <v>0.4764417434368946</v>
      </c>
    </row>
    <row r="88" spans="1:3" x14ac:dyDescent="0.3">
      <c r="A88">
        <v>56</v>
      </c>
      <c r="B88">
        <v>2.9382490386001536</v>
      </c>
      <c r="C88">
        <v>0.57175096139984616</v>
      </c>
    </row>
    <row r="89" spans="1:3" x14ac:dyDescent="0.3">
      <c r="A89">
        <v>57</v>
      </c>
      <c r="B89">
        <v>4.8589349859498752</v>
      </c>
      <c r="C89">
        <v>-1.8589349859498752</v>
      </c>
    </row>
    <row r="90" spans="1:3" x14ac:dyDescent="0.3">
      <c r="A90">
        <v>58</v>
      </c>
      <c r="B90">
        <v>3.5290239875404801</v>
      </c>
      <c r="C90">
        <v>-2.0290239875404801</v>
      </c>
    </row>
    <row r="91" spans="1:3" x14ac:dyDescent="0.3">
      <c r="A91">
        <v>59</v>
      </c>
      <c r="B91">
        <v>1.9791324170516968</v>
      </c>
      <c r="C91">
        <v>-0.21913241705169684</v>
      </c>
    </row>
    <row r="92" spans="1:3" x14ac:dyDescent="0.3">
      <c r="A92">
        <v>60</v>
      </c>
      <c r="B92">
        <v>5.910931990032668</v>
      </c>
      <c r="C92">
        <v>0.81906800996733242</v>
      </c>
    </row>
    <row r="93" spans="1:3" x14ac:dyDescent="0.3">
      <c r="A93">
        <v>61</v>
      </c>
      <c r="B93">
        <v>2.8336331332818321</v>
      </c>
      <c r="C93">
        <v>0.37636686671816788</v>
      </c>
    </row>
    <row r="94" spans="1:3" x14ac:dyDescent="0.3">
      <c r="A94">
        <v>62</v>
      </c>
      <c r="B94">
        <v>2.2217917364673263</v>
      </c>
      <c r="C94">
        <v>-0.22179173646732631</v>
      </c>
    </row>
    <row r="95" spans="1:3" x14ac:dyDescent="0.3">
      <c r="A95">
        <v>63</v>
      </c>
      <c r="B95">
        <v>1.9583600239499697</v>
      </c>
      <c r="C95">
        <v>2.1639976050030318E-2</v>
      </c>
    </row>
    <row r="96" spans="1:3" x14ac:dyDescent="0.3">
      <c r="A96">
        <v>64</v>
      </c>
      <c r="B96">
        <v>2.9969732042859785</v>
      </c>
      <c r="C96">
        <v>0.76302679571402132</v>
      </c>
    </row>
    <row r="97" spans="1:3" x14ac:dyDescent="0.3">
      <c r="A97">
        <v>65</v>
      </c>
      <c r="B97">
        <v>2.8380373478818992</v>
      </c>
      <c r="C97">
        <v>-0.19803734788189908</v>
      </c>
    </row>
    <row r="98" spans="1:3" x14ac:dyDescent="0.3">
      <c r="A98">
        <v>66</v>
      </c>
      <c r="B98">
        <v>3.0731430698059921</v>
      </c>
      <c r="C98">
        <v>7.6856930194007855E-2</v>
      </c>
    </row>
    <row r="99" spans="1:3" x14ac:dyDescent="0.3">
      <c r="A99">
        <v>67</v>
      </c>
      <c r="B99">
        <v>2.58860109984411</v>
      </c>
      <c r="C99">
        <v>-0.11860109984410983</v>
      </c>
    </row>
    <row r="100" spans="1:3" x14ac:dyDescent="0.3">
      <c r="A100">
        <v>68</v>
      </c>
      <c r="B100">
        <v>1.0659237894450844</v>
      </c>
      <c r="C100">
        <v>-6.5923789445084369E-2</v>
      </c>
    </row>
    <row r="101" spans="1:3" x14ac:dyDescent="0.3">
      <c r="A101">
        <v>69</v>
      </c>
      <c r="B101">
        <v>2.9112160609563373</v>
      </c>
      <c r="C101">
        <v>-0.90121606095633755</v>
      </c>
    </row>
    <row r="102" spans="1:3" x14ac:dyDescent="0.3">
      <c r="A102">
        <v>70</v>
      </c>
      <c r="B102">
        <v>2.3350956988403833</v>
      </c>
      <c r="C102">
        <v>-0.2450956988403834</v>
      </c>
    </row>
    <row r="103" spans="1:3" x14ac:dyDescent="0.3">
      <c r="A103">
        <v>71</v>
      </c>
      <c r="B103">
        <v>2.1360281183873413</v>
      </c>
      <c r="C103">
        <v>-0.16602811838734133</v>
      </c>
    </row>
    <row r="104" spans="1:3" x14ac:dyDescent="0.3">
      <c r="A104">
        <v>72</v>
      </c>
      <c r="B104">
        <v>2.8232314845498099</v>
      </c>
      <c r="C104">
        <v>0.17676851545019012</v>
      </c>
    </row>
    <row r="105" spans="1:3" x14ac:dyDescent="0.3">
      <c r="A105">
        <v>73</v>
      </c>
      <c r="B105">
        <v>3.4882648476372182</v>
      </c>
      <c r="C105">
        <v>-0.3482648476372181</v>
      </c>
    </row>
    <row r="106" spans="1:3" x14ac:dyDescent="0.3">
      <c r="A106">
        <v>74</v>
      </c>
      <c r="B106">
        <v>3.3390812971793609</v>
      </c>
      <c r="C106">
        <v>1.6609187028206391</v>
      </c>
    </row>
    <row r="107" spans="1:3" x14ac:dyDescent="0.3">
      <c r="A107">
        <v>75</v>
      </c>
      <c r="B107">
        <v>2.4261987537760628</v>
      </c>
      <c r="C107">
        <v>-0.22619875377606258</v>
      </c>
    </row>
    <row r="108" spans="1:3" x14ac:dyDescent="0.3">
      <c r="A108">
        <v>76</v>
      </c>
      <c r="B108">
        <v>1.9934539657345789</v>
      </c>
      <c r="C108">
        <v>-0.74345396573457889</v>
      </c>
    </row>
    <row r="109" spans="1:3" x14ac:dyDescent="0.3">
      <c r="A109">
        <v>77</v>
      </c>
      <c r="B109">
        <v>2.6098578075950454</v>
      </c>
      <c r="C109">
        <v>0.4701421924049547</v>
      </c>
    </row>
    <row r="110" spans="1:3" x14ac:dyDescent="0.3">
      <c r="A110">
        <v>78</v>
      </c>
      <c r="B110">
        <v>3.9523419347846063</v>
      </c>
      <c r="C110">
        <v>4.765806521539373E-2</v>
      </c>
    </row>
    <row r="111" spans="1:3" x14ac:dyDescent="0.3">
      <c r="A111">
        <v>79</v>
      </c>
      <c r="B111">
        <v>3.180937265711723</v>
      </c>
      <c r="C111">
        <v>-0.18093726571172297</v>
      </c>
    </row>
    <row r="112" spans="1:3" x14ac:dyDescent="0.3">
      <c r="A112">
        <v>80</v>
      </c>
      <c r="B112">
        <v>2.6644600372278728</v>
      </c>
      <c r="C112">
        <v>4.5539962772127129E-2</v>
      </c>
    </row>
    <row r="113" spans="1:3" x14ac:dyDescent="0.3">
      <c r="A113">
        <v>81</v>
      </c>
      <c r="B113">
        <v>2.7842148440197754</v>
      </c>
      <c r="C113">
        <v>0.21578515598022463</v>
      </c>
    </row>
    <row r="114" spans="1:3" x14ac:dyDescent="0.3">
      <c r="A114">
        <v>82</v>
      </c>
      <c r="B114">
        <v>2.6049754569820185</v>
      </c>
      <c r="C114">
        <v>0.79502454301798142</v>
      </c>
    </row>
    <row r="115" spans="1:3" x14ac:dyDescent="0.3">
      <c r="A115">
        <v>83</v>
      </c>
      <c r="B115">
        <v>1.8409503798332636</v>
      </c>
      <c r="C115">
        <v>-1.0950379833263524E-2</v>
      </c>
    </row>
    <row r="116" spans="1:3" x14ac:dyDescent="0.3">
      <c r="A116">
        <v>84</v>
      </c>
      <c r="B116">
        <v>4.0343352288691658</v>
      </c>
      <c r="C116">
        <v>0.96566477113083415</v>
      </c>
    </row>
    <row r="117" spans="1:3" x14ac:dyDescent="0.3">
      <c r="A117">
        <v>85</v>
      </c>
      <c r="B117">
        <v>2.5407698783039532</v>
      </c>
      <c r="C117">
        <v>-0.51076987830395337</v>
      </c>
    </row>
    <row r="118" spans="1:3" x14ac:dyDescent="0.3">
      <c r="A118">
        <v>86</v>
      </c>
      <c r="B118">
        <v>4.707058815902859</v>
      </c>
      <c r="C118">
        <v>0.46294118409714091</v>
      </c>
    </row>
    <row r="119" spans="1:3" x14ac:dyDescent="0.3">
      <c r="A119">
        <v>87</v>
      </c>
      <c r="B119">
        <v>2.2622309708035222</v>
      </c>
      <c r="C119">
        <v>-0.2622309708035222</v>
      </c>
    </row>
    <row r="120" spans="1:3" x14ac:dyDescent="0.3">
      <c r="A120">
        <v>88</v>
      </c>
      <c r="B120">
        <v>2.7579358061856452</v>
      </c>
      <c r="C120">
        <v>1.2420641938143548</v>
      </c>
    </row>
    <row r="121" spans="1:3" x14ac:dyDescent="0.3">
      <c r="A121">
        <v>89</v>
      </c>
      <c r="B121">
        <v>3.36505620456794</v>
      </c>
      <c r="C121">
        <v>2.4849437954320597</v>
      </c>
    </row>
    <row r="122" spans="1:3" x14ac:dyDescent="0.3">
      <c r="A122">
        <v>90</v>
      </c>
      <c r="B122">
        <v>3.0298653158809805</v>
      </c>
      <c r="C122">
        <v>-2.9865315880980514E-2</v>
      </c>
    </row>
    <row r="123" spans="1:3" x14ac:dyDescent="0.3">
      <c r="A123">
        <v>91</v>
      </c>
      <c r="B123">
        <v>3.7733221006128828</v>
      </c>
      <c r="C123">
        <v>-0.77332210061288276</v>
      </c>
    </row>
    <row r="124" spans="1:3" x14ac:dyDescent="0.3">
      <c r="A124">
        <v>92</v>
      </c>
      <c r="B124">
        <v>3.2447288295915353</v>
      </c>
      <c r="C124">
        <v>0.2552711704084647</v>
      </c>
    </row>
    <row r="125" spans="1:3" x14ac:dyDescent="0.3">
      <c r="A125">
        <v>93</v>
      </c>
      <c r="B125">
        <v>1.6151829490571388</v>
      </c>
      <c r="C125">
        <v>-0.61518294905713877</v>
      </c>
    </row>
    <row r="126" spans="1:3" x14ac:dyDescent="0.3">
      <c r="A126">
        <v>94</v>
      </c>
      <c r="B126">
        <v>2.6132020176264796</v>
      </c>
      <c r="C126">
        <v>1.6867979823735202</v>
      </c>
    </row>
    <row r="127" spans="1:3" x14ac:dyDescent="0.3">
      <c r="A127">
        <v>95</v>
      </c>
      <c r="B127">
        <v>3.3035705418019323</v>
      </c>
      <c r="C127">
        <v>-5.3570541801932325E-2</v>
      </c>
    </row>
    <row r="128" spans="1:3" x14ac:dyDescent="0.3">
      <c r="A128">
        <v>96</v>
      </c>
      <c r="B128">
        <v>5.1830057577206512</v>
      </c>
      <c r="C128">
        <v>-0.45300575772065077</v>
      </c>
    </row>
    <row r="129" spans="1:3" x14ac:dyDescent="0.3">
      <c r="A129">
        <v>97</v>
      </c>
      <c r="B129">
        <v>3.6137523536041618</v>
      </c>
      <c r="C129">
        <v>0.3862476463958382</v>
      </c>
    </row>
    <row r="130" spans="1:3" x14ac:dyDescent="0.3">
      <c r="A130">
        <v>98</v>
      </c>
      <c r="B130">
        <v>2.1738478317799004</v>
      </c>
      <c r="C130">
        <v>-0.67384783177990037</v>
      </c>
    </row>
    <row r="131" spans="1:3" x14ac:dyDescent="0.3">
      <c r="A131">
        <v>99</v>
      </c>
      <c r="B131">
        <v>3.0217391502049411</v>
      </c>
      <c r="C131">
        <v>-2.1739150204941105E-2</v>
      </c>
    </row>
    <row r="132" spans="1:3" x14ac:dyDescent="0.3">
      <c r="A132">
        <v>100</v>
      </c>
      <c r="B132">
        <v>2.2976965440900705</v>
      </c>
      <c r="C132">
        <v>-0.79769654409007051</v>
      </c>
    </row>
    <row r="133" spans="1:3" x14ac:dyDescent="0.3">
      <c r="A133">
        <v>101</v>
      </c>
      <c r="B133">
        <v>2.1439347734647365</v>
      </c>
      <c r="C133">
        <v>0.35606522653526351</v>
      </c>
    </row>
    <row r="134" spans="1:3" x14ac:dyDescent="0.3">
      <c r="A134">
        <v>102</v>
      </c>
      <c r="B134">
        <v>2.5244472471009183</v>
      </c>
      <c r="C134">
        <v>0.47555275289908172</v>
      </c>
    </row>
    <row r="135" spans="1:3" x14ac:dyDescent="0.3">
      <c r="A135">
        <v>103</v>
      </c>
      <c r="B135">
        <v>5.3110391049385948</v>
      </c>
      <c r="C135">
        <v>-2.8110391049385948</v>
      </c>
    </row>
    <row r="136" spans="1:3" x14ac:dyDescent="0.3">
      <c r="A136">
        <v>104</v>
      </c>
      <c r="B136">
        <v>3.0690401868569093</v>
      </c>
      <c r="C136">
        <v>0.41095981314309071</v>
      </c>
    </row>
    <row r="137" spans="1:3" x14ac:dyDescent="0.3">
      <c r="A137">
        <v>105</v>
      </c>
      <c r="B137">
        <v>3.0106583596837462</v>
      </c>
      <c r="C137">
        <v>1.0693416403162539</v>
      </c>
    </row>
    <row r="138" spans="1:3" x14ac:dyDescent="0.3">
      <c r="A138">
        <v>106</v>
      </c>
      <c r="B138">
        <v>2.3681426878658578</v>
      </c>
      <c r="C138">
        <v>-0.7281426878658579</v>
      </c>
    </row>
    <row r="139" spans="1:3" x14ac:dyDescent="0.3">
      <c r="A139">
        <v>107</v>
      </c>
      <c r="B139">
        <v>2.8525171270106746</v>
      </c>
      <c r="C139">
        <v>1.207482872989325</v>
      </c>
    </row>
    <row r="140" spans="1:3" x14ac:dyDescent="0.3">
      <c r="A140">
        <v>108</v>
      </c>
      <c r="B140">
        <v>3.2981793790113643</v>
      </c>
      <c r="C140">
        <v>0.99182062098863577</v>
      </c>
    </row>
    <row r="141" spans="1:3" x14ac:dyDescent="0.3">
      <c r="A141">
        <v>109</v>
      </c>
      <c r="B141">
        <v>2.7233203233543515</v>
      </c>
      <c r="C141">
        <v>1.0366796766456483</v>
      </c>
    </row>
    <row r="142" spans="1:3" x14ac:dyDescent="0.3">
      <c r="A142">
        <v>110</v>
      </c>
      <c r="B142">
        <v>2.3032942411523347</v>
      </c>
      <c r="C142">
        <v>1.6967057588476653</v>
      </c>
    </row>
    <row r="143" spans="1:3" x14ac:dyDescent="0.3">
      <c r="A143">
        <v>111</v>
      </c>
      <c r="B143">
        <v>2.3229796563028851</v>
      </c>
      <c r="C143">
        <v>0.67702034369711495</v>
      </c>
    </row>
    <row r="144" spans="1:3" x14ac:dyDescent="0.3">
      <c r="A144">
        <v>112</v>
      </c>
      <c r="B144">
        <v>1.543847384171056</v>
      </c>
      <c r="C144">
        <v>-0.54384738417105605</v>
      </c>
    </row>
    <row r="145" spans="1:3" x14ac:dyDescent="0.3">
      <c r="A145">
        <v>113</v>
      </c>
      <c r="B145">
        <v>4.8686620601559332</v>
      </c>
      <c r="C145">
        <v>-0.86866206015593317</v>
      </c>
    </row>
    <row r="146" spans="1:3" x14ac:dyDescent="0.3">
      <c r="A146">
        <v>114</v>
      </c>
      <c r="B146">
        <v>3.3593620987533472</v>
      </c>
      <c r="C146">
        <v>-0.80936209875334741</v>
      </c>
    </row>
    <row r="147" spans="1:3" x14ac:dyDescent="0.3">
      <c r="A147">
        <v>115</v>
      </c>
      <c r="B147">
        <v>3.7359237680763524</v>
      </c>
      <c r="C147">
        <v>0.2640762319236476</v>
      </c>
    </row>
    <row r="148" spans="1:3" x14ac:dyDescent="0.3">
      <c r="A148">
        <v>116</v>
      </c>
      <c r="B148">
        <v>2.7667060273186688</v>
      </c>
      <c r="C148">
        <v>0.73329397268133123</v>
      </c>
    </row>
    <row r="149" spans="1:3" x14ac:dyDescent="0.3">
      <c r="A149">
        <v>117</v>
      </c>
      <c r="B149">
        <v>4.276173519538319</v>
      </c>
      <c r="C149">
        <v>0.79382648046168125</v>
      </c>
    </row>
    <row r="150" spans="1:3" x14ac:dyDescent="0.3">
      <c r="A150">
        <v>118</v>
      </c>
      <c r="B150">
        <v>2.0718039657931948</v>
      </c>
      <c r="C150">
        <v>-0.57180396579319481</v>
      </c>
    </row>
    <row r="151" spans="1:3" x14ac:dyDescent="0.3">
      <c r="A151">
        <v>119</v>
      </c>
      <c r="B151">
        <v>2.2398715099798956</v>
      </c>
      <c r="C151">
        <v>-0.43987150997989555</v>
      </c>
    </row>
    <row r="152" spans="1:3" x14ac:dyDescent="0.3">
      <c r="A152">
        <v>120</v>
      </c>
      <c r="B152">
        <v>3.6920441529775605</v>
      </c>
      <c r="C152">
        <v>-0.77204415297756057</v>
      </c>
    </row>
    <row r="153" spans="1:3" x14ac:dyDescent="0.3">
      <c r="A153">
        <v>121</v>
      </c>
      <c r="B153">
        <v>2.1357082128202758</v>
      </c>
      <c r="C153">
        <v>0.17429178717972427</v>
      </c>
    </row>
    <row r="154" spans="1:3" x14ac:dyDescent="0.3">
      <c r="A154">
        <v>122</v>
      </c>
      <c r="B154">
        <v>2.333347278937667</v>
      </c>
      <c r="C154">
        <v>-0.65334727893766709</v>
      </c>
    </row>
    <row r="155" spans="1:3" x14ac:dyDescent="0.3">
      <c r="A155">
        <v>123</v>
      </c>
      <c r="B155">
        <v>2.3783675322359055</v>
      </c>
      <c r="C155">
        <v>0.12163246776409453</v>
      </c>
    </row>
    <row r="156" spans="1:3" x14ac:dyDescent="0.3">
      <c r="A156">
        <v>124</v>
      </c>
      <c r="B156">
        <v>2.5379372792446264</v>
      </c>
      <c r="C156">
        <v>-0.53793727924462642</v>
      </c>
    </row>
    <row r="157" spans="1:3" x14ac:dyDescent="0.3">
      <c r="A157">
        <v>125</v>
      </c>
      <c r="B157">
        <v>2.2445925084121061</v>
      </c>
      <c r="C157">
        <v>0.2754074915878939</v>
      </c>
    </row>
    <row r="158" spans="1:3" x14ac:dyDescent="0.3">
      <c r="A158">
        <v>126</v>
      </c>
      <c r="B158">
        <v>4.584306381915038</v>
      </c>
      <c r="C158">
        <v>-0.38430638191503785</v>
      </c>
    </row>
    <row r="159" spans="1:3" x14ac:dyDescent="0.3">
      <c r="A159">
        <v>127</v>
      </c>
      <c r="B159">
        <v>1.8363969122181178</v>
      </c>
      <c r="C159">
        <v>-0.35639691221811787</v>
      </c>
    </row>
    <row r="160" spans="1:3" x14ac:dyDescent="0.3">
      <c r="A160">
        <v>128</v>
      </c>
      <c r="B160">
        <v>2.4372092444463025</v>
      </c>
      <c r="C160">
        <v>-0.43720924444630249</v>
      </c>
    </row>
    <row r="161" spans="1:3" x14ac:dyDescent="0.3">
      <c r="A161">
        <v>129</v>
      </c>
      <c r="B161">
        <v>2.1407305429034711</v>
      </c>
      <c r="C161">
        <v>-0.14073054290347109</v>
      </c>
    </row>
    <row r="162" spans="1:3" x14ac:dyDescent="0.3">
      <c r="A162">
        <v>130</v>
      </c>
      <c r="B162">
        <v>3.3626924679766623</v>
      </c>
      <c r="C162">
        <v>-1.1826924679766622</v>
      </c>
    </row>
    <row r="163" spans="1:3" x14ac:dyDescent="0.3">
      <c r="A163">
        <v>131</v>
      </c>
      <c r="B163">
        <v>2.8334717811010157</v>
      </c>
      <c r="C163">
        <v>-1.3334717811010157</v>
      </c>
    </row>
    <row r="164" spans="1:3" x14ac:dyDescent="0.3">
      <c r="A164">
        <v>132</v>
      </c>
      <c r="B164">
        <v>2.980124064150532</v>
      </c>
      <c r="C164">
        <v>-0.15012406415053192</v>
      </c>
    </row>
    <row r="165" spans="1:3" x14ac:dyDescent="0.3">
      <c r="A165">
        <v>133</v>
      </c>
      <c r="B165">
        <v>2.120902349488186</v>
      </c>
      <c r="C165">
        <v>-0.62090234948818601</v>
      </c>
    </row>
    <row r="166" spans="1:3" x14ac:dyDescent="0.3">
      <c r="A166">
        <v>134</v>
      </c>
      <c r="B166">
        <v>2.2238201153103789</v>
      </c>
      <c r="C166">
        <v>-0.22382011531037893</v>
      </c>
    </row>
    <row r="167" spans="1:3" x14ac:dyDescent="0.3">
      <c r="A167">
        <v>135</v>
      </c>
      <c r="B167">
        <v>2.7903399271756619</v>
      </c>
      <c r="C167">
        <v>0.45966007282433807</v>
      </c>
    </row>
    <row r="168" spans="1:3" x14ac:dyDescent="0.3">
      <c r="A168">
        <v>136</v>
      </c>
      <c r="B168">
        <v>1.8697452328945772</v>
      </c>
      <c r="C168">
        <v>-0.61974523289457717</v>
      </c>
    </row>
    <row r="169" spans="1:3" x14ac:dyDescent="0.3">
      <c r="A169">
        <v>137</v>
      </c>
      <c r="B169">
        <v>2.0415895758270466</v>
      </c>
      <c r="C169">
        <v>-4.1589575827046588E-2</v>
      </c>
    </row>
    <row r="170" spans="1:3" x14ac:dyDescent="0.3">
      <c r="A170">
        <v>138</v>
      </c>
      <c r="B170">
        <v>2.4022738560479433</v>
      </c>
      <c r="C170">
        <v>-0.4022738560479433</v>
      </c>
    </row>
    <row r="171" spans="1:3" x14ac:dyDescent="0.3">
      <c r="A171">
        <v>139</v>
      </c>
      <c r="B171">
        <v>2.4594101518836795</v>
      </c>
      <c r="C171">
        <v>-0.45941015188367951</v>
      </c>
    </row>
    <row r="172" spans="1:3" x14ac:dyDescent="0.3">
      <c r="A172">
        <v>140</v>
      </c>
      <c r="B172">
        <v>2.3087980870901714</v>
      </c>
      <c r="C172">
        <v>0.44120191290982858</v>
      </c>
    </row>
    <row r="173" spans="1:3" x14ac:dyDescent="0.3">
      <c r="A173">
        <v>141</v>
      </c>
      <c r="B173">
        <v>2.715748151946733</v>
      </c>
      <c r="C173">
        <v>0.78425184805326698</v>
      </c>
    </row>
    <row r="174" spans="1:3" x14ac:dyDescent="0.3">
      <c r="A174">
        <v>142</v>
      </c>
      <c r="B174">
        <v>4.9749037204510982</v>
      </c>
      <c r="C174">
        <v>1.725096279548902</v>
      </c>
    </row>
    <row r="175" spans="1:3" x14ac:dyDescent="0.3">
      <c r="A175">
        <v>143</v>
      </c>
      <c r="B175">
        <v>5.4493673002634448</v>
      </c>
      <c r="C175">
        <v>-0.44936730026344485</v>
      </c>
    </row>
    <row r="176" spans="1:3" x14ac:dyDescent="0.3">
      <c r="A176">
        <v>144</v>
      </c>
      <c r="B176">
        <v>4.3246514681434505</v>
      </c>
      <c r="C176">
        <v>0.67534853185654953</v>
      </c>
    </row>
    <row r="177" spans="1:3" x14ac:dyDescent="0.3">
      <c r="A177">
        <v>145</v>
      </c>
      <c r="B177">
        <v>2.6175513845567506</v>
      </c>
      <c r="C177">
        <v>-0.3175513845567508</v>
      </c>
    </row>
    <row r="178" spans="1:3" x14ac:dyDescent="0.3">
      <c r="A178">
        <v>146</v>
      </c>
      <c r="B178">
        <v>1.8546380379115028</v>
      </c>
      <c r="C178">
        <v>-0.35463803791150283</v>
      </c>
    </row>
    <row r="179" spans="1:3" x14ac:dyDescent="0.3">
      <c r="A179">
        <v>147</v>
      </c>
      <c r="B179">
        <v>3.0023095194067504</v>
      </c>
      <c r="C179">
        <v>-1.6423095194067503</v>
      </c>
    </row>
    <row r="180" spans="1:3" x14ac:dyDescent="0.3">
      <c r="A180">
        <v>148</v>
      </c>
      <c r="B180">
        <v>2.1869963275391355</v>
      </c>
      <c r="C180">
        <v>-0.55699632753913564</v>
      </c>
    </row>
    <row r="181" spans="1:3" x14ac:dyDescent="0.3">
      <c r="A181">
        <v>149</v>
      </c>
      <c r="B181">
        <v>1.9553660727098272</v>
      </c>
      <c r="C181">
        <v>-0.22536607270982723</v>
      </c>
    </row>
    <row r="182" spans="1:3" x14ac:dyDescent="0.3">
      <c r="A182">
        <v>150</v>
      </c>
      <c r="B182">
        <v>1.741032743887462</v>
      </c>
      <c r="C182">
        <v>0.25896725611253801</v>
      </c>
    </row>
    <row r="183" spans="1:3" x14ac:dyDescent="0.3">
      <c r="A183">
        <v>151</v>
      </c>
      <c r="B183">
        <v>2.4264928085485145</v>
      </c>
      <c r="C183">
        <v>7.3507191451485543E-2</v>
      </c>
    </row>
    <row r="184" spans="1:3" x14ac:dyDescent="0.3">
      <c r="A184">
        <v>152</v>
      </c>
      <c r="B184">
        <v>2.3377380380229535</v>
      </c>
      <c r="C184">
        <v>-0.33773803802295355</v>
      </c>
    </row>
    <row r="185" spans="1:3" x14ac:dyDescent="0.3">
      <c r="A185">
        <v>153</v>
      </c>
      <c r="B185">
        <v>2.9037825126698436</v>
      </c>
      <c r="C185">
        <v>-0.16378251266984334</v>
      </c>
    </row>
    <row r="186" spans="1:3" x14ac:dyDescent="0.3">
      <c r="A186">
        <v>154</v>
      </c>
      <c r="B186">
        <v>3.7681940882324496</v>
      </c>
      <c r="C186">
        <v>-1.7681940882324496</v>
      </c>
    </row>
    <row r="187" spans="1:3" x14ac:dyDescent="0.3">
      <c r="A187">
        <v>155</v>
      </c>
      <c r="B187">
        <v>3.3168666381131073</v>
      </c>
      <c r="C187">
        <v>-1.3168666381131073</v>
      </c>
    </row>
    <row r="188" spans="1:3" x14ac:dyDescent="0.3">
      <c r="A188">
        <v>156</v>
      </c>
      <c r="B188">
        <v>4.4790024465559712</v>
      </c>
      <c r="C188">
        <v>0.66099755344402844</v>
      </c>
    </row>
    <row r="189" spans="1:3" x14ac:dyDescent="0.3">
      <c r="A189">
        <v>157</v>
      </c>
      <c r="B189">
        <v>6.3505737559013538</v>
      </c>
      <c r="C189">
        <v>-1.3505737559013538</v>
      </c>
    </row>
    <row r="190" spans="1:3" x14ac:dyDescent="0.3">
      <c r="A190">
        <v>158</v>
      </c>
      <c r="B190">
        <v>3.8449755944852471</v>
      </c>
      <c r="C190">
        <v>-9.4975594485247061E-2</v>
      </c>
    </row>
    <row r="191" spans="1:3" x14ac:dyDescent="0.3">
      <c r="A191">
        <v>159</v>
      </c>
      <c r="B191">
        <v>2.3965797502333506</v>
      </c>
      <c r="C191">
        <v>0.21342024976664931</v>
      </c>
    </row>
    <row r="192" spans="1:3" x14ac:dyDescent="0.3">
      <c r="A192">
        <v>160</v>
      </c>
      <c r="B192">
        <v>3.007169140960086</v>
      </c>
      <c r="C192">
        <v>-1.007169140960086</v>
      </c>
    </row>
    <row r="193" spans="1:3" x14ac:dyDescent="0.3">
      <c r="A193">
        <v>161</v>
      </c>
      <c r="B193">
        <v>3.4802131838675971</v>
      </c>
      <c r="C193">
        <v>1.9786816132402851E-2</v>
      </c>
    </row>
    <row r="194" spans="1:3" x14ac:dyDescent="0.3">
      <c r="A194">
        <v>162</v>
      </c>
      <c r="B194">
        <v>2.2933606527601733</v>
      </c>
      <c r="C194">
        <v>0.20663934723982669</v>
      </c>
    </row>
    <row r="195" spans="1:3" x14ac:dyDescent="0.3">
      <c r="A195">
        <v>163</v>
      </c>
      <c r="B195">
        <v>2.8389340659563205</v>
      </c>
      <c r="C195">
        <v>-0.83893406595632047</v>
      </c>
    </row>
    <row r="196" spans="1:3" x14ac:dyDescent="0.3">
      <c r="A196">
        <v>164</v>
      </c>
      <c r="B196">
        <v>2.4019436167010189</v>
      </c>
      <c r="C196">
        <v>-0.40194361670101886</v>
      </c>
    </row>
    <row r="197" spans="1:3" x14ac:dyDescent="0.3">
      <c r="A197">
        <v>165</v>
      </c>
      <c r="B197">
        <v>2.7023418952543539</v>
      </c>
      <c r="C197">
        <v>0.29765810474564613</v>
      </c>
    </row>
    <row r="198" spans="1:3" x14ac:dyDescent="0.3">
      <c r="A198">
        <v>166</v>
      </c>
      <c r="B198">
        <v>3.5892714850268361</v>
      </c>
      <c r="C198">
        <v>-0.10927148502683615</v>
      </c>
    </row>
    <row r="199" spans="1:3" x14ac:dyDescent="0.3">
      <c r="A199">
        <v>167</v>
      </c>
      <c r="B199">
        <v>3.0581623987783053</v>
      </c>
      <c r="C199">
        <v>-0.8181623987783051</v>
      </c>
    </row>
    <row r="200" spans="1:3" x14ac:dyDescent="0.3">
      <c r="A200">
        <v>168</v>
      </c>
      <c r="B200">
        <v>4.4442410637250207</v>
      </c>
      <c r="C200">
        <v>5.5758936274979298E-2</v>
      </c>
    </row>
    <row r="201" spans="1:3" x14ac:dyDescent="0.3">
      <c r="A201">
        <v>169</v>
      </c>
      <c r="B201">
        <v>1.9520519577958597</v>
      </c>
      <c r="C201">
        <v>-0.34205195779585962</v>
      </c>
    </row>
    <row r="202" spans="1:3" x14ac:dyDescent="0.3">
      <c r="A202">
        <v>170</v>
      </c>
      <c r="B202">
        <v>1.9558287565416281</v>
      </c>
      <c r="C202">
        <v>4.4171243458371867E-2</v>
      </c>
    </row>
    <row r="203" spans="1:3" x14ac:dyDescent="0.3">
      <c r="A203">
        <v>171</v>
      </c>
      <c r="B203">
        <v>5.8914205804495259</v>
      </c>
      <c r="C203">
        <v>4.1085794195504741</v>
      </c>
    </row>
    <row r="204" spans="1:3" x14ac:dyDescent="0.3">
      <c r="A204">
        <v>172</v>
      </c>
      <c r="B204">
        <v>2.4106316737557543</v>
      </c>
      <c r="C204">
        <v>0.74936832624424587</v>
      </c>
    </row>
    <row r="205" spans="1:3" x14ac:dyDescent="0.3">
      <c r="A205">
        <v>173</v>
      </c>
      <c r="B205">
        <v>1.6993004966018184</v>
      </c>
      <c r="C205">
        <v>3.450699503398182</v>
      </c>
    </row>
    <row r="206" spans="1:3" x14ac:dyDescent="0.3">
      <c r="A206">
        <v>174</v>
      </c>
      <c r="B206">
        <v>4.0220317252494775</v>
      </c>
      <c r="C206">
        <v>-0.84203172524947734</v>
      </c>
    </row>
    <row r="207" spans="1:3" x14ac:dyDescent="0.3">
      <c r="A207">
        <v>175</v>
      </c>
      <c r="B207">
        <v>2.602899596526945</v>
      </c>
      <c r="C207">
        <v>1.397100403473055</v>
      </c>
    </row>
    <row r="208" spans="1:3" x14ac:dyDescent="0.3">
      <c r="A208">
        <v>176</v>
      </c>
      <c r="B208">
        <v>4.121172692325902</v>
      </c>
      <c r="C208">
        <v>-1.0111726923259021</v>
      </c>
    </row>
    <row r="209" spans="1:3" x14ac:dyDescent="0.3">
      <c r="A209">
        <v>177</v>
      </c>
      <c r="B209">
        <v>2.7039289629762537</v>
      </c>
      <c r="C209">
        <v>-0.70392896297625374</v>
      </c>
    </row>
    <row r="210" spans="1:3" x14ac:dyDescent="0.3">
      <c r="A210">
        <v>178</v>
      </c>
      <c r="B210">
        <v>2.3819568698994846</v>
      </c>
      <c r="C210">
        <v>-0.38195686989948463</v>
      </c>
    </row>
    <row r="211" spans="1:3" x14ac:dyDescent="0.3">
      <c r="A211">
        <v>179</v>
      </c>
      <c r="B211">
        <v>1.9554799432786223</v>
      </c>
      <c r="C211">
        <v>2.0445200567213777</v>
      </c>
    </row>
    <row r="212" spans="1:3" x14ac:dyDescent="0.3">
      <c r="A212">
        <v>180</v>
      </c>
      <c r="B212">
        <v>4.2845192380803931</v>
      </c>
      <c r="C212">
        <v>-0.73451923808039332</v>
      </c>
    </row>
    <row r="213" spans="1:3" x14ac:dyDescent="0.3">
      <c r="A213">
        <v>181</v>
      </c>
      <c r="B213">
        <v>4.6385876457458499</v>
      </c>
      <c r="C213">
        <v>-0.95858764574584976</v>
      </c>
    </row>
    <row r="214" spans="1:3" x14ac:dyDescent="0.3">
      <c r="A214">
        <v>182</v>
      </c>
      <c r="B214">
        <v>3.2175735924007767</v>
      </c>
      <c r="C214">
        <v>2.4324264075992237</v>
      </c>
    </row>
    <row r="215" spans="1:3" x14ac:dyDescent="0.3">
      <c r="A215">
        <v>183</v>
      </c>
      <c r="B215">
        <v>5.4727913060926516</v>
      </c>
      <c r="C215">
        <v>-1.9727913060926516</v>
      </c>
    </row>
    <row r="216" spans="1:3" x14ac:dyDescent="0.3">
      <c r="A216">
        <v>184</v>
      </c>
      <c r="B216">
        <v>3.5546464057102765</v>
      </c>
      <c r="C216">
        <v>2.9453535942897235</v>
      </c>
    </row>
    <row r="217" spans="1:3" x14ac:dyDescent="0.3">
      <c r="A217">
        <v>185</v>
      </c>
      <c r="B217">
        <v>4.8434854524541384</v>
      </c>
      <c r="C217">
        <v>-1.8434854524541384</v>
      </c>
    </row>
    <row r="218" spans="1:3" x14ac:dyDescent="0.3">
      <c r="A218">
        <v>186</v>
      </c>
      <c r="B218">
        <v>3.5798230134120712</v>
      </c>
      <c r="C218">
        <v>1.4201769865879288</v>
      </c>
    </row>
    <row r="219" spans="1:3" x14ac:dyDescent="0.3">
      <c r="A219">
        <v>187</v>
      </c>
      <c r="B219">
        <v>3.1985155931045255</v>
      </c>
      <c r="C219">
        <v>0.30148440689547451</v>
      </c>
    </row>
    <row r="220" spans="1:3" x14ac:dyDescent="0.3">
      <c r="A220">
        <v>188</v>
      </c>
      <c r="B220">
        <v>4.4190579812728812</v>
      </c>
      <c r="C220">
        <v>-2.4190579812728812</v>
      </c>
    </row>
    <row r="221" spans="1:3" x14ac:dyDescent="0.3">
      <c r="A221">
        <v>189</v>
      </c>
      <c r="B221">
        <v>2.938860679332937</v>
      </c>
      <c r="C221">
        <v>0.56113932066706296</v>
      </c>
    </row>
    <row r="222" spans="1:3" x14ac:dyDescent="0.3">
      <c r="A222">
        <v>190</v>
      </c>
      <c r="B222">
        <v>3.371947003758895</v>
      </c>
      <c r="C222">
        <v>0.628052996241105</v>
      </c>
    </row>
    <row r="223" spans="1:3" x14ac:dyDescent="0.3">
      <c r="A223">
        <v>191</v>
      </c>
      <c r="B223">
        <v>2.4962050319589828</v>
      </c>
      <c r="C223">
        <v>-0.9962050319589828</v>
      </c>
    </row>
    <row r="224" spans="1:3" x14ac:dyDescent="0.3">
      <c r="A224">
        <v>192</v>
      </c>
      <c r="B224">
        <v>2.8534427527810355</v>
      </c>
      <c r="C224">
        <v>1.3365572472189649</v>
      </c>
    </row>
    <row r="225" spans="1:3" x14ac:dyDescent="0.3">
      <c r="A225">
        <v>193</v>
      </c>
      <c r="B225">
        <v>3.6339945618176999</v>
      </c>
      <c r="C225">
        <v>-1.0739945618176998</v>
      </c>
    </row>
    <row r="226" spans="1:3" x14ac:dyDescent="0.3">
      <c r="A226">
        <v>194</v>
      </c>
      <c r="B226">
        <v>2.4103117681886883</v>
      </c>
      <c r="C226">
        <v>-0.39031176818868829</v>
      </c>
    </row>
    <row r="227" spans="1:3" x14ac:dyDescent="0.3">
      <c r="A227">
        <v>195</v>
      </c>
      <c r="B227">
        <v>2.5141737336973233</v>
      </c>
      <c r="C227">
        <v>1.4858262663026767</v>
      </c>
    </row>
    <row r="228" spans="1:3" x14ac:dyDescent="0.3">
      <c r="A228">
        <v>196</v>
      </c>
      <c r="B228">
        <v>1.7457537423196725</v>
      </c>
      <c r="C228">
        <v>-0.30575374231967256</v>
      </c>
    </row>
    <row r="229" spans="1:3" x14ac:dyDescent="0.3">
      <c r="A229">
        <v>197</v>
      </c>
      <c r="B229">
        <v>1.9249931293574294</v>
      </c>
      <c r="C229">
        <v>7.5006870642570611E-2</v>
      </c>
    </row>
    <row r="230" spans="1:3" x14ac:dyDescent="0.3">
      <c r="A230">
        <v>198</v>
      </c>
      <c r="B230">
        <v>5.4056080304837923</v>
      </c>
      <c r="C230">
        <v>-0.40560803048379235</v>
      </c>
    </row>
    <row r="231" spans="1:3" x14ac:dyDescent="0.3">
      <c r="A231">
        <v>199</v>
      </c>
      <c r="B231">
        <v>2.2104427663139394</v>
      </c>
      <c r="C231">
        <v>-0.21044276631393943</v>
      </c>
    </row>
    <row r="232" spans="1:3" x14ac:dyDescent="0.3">
      <c r="A232">
        <v>200</v>
      </c>
      <c r="B232">
        <v>2.2243044299595871</v>
      </c>
      <c r="C232">
        <v>-0.2243044299595871</v>
      </c>
    </row>
    <row r="233" spans="1:3" x14ac:dyDescent="0.3">
      <c r="A233">
        <v>201</v>
      </c>
      <c r="B233">
        <v>2.8913782710557863</v>
      </c>
      <c r="C233">
        <v>1.1086217289442137</v>
      </c>
    </row>
    <row r="234" spans="1:3" x14ac:dyDescent="0.3">
      <c r="A234">
        <v>202</v>
      </c>
      <c r="B234">
        <v>2.1858935744664438</v>
      </c>
      <c r="C234">
        <v>-0.17589357446644405</v>
      </c>
    </row>
    <row r="235" spans="1:3" x14ac:dyDescent="0.3">
      <c r="A235">
        <v>203</v>
      </c>
      <c r="B235">
        <v>2.5314706597042664</v>
      </c>
      <c r="C235">
        <v>-3.1470659704266435E-2</v>
      </c>
    </row>
    <row r="236" spans="1:3" x14ac:dyDescent="0.3">
      <c r="A236">
        <v>204</v>
      </c>
      <c r="B236">
        <v>3.2393126181345422</v>
      </c>
      <c r="C236">
        <v>0.76068738186545781</v>
      </c>
    </row>
    <row r="237" spans="1:3" x14ac:dyDescent="0.3">
      <c r="A237">
        <v>205</v>
      </c>
      <c r="B237">
        <v>2.7141700616556483</v>
      </c>
      <c r="C237">
        <v>0.51582993834435165</v>
      </c>
    </row>
    <row r="238" spans="1:3" x14ac:dyDescent="0.3">
      <c r="A238">
        <v>206</v>
      </c>
      <c r="B238">
        <v>3.6045689398866663</v>
      </c>
      <c r="C238">
        <v>-0.19456893988666613</v>
      </c>
    </row>
    <row r="239" spans="1:3" x14ac:dyDescent="0.3">
      <c r="A239">
        <v>207</v>
      </c>
      <c r="B239">
        <v>4.9269173633737084</v>
      </c>
      <c r="C239">
        <v>-1.9269173633737084</v>
      </c>
    </row>
    <row r="240" spans="1:3" x14ac:dyDescent="0.3">
      <c r="A240">
        <v>208</v>
      </c>
      <c r="B240">
        <v>3.2094246084858029</v>
      </c>
      <c r="C240">
        <v>-1.1794246084858031</v>
      </c>
    </row>
    <row r="241" spans="1:3" x14ac:dyDescent="0.3">
      <c r="A241">
        <v>209</v>
      </c>
      <c r="B241">
        <v>2.1569432897538032</v>
      </c>
      <c r="C241">
        <v>7.3056710246196754E-2</v>
      </c>
    </row>
    <row r="242" spans="1:3" x14ac:dyDescent="0.3">
      <c r="A242">
        <v>210</v>
      </c>
      <c r="B242">
        <v>3.9322062310820876</v>
      </c>
      <c r="C242">
        <v>-1.9322062310820876</v>
      </c>
    </row>
    <row r="243" spans="1:3" x14ac:dyDescent="0.3">
      <c r="A243">
        <v>211</v>
      </c>
      <c r="B243">
        <v>3.7145649659820035</v>
      </c>
      <c r="C243">
        <v>1.4454350340179967</v>
      </c>
    </row>
    <row r="244" spans="1:3" x14ac:dyDescent="0.3">
      <c r="A244">
        <v>212</v>
      </c>
      <c r="B244">
        <v>5.9165971881513206</v>
      </c>
      <c r="C244">
        <v>3.0834028118486794</v>
      </c>
    </row>
    <row r="245" spans="1:3" x14ac:dyDescent="0.3">
      <c r="A245">
        <v>213</v>
      </c>
      <c r="B245">
        <v>2.2050974737623523</v>
      </c>
      <c r="C245">
        <v>0.29490252623764768</v>
      </c>
    </row>
    <row r="246" spans="1:3" x14ac:dyDescent="0.3">
      <c r="A246">
        <v>214</v>
      </c>
      <c r="B246">
        <v>3.7880450107074255</v>
      </c>
      <c r="C246">
        <v>2.7119549892925745</v>
      </c>
    </row>
    <row r="247" spans="1:3" x14ac:dyDescent="0.3">
      <c r="A247">
        <v>215</v>
      </c>
      <c r="B247">
        <v>2.1701620853639931</v>
      </c>
      <c r="C247">
        <v>-1.070162085363993</v>
      </c>
    </row>
    <row r="248" spans="1:3" x14ac:dyDescent="0.3">
      <c r="A248">
        <v>216</v>
      </c>
      <c r="B248">
        <v>4.1040440992642138</v>
      </c>
      <c r="C248">
        <v>-1.1040440992642138</v>
      </c>
    </row>
    <row r="249" spans="1:3" x14ac:dyDescent="0.3">
      <c r="A249">
        <v>217</v>
      </c>
      <c r="B249">
        <v>2.0121794060771716</v>
      </c>
      <c r="C249">
        <v>-0.51217940607717161</v>
      </c>
    </row>
    <row r="250" spans="1:3" x14ac:dyDescent="0.3">
      <c r="A250">
        <v>218</v>
      </c>
      <c r="B250">
        <v>1.6486625267969488</v>
      </c>
      <c r="C250">
        <v>-0.20866252679694886</v>
      </c>
    </row>
    <row r="251" spans="1:3" x14ac:dyDescent="0.3">
      <c r="A251">
        <v>219</v>
      </c>
      <c r="B251">
        <v>4.1501423530828143</v>
      </c>
      <c r="C251">
        <v>-1.0601423530828145</v>
      </c>
    </row>
    <row r="252" spans="1:3" x14ac:dyDescent="0.3">
      <c r="A252">
        <v>220</v>
      </c>
      <c r="B252">
        <v>2.2539908352296649</v>
      </c>
      <c r="C252">
        <v>-5.3990835229664746E-2</v>
      </c>
    </row>
    <row r="253" spans="1:3" x14ac:dyDescent="0.3">
      <c r="A253">
        <v>221</v>
      </c>
      <c r="B253">
        <v>2.4072525160842755</v>
      </c>
      <c r="C253">
        <v>1.0727474839157245</v>
      </c>
    </row>
    <row r="254" spans="1:3" x14ac:dyDescent="0.3">
      <c r="A254">
        <v>222</v>
      </c>
      <c r="B254">
        <v>1.7398773433370918</v>
      </c>
      <c r="C254">
        <v>0.18012265666290816</v>
      </c>
    </row>
    <row r="255" spans="1:3" x14ac:dyDescent="0.3">
      <c r="A255">
        <v>223</v>
      </c>
      <c r="B255">
        <v>2.9083057657529077</v>
      </c>
      <c r="C255">
        <v>9.1694234247092332E-2</v>
      </c>
    </row>
    <row r="256" spans="1:3" x14ac:dyDescent="0.3">
      <c r="A256">
        <v>224</v>
      </c>
      <c r="B256">
        <v>2.3729599957213741</v>
      </c>
      <c r="C256">
        <v>-0.79295999572137399</v>
      </c>
    </row>
    <row r="257" spans="1:3" x14ac:dyDescent="0.3">
      <c r="A257">
        <v>225</v>
      </c>
      <c r="B257">
        <v>2.676349426720285</v>
      </c>
      <c r="C257">
        <v>-0.17634942672028497</v>
      </c>
    </row>
    <row r="258" spans="1:3" x14ac:dyDescent="0.3">
      <c r="A258">
        <v>226</v>
      </c>
      <c r="B258">
        <v>2.0928340204990437</v>
      </c>
      <c r="C258">
        <v>-9.2834020499043657E-2</v>
      </c>
    </row>
    <row r="259" spans="1:3" x14ac:dyDescent="0.3">
      <c r="A259">
        <v>227</v>
      </c>
      <c r="B259">
        <v>3.284168462350638</v>
      </c>
      <c r="C259">
        <v>-0.28416846235063797</v>
      </c>
    </row>
    <row r="260" spans="1:3" x14ac:dyDescent="0.3">
      <c r="A260">
        <v>228</v>
      </c>
      <c r="B260">
        <v>2.2549972788790509</v>
      </c>
      <c r="C260">
        <v>0.46500272112094931</v>
      </c>
    </row>
    <row r="261" spans="1:3" x14ac:dyDescent="0.3">
      <c r="A261">
        <v>229</v>
      </c>
      <c r="B261">
        <v>3.0407141962636448</v>
      </c>
      <c r="C261">
        <v>-0.16071419626364492</v>
      </c>
    </row>
    <row r="262" spans="1:3" x14ac:dyDescent="0.3">
      <c r="A262">
        <v>230</v>
      </c>
      <c r="B262">
        <v>3.5370554249308817</v>
      </c>
      <c r="C262">
        <v>-1.5370554249308817</v>
      </c>
    </row>
    <row r="263" spans="1:3" x14ac:dyDescent="0.3">
      <c r="A263">
        <v>231</v>
      </c>
      <c r="B263">
        <v>2.5753912816647353</v>
      </c>
      <c r="C263">
        <v>0.4246087183352647</v>
      </c>
    </row>
    <row r="264" spans="1:3" x14ac:dyDescent="0.3">
      <c r="A264">
        <v>232</v>
      </c>
      <c r="B264">
        <v>2.0973159312432137</v>
      </c>
      <c r="C264">
        <v>1.2926840687567864</v>
      </c>
    </row>
    <row r="265" spans="1:3" x14ac:dyDescent="0.3">
      <c r="A265">
        <v>233</v>
      </c>
      <c r="B265">
        <v>2.0180031575820738</v>
      </c>
      <c r="C265">
        <v>-0.54800315758207385</v>
      </c>
    </row>
    <row r="266" spans="1:3" x14ac:dyDescent="0.3">
      <c r="A266">
        <v>234</v>
      </c>
      <c r="B266">
        <v>2.3841940825353745</v>
      </c>
      <c r="C266">
        <v>0.61580591746462554</v>
      </c>
    </row>
    <row r="267" spans="1:3" x14ac:dyDescent="0.3">
      <c r="A267">
        <v>235</v>
      </c>
      <c r="B267">
        <v>1.951909179531125</v>
      </c>
      <c r="C267">
        <v>-0.70190917953112497</v>
      </c>
    </row>
    <row r="268" spans="1:3" x14ac:dyDescent="0.3">
      <c r="A268">
        <v>236</v>
      </c>
      <c r="B268">
        <v>2.1075435744078277</v>
      </c>
      <c r="C268">
        <v>-1.1075435744078277</v>
      </c>
    </row>
    <row r="269" spans="1:3" x14ac:dyDescent="0.3">
      <c r="A269">
        <v>237</v>
      </c>
      <c r="B269">
        <v>4.017659540080273</v>
      </c>
      <c r="C269">
        <v>-2.8476595400802731</v>
      </c>
    </row>
    <row r="270" spans="1:3" x14ac:dyDescent="0.3">
      <c r="A270">
        <v>238</v>
      </c>
      <c r="B270">
        <v>4.5945500963152615</v>
      </c>
      <c r="C270">
        <v>7.5449903684738473E-2</v>
      </c>
    </row>
    <row r="271" spans="1:3" x14ac:dyDescent="0.3">
      <c r="A271">
        <v>239</v>
      </c>
      <c r="B271">
        <v>3.9182017891717056</v>
      </c>
      <c r="C271">
        <v>2.0017982108282943</v>
      </c>
    </row>
    <row r="272" spans="1:3" x14ac:dyDescent="0.3">
      <c r="A272">
        <v>240</v>
      </c>
      <c r="B272">
        <v>3.5184792376033669</v>
      </c>
      <c r="C272">
        <v>-1.5184792376033669</v>
      </c>
    </row>
    <row r="273" spans="1:3" x14ac:dyDescent="0.3">
      <c r="A273">
        <v>241</v>
      </c>
      <c r="B273">
        <v>3.0583526586550613</v>
      </c>
      <c r="C273">
        <v>-1.0583526586550613</v>
      </c>
    </row>
    <row r="274" spans="1:3" x14ac:dyDescent="0.3">
      <c r="A274">
        <v>242</v>
      </c>
      <c r="B274">
        <v>2.6836639365237818</v>
      </c>
      <c r="C274">
        <v>-0.93366393652378177</v>
      </c>
    </row>
    <row r="275" spans="1:3" ht="15" thickBot="1" x14ac:dyDescent="0.35">
      <c r="A275" s="4">
        <v>243</v>
      </c>
      <c r="B275" s="4">
        <v>2.7715699033446368</v>
      </c>
      <c r="C275" s="4">
        <v>0.22843009665536318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24D5-B092-415E-813E-94825A3D5A07}">
  <dimension ref="A3:B6"/>
  <sheetViews>
    <sheetView workbookViewId="0">
      <selection activeCell="A3" sqref="A3:B6"/>
    </sheetView>
  </sheetViews>
  <sheetFormatPr defaultRowHeight="14.4" x14ac:dyDescent="0.3"/>
  <cols>
    <col min="1" max="1" width="12.5546875" bestFit="1" customWidth="1"/>
    <col min="2" max="2" width="9.6640625" bestFit="1" customWidth="1"/>
  </cols>
  <sheetData>
    <row r="3" spans="1:2" x14ac:dyDescent="0.3">
      <c r="A3" s="2" t="s">
        <v>33</v>
      </c>
      <c r="B3" t="s">
        <v>35</v>
      </c>
    </row>
    <row r="4" spans="1:2" x14ac:dyDescent="0.3">
      <c r="A4" s="3" t="s">
        <v>7</v>
      </c>
      <c r="B4">
        <v>244.51</v>
      </c>
    </row>
    <row r="5" spans="1:2" x14ac:dyDescent="0.3">
      <c r="A5" s="3" t="s">
        <v>11</v>
      </c>
      <c r="B5">
        <v>485.07000000000011</v>
      </c>
    </row>
    <row r="6" spans="1:2" x14ac:dyDescent="0.3">
      <c r="A6" s="3" t="s">
        <v>34</v>
      </c>
      <c r="B6">
        <v>729.58000000000015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0AF-AB40-45B0-8485-EB5E6D70905C}">
  <dimension ref="A3:D7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2" t="s">
        <v>35</v>
      </c>
      <c r="B3" s="2" t="s">
        <v>36</v>
      </c>
    </row>
    <row r="4" spans="1:4" x14ac:dyDescent="0.3">
      <c r="A4" s="2" t="s">
        <v>33</v>
      </c>
      <c r="B4" t="s">
        <v>10</v>
      </c>
      <c r="C4" t="s">
        <v>24</v>
      </c>
      <c r="D4" t="s">
        <v>34</v>
      </c>
    </row>
    <row r="5" spans="1:4" x14ac:dyDescent="0.3">
      <c r="A5" s="3" t="s">
        <v>7</v>
      </c>
      <c r="B5">
        <v>156.10999999999999</v>
      </c>
      <c r="C5">
        <v>88.40000000000002</v>
      </c>
      <c r="D5">
        <v>244.51</v>
      </c>
    </row>
    <row r="6" spans="1:4" x14ac:dyDescent="0.3">
      <c r="A6" s="3" t="s">
        <v>11</v>
      </c>
      <c r="B6">
        <v>389.96000000000004</v>
      </c>
      <c r="C6">
        <v>95.11</v>
      </c>
      <c r="D6">
        <v>485.07000000000005</v>
      </c>
    </row>
    <row r="7" spans="1:4" x14ac:dyDescent="0.3">
      <c r="A7" s="3" t="s">
        <v>34</v>
      </c>
      <c r="B7">
        <v>546.07000000000005</v>
      </c>
      <c r="C7">
        <v>183.51000000000002</v>
      </c>
      <c r="D7">
        <v>729.58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C3CB-A6C8-4931-8201-81D3D3874953}">
  <dimension ref="B1:J5"/>
  <sheetViews>
    <sheetView showGridLines="0" zoomScale="79" zoomScaleNormal="79" workbookViewId="0">
      <selection activeCell="X23" sqref="X23"/>
    </sheetView>
  </sheetViews>
  <sheetFormatPr defaultRowHeight="14.4" x14ac:dyDescent="0.3"/>
  <cols>
    <col min="2" max="2" width="17.44140625" bestFit="1" customWidth="1"/>
    <col min="3" max="3" width="12.5546875" bestFit="1" customWidth="1"/>
  </cols>
  <sheetData>
    <row r="1" spans="2:10" x14ac:dyDescent="0.3">
      <c r="E1" t="s">
        <v>72</v>
      </c>
      <c r="J1" t="s">
        <v>71</v>
      </c>
    </row>
    <row r="2" spans="2:10" x14ac:dyDescent="0.3">
      <c r="B2" t="s">
        <v>67</v>
      </c>
      <c r="C2" s="7">
        <f>COUNTA(Tbl_Raw[tip])</f>
        <v>243</v>
      </c>
    </row>
    <row r="3" spans="2:10" x14ac:dyDescent="0.3">
      <c r="B3" t="s">
        <v>68</v>
      </c>
      <c r="C3" s="7">
        <f>AVERAGE(Tbl_Raw[tip])</f>
        <v>3.0023868312757203</v>
      </c>
    </row>
    <row r="4" spans="2:10" x14ac:dyDescent="0.3">
      <c r="B4" t="s">
        <v>40</v>
      </c>
      <c r="C4" s="7">
        <v>0.46899999999999997</v>
      </c>
    </row>
    <row r="5" spans="2:10" x14ac:dyDescent="0.3">
      <c r="B5" t="s">
        <v>69</v>
      </c>
      <c r="C5" s="8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1E7-4470-490C-B12B-3452579F7EB0}">
  <dimension ref="A1"/>
  <sheetViews>
    <sheetView showGridLines="0" workbookViewId="0">
      <selection activeCell="K16" sqref="K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2FFC-D2E9-487E-81C8-A31D012CEDEC}">
  <dimension ref="A1:A37"/>
  <sheetViews>
    <sheetView tabSelected="1" zoomScale="70" zoomScaleNormal="70" workbookViewId="0">
      <selection activeCell="C12" sqref="C12"/>
    </sheetView>
  </sheetViews>
  <sheetFormatPr defaultRowHeight="14.4" x14ac:dyDescent="0.3"/>
  <cols>
    <col min="1" max="1" width="99.6640625" bestFit="1" customWidth="1"/>
  </cols>
  <sheetData>
    <row r="1" spans="1:1" ht="18" x14ac:dyDescent="0.35">
      <c r="A1" s="10" t="s">
        <v>73</v>
      </c>
    </row>
    <row r="2" spans="1:1" x14ac:dyDescent="0.3">
      <c r="A2" s="9"/>
    </row>
    <row r="3" spans="1:1" x14ac:dyDescent="0.3">
      <c r="A3" s="9" t="s">
        <v>74</v>
      </c>
    </row>
    <row r="4" spans="1:1" ht="28.8" x14ac:dyDescent="0.3">
      <c r="A4" s="11" t="s">
        <v>75</v>
      </c>
    </row>
    <row r="5" spans="1:1" x14ac:dyDescent="0.3">
      <c r="A5" s="9"/>
    </row>
    <row r="6" spans="1:1" x14ac:dyDescent="0.3">
      <c r="A6" s="9" t="s">
        <v>76</v>
      </c>
    </row>
    <row r="7" spans="1:1" x14ac:dyDescent="0.3">
      <c r="A7" s="9" t="s">
        <v>77</v>
      </c>
    </row>
    <row r="8" spans="1:1" x14ac:dyDescent="0.3">
      <c r="A8" s="9" t="s">
        <v>78</v>
      </c>
    </row>
    <row r="9" spans="1:1" x14ac:dyDescent="0.3">
      <c r="A9" s="9" t="s">
        <v>79</v>
      </c>
    </row>
    <row r="10" spans="1:1" x14ac:dyDescent="0.3">
      <c r="A10" s="9" t="s">
        <v>80</v>
      </c>
    </row>
    <row r="11" spans="1:1" x14ac:dyDescent="0.3">
      <c r="A11" s="9" t="s">
        <v>81</v>
      </c>
    </row>
    <row r="12" spans="1:1" x14ac:dyDescent="0.3">
      <c r="A12" s="9"/>
    </row>
    <row r="13" spans="1:1" x14ac:dyDescent="0.3">
      <c r="A13" s="11" t="s">
        <v>82</v>
      </c>
    </row>
    <row r="14" spans="1:1" x14ac:dyDescent="0.3">
      <c r="A14" s="9" t="s">
        <v>83</v>
      </c>
    </row>
    <row r="15" spans="1:1" x14ac:dyDescent="0.3">
      <c r="A15" s="9" t="s">
        <v>84</v>
      </c>
    </row>
    <row r="16" spans="1:1" x14ac:dyDescent="0.3">
      <c r="A16" s="9" t="s">
        <v>85</v>
      </c>
    </row>
    <row r="17" spans="1:1" x14ac:dyDescent="0.3">
      <c r="A17" s="9" t="s">
        <v>86</v>
      </c>
    </row>
    <row r="18" spans="1:1" x14ac:dyDescent="0.3">
      <c r="A18" s="9"/>
    </row>
    <row r="19" spans="1:1" x14ac:dyDescent="0.3">
      <c r="A19" s="11" t="s">
        <v>87</v>
      </c>
    </row>
    <row r="20" spans="1:1" x14ac:dyDescent="0.3">
      <c r="A20" s="9" t="s">
        <v>88</v>
      </c>
    </row>
    <row r="21" spans="1:1" x14ac:dyDescent="0.3">
      <c r="A21" s="9" t="s">
        <v>89</v>
      </c>
    </row>
    <row r="22" spans="1:1" x14ac:dyDescent="0.3">
      <c r="A22" s="9" t="s">
        <v>90</v>
      </c>
    </row>
    <row r="23" spans="1:1" x14ac:dyDescent="0.3">
      <c r="A23" s="9" t="s">
        <v>91</v>
      </c>
    </row>
    <row r="24" spans="1:1" x14ac:dyDescent="0.3">
      <c r="A24" s="9" t="s">
        <v>92</v>
      </c>
    </row>
    <row r="25" spans="1:1" x14ac:dyDescent="0.3">
      <c r="A25" s="9" t="s">
        <v>93</v>
      </c>
    </row>
    <row r="26" spans="1:1" x14ac:dyDescent="0.3">
      <c r="A26" s="9" t="s">
        <v>94</v>
      </c>
    </row>
    <row r="27" spans="1:1" x14ac:dyDescent="0.3">
      <c r="A27" s="9" t="s">
        <v>95</v>
      </c>
    </row>
    <row r="29" spans="1:1" x14ac:dyDescent="0.3">
      <c r="A29" s="12" t="s">
        <v>102</v>
      </c>
    </row>
    <row r="30" spans="1:1" x14ac:dyDescent="0.3">
      <c r="A30" s="9" t="s">
        <v>96</v>
      </c>
    </row>
    <row r="31" spans="1:1" x14ac:dyDescent="0.3">
      <c r="A31" s="9" t="s">
        <v>97</v>
      </c>
    </row>
    <row r="33" spans="1:1" x14ac:dyDescent="0.3">
      <c r="A33" s="9" t="s">
        <v>98</v>
      </c>
    </row>
    <row r="34" spans="1:1" x14ac:dyDescent="0.3">
      <c r="A34" s="9" t="s">
        <v>99</v>
      </c>
    </row>
    <row r="36" spans="1:1" x14ac:dyDescent="0.3">
      <c r="A36" s="9" t="s">
        <v>100</v>
      </c>
    </row>
    <row r="37" spans="1:1" x14ac:dyDescent="0.3">
      <c r="A37" s="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Data_Raw</vt:lpstr>
      <vt:lpstr>Corr_Matrix</vt:lpstr>
      <vt:lpstr>Regression_Output</vt:lpstr>
      <vt:lpstr>Pivot_Gender</vt:lpstr>
      <vt:lpstr>Pivot_GenderTime</vt:lpstr>
      <vt:lpstr>Dashboard</vt:lpstr>
      <vt:lpstr>Summary</vt:lpstr>
      <vt:lpstr>Regression_Summary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Ali Hamza</cp:lastModifiedBy>
  <cp:revision/>
  <dcterms:created xsi:type="dcterms:W3CDTF">2021-10-26T16:10:41Z</dcterms:created>
  <dcterms:modified xsi:type="dcterms:W3CDTF">2025-05-10T13:08:04Z</dcterms:modified>
  <cp:category/>
  <cp:contentStatus/>
</cp:coreProperties>
</file>