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ze\Desktop\ES\"/>
    </mc:Choice>
  </mc:AlternateContent>
  <xr:revisionPtr revIDLastSave="0" documentId="13_ncr:1_{0A7228F2-15B0-4197-A1D4-DDEF90AE514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E9" i="1"/>
  <c r="F9" i="1"/>
  <c r="G9" i="1"/>
  <c r="I9" i="1"/>
  <c r="J9" i="1"/>
  <c r="K9" i="1"/>
  <c r="L9" i="1"/>
  <c r="M9" i="1"/>
  <c r="N9" i="1"/>
  <c r="O9" i="1"/>
  <c r="P9" i="1"/>
  <c r="Q9" i="1"/>
  <c r="R9" i="1"/>
  <c r="S9" i="1"/>
  <c r="D10" i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D11" i="1" l="1"/>
  <c r="K11" i="1" s="1"/>
  <c r="M11" i="1" l="1"/>
  <c r="N11" i="1"/>
  <c r="J11" i="1"/>
  <c r="O11" i="1"/>
  <c r="E11" i="1"/>
  <c r="Q11" i="1"/>
  <c r="H11" i="1"/>
  <c r="F11" i="1"/>
  <c r="R11" i="1"/>
  <c r="P11" i="1"/>
  <c r="G11" i="1"/>
  <c r="S11" i="1"/>
  <c r="L11" i="1"/>
  <c r="I11" i="1"/>
</calcChain>
</file>

<file path=xl/sharedStrings.xml><?xml version="1.0" encoding="utf-8"?>
<sst xmlns="http://schemas.openxmlformats.org/spreadsheetml/2006/main" count="29" uniqueCount="29">
  <si>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</si>
  <si>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</si>
  <si>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</si>
  <si>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</si>
  <si>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</si>
  <si>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</si>
  <si>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</si>
  <si>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</si>
  <si>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</si>
  <si>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</si>
  <si>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</si>
  <si>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</si>
  <si>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</si>
  <si>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</si>
  <si>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</si>
  <si>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</si>
  <si>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</si>
  <si>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</si>
  <si>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</si>
  <si>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Remaining Effort</t>
  </si>
  <si>
    <t>Day 15</t>
  </si>
  <si>
    <t>Completed Effort</t>
  </si>
  <si>
    <t>Ideal Burndown</t>
  </si>
  <si>
    <t>1/Dez/22</t>
  </si>
  <si>
    <t>2/Dez/22</t>
  </si>
  <si>
    <t>3/Dez/22</t>
  </si>
  <si>
    <t>Create Use Case Diagrams and Analyse Metrics from the project</t>
  </si>
  <si>
    <t>Review Colleague's Submissions &amp; Additional Documents needed for final project.</t>
  </si>
  <si>
    <t>Crease User Stories &amp; Implement new functionalities into GanttProject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</si>
</sst>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165" fontId="0" fillId="5" borderId="5" xfId="0" applyNumberFormat="1" applyFill="1" applyBorder="1" applyAlignment="1">
      <alignment horizontal="center"/>
    </xf>
    <xf numFmtId="165" fontId="0" fillId="5" borderId="8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165" fontId="0" fillId="4" borderId="19" xfId="0" applyNumberFormat="1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4" borderId="22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0" borderId="15" xfId="0" applyBorder="1"/>
    <xf numFmtId="0" fontId="0" fillId="0" borderId="0" xfId="0" applyFont="1"/>
    <xf numFmtId="0" fontId="0" fillId="6" borderId="2" xfId="0" applyFill="1" applyBorder="1" applyAlignment="1">
      <alignment horizontal="right" wrapText="1"/>
    </xf>
    <xf numFmtId="0" fontId="0" fillId="6" borderId="3" xfId="0" applyFill="1" applyBorder="1" applyAlignment="1">
      <alignment wrapText="1"/>
    </xf>
    <xf numFmtId="0" fontId="0" fillId="6" borderId="6" xfId="0" applyFill="1" applyBorder="1" applyAlignment="1">
      <alignment horizontal="right" wrapText="1"/>
    </xf>
    <xf numFmtId="0" fontId="0" fillId="6" borderId="1" xfId="0" applyFill="1" applyBorder="1" applyAlignment="1">
      <alignment wrapText="1"/>
    </xf>
    <xf numFmtId="0" fontId="0" fillId="9" borderId="7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2" fillId="8" borderId="29" xfId="0" applyFont="1" applyFill="1" applyBorder="1" applyAlignment="1">
      <alignment horizontal="center" vertical="center"/>
    </xf>
    <xf numFmtId="0" fontId="2" fillId="8" borderId="30" xfId="0" applyFont="1" applyFill="1" applyBorder="1" applyAlignment="1">
      <alignment horizontal="center" vertical="center"/>
    </xf>
    <xf numFmtId="0" fontId="2" fillId="8" borderId="27" xfId="0" applyFont="1" applyFill="1" applyBorder="1" applyAlignment="1">
      <alignment horizontal="center" vertical="center"/>
    </xf>
    <xf numFmtId="0" fontId="2" fillId="8" borderId="28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/>
    </xf>
    <xf numFmtId="0" fontId="2" fillId="5" borderId="24" xfId="0" applyFont="1" applyFill="1" applyBorder="1" applyAlignment="1">
      <alignment horizontal="center"/>
    </xf>
    <xf numFmtId="0" fontId="2" fillId="5" borderId="2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2" fillId="7" borderId="20" xfId="0" applyFont="1" applyFill="1" applyBorder="1" applyAlignment="1">
      <alignment horizontal="center" wrapText="1"/>
    </xf>
    <xf numFmtId="0" fontId="2" fillId="7" borderId="2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Chart'!$B$9:$C$9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Chart'!$D$9:$S$9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7</c:v>
                </c:pt>
                <c:pt idx="13">
                  <c:v>9</c:v>
                </c:pt>
                <c:pt idx="14">
                  <c:v>11</c:v>
                </c:pt>
                <c:pt idx="1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Chart'!$B$10:$C$10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Chart'!$D$5:$S$5</c:f>
              <c:strCache>
                <c:ptCount val="1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</c:strCache>
            </c:strRef>
          </c:cat>
          <c:val>
            <c:numRef>
              <c:f>'Burndown Chart'!$D$10:$S$10</c:f>
              <c:numCache>
                <c:formatCode>0.0</c:formatCode>
                <c:ptCount val="16"/>
                <c:pt idx="0" formatCode="General">
                  <c:v>66</c:v>
                </c:pt>
                <c:pt idx="1">
                  <c:v>64</c:v>
                </c:pt>
                <c:pt idx="2">
                  <c:v>62</c:v>
                </c:pt>
                <c:pt idx="3">
                  <c:v>59</c:v>
                </c:pt>
                <c:pt idx="4">
                  <c:v>56</c:v>
                </c:pt>
                <c:pt idx="5">
                  <c:v>53</c:v>
                </c:pt>
                <c:pt idx="6">
                  <c:v>50</c:v>
                </c:pt>
                <c:pt idx="7">
                  <c:v>47</c:v>
                </c:pt>
                <c:pt idx="8">
                  <c:v>44</c:v>
                </c:pt>
                <c:pt idx="9">
                  <c:v>43</c:v>
                </c:pt>
                <c:pt idx="10">
                  <c:v>41</c:v>
                </c:pt>
                <c:pt idx="11">
                  <c:v>39</c:v>
                </c:pt>
                <c:pt idx="12">
                  <c:v>32</c:v>
                </c:pt>
                <c:pt idx="13">
                  <c:v>23</c:v>
                </c:pt>
                <c:pt idx="14">
                  <c:v>12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Chart'!$B$11:$C$11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Chart'!$D$5:$S$5</c:f>
              <c:strCache>
                <c:ptCount val="1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</c:strCache>
            </c:strRef>
          </c:cat>
          <c:val>
            <c:numRef>
              <c:f>'Burndown Chart'!$D$11:$S$11</c:f>
              <c:numCache>
                <c:formatCode>0.0</c:formatCode>
                <c:ptCount val="16"/>
                <c:pt idx="0" formatCode="General">
                  <c:v>66</c:v>
                </c:pt>
                <c:pt idx="1">
                  <c:v>61.6</c:v>
                </c:pt>
                <c:pt idx="2">
                  <c:v>57.2</c:v>
                </c:pt>
                <c:pt idx="3">
                  <c:v>52.8</c:v>
                </c:pt>
                <c:pt idx="4">
                  <c:v>48.4</c:v>
                </c:pt>
                <c:pt idx="5">
                  <c:v>44</c:v>
                </c:pt>
                <c:pt idx="6">
                  <c:v>39.599999999999994</c:v>
                </c:pt>
                <c:pt idx="7">
                  <c:v>35.199999999999996</c:v>
                </c:pt>
                <c:pt idx="8">
                  <c:v>30.799999999999997</c:v>
                </c:pt>
                <c:pt idx="9">
                  <c:v>26.4</c:v>
                </c:pt>
                <c:pt idx="10">
                  <c:v>22</c:v>
                </c:pt>
                <c:pt idx="11">
                  <c:v>17.599999999999994</c:v>
                </c:pt>
                <c:pt idx="12">
                  <c:v>13.199999999999996</c:v>
                </c:pt>
                <c:pt idx="13">
                  <c:v>8.7999999999999972</c:v>
                </c:pt>
                <c:pt idx="14">
                  <c:v>4.3999999999999915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11</xdr:row>
      <xdr:rowOff>180414</xdr:rowOff>
    </xdr:from>
    <xdr:to>
      <xdr:col>9</xdr:col>
      <xdr:colOff>1</xdr:colOff>
      <xdr:row>38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20"/>
  <sheetViews>
    <sheetView tabSelected="1" topLeftCell="C2" zoomScale="85" zoomScaleNormal="85" workbookViewId="0">
      <selection activeCell="L21" sqref="L21"/>
    </sheetView>
  </sheetViews>
  <sheetFormatPr defaultRowHeight="14.4" x14ac:dyDescent="0.3"/>
  <cols>
    <col min="2" max="2" width="7.109375" bestFit="1" customWidth="1"/>
    <col min="3" max="3" width="73.109375" bestFit="1" customWidth="1"/>
    <col min="4" max="4" width="14.44140625" bestFit="1" customWidth="1"/>
    <col min="5" max="14" width="10.21875" bestFit="1" customWidth="1"/>
    <col min="15" max="16" width="10" bestFit="1" customWidth="1"/>
    <col min="17" max="19" width="9.6640625" bestFit="1" customWidth="1"/>
  </cols>
  <sheetData>
    <row r="1" spans="2:20" ht="15" thickBot="1" x14ac:dyDescent="0.35"/>
    <row r="2" spans="2:20" ht="26.4" thickBot="1" x14ac:dyDescent="0.55000000000000004">
      <c r="B2" s="43" t="s">
        <v>0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5"/>
    </row>
    <row r="3" spans="2:20" ht="15" thickBot="1" x14ac:dyDescent="0.35">
      <c r="B3" s="46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8"/>
    </row>
    <row r="4" spans="2:20" x14ac:dyDescent="0.3">
      <c r="B4" s="37" t="s">
        <v>1</v>
      </c>
      <c r="C4" s="35" t="s">
        <v>2</v>
      </c>
      <c r="D4" s="4" t="s">
        <v>3</v>
      </c>
      <c r="E4" s="5">
        <v>44884</v>
      </c>
      <c r="F4" s="5">
        <v>44885</v>
      </c>
      <c r="G4" s="5">
        <v>44886</v>
      </c>
      <c r="H4" s="5">
        <v>44887</v>
      </c>
      <c r="I4" s="5">
        <v>44888</v>
      </c>
      <c r="J4" s="5">
        <v>44889</v>
      </c>
      <c r="K4" s="5">
        <v>44890</v>
      </c>
      <c r="L4" s="5">
        <v>44891</v>
      </c>
      <c r="M4" s="5">
        <v>44892</v>
      </c>
      <c r="N4" s="5">
        <v>44893</v>
      </c>
      <c r="O4" s="5">
        <v>44894</v>
      </c>
      <c r="P4" s="5">
        <v>44895</v>
      </c>
      <c r="Q4" s="5" t="s">
        <v>23</v>
      </c>
      <c r="R4" s="5" t="s">
        <v>24</v>
      </c>
      <c r="S4" s="5" t="s">
        <v>25</v>
      </c>
    </row>
    <row r="5" spans="2:20" ht="15" thickBot="1" x14ac:dyDescent="0.35">
      <c r="B5" s="38"/>
      <c r="C5" s="36"/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6" t="s">
        <v>12</v>
      </c>
      <c r="M5" s="6" t="s">
        <v>13</v>
      </c>
      <c r="N5" s="6" t="s">
        <v>14</v>
      </c>
      <c r="O5" s="6" t="s">
        <v>15</v>
      </c>
      <c r="P5" s="6" t="s">
        <v>16</v>
      </c>
      <c r="Q5" s="6" t="s">
        <v>17</v>
      </c>
      <c r="R5" s="7" t="s">
        <v>18</v>
      </c>
      <c r="S5" s="8" t="s">
        <v>20</v>
      </c>
    </row>
    <row r="6" spans="2:20" x14ac:dyDescent="0.3">
      <c r="B6" s="29">
        <v>1</v>
      </c>
      <c r="C6" s="30" t="s">
        <v>28</v>
      </c>
      <c r="D6" s="33">
        <v>40</v>
      </c>
      <c r="E6" s="9">
        <v>2</v>
      </c>
      <c r="F6" s="10">
        <v>2</v>
      </c>
      <c r="G6" s="10">
        <v>3</v>
      </c>
      <c r="H6" s="10">
        <v>3</v>
      </c>
      <c r="I6" s="10">
        <v>3</v>
      </c>
      <c r="J6" s="10">
        <v>3</v>
      </c>
      <c r="K6" s="10">
        <v>3</v>
      </c>
      <c r="L6" s="10">
        <v>3</v>
      </c>
      <c r="M6" s="10">
        <v>1</v>
      </c>
      <c r="N6" s="10">
        <v>2</v>
      </c>
      <c r="O6" s="10">
        <v>2</v>
      </c>
      <c r="P6" s="10">
        <v>2</v>
      </c>
      <c r="Q6" s="10">
        <v>4</v>
      </c>
      <c r="R6" s="11">
        <v>7</v>
      </c>
      <c r="S6" s="12">
        <v>0</v>
      </c>
    </row>
    <row r="7" spans="2:20" x14ac:dyDescent="0.3">
      <c r="B7" s="31">
        <v>2</v>
      </c>
      <c r="C7" s="32" t="s">
        <v>26</v>
      </c>
      <c r="D7" s="34">
        <v>18</v>
      </c>
      <c r="E7" s="13"/>
      <c r="F7" s="14"/>
      <c r="G7" s="14"/>
      <c r="H7" s="14"/>
      <c r="I7" s="14"/>
      <c r="J7" s="14"/>
      <c r="K7" s="14"/>
      <c r="L7" s="14"/>
      <c r="M7" s="14"/>
      <c r="N7" s="14"/>
      <c r="O7" s="14"/>
      <c r="P7" s="14">
        <v>5</v>
      </c>
      <c r="Q7" s="14">
        <v>5</v>
      </c>
      <c r="R7" s="15">
        <v>4</v>
      </c>
      <c r="S7" s="16">
        <v>4</v>
      </c>
    </row>
    <row r="8" spans="2:20" ht="15" thickBot="1" x14ac:dyDescent="0.35">
      <c r="B8" s="31">
        <v>3</v>
      </c>
      <c r="C8" s="32" t="s">
        <v>27</v>
      </c>
      <c r="D8" s="34">
        <v>8</v>
      </c>
      <c r="E8" s="17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5"/>
      <c r="S8" s="16">
        <v>8</v>
      </c>
    </row>
    <row r="9" spans="2:20" x14ac:dyDescent="0.3">
      <c r="B9" s="49" t="s">
        <v>21</v>
      </c>
      <c r="C9" s="50"/>
      <c r="D9" s="3">
        <v>0</v>
      </c>
      <c r="E9" s="19">
        <f t="shared" ref="E9:S9" si="0">SUM(E6:E8)</f>
        <v>2</v>
      </c>
      <c r="F9" s="19">
        <f t="shared" si="0"/>
        <v>2</v>
      </c>
      <c r="G9" s="19">
        <f t="shared" si="0"/>
        <v>3</v>
      </c>
      <c r="H9" s="19">
        <f t="shared" si="0"/>
        <v>3</v>
      </c>
      <c r="I9" s="19">
        <f t="shared" si="0"/>
        <v>3</v>
      </c>
      <c r="J9" s="19">
        <f t="shared" si="0"/>
        <v>3</v>
      </c>
      <c r="K9" s="19">
        <f t="shared" si="0"/>
        <v>3</v>
      </c>
      <c r="L9" s="19">
        <f t="shared" si="0"/>
        <v>3</v>
      </c>
      <c r="M9" s="19">
        <f t="shared" si="0"/>
        <v>1</v>
      </c>
      <c r="N9" s="19">
        <f t="shared" si="0"/>
        <v>2</v>
      </c>
      <c r="O9" s="19">
        <f t="shared" si="0"/>
        <v>2</v>
      </c>
      <c r="P9" s="19">
        <f t="shared" si="0"/>
        <v>7</v>
      </c>
      <c r="Q9" s="19">
        <f t="shared" si="0"/>
        <v>9</v>
      </c>
      <c r="R9" s="19">
        <f t="shared" si="0"/>
        <v>11</v>
      </c>
      <c r="S9" s="26">
        <f t="shared" si="0"/>
        <v>12</v>
      </c>
      <c r="T9" s="27"/>
    </row>
    <row r="10" spans="2:20" x14ac:dyDescent="0.3">
      <c r="B10" s="39" t="s">
        <v>19</v>
      </c>
      <c r="C10" s="40"/>
      <c r="D10" s="22">
        <f>SUM(D6:D9)</f>
        <v>66</v>
      </c>
      <c r="E10" s="23">
        <f>D10-SUM(E6:E8)</f>
        <v>64</v>
      </c>
      <c r="F10" s="20">
        <f>E10-SUM(F6:F8)</f>
        <v>62</v>
      </c>
      <c r="G10" s="20">
        <f>F10-SUM(G6:G8)</f>
        <v>59</v>
      </c>
      <c r="H10" s="20">
        <f>G10-SUM(H6:H8)</f>
        <v>56</v>
      </c>
      <c r="I10" s="20">
        <f>H10-SUM(I6:I8)</f>
        <v>53</v>
      </c>
      <c r="J10" s="18">
        <f>I10-SUM(J6:J8)</f>
        <v>50</v>
      </c>
      <c r="K10" s="18">
        <f>J10-SUM(K6:K8)</f>
        <v>47</v>
      </c>
      <c r="L10" s="18">
        <f>K10-SUM(L6:L8)</f>
        <v>44</v>
      </c>
      <c r="M10" s="18">
        <f>L10-SUM(M6:M8)</f>
        <v>43</v>
      </c>
      <c r="N10" s="20">
        <f>M10-SUM(N6:N8)</f>
        <v>41</v>
      </c>
      <c r="O10" s="18">
        <f>N10-SUM(O6:O8)</f>
        <v>39</v>
      </c>
      <c r="P10" s="20">
        <f>O10-SUM(P6:P8)</f>
        <v>32</v>
      </c>
      <c r="Q10" s="20">
        <f>P10-SUM(Q6:Q8)</f>
        <v>23</v>
      </c>
      <c r="R10" s="20">
        <f>Q10-SUM(R6:R8)</f>
        <v>12</v>
      </c>
      <c r="S10" s="21">
        <f>R10-SUM(S6:S8)</f>
        <v>0</v>
      </c>
    </row>
    <row r="11" spans="2:20" ht="15" thickBot="1" x14ac:dyDescent="0.35">
      <c r="B11" s="41" t="s">
        <v>22</v>
      </c>
      <c r="C11" s="42"/>
      <c r="D11" s="24">
        <f>D10</f>
        <v>66</v>
      </c>
      <c r="E11" s="25">
        <f>$D$11-($D$11/15*1)</f>
        <v>61.6</v>
      </c>
      <c r="F11" s="1">
        <f>$D$11-($D$11/15*2)</f>
        <v>57.2</v>
      </c>
      <c r="G11" s="1">
        <f>$D$11-($D$11/15*3)</f>
        <v>52.8</v>
      </c>
      <c r="H11" s="1">
        <f>$D$11-($D$11/15*4)</f>
        <v>48.4</v>
      </c>
      <c r="I11" s="1">
        <f>$D$11-($D$11/15*5)</f>
        <v>44</v>
      </c>
      <c r="J11" s="1">
        <f>$D$11-($D$11/15*6)</f>
        <v>39.599999999999994</v>
      </c>
      <c r="K11" s="1">
        <f>$D$11-($D$11/15*7)</f>
        <v>35.199999999999996</v>
      </c>
      <c r="L11" s="1">
        <f>$D$11-($D$11/15*8)</f>
        <v>30.799999999999997</v>
      </c>
      <c r="M11" s="1">
        <f>$D$11-($D$11/15*9)</f>
        <v>26.4</v>
      </c>
      <c r="N11" s="1">
        <f>$D$11-($D$11/15*10)</f>
        <v>22</v>
      </c>
      <c r="O11" s="1">
        <f>$D$11-($D$11/15*11)</f>
        <v>17.599999999999994</v>
      </c>
      <c r="P11" s="1">
        <f>$D$11-($D$11/15*12)</f>
        <v>13.199999999999996</v>
      </c>
      <c r="Q11" s="1">
        <f>$D$11-($D$11/15*13)</f>
        <v>8.7999999999999972</v>
      </c>
      <c r="R11" s="1">
        <f>$D$11-($D$11/15*14)</f>
        <v>4.3999999999999915</v>
      </c>
      <c r="S11" s="2">
        <f>$D$11-($D$11/15*15)</f>
        <v>0</v>
      </c>
    </row>
    <row r="20" spans="19:19" x14ac:dyDescent="0.3">
      <c r="S20" s="28"/>
    </row>
  </sheetData>
  <mergeCells count="7">
    <mergeCell ref="C4:C5"/>
    <mergeCell ref="B4:B5"/>
    <mergeCell ref="B10:C10"/>
    <mergeCell ref="B11:C11"/>
    <mergeCell ref="B2:S2"/>
    <mergeCell ref="B3:S3"/>
    <mergeCell ref="B9:C9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Pereira</dc:creator>
  <cp:lastModifiedBy>Ricardo Pereira</cp:lastModifiedBy>
  <dcterms:created xsi:type="dcterms:W3CDTF">2021-11-14T17:33:15Z</dcterms:created>
  <dcterms:modified xsi:type="dcterms:W3CDTF">2022-12-03T22:36:51Z</dcterms:modified>
</cp:coreProperties>
</file>