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Baker Tilly\Baker Tilly reports and projects\Checklists\"/>
    </mc:Choice>
  </mc:AlternateContent>
  <xr:revisionPtr revIDLastSave="0" documentId="13_ncr:1_{9C547A55-253E-4717-8E72-D1DDBAD99DBE}" xr6:coauthVersionLast="47" xr6:coauthVersionMax="47" xr10:uidLastSave="{00000000-0000-0000-0000-000000000000}"/>
  <bookViews>
    <workbookView xWindow="-120" yWindow="-120" windowWidth="20730" windowHeight="11160" tabRatio="922" activeTab="4" xr2:uid="{264315E5-1699-4D4C-A04F-7D67CBBABF2D}"/>
  </bookViews>
  <sheets>
    <sheet name="Menu" sheetId="1" r:id="rId1"/>
    <sheet name="API checklist" sheetId="2" r:id="rId2"/>
    <sheet name="Mobile App checklist" sheetId="3" r:id="rId3"/>
    <sheet name="Web app checklist" sheetId="4" r:id="rId4"/>
    <sheet name="Vulnerability list"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27" i="3" l="1"/>
  <c r="I126" i="3"/>
  <c r="H126" i="3"/>
  <c r="I125" i="3"/>
  <c r="H125" i="3"/>
  <c r="H122" i="3"/>
  <c r="I121" i="3"/>
  <c r="H121" i="3"/>
  <c r="I120" i="3"/>
  <c r="H120" i="3"/>
  <c r="I119" i="3"/>
  <c r="H119" i="3"/>
  <c r="I118" i="3"/>
  <c r="H118" i="3"/>
  <c r="I117" i="3"/>
  <c r="H117" i="3"/>
  <c r="I111" i="3"/>
  <c r="H111" i="3"/>
  <c r="I110" i="3"/>
  <c r="H110" i="3"/>
  <c r="H109" i="3"/>
  <c r="I108" i="3"/>
  <c r="H108" i="3"/>
  <c r="I107" i="3"/>
  <c r="H107" i="3"/>
  <c r="I106" i="3"/>
  <c r="H106" i="3"/>
  <c r="I105" i="3"/>
  <c r="H105" i="3"/>
  <c r="I104" i="3"/>
  <c r="H104" i="3"/>
  <c r="I103" i="3"/>
  <c r="H103" i="3"/>
  <c r="H95" i="3"/>
  <c r="I94" i="3"/>
  <c r="H94" i="3"/>
  <c r="I93" i="3"/>
  <c r="H93" i="3"/>
  <c r="I92" i="3"/>
  <c r="H92" i="3"/>
  <c r="I91" i="3"/>
  <c r="H91" i="3"/>
  <c r="I90" i="3"/>
  <c r="H90" i="3"/>
  <c r="I89" i="3"/>
  <c r="H89" i="3"/>
  <c r="H88" i="3"/>
  <c r="I87" i="3"/>
  <c r="H87" i="3"/>
  <c r="H81" i="3"/>
  <c r="I79" i="3"/>
  <c r="H79" i="3"/>
  <c r="I78" i="3"/>
  <c r="H78" i="3"/>
  <c r="I77" i="3"/>
  <c r="I66" i="3"/>
  <c r="H66" i="3"/>
  <c r="H59" i="3"/>
  <c r="I53" i="3"/>
  <c r="H53" i="3"/>
  <c r="I52" i="3"/>
  <c r="H52" i="3"/>
  <c r="H51" i="3"/>
  <c r="I50" i="3"/>
  <c r="H50" i="3"/>
  <c r="I49" i="3"/>
  <c r="H49" i="3"/>
  <c r="I48" i="3"/>
  <c r="H48" i="3"/>
  <c r="I38" i="3"/>
  <c r="H38" i="3"/>
  <c r="I37" i="3"/>
  <c r="H37" i="3"/>
  <c r="I36" i="3"/>
  <c r="H36" i="3"/>
  <c r="I35" i="3"/>
  <c r="H35" i="3"/>
  <c r="I34" i="3"/>
  <c r="H34" i="3"/>
  <c r="I33" i="3"/>
  <c r="H33" i="3"/>
  <c r="I32" i="3"/>
  <c r="H32" i="3"/>
  <c r="I31" i="3"/>
  <c r="H31" i="3"/>
  <c r="I30" i="3"/>
  <c r="H30" i="3"/>
  <c r="I29" i="3"/>
  <c r="H29" i="3"/>
  <c r="I28" i="3"/>
  <c r="H28" i="3"/>
  <c r="I19" i="3"/>
  <c r="H19" i="3"/>
  <c r="H17" i="3"/>
  <c r="H11" i="3"/>
  <c r="D4" i="3"/>
  <c r="D3" i="3"/>
</calcChain>
</file>

<file path=xl/sharedStrings.xml><?xml version="1.0" encoding="utf-8"?>
<sst xmlns="http://schemas.openxmlformats.org/spreadsheetml/2006/main" count="1419" uniqueCount="992">
  <si>
    <t>API Security Checklist</t>
  </si>
  <si>
    <t>Authentication</t>
  </si>
  <si>
    <t>Open</t>
  </si>
  <si>
    <r>
      <t>Don't use Basic Auth. Use standard authentication instead (e.g., </t>
    </r>
    <r>
      <rPr>
        <sz val="11"/>
        <color theme="1"/>
        <rFont val="Calibri"/>
        <family val="2"/>
        <scheme val="minor"/>
      </rPr>
      <t>JWT</t>
    </r>
    <r>
      <rPr>
        <sz val="11"/>
        <color rgb="FF24292F"/>
        <rFont val="Calibri"/>
        <family val="2"/>
        <scheme val="minor"/>
      </rPr>
      <t>, </t>
    </r>
    <r>
      <rPr>
        <sz val="11"/>
        <color theme="1"/>
        <rFont val="Calibri"/>
        <family val="2"/>
        <scheme val="minor"/>
      </rPr>
      <t>OAuth</t>
    </r>
    <r>
      <rPr>
        <sz val="11"/>
        <color rgb="FF24292F"/>
        <rFont val="Calibri"/>
        <family val="2"/>
        <scheme val="minor"/>
      </rPr>
      <t>).</t>
    </r>
  </si>
  <si>
    <t>Use encryption on all sensitive data.</t>
  </si>
  <si>
    <t>JWT (JSON Web Token)</t>
  </si>
  <si>
    <t>Use a random complicated key (JWT Secret) to make brute forcing the token very hard.</t>
  </si>
  <si>
    <t>Don't extract the algorithm from the header. Force the algorithm in the backend (HS256 or RS256).</t>
  </si>
  <si>
    <t>Make token expiration (TTL, RTTL) as short as possible.</t>
  </si>
  <si>
    <t>Don't store sensitive data in the JWT payload, it can be decoded easily.</t>
  </si>
  <si>
    <t>Avoid storing too much data. JWT is usually shared in headers and they have a size limit.</t>
  </si>
  <si>
    <t>Oauth</t>
  </si>
  <si>
    <t xml:space="preserve"> Always validate redirect_uri server-side to allow only whitelisted URLs.</t>
  </si>
  <si>
    <t xml:space="preserve"> Always try to exchange for code and not tokens (don't allow response_type=token).</t>
  </si>
  <si>
    <t xml:space="preserve"> Use state parameter with a random hash to prevent CSRF on the OAuth authentication process.</t>
  </si>
  <si>
    <t xml:space="preserve"> Define the default scope, and validate scope parameters for each application.</t>
  </si>
  <si>
    <t>Access</t>
  </si>
  <si>
    <t xml:space="preserve"> Limit requests (Throttling) to avoid DDoS / brute-force attacks.</t>
  </si>
  <si>
    <t xml:space="preserve"> Use HTTPS on server side with TLS 1.2+ and secure ciphers to avoid MITM (Man in the Middle Attack).</t>
  </si>
  <si>
    <t xml:space="preserve"> Use HSTS header with SSL to avoid SSL Strip attacks.</t>
  </si>
  <si>
    <t xml:space="preserve"> Turn off directory listings.</t>
  </si>
  <si>
    <t xml:space="preserve"> For private APIs, allow access only from whitelisted IPs/hosts.</t>
  </si>
  <si>
    <t>Input</t>
  </si>
  <si>
    <t>Use the proper HTTP method according to the operation: GET (read), POST (create), PUT/PATCH (replace/update), and DELETE (to delete a record), and respond with 405 Method Not Allowed if the requested method isn't appropriate for the requested resource.</t>
  </si>
  <si>
    <t xml:space="preserve"> Validate content-type on request Accept header (Content Negotiation) to allow only your supported format (e.g., application/xml, application/json, etc.) and respond with 406 Not Acceptable response if not matched.</t>
  </si>
  <si>
    <t xml:space="preserve"> Validate content-type of posted data as you accept (e.g., application/x-www-form-urlencoded, multipart/form-data, application/json, etc.).</t>
  </si>
  <si>
    <t xml:space="preserve"> Validate user input to avoid common vulnerabilities (e.g., XSS, SQL-Injection, Remote Code Execution, etc.).</t>
  </si>
  <si>
    <t xml:space="preserve"> Don't use any sensitive data (credentials, Passwords, security tokens, or API keys) in the URL, but use standard Authorization header.</t>
  </si>
  <si>
    <t xml:space="preserve"> Use only server-side encryption.</t>
  </si>
  <si>
    <t xml:space="preserve"> Use an API Gateway service to enable caching, Rate Limit policies (e.g., Quota, Spike Arrest, or Concurrent Rate Limit) and deploy APIs resources dynamically.</t>
  </si>
  <si>
    <t>Processing</t>
  </si>
  <si>
    <t>Check if all the endpoints are protected behind authentication to avoid broken authentication process.</t>
  </si>
  <si>
    <t xml:space="preserve"> User own resource ID should be avoided. Use /me/orders instead of /user/654321/orders.</t>
  </si>
  <si>
    <t xml:space="preserve"> Don't auto-increment IDs. Use UUID instead.</t>
  </si>
  <si>
    <t xml:space="preserve"> If you are parsing XML data, make sure entity parsing is not enabled to avoid XXE (XML external entity attack).</t>
  </si>
  <si>
    <t xml:space="preserve"> If you are parsing XML, YAML or any other language with anchors and refs, make sure entity expansion is not enabled to avoid Billion Laughs/XML bomb via exponential entity expansion attack.</t>
  </si>
  <si>
    <t xml:space="preserve"> Use a CDN for file uploads.</t>
  </si>
  <si>
    <t xml:space="preserve"> If you are dealing with huge amount of data, use Workers and Queues to process as much as possible in background and return response fast to avoid HTTP Blocking.</t>
  </si>
  <si>
    <t xml:space="preserve"> Do not forget to turn the DEBUG mode OFF.</t>
  </si>
  <si>
    <t xml:space="preserve"> Use non-executable stacks when available.</t>
  </si>
  <si>
    <t>Output</t>
  </si>
  <si>
    <t xml:space="preserve"> Send X-Content-Type-Options: nosniff header.</t>
  </si>
  <si>
    <t xml:space="preserve"> Send X-Frame-Options: deny header.</t>
  </si>
  <si>
    <t xml:space="preserve"> Send Content-Security-Policy: default-src 'none' header.</t>
  </si>
  <si>
    <t xml:space="preserve"> Remove fingerprinting headers - X-Powered-By, Server, X-AspNet-Version, etc.</t>
  </si>
  <si>
    <t xml:space="preserve"> Force content-type for your response. If you return application/json, then your content-type response is application/json.</t>
  </si>
  <si>
    <t xml:space="preserve"> Don't return sensitive data like credentials, passwords, or security tokens.</t>
  </si>
  <si>
    <t xml:space="preserve"> Return the proper status code according to the operation completed. (e.g., 200 OK, 400 Bad Request, 401 Unauthorized, 405 Method Not Allowed, etc.).</t>
  </si>
  <si>
    <t>CI &amp; CD</t>
  </si>
  <si>
    <t>Audit your design and implementation with unit/integration tests coverage.</t>
  </si>
  <si>
    <t xml:space="preserve"> Use a code review process and disregard self-approval.</t>
  </si>
  <si>
    <t xml:space="preserve"> Ensure that all components of your services are statically scanned by AV software before pushing to production, including vendor libraries and other dependencies.</t>
  </si>
  <si>
    <t xml:space="preserve"> Continuously run security tests (static/dynamic analysis) on your code.</t>
  </si>
  <si>
    <t xml:space="preserve"> Check your dependencies (both software and OS) for known vulnerabilities.</t>
  </si>
  <si>
    <t xml:space="preserve"> Design a rollback solution for deployments.</t>
  </si>
  <si>
    <t>Mobile Application Security Verification Standard</t>
  </si>
  <si>
    <t>Architecture, Design and Threat Modeling Requirements</t>
  </si>
  <si>
    <t>ID</t>
  </si>
  <si>
    <t>MSTG-ID</t>
  </si>
  <si>
    <t>Detailed Verification Requirement</t>
  </si>
  <si>
    <t>L1</t>
  </si>
  <si>
    <t>L2</t>
  </si>
  <si>
    <t>R</t>
  </si>
  <si>
    <t>Android</t>
  </si>
  <si>
    <t>iOS</t>
  </si>
  <si>
    <t>Status</t>
  </si>
  <si>
    <t>1.1</t>
  </si>
  <si>
    <t>MSTG-ARCH-1</t>
  </si>
  <si>
    <t>All app components are identified and known to be needed.</t>
  </si>
  <si>
    <t>N/A</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</si>
  <si>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</si>
  <si>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</si>
  <si>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</si>
  <si>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</si>
  <si>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</si>
  <si>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</si>
  <si>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</si>
  <si>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</si>
  <si>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</si>
  <si>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</si>
  <si>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</si>
  <si>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</si>
  <si>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</si>
  <si>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</si>
  <si>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</si>
  <si>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</si>
  <si>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</si>
  <si>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</si>
  <si>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</si>
  <si>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</si>
  <si>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</si>
  <si>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</si>
  <si>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</si>
  <si>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</si>
  <si>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</si>
  <si>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</si>
  <si>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</si>
  <si>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</si>
  <si>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</si>
  <si>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</si>
  <si>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</si>
  <si>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</si>
  <si>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</si>
  <si>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</si>
  <si>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</si>
  <si>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</si>
  <si>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</si>
  <si>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</si>
  <si>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</si>
  <si>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</si>
  <si>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</si>
  <si>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</si>
  <si>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</si>
  <si>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</si>
  <si>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</si>
  <si>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</si>
  <si>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</si>
  <si>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</si>
  <si>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</si>
  <si>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</si>
  <si>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</si>
  <si>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</si>
  <si>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</si>
  <si>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</si>
  <si>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</si>
  <si>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</si>
  <si>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</si>
  <si>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</si>
  <si>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</si>
  <si>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</si>
  <si>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</si>
  <si>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</si>
  <si>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</si>
  <si>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</si>
  <si>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</si>
  <si>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</si>
  <si>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</si>
  <si>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</si>
  <si>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</si>
  <si>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</si>
  <si>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</si>
  <si>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</si>
  <si>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</si>
  <si>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</si>
  <si>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</si>
  <si>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</si>
  <si>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</si>
  <si>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</si>
  <si>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</si>
  <si>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</si>
  <si>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</si>
  <si>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</si>
  <si>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</si>
  <si>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</si>
  <si>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</si>
  <si>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</si>
  <si>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</si>
  <si>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</si>
  <si>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</si>
  <si>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</si>
  <si>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</si>
  <si>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</si>
  <si>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</si>
  <si>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</si>
  <si>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</si>
  <si>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</si>
  <si>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</si>
  <si>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</si>
  <si>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</si>
  <si>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</si>
  <si>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</si>
  <si>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</si>
  <si>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</si>
  <si>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</si>
  <si>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</si>
  <si>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</si>
  <si>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</si>
  <si>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</si>
  <si>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</si>
  <si>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</si>
  <si>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</si>
  <si>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</si>
  <si>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</si>
  <si>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</si>
  <si>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</si>
  <si>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</si>
  <si>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</si>
  <si>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</si>
  <si>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</si>
  <si>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</si>
  <si>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</si>
  <si>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</si>
  <si>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</si>
  <si>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</si>
  <si>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</si>
  <si>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</si>
  <si>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</si>
  <si>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</si>
  <si>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</si>
  <si>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</si>
  <si>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</si>
  <si>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</si>
  <si>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</si>
  <si>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</si>
  <si>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</si>
  <si>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</si>
  <si>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</si>
  <si>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</si>
  <si>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</si>
  <si>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</si>
  <si>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</si>
  <si>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</si>
  <si>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</si>
  <si>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</si>
  <si>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</si>
  <si>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</si>
  <si>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</si>
  <si>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</si>
  <si>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</si>
  <si>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</si>
  <si>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</si>
  <si>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</si>
  <si>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</si>
  <si>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</si>
  <si>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</si>
  <si>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</si>
  <si>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</si>
  <si>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</si>
  <si>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</si>
  <si>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</si>
  <si>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</si>
  <si>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</si>
  <si>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</si>
  <si>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</si>
  <si>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</si>
  <si>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</si>
  <si>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</si>
  <si>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</si>
  <si>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</si>
  <si>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</si>
  <si>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</si>
  <si>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</si>
  <si>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</si>
  <si>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</si>
  <si>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</si>
  <si>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</si>
  <si>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</si>
  <si>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</si>
  <si>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</si>
  <si>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</si>
  <si>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</si>
  <si>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</si>
  <si>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</si>
  <si>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</si>
  <si>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</si>
  <si>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</si>
  <si>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</si>
  <si>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</si>
  <si>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</si>
  <si>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</si>
  <si>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</si>
  <si>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</si>
  <si>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</si>
  <si>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</si>
  <si>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</si>
  <si>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</si>
  <si>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</si>
  <si>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</si>
  <si>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</si>
  <si>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</si>
  <si>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</si>
  <si>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</si>
  <si>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</si>
  <si>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</si>
  <si>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</si>
  <si>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</si>
  <si>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</si>
  <si>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</si>
  <si>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</si>
  <si>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</si>
  <si>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</si>
  <si>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</si>
  <si>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</si>
  <si>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</si>
  <si>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</si>
  <si>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</si>
  <si>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</si>
  <si>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</si>
  <si>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</si>
  <si>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</si>
  <si>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</si>
  <si>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</si>
  <si>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</si>
  <si>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</si>
  <si>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</si>
  <si>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</si>
  <si>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</si>
  <si>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</si>
  <si>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</si>
  <si>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</si>
  <si>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</si>
  <si>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</si>
  <si>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</si>
  <si>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</si>
  <si>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</si>
  <si>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</si>
  <si>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</si>
  <si>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</si>
  <si>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</si>
  <si>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</si>
  <si>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</si>
  <si>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</si>
  <si>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</si>
  <si>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</si>
  <si>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</si>
  <si>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</si>
  <si>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</si>
  <si>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</si>
  <si>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</si>
  <si>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</si>
  <si>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</si>
  <si>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</si>
  <si>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</si>
  <si>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</si>
  <si>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</si>
  <si>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</si>
  <si>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OWASP: Testing Guide v4.2 Checklist</t>
  </si>
  <si>
    <t>Information Gathering</t>
  </si>
  <si>
    <t>Test Name</t>
  </si>
  <si>
    <t>Objectives</t>
  </si>
  <si>
    <t>Notes</t>
  </si>
  <si>
    <t>WSTG-INFO-01</t>
  </si>
  <si>
    <t>Conduct Search Engine Discovery Reconnaissance for Information Leakage</t>
  </si>
  <si>
    <t>- Identify what sensitive design and configuration information of the application, system, or organization is exposed directly (on the organization's website) or indirectly (via third-party services).</t>
  </si>
  <si>
    <t>Not Started</t>
  </si>
  <si>
    <t>WSTG-INFO-02</t>
  </si>
  <si>
    <t>Fingerprint Web Server</t>
  </si>
  <si>
    <t>- Determine the version and type of a running web server to enable further discovery of any known vulnerabilities.</t>
  </si>
  <si>
    <t>WSTG-INFO-03</t>
  </si>
  <si>
    <t>Review Webserver Metafiles for Information Leakage</t>
  </si>
  <si>
    <t>- Identify hidden or obfuscated paths and functionality through the analysis of metadata files.
- Extract and map other information that could lead to better understanding of the systems at hand.</t>
  </si>
  <si>
    <t>WSTG-INFO-04</t>
  </si>
  <si>
    <t>Enumerate Applications on Webserver</t>
  </si>
  <si>
    <t>- Enumerate the applications within scope that exist on a web server.</t>
  </si>
  <si>
    <t>WSTG-INFO-05</t>
  </si>
  <si>
    <t>Review Webpage Content for Information Leakage</t>
  </si>
  <si>
    <t>- Review webpage comments and metadata to find any information leakage.
- Gather JavaScript files and review the JS code to better understand the application and to find any information leakage.
- Identify if source map files or other front-end debug files exist.</t>
  </si>
  <si>
    <t>WSTG-INFO-06</t>
  </si>
  <si>
    <t>Identify application entry points</t>
  </si>
  <si>
    <t>- Identify possible entry and injection points through request and response analysis.</t>
  </si>
  <si>
    <t>WSTG-INFO-07</t>
  </si>
  <si>
    <t>Map execution paths through application</t>
  </si>
  <si>
    <t>- Map the target application and understand the principal workflows.</t>
  </si>
  <si>
    <t>WSTG-INFO-08</t>
  </si>
  <si>
    <t>Fingerprint Web Application Framework</t>
  </si>
  <si>
    <t>- Fingerprint the components being used by the web applications.</t>
  </si>
  <si>
    <t>WSTG-INFO-09</t>
  </si>
  <si>
    <t>Fingerprint Web Application</t>
  </si>
  <si>
    <t>WSTG-INFO-10</t>
  </si>
  <si>
    <t>Map Application Architecture</t>
  </si>
  <si>
    <t>- Generate a map of the application at hand based on the research conducted.</t>
  </si>
  <si>
    <t>Configuration and Deploy Management Testing</t>
  </si>
  <si>
    <t>WSTG-CONF-01</t>
  </si>
  <si>
    <t>Test Network Infrastructure Configuration</t>
  </si>
  <si>
    <t>- Review the applications' configurations set across the network and validate that they are not vulnerable.
- Validate that used frameworks and systems are secure and not susceptible to known vulnerabilities due to unmaintained software or default settings and credentials.</t>
  </si>
  <si>
    <t>WSTG-CONF-02</t>
  </si>
  <si>
    <t>Test Application Platform Configuration</t>
  </si>
  <si>
    <t>- Ensure that defaults and known files have been removed.
- Validate that no debugging code or extensions are left in the production environments.
- Review the logging mechanisms set in place for the application.</t>
  </si>
  <si>
    <t>WSTG-CONF-03</t>
  </si>
  <si>
    <t>Test File Extensions Handling for Sensitive Information</t>
  </si>
  <si>
    <t>- Dirbust sensitive file extensions, or extensions that might contain raw data (*e.g.* scripts, raw data, credentials, etc.).
- Validate that no system framework bypasses exist on the rules set.</t>
  </si>
  <si>
    <t>WSTG-CONF-04</t>
  </si>
  <si>
    <t>Review Old Backup and Unreferenced Files for Sensitive Information</t>
  </si>
  <si>
    <t>- Find and analyse unreferenced files that might contain sensitive information.</t>
  </si>
  <si>
    <t>WSTG-CONF-05</t>
  </si>
  <si>
    <t>Enumerate Infrastructure and Application Admin Interfaces</t>
  </si>
  <si>
    <t>- Identify hidden administrator interfaces and functionality.</t>
  </si>
  <si>
    <t>WSTG-CONF-06</t>
  </si>
  <si>
    <t>Test HTTP Methods</t>
  </si>
  <si>
    <t>- Enumerate supported HTTP methods.
- Test for access control bypass.
- Test XST vulnerabilities.
- Test HTTP method overriding techniques.</t>
  </si>
  <si>
    <t>WSTG-CONF-07</t>
  </si>
  <si>
    <t>Test HTTP Strict Transport Security</t>
  </si>
  <si>
    <t>- Review the HSTS header and its validity.</t>
  </si>
  <si>
    <t>WSTG-CONF-08</t>
  </si>
  <si>
    <t>Test RIA cross domain policy</t>
  </si>
  <si>
    <t>- Review and validate the policy files.</t>
  </si>
  <si>
    <t>WSTG-CONF-09</t>
  </si>
  <si>
    <t>Test File Permission</t>
  </si>
  <si>
    <t>- Review and identify any rogue file permissions.</t>
  </si>
  <si>
    <t>WSTG-CONF-10</t>
  </si>
  <si>
    <t>Test for Subdomain Takeover</t>
  </si>
  <si>
    <t>- Enumerate all possible domains (previous and current).
- Identify forgotten or misconfigured domains.</t>
  </si>
  <si>
    <t>WSTG-CONF-11</t>
  </si>
  <si>
    <t>Test Cloud Storage</t>
  </si>
  <si>
    <t>- Assess that the access control configuration for the storage services is properly in place.</t>
  </si>
  <si>
    <t>Identity Management Testing</t>
  </si>
  <si>
    <t>WSTG-IDNT-01</t>
  </si>
  <si>
    <t>Test Role Definitions</t>
  </si>
  <si>
    <t>- Identify and document roles used by the application.
- Attempt to switch, change, or access another role.
- Review the granularity of the roles and the needs behind the permissions given.</t>
  </si>
  <si>
    <t>WSTG-IDNT-02</t>
  </si>
  <si>
    <t>Test User Registration Process</t>
  </si>
  <si>
    <t>- Verify that the identity requirements for user registration are aligned with business and security requirements.
- Validate the registration process.</t>
  </si>
  <si>
    <t>WSTG-IDNT-03</t>
  </si>
  <si>
    <t>Test Account Provisioning Process</t>
  </si>
  <si>
    <t>- Verify which accounts may provision other accounts and of what type.</t>
  </si>
  <si>
    <t>WSTG-IDNT-04</t>
  </si>
  <si>
    <t>Testing for Account Enumeration and Guessable User Account</t>
  </si>
  <si>
    <t>- Review processes that pertain to user identification (*e.g.* registration, login, etc.).
- Enumerate users where possible through response analysis.</t>
  </si>
  <si>
    <t>WSTG-IDNT-05</t>
  </si>
  <si>
    <t>Testing for Weak or unenforced username policy</t>
  </si>
  <si>
    <t>- Determine whether a consistent account name structure renders the application vulnerable to account enumeration.
- Determine whether the application's error messages permit account enumeration.</t>
  </si>
  <si>
    <t>Authentication Testing</t>
  </si>
  <si>
    <t>WSTG-ATHN-01</t>
  </si>
  <si>
    <t>Testing for Credentials Transported over an Encrypted Channel</t>
  </si>
  <si>
    <t>- Assess whether any use case of the web site or application causes the server or the client to exchange credentials without encryption.</t>
  </si>
  <si>
    <t>WSTG-ATHN-02</t>
  </si>
  <si>
    <t>Testing for Default Credentials</t>
  </si>
  <si>
    <t>- Enumerate the applications for default credentials and validate if they still exist.
- Review and assess new user accounts and if they are created with any defaults or identifiable patterns.</t>
  </si>
  <si>
    <t>WSTG-ATHN-03</t>
  </si>
  <si>
    <t>Testing for Weak Lock Out Mechanism</t>
  </si>
  <si>
    <t>- Evaluate the account lockout mechanism's ability to mitigate brute force password guessing.- Evaluate the unlock mechanism's resistance to unauthorized account unlocking.</t>
  </si>
  <si>
    <t>WSTG-ATHN-04</t>
  </si>
  <si>
    <t>Testing for Bypassing Authentication Schema</t>
  </si>
  <si>
    <t>- Ensure that authentication is applied across all services that require it.</t>
  </si>
  <si>
    <t>WSTG-ATHN-05</t>
  </si>
  <si>
    <t>Testing for Vulnerable Remember Password</t>
  </si>
  <si>
    <t>- Validate that the generated session is managed securely and do not put the user's credentials in danger.</t>
  </si>
  <si>
    <t>WSTG-ATHN-06</t>
  </si>
  <si>
    <t>Testing for Browser Cache Weaknesses</t>
  </si>
  <si>
    <t>- Review if the application stores sensitive information on the client side.
- Review if access can occur without authorization.</t>
  </si>
  <si>
    <t>WSTG-ATHN-07</t>
  </si>
  <si>
    <t>Testing for Weak Password Policy</t>
  </si>
  <si>
    <t>- Determine the resistance of the application against brute force password guessing using available password dictionaries by evaluating the length, complexity, reuse, and aging requirements of passwords.</t>
  </si>
  <si>
    <t>WSTG-ATHN-08</t>
  </si>
  <si>
    <t>Testing for Weak Security Question Answer</t>
  </si>
  <si>
    <t>- Determine the complexity and how straight-forward the questions are.
- Assess possible user answers and brute force capabilities.</t>
  </si>
  <si>
    <t>WSTG-ATHN-09</t>
  </si>
  <si>
    <t>Testing for Weak Password Change or Reset Functionalities</t>
  </si>
  <si>
    <t>- Determine the resistance of the application to subversion of the account change process allowing someone to change the password of an account.
- Determine the resistance of the passwords reset functionality against guessing or bypassing.</t>
  </si>
  <si>
    <t>WSTG-ATHN-10</t>
  </si>
  <si>
    <t>Testing for Weaker Authentication in Alternative Channel</t>
  </si>
  <si>
    <t>- Identify alternative authentication channels.
- Assess the security measures used and if any bypasses exists on the alternative channels.</t>
  </si>
  <si>
    <t xml:space="preserve">Authorization Testing </t>
  </si>
  <si>
    <t>WSTG-ATHZ-01</t>
  </si>
  <si>
    <t>Testing Directory Traversal File Include</t>
  </si>
  <si>
    <t>- Identify injection points that pertain to path traversal.
- Assess bypassing techniques and identify the extent of path traversal.</t>
  </si>
  <si>
    <t>WSTG-ATHZ-02</t>
  </si>
  <si>
    <t>Testing for Bypassing Authorization Schema</t>
  </si>
  <si>
    <t>- Assess if horizontal or vertical access is possible.</t>
  </si>
  <si>
    <t>WSTG-ATHZ-03</t>
  </si>
  <si>
    <t>Testing for Privilege Escalation</t>
  </si>
  <si>
    <t>- Identify injection points related to privilege manipulation.
- Fuzz or otherwise attempt to bypass security measures.</t>
  </si>
  <si>
    <t>WSTG-ATHZ-04</t>
  </si>
  <si>
    <t>Testing for Insecure Direct Object References</t>
  </si>
  <si>
    <t>- Identify points where object references may occur.
- Assess the access control measures and if they're vulnerable to IDOR.</t>
  </si>
  <si>
    <t>Session Management Testing</t>
  </si>
  <si>
    <t>WSTG-SESS-01</t>
  </si>
  <si>
    <t>Testing for Session Management Schema</t>
  </si>
  <si>
    <t>- Gather session tokens, for the same user and for different users where possible.
- Analyze and ensure that enough randomness exists to stop session forging attacks.
- Modify cookies that are not signed and contain information that can be manipulated.</t>
  </si>
  <si>
    <t>WSTG-SESS-02</t>
  </si>
  <si>
    <t>Testing for Cookies Attributes</t>
  </si>
  <si>
    <t>- Ensure that the proper security configuration is set for cookies.</t>
  </si>
  <si>
    <t>WSTG-SESS-03</t>
  </si>
  <si>
    <t>Testing for Session Fixation</t>
  </si>
  <si>
    <t>- Analyze the authentication mechanism and its flow.
- Force cookies and assess the impact.</t>
  </si>
  <si>
    <t>WSTG-SESS-04</t>
  </si>
  <si>
    <t>Testing for Exposed Session Variables</t>
  </si>
  <si>
    <t>- Ensure that proper encryption is implemented.
- Review the caching configuration.
- Assess the channel and methods' security.</t>
  </si>
  <si>
    <t>WSTG-SESS-05</t>
  </si>
  <si>
    <t>Testing for Cross Site Request Forgery</t>
  </si>
  <si>
    <t>- Determine whether it is possible to initiate requests on a user's behalf that are not initiated by the user.</t>
  </si>
  <si>
    <t>WSTG-SESS-06</t>
  </si>
  <si>
    <t>Testing for Logout Functionality</t>
  </si>
  <si>
    <t>- Assess the logout UI.
- Analyze the session timeout and if the session is properly killed after logout.</t>
  </si>
  <si>
    <t>WSTG-SESS-07</t>
  </si>
  <si>
    <t>Testing Session Timeout</t>
  </si>
  <si>
    <t>- Validate that a hard session timeout exists.</t>
  </si>
  <si>
    <t>WSTG-SESS-08</t>
  </si>
  <si>
    <t>Testing for Session Puzzling</t>
  </si>
  <si>
    <t>- Identify all session variables.
- Break the logical flow of session generation.</t>
  </si>
  <si>
    <t>WSTG-SESS-09</t>
  </si>
  <si>
    <t>Testing for Session Hijacking</t>
  </si>
  <si>
    <t>- Identify vulnerable session cookies.
- Hijack vulnerable cookies and assess the risk level.</t>
  </si>
  <si>
    <t>Data Validation Testing</t>
  </si>
  <si>
    <t>WSTG-INPV-01</t>
  </si>
  <si>
    <t>Testing for Reflected Cross Site Scripting</t>
  </si>
  <si>
    <t>- Identify variables that are reflected in responses.
- Assess the input they accept and the encoding that gets applied on return (if any).</t>
  </si>
  <si>
    <t>WSTG-INPV-02</t>
  </si>
  <si>
    <t>Testing for Stored Cross Site Scripting</t>
  </si>
  <si>
    <t>- Identify stored input that is reflected on the client-side.
- Assess the input they accept and the encoding that gets applied on return (if any).</t>
  </si>
  <si>
    <t>WSTG-INPV-03</t>
  </si>
  <si>
    <t>Testing for HTTP Verb Tampering</t>
  </si>
  <si>
    <t>WSTG-INPV-04</t>
  </si>
  <si>
    <t>Testing for HTTP Parameter Pollution</t>
  </si>
  <si>
    <t>- Identify the backend and the parsing method used.
- Assess injection points and try bypassing input filters using HPP.</t>
  </si>
  <si>
    <t>WSTG-INPV-05</t>
  </si>
  <si>
    <t>Testing for SQL Injection</t>
  </si>
  <si>
    <t>- Identify SQL injection points.
- Assess the severity of the injection and the level of access that can be achieved through it.</t>
  </si>
  <si>
    <t>WSTG-INPV-06</t>
  </si>
  <si>
    <t>Testing for LDAP Injection</t>
  </si>
  <si>
    <t>- Identify LDAP injection points.
- Assess the severity of the injection.</t>
  </si>
  <si>
    <t>WSTG-INPV-07</t>
  </si>
  <si>
    <t>Testing for XML Injection</t>
  </si>
  <si>
    <t>- Identify XML injection points.
- Assess the types of exploits that can be attained and their severities.</t>
  </si>
  <si>
    <t>WSTG-INPV-08</t>
  </si>
  <si>
    <t>Testing for SSI Injection</t>
  </si>
  <si>
    <t>- Identify SSI injection points.
- Assess the severity of the injection.</t>
  </si>
  <si>
    <t>WSTG-INPV-09</t>
  </si>
  <si>
    <t>Testing for XPath Injection</t>
  </si>
  <si>
    <t>- Identify XPATH injection points.</t>
  </si>
  <si>
    <t>WSTG-INPV-10</t>
  </si>
  <si>
    <t>Testing for IMAP SMTP Injection</t>
  </si>
  <si>
    <t>- Identify IMAP/SMTP injection points.
- Understand the data flow and deployment structure of the system.
- Assess the injection impacts.</t>
  </si>
  <si>
    <t>WSTG-INPV-11</t>
  </si>
  <si>
    <t>Testing for Code Injection</t>
  </si>
  <si>
    <t>- Identify injection points where you can inject code into the application.
- Assess the injection severity.</t>
  </si>
  <si>
    <t>WSTG-INPV-12</t>
  </si>
  <si>
    <t>Testing for Command Injection</t>
  </si>
  <si>
    <t>- Identify and assess the command injection points.</t>
  </si>
  <si>
    <t>WSTG-INPV-13</t>
  </si>
  <si>
    <t>Testing for Format String Injection</t>
  </si>
  <si>
    <t>- Assess whether injecting format string conversion specifiers into user-controlled fields causes undesired behaviour from the application.</t>
  </si>
  <si>
    <t>WSTG-INPV-14</t>
  </si>
  <si>
    <t>Testing for Incubated Vulnerability</t>
  </si>
  <si>
    <t>- Identify injections that are stored and require a recall step to the stored injection.
- Understand how a recall step could occur.
- Set listeners or activate the recall step if possible.</t>
  </si>
  <si>
    <t>WSTG-INPV-15</t>
  </si>
  <si>
    <t>Testing for HTTP Splitting Smuggling</t>
  </si>
  <si>
    <t>- Assess if the application is vulnerable to splitting, identifying what possible attacks are achievable.
- Assess if the chain of communication is vulnerable to smuggling, identifying what possible attacks are achievable.</t>
  </si>
  <si>
    <t>WSTG-INPV-16</t>
  </si>
  <si>
    <t>Testing for HTTP Incoming Requests</t>
  </si>
  <si>
    <t>- Monitor all incoming and outgoing HTTP requests to the Web Server to inspect any suspicious requests.
- Monitor HTTP traffic without changes of end user Browser proxy or client-side application.</t>
  </si>
  <si>
    <t>WSTG-INPV-17</t>
  </si>
  <si>
    <t>Testing for Host Header Injection</t>
  </si>
  <si>
    <t>- Assess if the Host header is being parsed dynamically in the application.
- Bypass security controls that rely on the header.</t>
  </si>
  <si>
    <t>WSTG-INPV-18</t>
  </si>
  <si>
    <t>Testing for Server-side Template Injection</t>
  </si>
  <si>
    <t>- Detect template injection vulnerability points.
- Identify the templating engine.
- Build the exploit.</t>
  </si>
  <si>
    <t>WSTG-INPV-19</t>
  </si>
  <si>
    <t>Testing for Server-Side Request Forgery</t>
  </si>
  <si>
    <t>- Identify SSRF injection points.
- Test if the injection points are exploitable.
- Assess the severity of the vulnerability.</t>
  </si>
  <si>
    <t>Error Handling</t>
  </si>
  <si>
    <t>WSTG-ERRH-01</t>
  </si>
  <si>
    <t>Testing for Improper Error Handling</t>
  </si>
  <si>
    <t>- Identify existing error output.
- Analyze the different output returned.</t>
  </si>
  <si>
    <t>WSTG-ERRH-02</t>
  </si>
  <si>
    <t>Testing for Stack Traces</t>
  </si>
  <si>
    <t>Cryptography</t>
  </si>
  <si>
    <t>WSTG-CRYP-01</t>
  </si>
  <si>
    <t>Testing for Weak Transport Layer Security</t>
  </si>
  <si>
    <t>- Validate the service configuration.
- Review the digital certificate's cryptographic strength and validity.
- Ensure that the TLS security is not bypassable and is properly implemented across the application.</t>
  </si>
  <si>
    <t>WSTG-CRYP-02</t>
  </si>
  <si>
    <t>Testing for Padding Oracle</t>
  </si>
  <si>
    <t>- Identify encrypted messages that rely on padding.- Attempt to break the padding of the encrypted messages and analyze the returned error messages for further analysis.</t>
  </si>
  <si>
    <t>WSTG-CRYP-03</t>
  </si>
  <si>
    <t>Testing for Sensitive Information Sent via Unencrypted Channels</t>
  </si>
  <si>
    <t>- Identify sensitive information transmitted through the various channels.
- Assess the privacy and security of the channels used.</t>
  </si>
  <si>
    <t>WSTG-CRYP-04</t>
  </si>
  <si>
    <t>Testing for Weak Encryption</t>
  </si>
  <si>
    <t>- Provide a guideline for the identification weak encryption or hashing uses and implementations.</t>
  </si>
  <si>
    <t>Business logic Testing</t>
  </si>
  <si>
    <t>WSTG-BUSL-01</t>
  </si>
  <si>
    <t>Test Business Logic Data Validation</t>
  </si>
  <si>
    <t>- Identify data injection points.
- Validate that all checks are occurring on the back end and can't be bypassed.
- Attempt to break the format of the expected data and analyze how the application is handling it.</t>
  </si>
  <si>
    <t>WSTG-BUSL-02</t>
  </si>
  <si>
    <t>Test Ability to Forge Requests</t>
  </si>
  <si>
    <t>- Review the project documentation looking for guessable, predictable, or hidden functionality of fields.
- Insert logically valid data in order to bypass normal business logic workflow.</t>
  </si>
  <si>
    <t>WSTG-BUSL-03</t>
  </si>
  <si>
    <t>Test Integrity Checks</t>
  </si>
  <si>
    <t>- Review the project documentation for components of the system that move, store, or handle data.
- Determine what type of data is logically acceptable by the component and what types the system should guard against.
- Determine who should be allowed to modify or read that data in each component.
- Attempt to insert, update, or delete data values used by each component that should not be allowed per the business logic workflow.</t>
  </si>
  <si>
    <t>WSTG-BUSL-04</t>
  </si>
  <si>
    <t>Test for Process Timing</t>
  </si>
  <si>
    <t>- Review the project documentation for system functionality that may be impacted by time.
- Develop and execute misuse cases.</t>
  </si>
  <si>
    <t>WSTG-BUSL-05</t>
  </si>
  <si>
    <t>Test Number of Times a Function Can be Used Limits</t>
  </si>
  <si>
    <t>- Identify functions that must set limits to the times they can be called.
- Assess if there is a logical limit set on the functions and if it is properly validated.</t>
  </si>
  <si>
    <t>WSTG-BUSL-06</t>
  </si>
  <si>
    <t>Testing for the Circumvention of Work Flows</t>
  </si>
  <si>
    <t>- Review the project documentation for methods to skip or go through steps in the application process in a different order from the intended business logic flow.
- Develop a misuse case and try to circumvent every logic flow identified.</t>
  </si>
  <si>
    <t>WSTG-BUSL-07</t>
  </si>
  <si>
    <t>Test Defenses Against Application Mis-use</t>
  </si>
  <si>
    <t>- Generate notes from all tests conducted against the system.
- Review which tests had a different functionality based on aggressive input.
- Understand the defenses in place and verify if they are enough to protect the system against bypassing techniques.</t>
  </si>
  <si>
    <t>WSTG-BUSL-08</t>
  </si>
  <si>
    <t>Test Upload of Unexpected File Types</t>
  </si>
  <si>
    <t>- Review the project documentation for file types that are rejected by the system.
- Verify that the unwelcomed file types are rejected and handled safely.
- Verify that file batch uploads are secure and do not allow any bypass against the set security measures.</t>
  </si>
  <si>
    <t>WSTG-BUSL-09</t>
  </si>
  <si>
    <t>Test Upload of Malicious Files</t>
  </si>
  <si>
    <t>- Identify the file upload functionality.
- Review the project documentation to identify what file types are considered acceptable, and what types would be considered dangerous or malicious.
- Determine how the uploaded files are processed.
- Obtain or create a set of malicious files for testing.
- Try to upload the malicious files to the application and determine whether it is accepted and processed.</t>
  </si>
  <si>
    <t>Client Side Testing</t>
  </si>
  <si>
    <t>WSTG-CLNT-01</t>
  </si>
  <si>
    <t>Testing for DOM-Based Cross Site Scripting</t>
  </si>
  <si>
    <t>- Identify DOM sinks.
- Build payloads that pertain to every sink type.</t>
  </si>
  <si>
    <t>WSTG-CLNT-02</t>
  </si>
  <si>
    <t>Testing for JavaScript Execution</t>
  </si>
  <si>
    <t>- Identify sinks and possible JavaScript injection points.</t>
  </si>
  <si>
    <t>WSTG-CLNT-03</t>
  </si>
  <si>
    <t>Testing for HTML Injection</t>
  </si>
  <si>
    <t>- Identify HTML injection points and assess the severity of the injected content.</t>
  </si>
  <si>
    <t>WSTG-CLNT-04</t>
  </si>
  <si>
    <t>Testing for Client Side URL Redirect</t>
  </si>
  <si>
    <t>- Identify injection points that handle URLs or paths.
- Assess the locations that the system could redirect to.</t>
  </si>
  <si>
    <t>WSTG-CLNT-05</t>
  </si>
  <si>
    <t>Testing for CSS Injection</t>
  </si>
  <si>
    <t>- Identify CSS injection points.
- Assess the impact of the injection.</t>
  </si>
  <si>
    <t>WSTG-CLNT-06</t>
  </si>
  <si>
    <t>Testing for Client Side Resource Manipulation</t>
  </si>
  <si>
    <t>- Identify sinks with weak input validation.
- Assess the impact of the resource manipulation.</t>
  </si>
  <si>
    <t>WSTG-CLNT-07</t>
  </si>
  <si>
    <t>Test Cross Origin Resource Sharing</t>
  </si>
  <si>
    <t>- Identify endpoints that implement CORS.
- Ensure that the CORS configuration is secure or harmless.</t>
  </si>
  <si>
    <t>WSTG-CLNT-08</t>
  </si>
  <si>
    <t>Testing for Cross Site Flashing</t>
  </si>
  <si>
    <t>- Decompile and analyze the application's code.
- Assess sinks inputs and unsafe method usages.</t>
  </si>
  <si>
    <t>WSTG-CLNT-09</t>
  </si>
  <si>
    <t>Testing for Clickjacking</t>
  </si>
  <si>
    <t>- Understand security measures in place.
- Assess how strict the security measures are and if they are bypassable.</t>
  </si>
  <si>
    <t>WSTG-CLNT-10</t>
  </si>
  <si>
    <t>Testing WebSockets</t>
  </si>
  <si>
    <t>- Identify the usage of WebSockets.
- Assess its implementation by using the same tests on normal HTTP channels.</t>
  </si>
  <si>
    <t>WSTG-CLNT-11</t>
  </si>
  <si>
    <t>Test Web Messaging</t>
  </si>
  <si>
    <t>- Assess the security of the message's origin.
- Validate that it's using safe methods and validating its input.</t>
  </si>
  <si>
    <t>WSTG-CLNT-12</t>
  </si>
  <si>
    <t>Testing Browser Storage</t>
  </si>
  <si>
    <t>- Determine whether the website is storing sensitive data in client-side storage.
- The code handling of the storage objects should be examined for possibilities of injection attacks, such as utilizing unvalidated input or vulnerable libraries.</t>
  </si>
  <si>
    <t>WSTG-CLNT-13</t>
  </si>
  <si>
    <t>Testing for Cross Site Script Inclusion</t>
  </si>
  <si>
    <t>- Locate sensitive data across the system.
- Assess the leakage of sensitive data through various techniques.</t>
  </si>
  <si>
    <t>API Testing</t>
  </si>
  <si>
    <t>WSTG-APIT-01</t>
  </si>
  <si>
    <t>Testing GraphQL</t>
  </si>
  <si>
    <t>- Assess that a secure and production-ready configuration is deployed.
- Validate all input fields against generic attacks.
- Ensure that proper access controls are applied.</t>
  </si>
  <si>
    <t>l</t>
  </si>
  <si>
    <t>Pass</t>
  </si>
  <si>
    <t>Issues</t>
  </si>
  <si>
    <t>Stored XSS</t>
  </si>
  <si>
    <t>Wordpress v5.8.1 is vulnerbale to Multiple Vulnerabilities</t>
  </si>
  <si>
    <t>It was observerd that website is using lower versions of wordpress 
Current version: v5.8.1
Latest version: v6.0</t>
  </si>
  <si>
    <t>Website could be vulnerable to the following:
1. A data exposure vulnerability within the REST API
2. Cross-Site Scripting (XSS) vulnerability</t>
  </si>
  <si>
    <t>High</t>
  </si>
  <si>
    <t>Update to WordPress version 5.8.1 or latest.</t>
  </si>
  <si>
    <t>Stored Cross-Site Scripting</t>
  </si>
  <si>
    <r>
      <t xml:space="preserve">It is observed that website is vulnerable to stored cross-site scripting
</t>
    </r>
    <r>
      <rPr>
        <b/>
        <sz val="11"/>
        <color theme="1"/>
        <rFont val="Calibri"/>
        <family val="2"/>
        <scheme val="minor"/>
      </rPr>
      <t xml:space="preserve">URL: </t>
    </r>
    <r>
      <rPr>
        <sz val="11"/>
        <color theme="1"/>
        <rFont val="Calibri"/>
        <family val="2"/>
        <scheme val="minor"/>
      </rPr>
      <t xml:space="preserve">https://muthootchits.com/pay.php
affected 
</t>
    </r>
    <r>
      <rPr>
        <b/>
        <sz val="11"/>
        <color theme="1"/>
        <rFont val="Calibri"/>
        <family val="2"/>
        <scheme val="minor"/>
      </rPr>
      <t xml:space="preserve">Parameter: </t>
    </r>
    <r>
      <rPr>
        <sz val="11"/>
        <color theme="1"/>
        <rFont val="Calibri"/>
        <family val="2"/>
        <scheme val="minor"/>
      </rPr>
      <t>customername</t>
    </r>
  </si>
  <si>
    <t>On the vulnerable parameter attack can perform is embedded permanently on the parameter and will run the script everything that page or parameter is visited which can cause any malicious scrpit to run and affect the client as well as the server</t>
  </si>
  <si>
    <t>Filtering of special characters which include:
* `&amp;` * `&lt;` * `&gt;` * `'` * `'` * `/`
Implement HTML entity encoding is converting</t>
  </si>
  <si>
    <r>
      <t xml:space="preserve">It is observed that website is vulnerable to stored cross-site scripting
</t>
    </r>
    <r>
      <rPr>
        <b/>
        <sz val="11"/>
        <color theme="1"/>
        <rFont val="Calibri"/>
        <family val="2"/>
        <scheme val="minor"/>
      </rPr>
      <t>URL:</t>
    </r>
    <r>
      <rPr>
        <sz val="11"/>
        <color theme="1"/>
        <rFont val="Calibri"/>
        <family val="2"/>
        <scheme val="minor"/>
      </rPr>
      <t xml:space="preserve"> https://muthootchits.com/contact-us/</t>
    </r>
    <r>
      <rPr>
        <b/>
        <sz val="11"/>
        <color theme="1"/>
        <rFont val="Calibri"/>
        <family val="2"/>
        <scheme val="minor"/>
      </rPr>
      <t xml:space="preserve">
Parameter: </t>
    </r>
    <r>
      <rPr>
        <sz val="11"/>
        <color theme="1"/>
        <rFont val="Calibri"/>
        <family val="2"/>
        <scheme val="minor"/>
      </rPr>
      <t>firstname</t>
    </r>
  </si>
  <si>
    <t>On the vulnerable parameter an attacker can embed a permanent malicious script which will execute itself on every visit done by the user and it will affect the client and server</t>
  </si>
  <si>
    <t>Cross-Site Scripting</t>
  </si>
  <si>
    <r>
      <t xml:space="preserve">It was observed that website is vulnerable to XSS vulnerability
</t>
    </r>
    <r>
      <rPr>
        <b/>
        <sz val="11"/>
        <color theme="1"/>
        <rFont val="Calibri"/>
        <family val="2"/>
        <scheme val="minor"/>
      </rPr>
      <t xml:space="preserve">URL: </t>
    </r>
    <r>
      <rPr>
        <sz val="11"/>
        <color theme="1"/>
        <rFont val="Calibri"/>
        <family val="2"/>
        <scheme val="minor"/>
      </rPr>
      <t xml:space="preserve">https://muthootchits.com/thank-you/?RefId=
</t>
    </r>
    <r>
      <rPr>
        <b/>
        <sz val="11"/>
        <color theme="1"/>
        <rFont val="Calibri"/>
        <family val="2"/>
        <scheme val="minor"/>
      </rPr>
      <t xml:space="preserve">Parameter: </t>
    </r>
    <r>
      <rPr>
        <sz val="11"/>
        <color theme="1"/>
        <rFont val="Calibri"/>
        <family val="2"/>
        <scheme val="minor"/>
      </rPr>
      <t>Refld=</t>
    </r>
  </si>
  <si>
    <t>pply context-dependent encoding and/or validation to user input rendered on a page</t>
  </si>
  <si>
    <r>
      <t xml:space="preserve">It was observed that website is vulnerable to XSS vulnerability
</t>
    </r>
    <r>
      <rPr>
        <b/>
        <sz val="11"/>
        <color theme="1"/>
        <rFont val="Calibri"/>
        <family val="2"/>
        <scheme val="minor"/>
      </rPr>
      <t xml:space="preserve">URL: </t>
    </r>
    <r>
      <rPr>
        <sz val="11"/>
        <color theme="1"/>
        <rFont val="Calibri"/>
        <family val="2"/>
        <scheme val="minor"/>
      </rPr>
      <t>https://muthootchits.com/customer-detail/?TempChitNo=&amp;crediteSalary=&amp;monthlyEMI=&amp;otherIncome=&amp;planningAmt=</t>
    </r>
    <r>
      <rPr>
        <b/>
        <sz val="11"/>
        <color theme="1"/>
        <rFont val="Calibri"/>
        <family val="2"/>
        <scheme val="minor"/>
      </rPr>
      <t xml:space="preserve">
Paramater: </t>
    </r>
    <r>
      <rPr>
        <sz val="11"/>
        <color theme="1"/>
        <rFont val="Calibri"/>
        <family val="2"/>
        <scheme val="minor"/>
      </rPr>
      <t>TempChitNo</t>
    </r>
  </si>
  <si>
    <t>Attacker can use javascript functions to fetch or process the function on the client side to gain sensitive information.
A malicious user can steal cookies and use them to gain access to the application.</t>
  </si>
  <si>
    <t>HTML Injection</t>
  </si>
  <si>
    <r>
      <t xml:space="preserve">It is observed that webiste is vulnerable to HTML injection vulnerability
</t>
    </r>
    <r>
      <rPr>
        <b/>
        <sz val="11"/>
        <color theme="1"/>
        <rFont val="Calibri"/>
        <family val="2"/>
        <scheme val="minor"/>
      </rPr>
      <t xml:space="preserve">URL: </t>
    </r>
    <r>
      <rPr>
        <sz val="11"/>
        <color theme="1"/>
        <rFont val="Calibri"/>
        <family val="2"/>
        <scheme val="minor"/>
      </rPr>
      <t>https://muthootchits.com/register/</t>
    </r>
    <r>
      <rPr>
        <b/>
        <sz val="11"/>
        <color theme="1"/>
        <rFont val="Calibri"/>
        <family val="2"/>
        <scheme val="minor"/>
      </rPr>
      <t xml:space="preserve">
Paramater: </t>
    </r>
    <r>
      <rPr>
        <sz val="11"/>
        <color theme="1"/>
        <rFont val="Calibri"/>
        <family val="2"/>
        <scheme val="minor"/>
      </rPr>
      <t>name</t>
    </r>
    <r>
      <rPr>
        <b/>
        <sz val="11"/>
        <color theme="1"/>
        <rFont val="Calibri"/>
        <family val="2"/>
        <scheme val="minor"/>
      </rPr>
      <t xml:space="preserve">
</t>
    </r>
  </si>
  <si>
    <t xml:space="preserve">On the vulnerable parameter attacker will crafts malicious link, including his injected HTML content, and sends it to a user via email
Attacker can deface the website which can be harm to the reputation to the organization </t>
  </si>
  <si>
    <t>Your script should filter metacharacters from user input.</t>
  </si>
  <si>
    <t xml:space="preserve">Weak Password Policy   </t>
  </si>
  <si>
    <r>
      <t xml:space="preserve">It is observed that the URL is using a weak password
</t>
    </r>
    <r>
      <rPr>
        <b/>
        <sz val="11"/>
        <color theme="1"/>
        <rFont val="Calibri"/>
        <family val="2"/>
        <scheme val="minor"/>
      </rPr>
      <t>URL:</t>
    </r>
    <r>
      <rPr>
        <sz val="11"/>
        <color theme="1"/>
        <rFont val="Calibri"/>
        <family val="2"/>
        <scheme val="minor"/>
      </rPr>
      <t xml:space="preserve"> https://muthootchits.com/register</t>
    </r>
  </si>
  <si>
    <t>An attacker can guess the credentials required to access this page using bruteforcing or dictionary attack.</t>
  </si>
  <si>
    <t>Enforce a strong password policy. Don't permit weak passwords or passwords based on dictionary words.</t>
  </si>
  <si>
    <t>SQL Injection</t>
  </si>
  <si>
    <r>
      <t xml:space="preserve">It is observed that website is vulnerable to SQLinjection vulnerability
</t>
    </r>
    <r>
      <rPr>
        <b/>
        <sz val="11"/>
        <color theme="1"/>
        <rFont val="Calibri"/>
        <family val="2"/>
        <scheme val="minor"/>
      </rPr>
      <t>URL:</t>
    </r>
    <r>
      <rPr>
        <sz val="11"/>
        <color theme="1"/>
        <rFont val="Calibri"/>
        <family val="2"/>
        <scheme val="minor"/>
      </rPr>
      <t xml:space="preserve"> https://muthootchits.com/products/id=1234
</t>
    </r>
    <r>
      <rPr>
        <b/>
        <sz val="11"/>
        <color theme="1"/>
        <rFont val="Calibri"/>
        <family val="2"/>
        <scheme val="minor"/>
      </rPr>
      <t>Paramerter:</t>
    </r>
    <r>
      <rPr>
        <sz val="11"/>
        <color theme="1"/>
        <rFont val="Calibri"/>
        <family val="2"/>
        <scheme val="minor"/>
      </rPr>
      <t xml:space="preserve"> id=</t>
    </r>
  </si>
  <si>
    <t>Attacker can craft SQL commands which are injected from an application form into the database, it is possible in some cases to change the database content or dump the database information (like credit card data or passwords) so that they will be visible to the attacker.
It can also be used to delete data, change data, or allow attackers to bypass a login form without needing to guess the password.</t>
  </si>
  <si>
    <t>Use parameterized queries when dealing with SQL queries that contain user input. Parameterized queries allow the database to understand which parts of the SQL query should be considered as user input, therefore solving SQL injection.</t>
  </si>
  <si>
    <t>Sassy Social Share v-3.3.31 Reflected Cross-Site Scripting [CVE-2021-24746]</t>
  </si>
  <si>
    <r>
      <t xml:space="preserve">It is observed that the plugin Sassy Social Share v-3.3.31 does not escape the viewed post URL before outputting it back in onclick attributes when the "Enable 'More' icon" option is enabled (which is the default setting), leading to a Reflected Cross-Site Scripting issue
</t>
    </r>
    <r>
      <rPr>
        <b/>
        <sz val="11"/>
        <color theme="1"/>
        <rFont val="Calibri"/>
        <family val="2"/>
        <scheme val="minor"/>
      </rPr>
      <t>URL:</t>
    </r>
    <r>
      <rPr>
        <sz val="11"/>
        <color theme="1"/>
        <rFont val="Calibri"/>
        <family val="2"/>
        <scheme val="minor"/>
      </rPr>
      <t xml:space="preserve"> https://muthootchits.com/wp-content/plugins/sassy-social-share/readme.txt</t>
    </r>
  </si>
  <si>
    <t>The vulnerability provided a way for subscriber level users to gain remote code execution and take over a vulnerable site.</t>
  </si>
  <si>
    <t>Medium</t>
  </si>
  <si>
    <t xml:space="preserve">Update the WordPress Sassy Social Share plugin to the latest available version (at least 3.3.40). </t>
  </si>
  <si>
    <t xml:space="preserve">Directory listings </t>
  </si>
  <si>
    <r>
      <t xml:space="preserve">It was observed that the website is vulnerable to directory listing vulnerability
</t>
    </r>
    <r>
      <rPr>
        <b/>
        <sz val="11"/>
        <color theme="1"/>
        <rFont val="Calibri"/>
        <family val="2"/>
        <scheme val="minor"/>
      </rPr>
      <t>URL:</t>
    </r>
    <r>
      <rPr>
        <sz val="11"/>
        <color theme="1"/>
        <rFont val="Calibri"/>
        <family val="2"/>
        <scheme val="minor"/>
      </rPr>
      <t xml:space="preserve"> https://muthootchits.com/wp-includes
https://muthootchits.com/wp-content/uploads/
https://muthootchits.com/wp-admin/js
https://muthootchits.com/wp-admin/images/
https://muthootchits.com/wp-admin/maint/</t>
    </r>
  </si>
  <si>
    <t>An attacker can see the files located in the directory and could potentially access files which disclose sensitive information.</t>
  </si>
  <si>
    <t>You should make sure no sensitive information is disclosed or you may want to restrict directory listings from the web server configuration.</t>
  </si>
  <si>
    <t>CORS Misconfiguration</t>
  </si>
  <si>
    <r>
      <t xml:space="preserve">It was observed that site specifies the header Access-Control-Allow-Credentials: true.
</t>
    </r>
    <r>
      <rPr>
        <b/>
        <sz val="11"/>
        <color theme="1"/>
        <rFont val="Calibri"/>
        <family val="2"/>
        <scheme val="minor"/>
      </rPr>
      <t xml:space="preserve">URL: </t>
    </r>
    <r>
      <rPr>
        <sz val="11"/>
        <color theme="1"/>
        <rFont val="Calibri"/>
        <family val="2"/>
        <scheme val="minor"/>
      </rPr>
      <t>https://muthootchits.com/wp-json</t>
    </r>
  </si>
  <si>
    <t>Attacker would treat many victims to visit attacker's website, if victim is logged in, then his personal information is recorded in attacker's server.
Site specifies the header Access-Control-Allow-Credentials: true, third-party sites may be able to carry out privileged actions and retrieve sensitive information.</t>
  </si>
  <si>
    <t>Rather than using a wildcard or programmatically verifying supplied origins, use a whitelist of trusted domains.</t>
  </si>
  <si>
    <t>XML-RPC Enabled</t>
  </si>
  <si>
    <r>
      <t xml:space="preserve">It is observed that website has xml-rpc file enbled
</t>
    </r>
    <r>
      <rPr>
        <b/>
        <sz val="11"/>
        <color theme="1"/>
        <rFont val="Calibri"/>
        <family val="2"/>
        <scheme val="minor"/>
      </rPr>
      <t>URL:</t>
    </r>
    <r>
      <rPr>
        <sz val="11"/>
        <color theme="1"/>
        <rFont val="Calibri"/>
        <family val="2"/>
        <scheme val="minor"/>
      </rPr>
      <t xml:space="preserve"> https://muthootchits.com/xmlrpc.php</t>
    </r>
  </si>
  <si>
    <t xml:space="preserve">Attacker can view the provided sytem.method list which are used in the website using POST attack.
An attacker can abuse this interface to brute force authentication credentials using API calls such as wp.getUsersBlogs.
</t>
  </si>
  <si>
    <t>It is possible to disable the XML-RPC script if you do not want to use it. Consult references for a WordPress plugin that does that. If you don't want to disable XML-RPC you can monitor for XML-RPC authentication failures with a Web Application Firewall like ModSecurity.</t>
  </si>
  <si>
    <t>Wordpress Username Enumeration</t>
  </si>
  <si>
    <r>
      <t xml:space="preserve">It is observed that website is vulnerable to username enumeration attack/vulnerability
</t>
    </r>
    <r>
      <rPr>
        <b/>
        <sz val="11"/>
        <color theme="1"/>
        <rFont val="Calibri"/>
        <family val="2"/>
        <scheme val="minor"/>
      </rPr>
      <t>URL:</t>
    </r>
    <r>
      <rPr>
        <sz val="11"/>
        <color theme="1"/>
        <rFont val="Calibri"/>
        <family val="2"/>
        <scheme val="minor"/>
      </rPr>
      <t xml:space="preserve"> https://muthootchits.com/chits-admin/</t>
    </r>
  </si>
  <si>
    <t>Attacker can enumerate username by bruteforcing or by observing the error messages.
Which can lead to sensitive information disclosure.</t>
  </si>
  <si>
    <t>You can use an .htaccess rewrite rule to prevent this disclosure but you should also be sure to use nicknames to avoid disclosing usernames.</t>
  </si>
  <si>
    <t>Vulnerable JavaScript libraries</t>
  </si>
  <si>
    <r>
      <t xml:space="preserve">It is observed that the website is using v3.3.1 jquery library version
</t>
    </r>
    <r>
      <rPr>
        <b/>
        <sz val="11"/>
        <color theme="1"/>
        <rFont val="Calibri"/>
        <family val="2"/>
        <scheme val="minor"/>
      </rPr>
      <t>URL:</t>
    </r>
    <r>
      <rPr>
        <sz val="11"/>
        <color theme="1"/>
        <rFont val="Calibri"/>
        <family val="2"/>
        <scheme val="minor"/>
      </rPr>
      <t xml:space="preserve"> https://muthootchits.com/wp-admin/jquery-3.3.1.js</t>
    </r>
  </si>
  <si>
    <t>JavaScript library’s security vulnerabilities can be exploited to perform cross-site scripting, cross-site request forgery, and buffer overflow.</t>
  </si>
  <si>
    <t>Upgrade to the latest version and remove libraries that are no longer in use to reduce your attack surface.</t>
  </si>
  <si>
    <t>Cookies without HttpOnly flag set</t>
  </si>
  <si>
    <t>It was identified that one more cookies not marked as HTTPOnly.
HTTPOnly cookies cannot be read by client-side scripts, therefore marking a cookie as HTTPOnly can provide an additional layer of protection against cross-site scripting attacks</t>
  </si>
  <si>
    <t>During a cross-site scripting attack, an attacker might easily access cookies and hijack the victim's session.</t>
  </si>
  <si>
    <t xml:space="preserve">Mark the cookie as HTTPOnly. This will be an extra layer of defense against XSS. </t>
  </si>
  <si>
    <t>Cookies without Secure flag set</t>
  </si>
  <si>
    <t>It was identified that one or more cookies are not marked as secure, and transmitted over HTTPS.
This means the cookie could potentially be stolen by an attacker who can successfully intercept and decrypt the traffic, or following a successful man-in-the-middle attack</t>
  </si>
  <si>
    <t>This cookie will be transmitted over a HTTP connection, therefore if this cookie is important (such as a session cookie), an attacker might intercept it and hijack a victim's session. If the attacker can carry out a man-in-the-middle attack, he/she can force the victim to make an HTTP request to steal the cookie.</t>
  </si>
  <si>
    <t>Mark all cookies used within the application as secure.</t>
  </si>
  <si>
    <t>Password autocompletion no disabled</t>
  </si>
  <si>
    <r>
      <t xml:space="preserve">It was observed that the website has password autocomplete enabled.
</t>
    </r>
    <r>
      <rPr>
        <b/>
        <sz val="11"/>
        <color theme="1"/>
        <rFont val="Calibri"/>
        <family val="2"/>
        <scheme val="minor"/>
      </rPr>
      <t>URL:</t>
    </r>
    <r>
      <rPr>
        <sz val="11"/>
        <color theme="1"/>
        <rFont val="Calibri"/>
        <family val="2"/>
        <scheme val="minor"/>
      </rPr>
      <t xml:space="preserve"> https://muthootchits.com/new-customer-login/</t>
    </r>
  </si>
  <si>
    <t>By not providing AutoComplete=off to the fields in the form, values that can be sensitive in their nature, for example credit card numbers, password, etc may be cached and saved by the browser acce5ssing the site.
This could lead to its compromise or re-usage without the user’s consent or approval.</t>
  </si>
  <si>
    <t>The password autocomplete should be disabled in sensitive applications.To disable autocomplete, you may use a code similar to: &lt;INPUT TYPE="password" AUTOCOMPLETE="off"&gt;</t>
  </si>
  <si>
    <t>Host Header Injection</t>
  </si>
  <si>
    <t>It is observed that website is vulnerable to Host header injections</t>
  </si>
  <si>
    <t>Tampering of host header can lead to
1) Web Cache Poisoning-Manipulating caching systems into storing a page generated with a malicious Host and serving it to others.
2) Password Reset Poisoning
3) Cross Site Scripting
4) Access to internal hosts</t>
  </si>
  <si>
    <t>The web application should use the SERVER_NAME instead of the Host header. It should also create a dummy vhost that catches all requests with unrecognized Host headers.</t>
  </si>
  <si>
    <t>Improper error handling (database error messages)</t>
  </si>
  <si>
    <r>
      <t xml:space="preserve">It was observed that website is providing database information as error message
</t>
    </r>
    <r>
      <rPr>
        <b/>
        <sz val="11"/>
        <color theme="1"/>
        <rFont val="Calibri"/>
        <family val="2"/>
        <scheme val="minor"/>
      </rPr>
      <t>URL:</t>
    </r>
    <r>
      <rPr>
        <sz val="11"/>
        <color theme="1"/>
        <rFont val="Calibri"/>
        <family val="2"/>
        <scheme val="minor"/>
      </rPr>
      <t xml:space="preserve"> www.abc.com/pacman</t>
    </r>
  </si>
  <si>
    <t xml:space="preserve">Attacker can harvest the attack based on the information provided which can be database name, databse version, etc. </t>
  </si>
  <si>
    <t>When errors occur, the site should respond with a specifically designed result that is helpful to the user without revealing unnecessary internal details.</t>
  </si>
  <si>
    <t>Jboss WildFly 11.0 Multiple Vulnerabilities</t>
  </si>
  <si>
    <t>It was observed that the website is using lower verisons of Jboss WildFly.
Current version: 11.0
Latest version:  27.0. 0</t>
  </si>
  <si>
    <t>Attacker can use this information and harvest an attack based in the vulnerable information.</t>
  </si>
  <si>
    <t>Update the server to its latest version 27.0.0</t>
  </si>
  <si>
    <t>HSTS not Implemented</t>
  </si>
  <si>
    <t>It was detected that your web application doesn't implement HTTP Strict Transport Security (HSTS) as the Strict Transport Security header is missing from the response</t>
  </si>
  <si>
    <t>As the communication is done via HTTP, the site will be vulnerable to man in the middle attack(MITM).</t>
  </si>
  <si>
    <t>Low</t>
  </si>
  <si>
    <t>Configure your webserver to redirect HTTP requests to HTTPS.
        Strict-Transport-Security: max-age=31536000; includeSubDomains; preload</t>
  </si>
  <si>
    <t>HTTP OPTIONS Method Enabled</t>
  </si>
  <si>
    <r>
      <t xml:space="preserve">It was observed that web servers respond to the OPTIONS HTTP method
</t>
    </r>
    <r>
      <rPr>
        <b/>
        <sz val="11"/>
        <color theme="1"/>
        <rFont val="Calibri"/>
        <family val="2"/>
        <scheme val="minor"/>
      </rPr>
      <t>URL:</t>
    </r>
    <r>
      <rPr>
        <sz val="11"/>
        <color theme="1"/>
        <rFont val="Calibri"/>
        <family val="2"/>
        <scheme val="minor"/>
      </rPr>
      <t xml:space="preserve"> https://muthootchits.com/</t>
    </r>
  </si>
  <si>
    <t>An attacker can perform malicious actions or gain knowledge about the system.</t>
  </si>
  <si>
    <t>Block OPTIONS method.</t>
  </si>
  <si>
    <t xml:space="preserve">Outdated Wordpress Plugins </t>
  </si>
  <si>
    <t>It was identified the target web site is using WordPress and detected that it is out of date</t>
  </si>
  <si>
    <t>Since this is an old version of the software, it may be vulnerable to attacks.</t>
  </si>
  <si>
    <t>Please upgrade your installation of WordPress to the latest stable version.</t>
  </si>
  <si>
    <t>Insecure Inline Frame (iframe)</t>
  </si>
  <si>
    <r>
      <t xml:space="preserve">It was observed that website is vulnerable to Insecure Inline Frame(iframe) vulnerability which is to embed a resource, such as a different web page
The Inline Frame is either configured insecurely, or not as securely as expected
</t>
    </r>
    <r>
      <rPr>
        <b/>
        <sz val="11"/>
        <color theme="1"/>
        <rFont val="Calibri"/>
        <family val="2"/>
        <scheme val="minor"/>
      </rPr>
      <t>URL:</t>
    </r>
    <r>
      <rPr>
        <sz val="11"/>
        <color theme="1"/>
        <rFont val="Calibri"/>
        <family val="2"/>
        <scheme val="minor"/>
      </rPr>
      <t xml:space="preserve"> https://muthootchits.com/contact-us/</t>
    </r>
  </si>
  <si>
    <t>A compromised website that is loaded in such an insecure iframe might affect the parent web application. These are just a few examples of how such an insecure frame might affect its parent:
It might trick the user into supplying a username and password to the site loaded inside the iframe.
It might navigate the parent window to a phishing page.
It might execute untrusted code.
It could show a popup, appearing to come from the parent site.</t>
  </si>
  <si>
    <t>Apply sandboxing in inline frame
&lt;iframe sandbox src="framed-page-url"&gt;&lt;/iframe&gt;
For untrusted content, avoid the usage of seamless attribute and allow-top-navigation, allow-popups and allow-scripts in sandbox attribute.</t>
  </si>
  <si>
    <t>Privilege Escalation using force browsing</t>
  </si>
  <si>
    <r>
      <t xml:space="preserve">It was observed that website it vulnerable to forced browsing vulnerabilitiy 
</t>
    </r>
    <r>
      <rPr>
        <b/>
        <sz val="11"/>
        <color theme="1"/>
        <rFont val="Calibri"/>
        <family val="2"/>
        <scheme val="minor"/>
      </rPr>
      <t>URL:</t>
    </r>
    <r>
      <rPr>
        <sz val="11"/>
        <color theme="1"/>
        <rFont val="Calibri"/>
        <family val="2"/>
        <scheme val="minor"/>
      </rPr>
      <t xml:space="preserve"> https://muthootchits.com/wp-admin/uname-pass.js</t>
    </r>
  </si>
  <si>
    <t>Attacker can force the borwser to visit the pages which are hidden or not accessible using sitemap.</t>
  </si>
  <si>
    <t>Disable crawling to sites which are senstive or which may produce sensitive information.</t>
  </si>
  <si>
    <t>Clickjacking: X-Frame-Options header</t>
  </si>
  <si>
    <t>It was detected that website is missing X-Frame-Options header
Servers can declare this policy in the header of their HTTP responses to prevent clickjacking attacks, which ensures that their content is not embedded into other pages or frames</t>
  </si>
  <si>
    <t>Attacker can perform Clickjacking attack where attacker can use multiple transparent or opaque layers to trick a user into clicking on a button or link on a framed page when they were intending to click on the top level page. 
Sensitive information can be fetched like keystores, email ids, passwords, and other sensitive data.</t>
  </si>
  <si>
    <t>Sending the proper X-Frame-Options in HTTP response headers that instruct the browser to not allow framing from other domains.
X-Frame-Options: DENY  It completely denies to be loaded in frame/iframe.
X-Frame-Options: SAMEORIGIN It allows only if the site which wants to load has a same origin.
X-Frame-Options: ALLOW-FROM URL It grants a specific URL to load itself in a iframe. However please pay attention to that, not all browsers support this.</t>
  </si>
  <si>
    <t xml:space="preserve">CSP Header Missing </t>
  </si>
  <si>
    <t>It was observed that your web application doesn't implement Content Security Policy (CSP) as the CSP header is missing from the response</t>
  </si>
  <si>
    <t>If CSP is not implemented on your website it is vulnerable to a Cross-site Scripting attack, CSP can prevent successful exploitation of that vulnerability.</t>
  </si>
  <si>
    <t>Implement Content Security Policy (CSP) into your web application. Configuring Content Security Policy involves adding the Content-Security-Policy HTTP header to a web page and giving it values to control resources the user agent is allowed to load for that page.</t>
  </si>
  <si>
    <t xml:space="preserve">X-XSS-Protection Header Missing </t>
  </si>
  <si>
    <t>It was detected that website is missing X-XSS-Protection header</t>
  </si>
  <si>
    <t>Website  could be at risk of a Cross-site Scripting (XSS) attacks.</t>
  </si>
  <si>
    <t>Configure your web server to include an 'X-XSS-Protection' header with a value of '1; mode=block' on all pages.</t>
  </si>
  <si>
    <t xml:space="preserve">X-Content-Type-Options Header Missing </t>
  </si>
  <si>
    <t>It was observed that the website is missing X-Content-Type-Options header. Thisheader prevents the browser from MIME-sniffing a response away from the declared content-type</t>
  </si>
  <si>
    <t>The server is not returning or missing a correct 'X-Content-Type-Options' header, which means attacker can perform a Cross-Site Scripting (XSS) attack.</t>
  </si>
  <si>
    <t>Configure your web server to include an 'X-Content-Type-Options' header with a value of 'nosniff'.</t>
  </si>
  <si>
    <t>JSP Version Info in response</t>
  </si>
  <si>
    <t>It was observed that there is a version disclosure (JSP) in the target web server's HTTP response</t>
  </si>
  <si>
    <t>Disclosed information might help an attacker gain a greater understanding of the systems in use and potentially develop further attacks targeted at the specific version of JSP.</t>
  </si>
  <si>
    <t>Configure your web server to prevent information leakage from the X-Powered-By header of its HTTP response.</t>
  </si>
  <si>
    <t>Wildfly Version Info in response</t>
  </si>
  <si>
    <t>It was observerd that website is providing version information in reponse</t>
  </si>
  <si>
    <t>An attacker might use the disclosed information to harvest specific security vulnerabilities for the version identified.</t>
  </si>
  <si>
    <t>Configure your web server to prevent information leakage from the SERVER header of its HTTP response</t>
  </si>
  <si>
    <t xml:space="preserve">Application Default page </t>
  </si>
  <si>
    <t>It was observed that website has its Application at its default page</t>
  </si>
  <si>
    <t xml:space="preserve">Website may provide some sentivite information about the server or path to sensitive files which are used and not disabled </t>
  </si>
  <si>
    <t>If this server is not used, it is recommended to disable it.</t>
  </si>
  <si>
    <t>Sr. No.</t>
  </si>
  <si>
    <t>Vulnerability</t>
  </si>
  <si>
    <t xml:space="preserve">Observation </t>
  </si>
  <si>
    <t>Impact</t>
  </si>
  <si>
    <t xml:space="preserve">Vulnerability Rating </t>
  </si>
  <si>
    <t>Recommendation</t>
  </si>
  <si>
    <r>
      <t xml:space="preserve">It was observed that the following parameter is vulnerable to cross-site Scripting
</t>
    </r>
    <r>
      <rPr>
        <b/>
        <sz val="11"/>
        <color theme="1"/>
        <rFont val="Calibri"/>
        <family val="2"/>
        <scheme val="minor"/>
      </rPr>
      <t xml:space="preserve">URL: </t>
    </r>
    <r>
      <rPr>
        <sz val="11"/>
        <color theme="1"/>
        <rFont val="Calibri"/>
        <family val="2"/>
        <scheme val="minor"/>
      </rPr>
      <t xml:space="preserve">
</t>
    </r>
    <r>
      <rPr>
        <b/>
        <sz val="11"/>
        <color theme="1"/>
        <rFont val="Calibri"/>
        <family val="2"/>
        <scheme val="minor"/>
      </rPr>
      <t>Parameter:</t>
    </r>
    <r>
      <rPr>
        <sz val="11"/>
        <color theme="1"/>
        <rFont val="Calibri"/>
        <family val="2"/>
        <scheme val="minor"/>
      </rPr>
      <t xml:space="preserve"> item</t>
    </r>
  </si>
  <si>
    <t>Malicious JavaScript has access to all the same objects as the rest of the web page, including access to cookies and local storage, which are often used to store session tokens. If an attacker can obtain a user's session cookie, they can then impersonate that user.Furthermore, JavaScript can read and make arbitrary modifications to the contents of a page being displayed to a user. Therefore, XSS in conjunction with some clever social engineering opens up a lot of possibilities for an attacker</t>
  </si>
  <si>
    <t>Apply context-dependent encoding and/or validation to user input rendered on a page</t>
  </si>
  <si>
    <r>
      <t xml:space="preserve">It was observed that the following parameter is vulnerable to cross-site Scripting
</t>
    </r>
    <r>
      <rPr>
        <b/>
        <sz val="11"/>
        <color theme="1"/>
        <rFont val="Calibri"/>
        <family val="2"/>
        <scheme val="minor"/>
      </rPr>
      <t xml:space="preserve">URL: </t>
    </r>
    <r>
      <rPr>
        <sz val="11"/>
        <color theme="1"/>
        <rFont val="Calibri"/>
        <family val="2"/>
        <scheme val="minor"/>
      </rPr>
      <t xml:space="preserve">
</t>
    </r>
    <r>
      <rPr>
        <b/>
        <sz val="11"/>
        <color theme="1"/>
        <rFont val="Calibri"/>
        <family val="2"/>
        <scheme val="minor"/>
      </rPr>
      <t xml:space="preserve">Parameter: </t>
    </r>
    <r>
      <rPr>
        <sz val="11"/>
        <color theme="1"/>
        <rFont val="Calibri"/>
        <family val="2"/>
        <scheme val="minor"/>
      </rPr>
      <t xml:space="preserve">pageValue </t>
    </r>
  </si>
  <si>
    <r>
      <t xml:space="preserve">It was observed that the following parameter is vulnerable to cross-site Scripting
</t>
    </r>
    <r>
      <rPr>
        <b/>
        <sz val="11"/>
        <color theme="1"/>
        <rFont val="Calibri"/>
        <family val="2"/>
        <scheme val="minor"/>
      </rPr>
      <t>URL:</t>
    </r>
    <r>
      <rPr>
        <sz val="11"/>
        <color theme="1"/>
        <rFont val="Calibri"/>
        <family val="2"/>
        <scheme val="minor"/>
      </rPr>
      <t xml:space="preserve"> 
</t>
    </r>
    <r>
      <rPr>
        <b/>
        <sz val="11"/>
        <color theme="1"/>
        <rFont val="Calibri"/>
        <family val="2"/>
        <scheme val="minor"/>
      </rPr>
      <t>Parameter</t>
    </r>
    <r>
      <rPr>
        <sz val="11"/>
        <color theme="1"/>
        <rFont val="Calibri"/>
        <family val="2"/>
        <scheme val="minor"/>
      </rPr>
      <t xml:space="preserve">: popname </t>
    </r>
  </si>
  <si>
    <r>
      <t xml:space="preserve">It was observed that the following parameter is vulnerable to Stored cross-site Scripting
</t>
    </r>
    <r>
      <rPr>
        <b/>
        <sz val="11"/>
        <color theme="1"/>
        <rFont val="Calibri"/>
        <family val="2"/>
        <scheme val="minor"/>
      </rPr>
      <t>URL:</t>
    </r>
    <r>
      <rPr>
        <sz val="11"/>
        <color theme="1"/>
        <rFont val="Calibri"/>
        <family val="2"/>
        <scheme val="minor"/>
      </rPr>
      <t xml:space="preserve">
</t>
    </r>
    <r>
      <rPr>
        <b/>
        <sz val="11"/>
        <color theme="1"/>
        <rFont val="Calibri"/>
        <family val="2"/>
        <scheme val="minor"/>
      </rPr>
      <t>Parameter:</t>
    </r>
    <r>
      <rPr>
        <sz val="11"/>
        <color theme="1"/>
        <rFont val="Calibri"/>
        <family val="2"/>
        <scheme val="minor"/>
      </rPr>
      <t xml:space="preserve"> projectName </t>
    </r>
  </si>
  <si>
    <r>
      <t xml:space="preserve">It was observed that the following parameter is vulnerable to Stored cross-site Scripting
</t>
    </r>
    <r>
      <rPr>
        <b/>
        <sz val="11"/>
        <color theme="1"/>
        <rFont val="Calibri"/>
        <family val="2"/>
        <scheme val="minor"/>
      </rPr>
      <t>URL:</t>
    </r>
    <r>
      <rPr>
        <sz val="11"/>
        <color theme="1"/>
        <rFont val="Calibri"/>
        <family val="2"/>
        <scheme val="minor"/>
      </rPr>
      <t xml:space="preserve"> 
</t>
    </r>
    <r>
      <rPr>
        <b/>
        <sz val="11"/>
        <color theme="1"/>
        <rFont val="Calibri"/>
        <family val="2"/>
        <scheme val="minor"/>
      </rPr>
      <t>Parameter:</t>
    </r>
    <r>
      <rPr>
        <sz val="11"/>
        <color theme="1"/>
        <rFont val="Calibri"/>
        <family val="2"/>
        <scheme val="minor"/>
      </rPr>
      <t xml:space="preserve"> palleteName</t>
    </r>
  </si>
  <si>
    <t>IDOR</t>
  </si>
  <si>
    <r>
      <t xml:space="preserve">It was observed that the Web application is vulnerable to Indirect Direct Object Reference
</t>
    </r>
    <r>
      <rPr>
        <b/>
        <sz val="11"/>
        <color theme="1"/>
        <rFont val="Calibri"/>
        <family val="2"/>
        <scheme val="minor"/>
      </rPr>
      <t>URL:</t>
    </r>
    <r>
      <rPr>
        <sz val="11"/>
        <color theme="1"/>
        <rFont val="Calibri"/>
        <family val="2"/>
        <scheme val="minor"/>
      </rPr>
      <t xml:space="preserve">
</t>
    </r>
    <r>
      <rPr>
        <b/>
        <sz val="11"/>
        <color theme="1"/>
        <rFont val="Calibri"/>
        <family val="2"/>
        <scheme val="minor"/>
      </rPr>
      <t>Parameter:</t>
    </r>
    <r>
      <rPr>
        <sz val="11"/>
        <color theme="1"/>
        <rFont val="Calibri"/>
        <family val="2"/>
        <scheme val="minor"/>
      </rPr>
      <t xml:space="preserve"> projectId</t>
    </r>
  </si>
  <si>
    <t>The attacker can read and modify data(Project in this case) belonging to other users, This could be chained with the stored XSS vulnerability for a greater impact(point 4,5)</t>
  </si>
  <si>
    <t>Developers should avoid displaying private object references such as keys or file names. Validation of Parameters should be properly implemented. Verification of all the Referenced objects should be done.</t>
  </si>
  <si>
    <t>TLS 1.0 Enabled</t>
  </si>
  <si>
    <t xml:space="preserve">It was observed that the webserver supports encryption through TLS 1.0, which was formally deprecated in March 2021 as a result of inherent security issues. In addition, TLS 1.0 is not considered to be "strong cryptography" as defined and required by the PCI Data Security Standard 3.2(.1) when used to protect sensitive information transferred to or from websites. </t>
  </si>
  <si>
    <t>An attacker may be able to exploit this problem to conduct man-in-the-middle attacks and decrypt communications between the affected service and clients.</t>
  </si>
  <si>
    <t>Disable TLS 1.0 and replace it with TLS 1.2 or higher</t>
  </si>
  <si>
    <t>URL Redirection</t>
  </si>
  <si>
    <r>
      <t xml:space="preserve">It was observed that the web application is vulnerable to URL Redirection attacks
</t>
    </r>
    <r>
      <rPr>
        <b/>
        <sz val="11"/>
        <color theme="1"/>
        <rFont val="Calibri"/>
        <family val="2"/>
        <scheme val="minor"/>
      </rPr>
      <t>URL:</t>
    </r>
    <r>
      <rPr>
        <sz val="11"/>
        <color theme="1"/>
        <rFont val="Calibri"/>
        <family val="2"/>
        <scheme val="minor"/>
      </rPr>
      <t xml:space="preserve"> </t>
    </r>
  </si>
  <si>
    <t>URL redirection is sometimes used as a part of phishing attacks that confuse visitors about which web site they are visiting. A remote attacker can redirect users from your website to a specified URL. This problem may assist an attacker to conduct phishing attacks, trojan distribution, spammers.</t>
  </si>
  <si>
    <t>Sanitize user input.</t>
  </si>
  <si>
    <t>TLS1.1 Enabled</t>
  </si>
  <si>
    <t>It was observed that the web server supports encryption through TLS 1.1, which was formally deprecated in March 2021 as a result of inherent security issues. When aiming for Payment Card Industry (PCI) Data Security Standard (DSS) compliance, it is recommended to use TLS 1.2 or higher instead.</t>
  </si>
  <si>
    <t>Disable TLS 1.1 and replace it with TLS 1.2 or higher.</t>
  </si>
  <si>
    <r>
      <t xml:space="preserve">It was observed that the application is using vulnerable JavaScript libraries. One or more vulnerabilities were reported for this version of the library.
</t>
    </r>
    <r>
      <rPr>
        <b/>
        <sz val="11"/>
        <color theme="1"/>
        <rFont val="Calibri"/>
        <family val="2"/>
        <scheme val="minor"/>
      </rPr>
      <t xml:space="preserve">
Library:</t>
    </r>
    <r>
      <rPr>
        <sz val="11"/>
        <color theme="1"/>
        <rFont val="Calibri"/>
        <family val="2"/>
        <scheme val="minor"/>
      </rPr>
      <t xml:space="preserve"> jquery-3.3.1.min.js</t>
    </r>
  </si>
  <si>
    <r>
      <t xml:space="preserve">The use of third-party JavaScript libraries can introduce a range of DOM-based vulnerabilities, including some that can be used to hijack user accounts like DOM-XSS.
</t>
    </r>
    <r>
      <rPr>
        <b/>
        <sz val="11"/>
        <color theme="1"/>
        <rFont val="Calibri"/>
        <family val="2"/>
        <scheme val="minor"/>
      </rPr>
      <t xml:space="preserve">
Reference: </t>
    </r>
    <r>
      <rPr>
        <sz val="11"/>
        <color theme="1"/>
        <rFont val="Calibri"/>
        <family val="2"/>
        <scheme val="minor"/>
      </rPr>
      <t>https://snyk.io/test/npm/jquery/3.3.1#:~:text=Affected%20versions%20of%20this%20package,others)%20may%20execute%20untrusted%20code.</t>
    </r>
  </si>
  <si>
    <t>Upgrade to the latest version.</t>
  </si>
  <si>
    <t>Apache Tomcat examples directory vulnerabilities</t>
  </si>
  <si>
    <t xml:space="preserve">It was observed that the Apache Tomcat default "/examples" directory was present on the server. Some of these examples are a security risk and should not be deployed on a production server.
</t>
  </si>
  <si>
    <t>Bypassing HttpOnly Cookies protection, CSRF cookies manipulation, Session manipulation.</t>
  </si>
  <si>
    <t>Remove these files from the server.</t>
  </si>
  <si>
    <t>Apache Tomcat sample files</t>
  </si>
  <si>
    <r>
      <t xml:space="preserve">It was observed that tomcat sample files were present and accessible through the following URL
</t>
    </r>
    <r>
      <rPr>
        <b/>
        <sz val="11"/>
        <color theme="1"/>
        <rFont val="Calibri"/>
        <family val="2"/>
        <scheme val="minor"/>
      </rPr>
      <t xml:space="preserve">URLs: </t>
    </r>
  </si>
  <si>
    <t>Possible sensitive information disclosure.</t>
  </si>
  <si>
    <t>X-Frame-Options header missing</t>
  </si>
  <si>
    <t>It was observed that the server did not return an X-Frame-Options header with the value DENY or SAMEORIGIN, which means that this website could be at risk of a clickjacking attack.</t>
  </si>
  <si>
    <t>The web application is susceptible to Clickjacking attacks.</t>
  </si>
  <si>
    <t>Configure your web server to include an X-Frame-Options header and a CSP header with frame-ancestors directive. Consult Web references for more information about the possible values for this header.</t>
  </si>
  <si>
    <t>It was observed that Secure flag was not set for the cookies for the web application</t>
  </si>
  <si>
    <t>Cookies could be sent over unencrypted channels. When a cookie is set with the Secure flag, it instructs the browser that the cookie can only be accessed over secure SSL/TLS channels. This is important security protection for session cookies.</t>
  </si>
  <si>
    <t>Set the Secure flag for these cookies.</t>
  </si>
  <si>
    <t>HTTP Strict Transport Security (HSTS) not implemented</t>
  </si>
  <si>
    <t>It was observed that the web application doesn't implement HTTP Strict Transport Security (HSTS) as the Strict Transport Security header is missing from the response.</t>
  </si>
  <si>
    <t>HSTS can be used to prevent and/or mitigate some types of man-in-the-middle (MitM) attacks</t>
  </si>
  <si>
    <t>Implement HTTP Strict Transport Security (HSTS) into your web application.</t>
  </si>
  <si>
    <t>It was observed that web page was found to be using an Inline Frame ("iframe") to embed a resource, such as a different web page. The Inline Frame is configured insecurely. This vulnerability alert is based on the origin of the embedded resource and the iframe's sandbox attribute, which can be used to apply security restrictions as well as exceptions to these restrictions.</t>
  </si>
  <si>
    <t>When a web page uses an insecurely configured iframe to embed another web page, the latter may manipulate the former, and trick its visitors into performing unwanted actions.</t>
  </si>
  <si>
    <t>Use the sandbox attribute to secure the iframe while applying sandbox directives to ease security restrictions if necessary.</t>
  </si>
  <si>
    <t>Insecure direct object references (IDOR)</t>
  </si>
  <si>
    <t>It is observed that the parameter "_" provides the "output_data", after the test shows that the endpoint "URL" is vulnerable to IDOR vulnerability</t>
  </si>
  <si>
    <t>This vulnerability enables an attacker to request a resource that belongs to a different entity by solely knowing the identifier (e.g. a document ID)
Attacks can be:
Exposing personal data
Editing or manipulating data
Account takeover</t>
  </si>
  <si>
    <t>Validation of Parameters should be properly implemented.
Avoid displaying private object references such as keys or file names.
Generate token which should only be mapped to the user and not in public</t>
  </si>
  <si>
    <t>No Rate Limiting</t>
  </si>
  <si>
    <r>
      <t xml:space="preserve">It is observed that the "parameter" is allowed to produce multiple request for single parameter multiple times, which is vulnerable to No-Rate Limiting vulnerability.
</t>
    </r>
    <r>
      <rPr>
        <b/>
        <sz val="11"/>
        <color theme="1"/>
        <rFont val="Calibri"/>
        <family val="2"/>
        <scheme val="minor"/>
      </rPr>
      <t xml:space="preserve">URL: 
Parameter: </t>
    </r>
  </si>
  <si>
    <t>This vulnerability lead to username or password enumeration and attacker can perform flooding attacks using email service and SMS service</t>
  </si>
  <si>
    <t>To mitigate this issue developers should implement an timeout after a number of requests in a period of time or implement CAPTCHA mechanism on the form pages</t>
  </si>
  <si>
    <t>Server version disclosure</t>
  </si>
  <si>
    <t>It is observed that the website discloses server version as error message.</t>
  </si>
  <si>
    <t>Add the following line to your .conf file to prevent information leakage
server_tokens off</t>
  </si>
  <si>
    <t>ASP version disclosure via header</t>
  </si>
  <si>
    <t>It is observed that a version of ASP is disclosure in  the target web server's HTTP response.</t>
  </si>
  <si>
    <t>Apply the following changes to your web.config file to prevent information leakage by using custom error pages and removing X-AspNet-Version from HTTP responses.</t>
  </si>
  <si>
    <t>Security headers missing</t>
  </si>
  <si>
    <t>It is observed the the website is missing important security headers
URL:</t>
  </si>
  <si>
    <t>CSP: Website can be vulnerable to XSS attacks
X-Content-Type-Options: Attacker can perform MITM-sniff and can capture the data
HSTS: Allows downgrade attacks, SSL-stripping man-in-the-middle attacks, and weakens cookie-hijacking protections</t>
  </si>
  <si>
    <t>CSP: By whitelisting sources of approved content, you can prevent the browser from loading malicious assets.
X-Content-Type-Options: Provide a header with X-Content-Type-Options: nosniff
HSTS:add a response header with the name Strict-Transport-Security and the value max-age=expireTime</t>
  </si>
  <si>
    <t xml:space="preserve">SQL Injection </t>
  </si>
  <si>
    <t>SQL injection (SQLi) refers to an injection attack wherein an attacker can execute malicious SQL statements that control a web application's database server.</t>
  </si>
  <si>
    <t>Attacker can have the 
-Access to sensitive data stored in the database, such as passwords and/or credit card numbers
-Access to information about the database and operating system to aid further attacks
-privilege escalation (privilege elevation) attack.</t>
  </si>
  <si>
    <t>Login bypass</t>
  </si>
  <si>
    <t>Session Token</t>
  </si>
  <si>
    <t>It was observed that the vulnerable system provides session token in response.</t>
  </si>
  <si>
    <t>This vulnerability helps attacker to acquire the session token and use the same to log into the webpage without user credentials which leads to data breach, leakage of personal information</t>
  </si>
  <si>
    <t>Provide a unique session token to each user which has complex value which cannot be guessed and it should get changed everytime user sends a request and previous one should be deleted from the database and delete the final session token after logout from the database and cache memory</t>
  </si>
  <si>
    <t>Directory Listing</t>
  </si>
  <si>
    <t>It was observed that the web server responded with a list of files located in the target directory.</t>
  </si>
  <si>
    <t>A directory listing provides an attacker with the complete index of all the resources located inside of the directory. The specific risks and consequences vary depending on which files are listed and accessible. The files can possibly expose sensitive information as well as sensitive files like private videos or photos.</t>
  </si>
  <si>
    <t>Security Misconfiguration</t>
  </si>
  <si>
    <t>Missing XSS Header</t>
  </si>
  <si>
    <t>Missing X-frame Header</t>
  </si>
  <si>
    <t>Programming error message</t>
  </si>
  <si>
    <t>It was detected that website is providing programming error message</t>
  </si>
  <si>
    <t>The error message may disclose sensitive information and this information can be used by an attacker to mount new attacks or to enlarge the attack surface. Source code, stack trace, etc. data may be disclosed.</t>
  </si>
  <si>
    <t>Do not provide error messages on production environments. Save error messages with a reference number to a backend storage such as a log, text file or database, then show this number and a static user-friendly error message to the user.</t>
  </si>
  <si>
    <t>Backup File Disclosure</t>
  </si>
  <si>
    <t>It was observed that a possible backup file disclosure on the web server.</t>
  </si>
  <si>
    <t>Backup files can contain old or current versions of a file on the web server. This could include sensitive data such as password files or even the application's source code. This form of issue normally leads to further vulnerabilities or, at worst, sensitive information disclosure.</t>
  </si>
  <si>
    <t>Do not store backup files on production servers.</t>
  </si>
  <si>
    <t>Cross Site Request Forgery</t>
  </si>
  <si>
    <t>It is observed that the website is vulnerable to Cross site request forgery (CSRF)</t>
  </si>
  <si>
    <t>A successful CSRF attack can be devastating for both the business and user. It can result in damaged client relationships, unauthorized fund transfers, changed passwords and data theft—including stolen session cookies.</t>
  </si>
  <si>
    <t>Prevention include:
    Logging off web applications when not in use
    Securing usernames and passwords
    Not allowing browsers to remember passwords
    Avoiding simultaneously browsing while logged into an application</t>
  </si>
  <si>
    <t>Email Address Disclosure</t>
  </si>
  <si>
    <t>It was observed that an Email Address is been disclosured.</t>
  </si>
  <si>
    <t>Email addresses discovered within the application can be used by both spam email engines and also brute-force tools. Furthermore, valid email addresses may lead to social engineering attacks.</t>
  </si>
  <si>
    <t>Use generic email addresses such as contact@ or info@ for general communications and remove user/people-specific email addresses from the website; should this be required, use submission forms for this purpose.</t>
  </si>
  <si>
    <t>Cross Site Scripting</t>
  </si>
  <si>
    <t>It was observed that website is vulnerable to XSS vulnerability
URL: https://muthootchits.com/thank-you/?RefId=
Parameter: Refld=</t>
  </si>
  <si>
    <t>Cleartext submission of password</t>
  </si>
  <si>
    <t>It was observed that credentials of users are getting transferred over unecrypted channel in plain text</t>
  </si>
  <si>
    <t>Attcker can sniff the network and can capture the credentials which can lead to information leak and data leak.</t>
  </si>
  <si>
    <t>This information should always be transferred via an encrypted channel (HTTPS) to avoid being intercepted by malicious users.</t>
  </si>
  <si>
    <t>Password submitted using GET method</t>
  </si>
  <si>
    <t>It was observed that credentials are transmitted in GET methods and are visible in the url</t>
  </si>
  <si>
    <t>An attacker could exploit this vulnerability to steal the victim’s password in ClearText using MITM (Man In The Middle) or check browser history.</t>
  </si>
  <si>
    <t>he HTML form's method attribute should be defined and set POST rather than GET.</t>
  </si>
  <si>
    <t>Improper error handling unhandled error message</t>
  </si>
  <si>
    <t>It was observed that website is providing database information as error message
URL: www.abc.com/pacman</t>
  </si>
  <si>
    <t>Improper Session Management Broken Session Management</t>
  </si>
  <si>
    <t>Improper error handling</t>
  </si>
  <si>
    <t>Http Methods</t>
  </si>
  <si>
    <t>It was observed that the server allows HTTP methods like PUT, PUSH, DELETE, OPTIONS, TRACE</t>
  </si>
  <si>
    <t>Attacker can use the methods
PUT: The attacker may upload malicious files to your server
DELETE: The attack may cause deleting of application files or denial of service
TRACE: The attacker can perform cross site tracing attack</t>
  </si>
  <si>
    <t>Explicitly checked for a “GET” or “POST” method would be safe.
Disable methods that are not in use or enabled for debugging.</t>
  </si>
  <si>
    <t>Internal Path</t>
  </si>
  <si>
    <t>Simultaneous Login Allowed</t>
  </si>
  <si>
    <t>It was observed that a user can login more than once at the same time. Furthermore, the application does not notify the user when a session has already been initiated nor when a second one commences from a different location.</t>
  </si>
  <si>
    <t>This can lead to the use of valid credentials by illegitimate personnel at the same time as the legitimate user to authenticate to the network. This could lead to multiple security issues within the organization like misuse of the user's personal information or resources to perform unauthorized actions.</t>
  </si>
  <si>
    <t>The system must restrict the number of concurrent sessions that a user can establish and at the same it must notify the user when a login from a different location occurs.</t>
  </si>
  <si>
    <t>Insecure Crypto in use for database password</t>
  </si>
  <si>
    <t>File content not check</t>
  </si>
  <si>
    <t>Large size file allowed</t>
  </si>
  <si>
    <t>Application is allowing copy paste of username and password</t>
  </si>
  <si>
    <t>It was observed that pasting password in input field was allowed in the vulnerable parameter</t>
  </si>
  <si>
    <t>Attacker can paste data and brute force password for specific user. Pasted data can be stored in clipboard, if system is affected by malware clipboard can be accessed.</t>
  </si>
  <si>
    <t>Do not allow user to paste sensitive information.</t>
  </si>
  <si>
    <t>Session Hijacking</t>
  </si>
  <si>
    <t>Server displays Sensitive information</t>
  </si>
  <si>
    <t>It wasobserved that server displays sensitive information in error message.</t>
  </si>
  <si>
    <t>Attaker can use the disclosed information and can harvest an attack based on that</t>
  </si>
  <si>
    <t>Provide a static error message to users on error handling</t>
  </si>
  <si>
    <t>No account lockout</t>
  </si>
  <si>
    <t>It is observed that website is vulnerable to no-account locking threshold vulnerablility.</t>
  </si>
  <si>
    <t xml:space="preserve">Having no lockout threshold allows a hacker to launch a very effective brute force attack to guess users' passwords. </t>
  </si>
  <si>
    <t>Using an account lockout threshold of 3 or lower will greatly limit the effectiveness of any brute forcing attempts.</t>
  </si>
  <si>
    <t>Captcha not implemented</t>
  </si>
  <si>
    <t>It was observed that there is no captcha verfication mechanism implemented on the login page.</t>
  </si>
  <si>
    <t>It could lead to account takeover of users if the attacker finds a valid login through bruteforce attack. The Impact can be increased then</t>
  </si>
  <si>
    <t>Implement latest captcha verfication mechanism to avoid loss of data and onfidentiality.</t>
  </si>
  <si>
    <t>Open source software xampp used</t>
  </si>
  <si>
    <t>Session_fixation</t>
  </si>
  <si>
    <t>It was observed that your login flow is vulnerable to session fixation. This can allow an attacker to steal a valid user session from a victim.</t>
  </si>
  <si>
    <t>The attack consists of inducing a user to authenticate himself with a known session ID, and then hijacking the user-validated session by the knowledge of the used session ID. 
The attacker has to provide a legitimate Web application session ID and try to make the victim's browser use it.</t>
  </si>
  <si>
    <t>Web applications must ignore any session ID provided by the user's browser at login and must always generate a new session to which the user will log in if successfully authenticated.</t>
  </si>
  <si>
    <t>Weak password or no password policy enforced</t>
  </si>
  <si>
    <t>It is observed that the URL is using a weak password
URL: https://muthootchits.com/register</t>
  </si>
  <si>
    <t>Improper response error</t>
  </si>
  <si>
    <t>Sensitive Data Exposure</t>
  </si>
  <si>
    <t>It was observed that the vulnerable system is displaying sensitive information about the server and user confidential data.</t>
  </si>
  <si>
    <t xml:space="preserve">Sensitive data exposure can be financially costly to your business and damage your reputation and brand. The type of data at risk of exposure includes financial reports, bank account numbers, credit card numbers, usernames, passwords, customers’ personal details, and healthcare information. </t>
  </si>
  <si>
    <t>Ensure strong standard algorithms and strong keys are used, and proper key management is in place and data is not passed in plain-text format.</t>
  </si>
  <si>
    <t>Webdav Page Accessible</t>
  </si>
  <si>
    <t>It was observerd that the website is allowing the access to WebDav Page</t>
  </si>
  <si>
    <t>Attacker can compromise the extension and manage the contents of web server using previlidge escalation.</t>
  </si>
  <si>
    <t>If you are not using this extension, it's recommended to be disabled.</t>
  </si>
  <si>
    <t>Application Accepts Weak Session ID</t>
  </si>
  <si>
    <t>MySQL default account admin no password</t>
  </si>
  <si>
    <t>POST parameter accepted as GET Parameter</t>
  </si>
  <si>
    <t>It was observed that POST parameter is allowed as GET parameter.</t>
  </si>
  <si>
    <t>Attacker can send a malicious link in the GET parameter via POST parameter which can be intented to be clicked by the user.</t>
  </si>
  <si>
    <t>Brute Force attack possible on student login page</t>
  </si>
  <si>
    <t>HTTPS not implemented</t>
  </si>
  <si>
    <t>File Uploaded to get shell access</t>
  </si>
  <si>
    <t>Business Logic Failure No Field Restriction when creating user or signup</t>
  </si>
  <si>
    <t>No Password history is maintained by application</t>
  </si>
  <si>
    <t>Session id name fingerprinting</t>
  </si>
  <si>
    <t>Admin module accepts random password</t>
  </si>
  <si>
    <t>Session not invalidated after logout</t>
  </si>
  <si>
    <t>It is observed that website is vulnerable to stored cross-site scripting
URL: https://muthootchits.com/pay.php
affected 
Parameter: customername</t>
  </si>
  <si>
    <t>Hidden Directory Detected</t>
  </si>
  <si>
    <t>It was observed that webiste reveals hidden directories of the server because server is not configured correctly.</t>
  </si>
  <si>
    <t xml:space="preserve"> It is possible to retrieve information about the site's file system structure, which may help the attacker to map the web site</t>
  </si>
  <si>
    <t>Restrict access to important directories or files by  turning off features such as Automatic Directory Listings that could expose private files and provide information that could be utilized by an attacker when formulating or conducting an attack.</t>
  </si>
  <si>
    <t>Config File Exposed</t>
  </si>
  <si>
    <t>A backup/temporary configuration file was found on this directory. It has been confirmed that this file contains Web application deployment descriptor (normally stored in the file /WEB-INF/web.xml).</t>
  </si>
  <si>
    <t>This file may expose sensitive information that could help a malicious user to prepare more advanced attacks.</t>
  </si>
  <si>
    <t>Remove this file from the web server. As an additional step, it is recommended to implement a security policy within your organization to disallow creation of temporary/backup files in directories accessible from the web.</t>
  </si>
  <si>
    <t>Bussiness Logic Flaw-Old pass</t>
  </si>
  <si>
    <t>Secure attribute not set</t>
  </si>
  <si>
    <t>It was observed that one or more cookies does not have the Secure flag set.</t>
  </si>
  <si>
    <t>An attacker might intercept it and hijack a victim's session. If the attacker can carry out a man-in-the-middle attack, he/she can force the victim to make an HTTP request to steal the cookie.</t>
  </si>
  <si>
    <t>Set all the Secure flag for these cookies.</t>
  </si>
  <si>
    <t>Path attribute not set</t>
  </si>
  <si>
    <t>It was observed that one or more cookies have path set to default "/"</t>
  </si>
  <si>
    <t>An attacker might harvest a cookie which will be enabled for all domains on the server.</t>
  </si>
  <si>
    <t>Specify dedicated path to sensitive cookies.</t>
  </si>
  <si>
    <t>Sensitive detail present in view source</t>
  </si>
  <si>
    <t>It was observed that there was a discloure of sensitive informtion in the source code.</t>
  </si>
  <si>
    <t>An attacker can find these comments and map the application's structure and files, expose hidden parts of the site, and study the fragments of code to reverse engineer the application, which may help develop further attacks against the site.</t>
  </si>
  <si>
    <t>Sensitive informations and fields should not be displayed in the source code and should not be easily debugged.</t>
  </si>
  <si>
    <t>Password in browser memory</t>
  </si>
  <si>
    <t>It was observed that the user password credentials are saved in browser cache by the web server.</t>
  </si>
  <si>
    <t>An attacker with local access to the system can read the sensitive data using memory-reading tools.
Physical access to the user’s open browser, after logout, can thus steal the sensitive data from the memory. Once sensitive data like a password is discovered, attackers can escalate their privileges in the application.</t>
  </si>
  <si>
    <t>Application can be accessed by any user agent</t>
  </si>
  <si>
    <t>Web Application Source Code Disclosure</t>
  </si>
  <si>
    <t>It was observed that the websitehas one or more pages disclosing source code.</t>
  </si>
  <si>
    <t>An attacker can obtain server-side source code of the web application, which can contain sensitive data - such as database connection strings, usernames and passwords - along with the technical and business logic of the application.
Attacker can deep dive for input validation errors and logical vulnerablitites.</t>
  </si>
  <si>
    <t>Remove these file(s) from your website or change their permissions to remove access.</t>
  </si>
  <si>
    <t>Database name disclosure</t>
  </si>
  <si>
    <t xml:space="preserve">It was observed that the website discloses database name in error messages.
</t>
  </si>
  <si>
    <t>This information can be used by an attacker to mount new attacks or to enlarge the attack surface. In rare conditions this may be a clue for an SQL injection vulnerability.</t>
  </si>
  <si>
    <t>Do not provide any error messages on production environments. Save error messages with a reference number to a backend storage such as a text file or database, then show this number and a static user-friendly error message to the user.</t>
  </si>
  <si>
    <t>Insecure data validation in multiple pages</t>
  </si>
  <si>
    <t>It was observed that website is vulnerable to insecure data validation on multiple pages</t>
  </si>
  <si>
    <t>An attacker could use malicious input to modify data or possibly alter control flow in unexpected ways, including arbitrary command execution and is able to control resource references.
An attacker could provide unexpected values and cause a program crash or excessive consumption of resources, such as memory and CPU.</t>
  </si>
  <si>
    <t>It is recommended to make a REGEX, mention allowed and black lists for characters and strings, provide HTML5 validation.</t>
  </si>
  <si>
    <t>Content Security Header not found</t>
  </si>
  <si>
    <t>It was detected that your web application doesn't implement Content Security Policy (CSP) as the CSP header is missing from the response.</t>
  </si>
  <si>
    <t>The vulnerable website allows attacker to perform Cross Site Scripting (XSS) and data injection attacks.</t>
  </si>
  <si>
    <t>It's recommended to implement Content Security Policy (CSP) into your web application.</t>
  </si>
  <si>
    <t xml:space="preserve">Path-relative style sheet import </t>
  </si>
  <si>
    <t>It was observed that /.css is used to refer the path to define a file in the vulnerable system</t>
  </si>
  <si>
    <t>An attacker gets to add his own text to the content of a page that loads CSS styles using relative paths, he has the opportunity to inject his own CSS rules</t>
  </si>
  <si>
    <t>Session Token in URL</t>
  </si>
  <si>
    <t>It was observed that there is a session token displayed in the URLs.</t>
  </si>
  <si>
    <t>The vulnerability provides attacker the details using the information disclosed in GET requests and can lead to session fixation or session hijacking attacks</t>
  </si>
  <si>
    <t>Applications should use an alternative mechanism for transmitting session tokens, such as HTTP cookies or hidden fields in forms that are submitted using the POST method.</t>
  </si>
  <si>
    <t>Captcha not implemented properly</t>
  </si>
  <si>
    <t>Hotlink Bypass</t>
  </si>
  <si>
    <t>Don't reinvent the wheel in authentication, token generation, password storage. Use the standards.</t>
  </si>
  <si>
    <r>
      <t>Use Max Retry</t>
    </r>
    <r>
      <rPr>
        <sz val="12"/>
        <color rgb="FF24292F"/>
        <rFont val="Segoe UI"/>
        <family val="2"/>
      </rPr>
      <t> and jail features in Login.</t>
    </r>
  </si>
  <si>
    <t>Web Application Vulnerabilities</t>
  </si>
  <si>
    <t>Store the MD5 hash of the password in the database.
Create a SALT and send it along with page while requested and match it the MD5 hash value after tries.</t>
  </si>
  <si>
    <t>Test Case</t>
  </si>
  <si>
    <t>Column1</t>
  </si>
  <si>
    <t>Back button browsing back refresh attack (on logout pages)</t>
  </si>
  <si>
    <t>Implement latest captcha verfication mechanism to avoid loss of data and confidentiality.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</si>
</sst>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1"/>
      <color theme="1"/>
      <name val="Calibri"/>
      <family val="2"/>
      <scheme val="minor"/>
    </font>
    <font>
      <b/>
      <sz val="11"/>
      <color theme="0"/>
      <name val="Calibri"/>
      <family val="2"/>
      <scheme val="minor"/>
    </font>
    <font>
      <b/>
      <sz val="11"/>
      <color theme="1"/>
      <name val="Calibri"/>
      <family val="2"/>
      <scheme val="minor"/>
    </font>
    <font>
      <sz val="26"/>
      <color theme="1"/>
      <name val="Agency FB"/>
      <family val="2"/>
    </font>
    <font>
      <sz val="11"/>
      <color rgb="FF24292F"/>
      <name val="Calibri"/>
      <family val="2"/>
      <scheme val="minor"/>
    </font>
    <font>
      <sz val="12"/>
      <color rgb="FF24292F"/>
      <name val="Segoe UI"/>
      <family val="2"/>
    </font>
    <font>
      <sz val="25"/>
      <name val="Avenir"/>
    </font>
    <font>
      <sz val="11"/>
      <color rgb="FFC0C0C0"/>
      <name val="Avenir"/>
    </font>
    <font>
      <b/>
      <sz val="15"/>
      <color rgb="FF499FFF"/>
      <name val="Avenir"/>
    </font>
    <font>
      <b/>
      <sz val="11"/>
      <color rgb="FFC0C0C0"/>
      <name val="Avenir"/>
    </font>
    <font>
      <sz val="11"/>
      <name val="Avenir"/>
    </font>
    <font>
      <sz val="12"/>
      <color theme="10"/>
      <name val="Calibri"/>
      <family val="2"/>
      <scheme val="minor"/>
    </font>
    <font>
      <sz val="11"/>
      <color theme="1"/>
      <name val="Calibri"/>
      <family val="2"/>
    </font>
    <font>
      <sz val="12"/>
      <color rgb="FF0000FF"/>
      <name val="Calibri"/>
      <family val="2"/>
    </font>
    <font>
      <b/>
      <sz val="14"/>
      <color rgb="FF000000"/>
      <name val="Arial"/>
      <family val="2"/>
    </font>
    <font>
      <sz val="9"/>
      <color rgb="FF000000"/>
      <name val="Arial"/>
      <family val="2"/>
    </font>
    <font>
      <i/>
      <sz val="10"/>
      <color rgb="FF000000"/>
      <name val="Arial"/>
      <family val="2"/>
    </font>
    <font>
      <b/>
      <sz val="10"/>
      <color rgb="FF000000"/>
      <name val="Arial"/>
      <family val="2"/>
    </font>
    <font>
      <sz val="10"/>
      <name val="Arial"/>
      <family val="2"/>
    </font>
    <font>
      <sz val="10"/>
      <color rgb="FF000000"/>
      <name val="Calibri"/>
      <family val="2"/>
    </font>
    <font>
      <sz val="11"/>
      <color rgb="FF000000"/>
      <name val="Calibri"/>
      <family val="2"/>
    </font>
    <font>
      <sz val="9"/>
      <name val="Arial"/>
      <family val="2"/>
    </font>
    <font>
      <i/>
      <sz val="9"/>
      <color rgb="FF7F7F7F"/>
      <name val="Arial"/>
      <family val="2"/>
    </font>
    <font>
      <i/>
      <sz val="10"/>
      <color rgb="FF7F7F7F"/>
      <name val="Arial"/>
      <family val="2"/>
    </font>
    <font>
      <i/>
      <sz val="9"/>
      <color rgb="FF808080"/>
      <name val="Arial"/>
      <family val="2"/>
    </font>
    <font>
      <b/>
      <sz val="11"/>
      <name val="Calibri"/>
      <family val="2"/>
      <scheme val="minor"/>
    </font>
    <font>
      <sz val="11"/>
      <color rgb="FFFF0000"/>
      <name val="Calibri"/>
      <family val="2"/>
      <scheme val="minor"/>
    </font>
    <font>
      <sz val="8"/>
      <name val="Calibri"/>
      <family val="2"/>
      <scheme val="minor"/>
    </font>
  </fonts>
  <fills count="1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3" tint="0.59999389629810485"/>
        <bgColor indexed="64"/>
      </patternFill>
    </fill>
    <fill>
      <patternFill patternType="solid">
        <fgColor rgb="FF33CCCC"/>
      </patternFill>
    </fill>
    <fill>
      <patternFill patternType="solid">
        <fgColor rgb="FF99CC00"/>
      </patternFill>
    </fill>
    <fill>
      <patternFill patternType="solid">
        <fgColor rgb="FFFF9900"/>
      </patternFill>
    </fill>
    <fill>
      <patternFill patternType="solid">
        <fgColor theme="0"/>
        <bgColor rgb="FFFFFFFF"/>
      </patternFill>
    </fill>
    <fill>
      <patternFill patternType="solid">
        <fgColor rgb="FF8DB3E2"/>
        <bgColor rgb="FF9999FF"/>
      </patternFill>
    </fill>
    <fill>
      <patternFill patternType="solid">
        <fgColor rgb="FFFFFFFF"/>
        <bgColor rgb="FFEEECE1"/>
      </patternFill>
    </fill>
    <fill>
      <patternFill patternType="solid">
        <fgColor rgb="FFC6D9F0"/>
        <bgColor rgb="FFC6EFCE"/>
      </patternFill>
    </fill>
    <fill>
      <patternFill patternType="solid">
        <fgColor theme="1"/>
        <bgColor indexed="64"/>
      </patternFill>
    </fill>
    <fill>
      <patternFill patternType="solid">
        <fgColor rgb="FF0070C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2" tint="-9.9978637043366805E-2"/>
        <bgColor indexed="64"/>
      </patternFill>
    </fill>
  </fills>
  <borders count="1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rgb="FF499FFF"/>
      </bottom>
      <diagonal/>
    </border>
    <border>
      <left style="thick">
        <color rgb="FFFFFFFF"/>
      </left>
      <right style="thick">
        <color rgb="FFFFFFFF"/>
      </right>
      <top style="thick">
        <color rgb="FFFFFFFF"/>
      </top>
      <bottom style="thick">
        <color rgb="FFFFFFFF"/>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s>
  <cellStyleXfs count="10">
    <xf numFmtId="0" fontId="0" fillId="0" borderId="0"/>
    <xf numFmtId="0" fontId="6" fillId="0" borderId="0">
      <alignment vertical="center" wrapText="1" justifyLastLine="1" shrinkToFit="1"/>
    </xf>
    <xf numFmtId="0" fontId="8" fillId="0" borderId="5"/>
    <xf numFmtId="0" fontId="9" fillId="0" borderId="0">
      <alignment horizontal="center" vertical="center" wrapText="1" shrinkToFit="1"/>
    </xf>
    <xf numFmtId="0" fontId="10" fillId="0" borderId="0">
      <alignment horizontal="center" vertical="center" wrapText="1" shrinkToFit="1"/>
    </xf>
    <xf numFmtId="0" fontId="10" fillId="0" borderId="0">
      <alignment vertical="center" wrapText="1" justifyLastLine="1" shrinkToFit="1"/>
    </xf>
    <xf numFmtId="0" fontId="10" fillId="5" borderId="6">
      <alignment horizontal="center" vertical="center" wrapText="1" shrinkToFit="1"/>
    </xf>
    <xf numFmtId="0" fontId="10" fillId="6" borderId="6">
      <alignment horizontal="center" vertical="center" wrapText="1" shrinkToFit="1"/>
    </xf>
    <xf numFmtId="0" fontId="11" fillId="0" borderId="0"/>
    <xf numFmtId="0" fontId="10" fillId="7" borderId="6">
      <alignment horizontal="center" vertical="center" wrapText="1" shrinkToFit="1"/>
    </xf>
  </cellStyleXfs>
  <cellXfs count="64">
    <xf numFmtId="0" fontId="0" fillId="0" borderId="0" xfId="0"/>
    <xf numFmtId="0" fontId="3" fillId="3" borderId="0" xfId="0" applyFont="1" applyFill="1" applyAlignment="1">
      <alignment wrapText="1"/>
    </xf>
    <xf numFmtId="0" fontId="0" fillId="3" borderId="0" xfId="0" applyFill="1" applyAlignment="1">
      <alignment wrapText="1"/>
    </xf>
    <xf numFmtId="0" fontId="0" fillId="3" borderId="3" xfId="0" applyFill="1" applyBorder="1" applyAlignment="1">
      <alignment horizontal="center" vertical="center" wrapText="1"/>
    </xf>
    <xf numFmtId="0" fontId="4" fillId="3" borderId="3" xfId="0" applyFont="1" applyFill="1" applyBorder="1" applyAlignment="1">
      <alignment vertical="top" wrapText="1"/>
    </xf>
    <xf numFmtId="0" fontId="4" fillId="3" borderId="3" xfId="0" applyFont="1" applyFill="1" applyBorder="1" applyAlignment="1">
      <alignment wrapText="1"/>
    </xf>
    <xf numFmtId="0" fontId="0" fillId="3" borderId="4" xfId="0" applyFill="1" applyBorder="1" applyAlignment="1">
      <alignment horizontal="center" vertical="center" wrapText="1"/>
    </xf>
    <xf numFmtId="0" fontId="4" fillId="3" borderId="4" xfId="0" applyFont="1" applyFill="1" applyBorder="1" applyAlignment="1">
      <alignment wrapText="1"/>
    </xf>
    <xf numFmtId="0" fontId="12" fillId="3" borderId="0" xfId="0" applyFont="1" applyFill="1"/>
    <xf numFmtId="0" fontId="6" fillId="3" borderId="0" xfId="1" applyFill="1">
      <alignment vertical="center" wrapText="1" justifyLastLine="1" shrinkToFit="1"/>
    </xf>
    <xf numFmtId="0" fontId="7" fillId="3" borderId="0" xfId="0" applyFont="1" applyFill="1"/>
    <xf numFmtId="0" fontId="8" fillId="3" borderId="0" xfId="2" applyFill="1" applyBorder="1" applyAlignment="1">
      <alignment vertical="center" wrapText="1" justifyLastLine="1" shrinkToFit="1"/>
    </xf>
    <xf numFmtId="0" fontId="9" fillId="3" borderId="0" xfId="3" applyFill="1">
      <alignment horizontal="center" vertical="center" wrapText="1" shrinkToFit="1"/>
    </xf>
    <xf numFmtId="0" fontId="10" fillId="3" borderId="0" xfId="4" applyFill="1">
      <alignment horizontal="center" vertical="center" wrapText="1" shrinkToFit="1"/>
    </xf>
    <xf numFmtId="0" fontId="10" fillId="3" borderId="0" xfId="5" applyFill="1">
      <alignment vertical="center" wrapText="1" justifyLastLine="1" shrinkToFit="1"/>
    </xf>
    <xf numFmtId="0" fontId="10" fillId="8" borderId="0" xfId="6" applyFill="1" applyBorder="1">
      <alignment horizontal="center" vertical="center" wrapText="1" shrinkToFit="1"/>
    </xf>
    <xf numFmtId="0" fontId="10" fillId="8" borderId="0" xfId="7" applyFill="1" applyBorder="1">
      <alignment horizontal="center" vertical="center" wrapText="1" shrinkToFit="1"/>
    </xf>
    <xf numFmtId="0" fontId="13" fillId="3" borderId="0" xfId="8" applyFont="1" applyFill="1" applyAlignment="1">
      <alignment horizontal="center" vertical="center" wrapText="1" shrinkToFit="1"/>
    </xf>
    <xf numFmtId="0" fontId="10" fillId="8" borderId="0" xfId="9" applyFill="1" applyBorder="1">
      <alignment horizontal="center" vertical="center" wrapText="1" shrinkToFit="1"/>
    </xf>
    <xf numFmtId="0" fontId="15" fillId="0" borderId="0" xfId="0" applyFont="1" applyAlignment="1">
      <alignment wrapText="1"/>
    </xf>
    <xf numFmtId="0" fontId="16" fillId="0" borderId="0" xfId="0" applyFont="1" applyAlignment="1">
      <alignment horizontal="left" vertical="center" wrapText="1"/>
    </xf>
    <xf numFmtId="0" fontId="17" fillId="9" borderId="3" xfId="0" applyFont="1" applyFill="1" applyBorder="1" applyAlignment="1">
      <alignment vertical="center" wrapText="1"/>
    </xf>
    <xf numFmtId="0" fontId="17" fillId="9" borderId="3" xfId="0" applyFont="1" applyFill="1" applyBorder="1" applyAlignment="1">
      <alignment horizontal="center" vertical="center" wrapText="1"/>
    </xf>
    <xf numFmtId="0" fontId="0" fillId="0" borderId="0" xfId="0" applyAlignment="1">
      <alignment vertical="center"/>
    </xf>
    <xf numFmtId="0" fontId="0" fillId="0" borderId="3" xfId="0" applyBorder="1" applyAlignment="1">
      <alignment vertical="center"/>
    </xf>
    <xf numFmtId="0" fontId="0" fillId="10" borderId="3" xfId="0" applyFill="1" applyBorder="1" applyAlignment="1">
      <alignment vertical="center" wrapText="1"/>
    </xf>
    <xf numFmtId="0" fontId="18" fillId="0" borderId="3" xfId="0" applyFont="1" applyBorder="1" applyAlignment="1">
      <alignment vertical="top" wrapText="1"/>
    </xf>
    <xf numFmtId="0" fontId="19" fillId="11" borderId="3" xfId="0" applyFont="1" applyFill="1" applyBorder="1" applyAlignment="1">
      <alignment horizontal="center" vertical="center" wrapText="1"/>
    </xf>
    <xf numFmtId="0" fontId="20" fillId="0" borderId="3" xfId="0" applyFont="1" applyBorder="1"/>
    <xf numFmtId="0" fontId="0" fillId="10" borderId="3" xfId="0" applyFill="1" applyBorder="1" applyAlignment="1">
      <alignment vertical="center"/>
    </xf>
    <xf numFmtId="0" fontId="20" fillId="10" borderId="3" xfId="0" applyFont="1" applyFill="1" applyBorder="1"/>
    <xf numFmtId="0" fontId="0" fillId="0" borderId="3" xfId="0" applyBorder="1" applyAlignment="1">
      <alignment vertical="center" wrapText="1"/>
    </xf>
    <xf numFmtId="0" fontId="21" fillId="0" borderId="3" xfId="0" applyFont="1" applyBorder="1" applyAlignment="1">
      <alignment vertical="top" wrapText="1"/>
    </xf>
    <xf numFmtId="0" fontId="0" fillId="0" borderId="3" xfId="0" applyBorder="1"/>
    <xf numFmtId="0" fontId="0" fillId="0" borderId="0" xfId="0" applyAlignment="1">
      <alignment vertical="center" wrapText="1"/>
    </xf>
    <xf numFmtId="0" fontId="22" fillId="0" borderId="0" xfId="0" applyFont="1" applyAlignment="1">
      <alignment wrapText="1"/>
    </xf>
    <xf numFmtId="0" fontId="23" fillId="0" borderId="0" xfId="0" applyFont="1" applyAlignment="1">
      <alignment wrapText="1"/>
    </xf>
    <xf numFmtId="0" fontId="18" fillId="0" borderId="0" xfId="0" applyFont="1" applyAlignment="1">
      <alignment wrapText="1"/>
    </xf>
    <xf numFmtId="0" fontId="21" fillId="0" borderId="3" xfId="0" applyFont="1" applyBorder="1" applyAlignment="1">
      <alignment wrapText="1"/>
    </xf>
    <xf numFmtId="0" fontId="0" fillId="0" borderId="0" xfId="0" applyAlignment="1">
      <alignment wrapText="1"/>
    </xf>
    <xf numFmtId="0" fontId="0" fillId="0" borderId="7" xfId="0" applyBorder="1" applyAlignment="1">
      <alignment vertical="center" wrapText="1"/>
    </xf>
    <xf numFmtId="0" fontId="0" fillId="0" borderId="3" xfId="0" applyBorder="1" applyAlignment="1">
      <alignment vertical="top" wrapText="1"/>
    </xf>
    <xf numFmtId="0" fontId="24" fillId="0" borderId="0" xfId="0" applyFont="1" applyAlignment="1">
      <alignment wrapText="1"/>
    </xf>
    <xf numFmtId="0" fontId="23" fillId="0" borderId="3" xfId="0" applyFont="1" applyBorder="1" applyAlignment="1">
      <alignment wrapText="1"/>
    </xf>
    <xf numFmtId="0" fontId="26" fillId="14" borderId="0" xfId="0" applyFont="1" applyFill="1" applyAlignment="1">
      <alignment horizontal="left" vertical="top"/>
    </xf>
    <xf numFmtId="0" fontId="26" fillId="14" borderId="0" xfId="0" applyFont="1" applyFill="1"/>
    <xf numFmtId="0" fontId="11" fillId="0" borderId="0" xfId="8"/>
    <xf numFmtId="0" fontId="11" fillId="0" borderId="0" xfId="8" applyAlignment="1">
      <alignment wrapText="1"/>
    </xf>
    <xf numFmtId="0" fontId="10" fillId="3" borderId="0" xfId="3" applyFont="1" applyFill="1">
      <alignment horizontal="center" vertical="center" wrapText="1" shrinkToFit="1"/>
    </xf>
    <xf numFmtId="0" fontId="1" fillId="12" borderId="7" xfId="0" applyFont="1" applyFill="1" applyBorder="1" applyAlignment="1">
      <alignment horizontal="left" vertical="top" wrapText="1"/>
    </xf>
    <xf numFmtId="0" fontId="1" fillId="12" borderId="8" xfId="0" applyFont="1" applyFill="1" applyBorder="1" applyAlignment="1">
      <alignment horizontal="left" vertical="center" wrapText="1"/>
    </xf>
    <xf numFmtId="0" fontId="1" fillId="12" borderId="8" xfId="0" applyFont="1" applyFill="1" applyBorder="1" applyAlignment="1">
      <alignment horizontal="left" vertical="top" wrapText="1"/>
    </xf>
    <xf numFmtId="0" fontId="1" fillId="12" borderId="9" xfId="0" applyFont="1" applyFill="1" applyBorder="1" applyAlignment="1">
      <alignment horizontal="left" vertical="center" wrapText="1"/>
    </xf>
    <xf numFmtId="0" fontId="1" fillId="13" borderId="3" xfId="0" applyFont="1" applyFill="1" applyBorder="1" applyAlignment="1">
      <alignment horizontal="center" vertical="top" wrapText="1"/>
    </xf>
    <xf numFmtId="0" fontId="1" fillId="13" borderId="3" xfId="0" applyFont="1" applyFill="1" applyBorder="1" applyAlignment="1">
      <alignment horizontal="center" vertical="center" wrapText="1"/>
    </xf>
    <xf numFmtId="0" fontId="0" fillId="0" borderId="3" xfId="0" applyBorder="1" applyAlignment="1">
      <alignment horizontal="center" vertical="top" wrapText="1"/>
    </xf>
    <xf numFmtId="0" fontId="25" fillId="0" borderId="3" xfId="0" applyFont="1" applyBorder="1" applyAlignment="1">
      <alignment horizontal="center" vertical="top" wrapText="1"/>
    </xf>
    <xf numFmtId="0" fontId="0" fillId="16" borderId="3" xfId="0" applyFill="1" applyBorder="1" applyAlignment="1">
      <alignment vertical="top" wrapText="1"/>
    </xf>
    <xf numFmtId="0" fontId="0" fillId="0" borderId="0" xfId="0" applyAlignment="1">
      <alignment vertical="top" wrapText="1"/>
    </xf>
    <xf numFmtId="0" fontId="0" fillId="4" borderId="1" xfId="0" applyFill="1" applyBorder="1" applyAlignment="1">
      <alignment horizontal="center" wrapText="1"/>
    </xf>
    <xf numFmtId="0" fontId="0" fillId="4" borderId="2" xfId="0" applyFill="1" applyBorder="1" applyAlignment="1">
      <alignment horizontal="center" wrapText="1"/>
    </xf>
    <xf numFmtId="0" fontId="3" fillId="2" borderId="0" xfId="0" applyFont="1" applyFill="1" applyAlignment="1">
      <alignment horizontal="center" vertical="center" wrapText="1"/>
    </xf>
    <xf numFmtId="0" fontId="0" fillId="4" borderId="10" xfId="0" applyFill="1" applyBorder="1" applyAlignment="1">
      <alignment horizontal="center" wrapText="1"/>
    </xf>
    <xf numFmtId="0" fontId="14" fillId="15" borderId="0" xfId="0" applyFont="1" applyFill="1" applyAlignment="1">
      <alignment horizontal="center" vertical="center"/>
    </xf>
  </cellXfs>
  <cellStyles count="10">
    <cellStyle name="big_title" xfId="1" xr:uid="{AD89442B-D854-4C8C-99C7-6705F9A906B0}"/>
    <cellStyle name="blue" xfId="6" xr:uid="{E61F5983-3BD4-4906-ADEC-AE835AEA0547}"/>
    <cellStyle name="center" xfId="4" xr:uid="{53FBCD1F-1484-46CD-A228-B4D7C255C311}"/>
    <cellStyle name="gray_header" xfId="3" xr:uid="{B082649E-9A1A-453F-94BD-2CA2A2690AC7}"/>
    <cellStyle name="green" xfId="7" xr:uid="{FBA43AD0-8EDE-47E5-9BCD-36882AA9140B}"/>
    <cellStyle name="Hyperlink" xfId="8" builtinId="8"/>
    <cellStyle name="Normal" xfId="0" builtinId="0"/>
    <cellStyle name="orange" xfId="9" xr:uid="{9C968CEF-862C-4708-99E4-A50071CD7FBB}"/>
    <cellStyle name="text" xfId="5" xr:uid="{B6585780-C84C-4E55-83FD-FC778FF21372}"/>
    <cellStyle name="underline" xfId="2" xr:uid="{EE422D0F-A8A0-45B7-B3F5-81C2284CA5F7}"/>
  </cellStyles>
  <dxfs count="53">
    <dxf>
      <font>
        <b/>
        <i val="0"/>
        <color theme="0"/>
      </font>
      <fill>
        <patternFill patternType="solid">
          <bgColor rgb="FFFF0000"/>
        </patternFill>
      </fill>
    </dxf>
    <dxf>
      <font>
        <b/>
        <i val="0"/>
      </font>
      <fill>
        <patternFill patternType="solid">
          <bgColor rgb="FFFFC000"/>
        </patternFill>
      </fill>
    </dxf>
    <dxf>
      <font>
        <color auto="1"/>
      </font>
      <fill>
        <patternFill patternType="solid">
          <bgColor rgb="FFFFFF00"/>
        </patternFill>
      </fill>
    </dxf>
    <dxf>
      <font>
        <b/>
        <i val="0"/>
      </font>
      <fill>
        <patternFill patternType="solid">
          <bgColor rgb="FF00B0F0"/>
        </patternFill>
      </fill>
    </dxf>
    <dxf>
      <fill>
        <patternFill patternType="solid">
          <fgColor rgb="FFFFFF00"/>
          <bgColor rgb="FF000000"/>
        </patternFill>
      </fill>
    </dxf>
    <dxf>
      <fill>
        <patternFill patternType="solid">
          <fgColor rgb="FFFFC000"/>
          <bgColor rgb="FF000000"/>
        </patternFill>
      </fill>
    </dxf>
    <dxf>
      <fill>
        <patternFill patternType="solid">
          <fgColor rgb="FFFF0000"/>
          <bgColor rgb="FF000000"/>
        </patternFill>
      </fill>
    </dxf>
    <dxf>
      <alignment horizontal="general" textRotation="0" wrapText="1" indent="0" justifyLastLine="0" shrinkToFit="0" readingOrder="0"/>
    </dxf>
    <dxf>
      <font>
        <name val="Calibri"/>
        <charset val="1"/>
      </font>
      <fill>
        <patternFill patternType="solid">
          <fgColor rgb="FFC6EFCE"/>
          <bgColor rgb="FFC6D9F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auto="1"/>
        </right>
      </border>
    </dxf>
    <dxf>
      <border outline="0">
        <left style="thin">
          <color auto="1"/>
        </left>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auto="1"/>
        </right>
      </border>
    </dxf>
    <dxf>
      <border outline="0">
        <left style="thin">
          <color auto="1"/>
        </left>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auto="1"/>
        </right>
      </border>
    </dxf>
    <dxf>
      <font>
        <name val="Calibri"/>
        <charset val="1"/>
      </font>
      <fill>
        <patternFill patternType="solid">
          <fgColor rgb="FFC6EFCE"/>
          <bgColor rgb="FFC6D9F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auto="1"/>
        </right>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auto="1"/>
        </left>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auto="1"/>
        </right>
      </border>
    </dxf>
    <dxf>
      <font>
        <name val="Calibri"/>
        <charset val="1"/>
      </font>
      <fill>
        <patternFill patternType="solid">
          <fgColor rgb="FFC6EFCE"/>
          <bgColor rgb="FFC6D9F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auto="1"/>
        </right>
      </border>
    </dxf>
    <dxf>
      <font>
        <name val="Calibri"/>
        <charset val="1"/>
      </font>
      <fill>
        <patternFill patternType="solid">
          <fgColor rgb="FFC6EFCE"/>
          <bgColor rgb="FFC6D9F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auto="1"/>
        </right>
      </border>
    </dxf>
    <dxf>
      <font>
        <b val="0"/>
        <i val="0"/>
        <strike val="0"/>
        <condense val="0"/>
        <extend val="0"/>
        <outline val="0"/>
        <shadow val="0"/>
        <u val="none"/>
        <vertAlign val="baseline"/>
        <sz val="10"/>
        <color rgb="FF000000"/>
        <name val="Calibri"/>
        <charset val="1"/>
        <scheme val="none"/>
      </font>
      <fill>
        <patternFill patternType="solid">
          <fgColor rgb="FFC6EFCE"/>
          <bgColor rgb="FFC6D9F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left style="thin">
          <color auto="1"/>
        </left>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auto="1"/>
        </right>
      </border>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s>
  <tableStyles count="1" defaultTableStyle="TableStyleMedium2" defaultPivotStyle="PivotStyleLight16">
    <tableStyle name="Invisible" pivot="0" table="0" count="0" xr9:uid="{3803840A-CC9C-4E03-8F64-362E0E41AD3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Web app checklist'!A1"/><Relationship Id="rId2" Type="http://schemas.openxmlformats.org/officeDocument/2006/relationships/hyperlink" Target="#'Mobile App checklist'!A1"/><Relationship Id="rId1" Type="http://schemas.openxmlformats.org/officeDocument/2006/relationships/hyperlink" Target="#'API checklist'!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76200</xdr:colOff>
      <xdr:row>7</xdr:row>
      <xdr:rowOff>152400</xdr:rowOff>
    </xdr:from>
    <xdr:to>
      <xdr:col>5</xdr:col>
      <xdr:colOff>390525</xdr:colOff>
      <xdr:row>10</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5354225-714C-4205-AEB8-3CF9231664F0}"/>
            </a:ext>
          </a:extLst>
        </xdr:cNvPr>
        <xdr:cNvSpPr/>
      </xdr:nvSpPr>
      <xdr:spPr>
        <a:xfrm>
          <a:off x="1905000" y="1485900"/>
          <a:ext cx="15335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API Checklist</a:t>
          </a:r>
        </a:p>
      </xdr:txBody>
    </xdr:sp>
    <xdr:clientData/>
  </xdr:twoCellAnchor>
  <xdr:twoCellAnchor>
    <xdr:from>
      <xdr:col>6</xdr:col>
      <xdr:colOff>342900</xdr:colOff>
      <xdr:row>7</xdr:row>
      <xdr:rowOff>152400</xdr:rowOff>
    </xdr:from>
    <xdr:to>
      <xdr:col>9</xdr:col>
      <xdr:colOff>47625</xdr:colOff>
      <xdr:row>10</xdr:row>
      <xdr:rowOff>85725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18E1ADCD-D995-43C3-98BE-522D1FCFF623}"/>
            </a:ext>
          </a:extLst>
        </xdr:cNvPr>
        <xdr:cNvSpPr/>
      </xdr:nvSpPr>
      <xdr:spPr>
        <a:xfrm>
          <a:off x="4000500" y="1485900"/>
          <a:ext cx="15335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Mobile</a:t>
          </a:r>
          <a:r>
            <a:rPr lang="en-US" sz="1100" baseline="0"/>
            <a:t> App Checklist</a:t>
          </a:r>
          <a:endParaRPr lang="en-US" sz="1100"/>
        </a:p>
      </xdr:txBody>
    </xdr:sp>
    <xdr:clientData/>
  </xdr:twoCellAnchor>
  <xdr:twoCellAnchor>
    <xdr:from>
      <xdr:col>10</xdr:col>
      <xdr:colOff>28575</xdr:colOff>
      <xdr:row>7</xdr:row>
      <xdr:rowOff>180975</xdr:rowOff>
    </xdr:from>
    <xdr:to>
      <xdr:col>12</xdr:col>
      <xdr:colOff>342900</xdr:colOff>
      <xdr:row>10</xdr:row>
      <xdr:rowOff>114300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4D9DB555-E945-AABF-644F-93614977F427}"/>
            </a:ext>
          </a:extLst>
        </xdr:cNvPr>
        <xdr:cNvSpPr/>
      </xdr:nvSpPr>
      <xdr:spPr>
        <a:xfrm>
          <a:off x="6124575" y="1514475"/>
          <a:ext cx="15335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Web</a:t>
          </a:r>
          <a:r>
            <a:rPr lang="en-US" sz="1100" baseline="0"/>
            <a:t> Application Checklist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18" name="Image 1" descr="Picture">
          <a:extLst>
            <a:ext uri="{FF2B5EF4-FFF2-40B4-BE49-F238E27FC236}">
              <a16:creationId xmlns:a16="http://schemas.microsoft.com/office/drawing/2014/main" id="{427BB6A8-2626-4538-9E5B-06D9396C1432}"/>
            </a:ext>
          </a:extLst>
        </xdr:cNvPr>
        <xdr:cNvPicPr/>
      </xdr:nvPicPr>
      <xdr:blipFill>
        <a:blip xmlns:r="http://schemas.openxmlformats.org/officeDocument/2006/relationships" r:embed="rId1" cstate="print"/>
        <a:stretch>
          <a:fillRect/>
        </a:stretch>
      </xdr:blipFill>
      <xdr:spPr>
        <a:xfrm>
          <a:off x="1276350" y="190500"/>
          <a:ext cx="1333500" cy="1333500"/>
        </a:xfrm>
        <a:prstGeom prst="rect">
          <a:avLst/>
        </a:prstGeom>
      </xdr:spPr>
    </xdr:pic>
    <xdr:clientData/>
  </xdr:oneCellAnchor>
  <xdr:oneCellAnchor>
    <xdr:from>
      <xdr:col>7</xdr:col>
      <xdr:colOff>0</xdr:colOff>
      <xdr:row>1</xdr:row>
      <xdr:rowOff>0</xdr:rowOff>
    </xdr:from>
    <xdr:ext cx="1443990" cy="502920"/>
    <xdr:pic>
      <xdr:nvPicPr>
        <xdr:cNvPr id="19" name="Image 2" descr="Picture">
          <a:extLst>
            <a:ext uri="{FF2B5EF4-FFF2-40B4-BE49-F238E27FC236}">
              <a16:creationId xmlns:a16="http://schemas.microsoft.com/office/drawing/2014/main" id="{910D0A74-954B-47DB-AA1F-0BD8C055E90C}"/>
            </a:ext>
          </a:extLst>
        </xdr:cNvPr>
        <xdr:cNvPicPr/>
      </xdr:nvPicPr>
      <xdr:blipFill>
        <a:blip xmlns:r="http://schemas.openxmlformats.org/officeDocument/2006/relationships" r:embed="rId2" cstate="print"/>
        <a:stretch>
          <a:fillRect/>
        </a:stretch>
      </xdr:blipFill>
      <xdr:spPr>
        <a:xfrm>
          <a:off x="9277350" y="190500"/>
          <a:ext cx="1443990" cy="502920"/>
        </a:xfrm>
        <a:prstGeom prst="rect">
          <a:avLst/>
        </a:prstGeom>
      </xdr:spPr>
    </xdr:pic>
    <xdr:clientData/>
  </xdr:oneCellAnchor>
  <xdr:oneCellAnchor>
    <xdr:from>
      <xdr:col>2</xdr:col>
      <xdr:colOff>0</xdr:colOff>
      <xdr:row>1</xdr:row>
      <xdr:rowOff>0</xdr:rowOff>
    </xdr:from>
    <xdr:ext cx="1333500" cy="1333500"/>
    <xdr:pic>
      <xdr:nvPicPr>
        <xdr:cNvPr id="20" name="Image 1" descr="Picture">
          <a:extLst>
            <a:ext uri="{FF2B5EF4-FFF2-40B4-BE49-F238E27FC236}">
              <a16:creationId xmlns:a16="http://schemas.microsoft.com/office/drawing/2014/main" id="{BE84BC89-9C21-4367-A41A-751BC229296F}"/>
            </a:ext>
          </a:extLst>
        </xdr:cNvPr>
        <xdr:cNvPicPr/>
      </xdr:nvPicPr>
      <xdr:blipFill>
        <a:blip xmlns:r="http://schemas.openxmlformats.org/officeDocument/2006/relationships" r:embed="rId1" cstate="print"/>
        <a:stretch>
          <a:fillRect/>
        </a:stretch>
      </xdr:blipFill>
      <xdr:spPr>
        <a:xfrm>
          <a:off x="1276350" y="190500"/>
          <a:ext cx="1333500" cy="1333500"/>
        </a:xfrm>
        <a:prstGeom prst="rect">
          <a:avLst/>
        </a:prstGeom>
      </xdr:spPr>
    </xdr:pic>
    <xdr:clientData/>
  </xdr:oneCellAnchor>
  <xdr:oneCellAnchor>
    <xdr:from>
      <xdr:col>7</xdr:col>
      <xdr:colOff>0</xdr:colOff>
      <xdr:row>1</xdr:row>
      <xdr:rowOff>0</xdr:rowOff>
    </xdr:from>
    <xdr:ext cx="1443990" cy="502920"/>
    <xdr:pic>
      <xdr:nvPicPr>
        <xdr:cNvPr id="21" name="Image 2" descr="Picture">
          <a:extLst>
            <a:ext uri="{FF2B5EF4-FFF2-40B4-BE49-F238E27FC236}">
              <a16:creationId xmlns:a16="http://schemas.microsoft.com/office/drawing/2014/main" id="{52D53375-E49B-4B85-A7B7-69A87A5061EC}"/>
            </a:ext>
          </a:extLst>
        </xdr:cNvPr>
        <xdr:cNvPicPr/>
      </xdr:nvPicPr>
      <xdr:blipFill>
        <a:blip xmlns:r="http://schemas.openxmlformats.org/officeDocument/2006/relationships" r:embed="rId2" cstate="print"/>
        <a:stretch>
          <a:fillRect/>
        </a:stretch>
      </xdr:blipFill>
      <xdr:spPr>
        <a:xfrm>
          <a:off x="9277350" y="190500"/>
          <a:ext cx="1443990" cy="50292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B03A70-72BB-4F2B-BACA-E1224A81EE13}" name="Table_1" displayName="Table_1" ref="A90:F93" totalsRowShown="0">
  <tableColumns count="6">
    <tableColumn id="1" xr3:uid="{BDFD7233-6236-4600-B099-8AA0BD33FEDE}" name="Cryptography"/>
    <tableColumn id="2" xr3:uid="{1D859D19-82D4-41D3-A85C-0B962B634602}" name="Test Name" dataDxfId="33"/>
    <tableColumn id="3" xr3:uid="{AA19C197-539D-43F1-8F0A-D6C232DEF406}" name="Objectives" dataDxfId="32"/>
    <tableColumn id="4" xr3:uid="{71889E9D-F9AC-45A2-BC6E-4E4C2D5C0BCA}" name="Status" dataDxfId="31"/>
    <tableColumn id="5" xr3:uid="{05AE3B36-9360-474F-888D-EA298E3EC6BE}" name="Notes"/>
    <tableColumn id="6" xr3:uid="{40B36E61-8210-4165-A119-6AEFDAD9CFCA}" name="Column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F6FFF6D-64A3-41F0-AF7C-9A11277F1AA3}" name="Table_8" displayName="Table_8" ref="A65:F80" totalsRowShown="0">
  <tableColumns count="6">
    <tableColumn id="1" xr3:uid="{B82834A3-33A8-4FCA-9810-EB1FAC93AEDB}" name="Data Validation Testing"/>
    <tableColumn id="2" xr3:uid="{3C180C74-5DD4-4715-895D-8F3DC7EC982E}" name="Test Name" dataDxfId="13"/>
    <tableColumn id="3" xr3:uid="{CBBEA889-305A-4668-97B9-37B6D96500BA}" name="Objectives" dataDxfId="12"/>
    <tableColumn id="4" xr3:uid="{00542100-B559-4B2A-97D8-547DCD8EE827}" name="Status" dataDxfId="11"/>
    <tableColumn id="5" xr3:uid="{53B519CC-FFB6-42A4-8CB4-292AC3CEE06F}" name="Notes"/>
    <tableColumn id="6" xr3:uid="{A254B43F-EE17-41D3-BF96-EF785B9C3A5A}" name="Column1"/>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6E2DB92-C16C-48CA-B15B-849C9C72FD7F}" name="Table_9" displayName="Table_9" ref="A4:F14" totalsRowShown="0">
  <tableColumns count="6">
    <tableColumn id="1" xr3:uid="{C6EC1102-5E0B-4E9C-BF8E-F240D165B10C}" name="Information Gathering"/>
    <tableColumn id="2" xr3:uid="{1EDA9B46-94D9-4F65-A0D8-B4644E4FB949}" name="Test Name" dataDxfId="10"/>
    <tableColumn id="3" xr3:uid="{8B4782F1-8828-42DD-AB43-281E9004D94E}" name="Objectives" dataDxfId="9"/>
    <tableColumn id="4" xr3:uid="{DD10C378-A9D3-49E0-B199-EA57F57B6164}" name="Status" dataDxfId="8"/>
    <tableColumn id="5" xr3:uid="{519038D6-129E-4D55-A3B2-AC5C48A52F07}" name="Notes"/>
    <tableColumn id="6" xr3:uid="{AC49AAF8-B5C2-4F83-AF80-12B3B130F05E}" name="Column1"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55AA42-D62C-4C12-8312-AA112FDF6545}" name="Table_10" displayName="Table_10" ref="A29:F34" totalsRowShown="0">
  <tableColumns count="6">
    <tableColumn id="1" xr3:uid="{EB4FA290-08B1-41B2-BC82-AD732AE89215}" name="Identity Management Testing"/>
    <tableColumn id="2" xr3:uid="{33EEC976-A688-4735-B468-4F2254C4ACD7}" name="Test Name"/>
    <tableColumn id="3" xr3:uid="{E4A4E11F-6FBC-494E-A196-C49749A3C135}" name="Objectives"/>
    <tableColumn id="4" xr3:uid="{1C9DC321-7ABB-48A7-B7A2-FCCBFC38E87D}" name="Status" dataDxfId="30"/>
    <tableColumn id="5" xr3:uid="{0E79AE08-90C3-470B-A6A9-3FF73106232C}" name="Notes"/>
    <tableColumn id="6" xr3:uid="{B1013BCF-1E0C-49E9-9F6E-4CD3C6012F2B}" name="Column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A1F851-B71F-42B1-B162-16D82B9D2596}" name="Table_11" displayName="Table_11" ref="A16:F27" totalsRowShown="0">
  <tableColumns count="6">
    <tableColumn id="1" xr3:uid="{81B6DB94-6BC2-4734-9564-7EFE0EF5F463}" name="Configuration and Deploy Management Testing"/>
    <tableColumn id="2" xr3:uid="{554D2175-632E-4BD7-92B9-CB9A252873BD}" name="Test Name" dataDxfId="29"/>
    <tableColumn id="3" xr3:uid="{3DD3CA45-6E9F-4137-B725-2327DB766F44}" name="Objectives" dataDxfId="28"/>
    <tableColumn id="4" xr3:uid="{E1185DB6-23A2-4C8C-8B30-1818D4525536}" name="Status" dataDxfId="27"/>
    <tableColumn id="5" xr3:uid="{2292A782-8B1B-4D01-BF13-E6D2A668184B}" name="Notes"/>
    <tableColumn id="6" xr3:uid="{DBF571E6-6E1F-46AF-901C-67258D557885}" name="Column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C089B7-530F-492C-90E9-68118497F294}" name="Table_2" displayName="Table_2" ref="A86:F88" totalsRowShown="0">
  <tableColumns count="6">
    <tableColumn id="1" xr3:uid="{F89EBF90-111B-483A-B871-960820B1D4E1}" name="Error Handling"/>
    <tableColumn id="2" xr3:uid="{E76D9911-1063-4109-8F78-17F312F55D91}" name="Test Name"/>
    <tableColumn id="3" xr3:uid="{532A396A-774C-4EBB-AE2C-3869438012CC}" name="Objectives"/>
    <tableColumn id="4" xr3:uid="{76A95925-7168-4F99-9865-37AF5C76A08E}" name="Status"/>
    <tableColumn id="5" xr3:uid="{0FB2EAC5-4336-40DE-9E90-BA9A55674238}" name="Notes"/>
    <tableColumn id="6" xr3:uid="{6478A1D0-4845-426C-AA01-6DBF6665B67C}" name="Column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1C7B831-1080-418B-B75B-56721AD73E63}" name="Table_3" displayName="Table_3" ref="A48:F52" totalsRowShown="0">
  <tableColumns count="6">
    <tableColumn id="1" xr3:uid="{7CBF0839-18FB-46B9-AFB9-29FADDD65C22}" name="Authorization Testing "/>
    <tableColumn id="2" xr3:uid="{C06F1A4C-9351-4848-A9BF-B506E2A0C71B}" name="Test Name" dataDxfId="26"/>
    <tableColumn id="3" xr3:uid="{F700879D-E47B-4BAB-ACC9-CE9FA3975DCE}" name="Objectives" dataDxfId="25"/>
    <tableColumn id="4" xr3:uid="{8CBEC414-DF19-4EE9-8D60-E615E19A228F}" name="Status" dataDxfId="24"/>
    <tableColumn id="5" xr3:uid="{675A9F18-D92A-40DD-8845-9A1011AFC815}" name="Notes"/>
    <tableColumn id="6" xr3:uid="{889C1874-DA91-4BA7-A4A8-D1A2525D6DB1}" name="Column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F744761-9D2C-4395-BC1D-11666B1E4DDC}" name="Table_4" displayName="Table_4" ref="A54:F62" totalsRowShown="0">
  <tableColumns count="6">
    <tableColumn id="1" xr3:uid="{AB290179-14A1-45F4-8A69-AEAF0A0CC5C9}" name="Session Management Testing"/>
    <tableColumn id="2" xr3:uid="{22BC586B-FF30-45C7-BC7B-F342A9299F5B}" name="Test Name" dataDxfId="23"/>
    <tableColumn id="3" xr3:uid="{C53B5E25-C6C7-475C-97E8-C9657CB0E5DB}" name="Objectives" dataDxfId="22"/>
    <tableColumn id="4" xr3:uid="{89502A86-E75E-48D6-90E7-0B682A2B152D}" name="Status" dataDxfId="21"/>
    <tableColumn id="5" xr3:uid="{A2254404-2372-43E7-9849-8CCDDCF8B607}" name="Notes"/>
    <tableColumn id="6" xr3:uid="{711A5B3A-0F0A-4608-824F-BFC7B715FB58}" name="Column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AE01A7-DC29-4B12-BB07-60BB74E83BB6}" name="Table_5" displayName="Table_5" ref="A107:F120" totalsRowShown="0">
  <tableColumns count="6">
    <tableColumn id="1" xr3:uid="{240DAC67-CC6F-4E9D-AE12-96291633AAA7}" name="Client Side Testing"/>
    <tableColumn id="2" xr3:uid="{CDCF394F-3844-4350-8370-3C592549928C}" name="Test Name"/>
    <tableColumn id="3" xr3:uid="{461D9714-2B2A-4520-8FBE-22FBD9739DAB}" name="Objectives" dataDxfId="20"/>
    <tableColumn id="4" xr3:uid="{5E8CE82E-AAE4-496D-A66E-07537862DE11}" name="Status"/>
    <tableColumn id="5" xr3:uid="{637FDD49-B834-41D1-8960-B4AE00F564D4}" name="Notes"/>
    <tableColumn id="6" xr3:uid="{D42300DD-2F71-4208-BE8A-3A6CDA89D155}" name="Column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AA8D20-DD5D-4876-A081-E6B5FCF56B31}" name="Table_6" displayName="Table_6" ref="A36:F46" totalsRowShown="0">
  <tableColumns count="6">
    <tableColumn id="1" xr3:uid="{5BC7E1D4-EA3B-447F-8464-1F05B7DAE5C6}" name="Authentication Testing"/>
    <tableColumn id="2" xr3:uid="{5EF92255-8A99-457F-B0AF-72426C51C51B}" name="Test Name" dataDxfId="19"/>
    <tableColumn id="3" xr3:uid="{9BF98C1E-36A1-4927-BB3A-1E6668E609BC}" name="Objectives" dataDxfId="18"/>
    <tableColumn id="4" xr3:uid="{FF90517F-4AB8-4211-94F4-DE9D2B63E4C9}" name="Status" dataDxfId="17"/>
    <tableColumn id="5" xr3:uid="{0687B1FD-6553-4171-9FC4-49B998B7078D}" name="Notes"/>
    <tableColumn id="6" xr3:uid="{EEE658C2-4680-4565-987B-D522964D695F}" name="Column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5ADB8D6-3DE1-4CF5-8641-D4BFE0AE530E}" name="Table_7" displayName="Table_7" ref="A96:F105" totalsRowShown="0">
  <tableColumns count="6">
    <tableColumn id="1" xr3:uid="{270CBFA9-971F-4E55-A840-F5C14629343C}" name="Business logic Testing"/>
    <tableColumn id="2" xr3:uid="{DD9201D6-CB82-4C9E-8A2E-282A3BAF95FD}" name="Test Name" dataDxfId="16"/>
    <tableColumn id="3" xr3:uid="{0A8D0EAE-754A-460C-A234-87EE7ADE166F}" name="Objectives" dataDxfId="15"/>
    <tableColumn id="4" xr3:uid="{3855C67F-9BB0-4006-ADF2-AF563154F16C}" name="Status" dataDxfId="14"/>
    <tableColumn id="5" xr3:uid="{74460033-6620-4E49-92F0-EDE394769B2A}" name="Notes"/>
    <tableColumn id="6" xr3:uid="{F6789B71-ACC6-45DE-A53E-D7E0D516C6AF}"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owasp.org/www-project-web-security-testing-guide/stable/4-Web_Application_Security_Testing/07-Input_Validation_Testing/README" TargetMode="External"/><Relationship Id="rId13" Type="http://schemas.openxmlformats.org/officeDocument/2006/relationships/table" Target="../tables/table2.xml"/><Relationship Id="rId18" Type="http://schemas.openxmlformats.org/officeDocument/2006/relationships/table" Target="../tables/table7.xml"/><Relationship Id="rId3" Type="http://schemas.openxmlformats.org/officeDocument/2006/relationships/hyperlink" Target="https://owasp.org/www-project-web-security-testing-guide/stable/4-Web_Application_Security_Testing/03-Identity_Management_Testing/README" TargetMode="External"/><Relationship Id="rId21" Type="http://schemas.openxmlformats.org/officeDocument/2006/relationships/table" Target="../tables/table10.xml"/><Relationship Id="rId7" Type="http://schemas.openxmlformats.org/officeDocument/2006/relationships/hyperlink" Target="https://owasp.org/www-project-web-security-testing-guide/stable/4-Web_Application_Security_Testing/08-Testing_for_Error_Handling/README" TargetMode="External"/><Relationship Id="rId12" Type="http://schemas.openxmlformats.org/officeDocument/2006/relationships/table" Target="../tables/table1.xml"/><Relationship Id="rId17" Type="http://schemas.openxmlformats.org/officeDocument/2006/relationships/table" Target="../tables/table6.xml"/><Relationship Id="rId2" Type="http://schemas.openxmlformats.org/officeDocument/2006/relationships/hyperlink" Target="https://owasp.org/www-project-web-security-testing-guide/stable/4-Web_Application_Security_Testing/02-Configuration_and_Deployment_Management_Testing/README" TargetMode="External"/><Relationship Id="rId16" Type="http://schemas.openxmlformats.org/officeDocument/2006/relationships/table" Target="../tables/table5.xml"/><Relationship Id="rId20" Type="http://schemas.openxmlformats.org/officeDocument/2006/relationships/table" Target="../tables/table9.xml"/><Relationship Id="rId1" Type="http://schemas.openxmlformats.org/officeDocument/2006/relationships/hyperlink" Target="https://owasp.org/www-project-web-security-testing-guide/stable/4-Web_Application_Security_Testing/01-Information_Gathering/" TargetMode="External"/><Relationship Id="rId6" Type="http://schemas.openxmlformats.org/officeDocument/2006/relationships/hyperlink" Target="https://owasp.org/www-project-web-security-testing-guide/stable/4-Web_Application_Security_Testing/09-Testing_for_Weak_Cryptography/README" TargetMode="External"/><Relationship Id="rId11" Type="http://schemas.openxmlformats.org/officeDocument/2006/relationships/hyperlink" Target="https://owasp.org/www-project-web-security-testing-guide/stable/4-Web_Application_Security_Testing/04-Authentication_Testing/README" TargetMode="External"/><Relationship Id="rId5" Type="http://schemas.openxmlformats.org/officeDocument/2006/relationships/hyperlink" Target="https://owasp.org/www-project-web-security-testing-guide/stable/4-Web_Application_Security_Testing/10-Business_Logic_Testing/README" TargetMode="External"/><Relationship Id="rId15" Type="http://schemas.openxmlformats.org/officeDocument/2006/relationships/table" Target="../tables/table4.xml"/><Relationship Id="rId10" Type="http://schemas.openxmlformats.org/officeDocument/2006/relationships/hyperlink" Target="https://owasp.org/www-project-web-security-testing-guide/stable/4-Web_Application_Security_Testing/05-Authorization_Testing/README" TargetMode="External"/><Relationship Id="rId19" Type="http://schemas.openxmlformats.org/officeDocument/2006/relationships/table" Target="../tables/table8.xml"/><Relationship Id="rId4" Type="http://schemas.openxmlformats.org/officeDocument/2006/relationships/hyperlink" Target="https://owasp.org/www-project-web-security-testing-guide/stable/4-Web_Application_Security_Testing/11-Client-side_Testing/README" TargetMode="External"/><Relationship Id="rId9" Type="http://schemas.openxmlformats.org/officeDocument/2006/relationships/hyperlink" Target="https://owasp.org/www-project-web-security-testing-guide/stable/4-Web_Application_Security_Testing/06-Session_Management_Testing/README" TargetMode="External"/><Relationship Id="rId14" Type="http://schemas.openxmlformats.org/officeDocument/2006/relationships/table" Target="../tables/table3.xml"/><Relationship Id="rId22"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63079-B1AD-4CCA-97BD-944EACF4E3EF}">
  <dimension ref="C6"/>
  <sheetViews>
    <sheetView workbookViewId="0">
      <selection activeCell="H11" sqref="H11"/>
    </sheetView>
  </sheetViews>
  <sheetFormatPr defaultRowHeight="15"/>
  <cols>
    <col min="1" max="16384" width="9.140625" style="45"/>
  </cols>
  <sheetData>
    <row r="6" spans="3:3">
      <c r="C6" s="4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5B5D9-D8FA-467D-A975-3CAFE3E04976}">
  <dimension ref="A1:E65"/>
  <sheetViews>
    <sheetView workbookViewId="0">
      <selection sqref="A1:B2"/>
    </sheetView>
  </sheetViews>
  <sheetFormatPr defaultColWidth="43.28515625" defaultRowHeight="15"/>
  <cols>
    <col min="1" max="16384" width="43.28515625" style="2"/>
  </cols>
  <sheetData>
    <row r="1" spans="1:5" ht="33.75">
      <c r="A1" s="61" t="s">
        <v>0</v>
      </c>
      <c r="B1" s="61"/>
      <c r="C1" s="1"/>
      <c r="D1" s="1"/>
      <c r="E1" s="1"/>
    </row>
    <row r="2" spans="1:5" ht="33.75">
      <c r="A2" s="61"/>
      <c r="B2" s="61"/>
      <c r="C2" s="1"/>
      <c r="D2" s="1"/>
      <c r="E2" s="1"/>
    </row>
    <row r="3" spans="1:5" ht="15.75" thickBot="1"/>
    <row r="4" spans="1:5" ht="15.75" thickBot="1">
      <c r="A4" s="62" t="s">
        <v>1</v>
      </c>
      <c r="B4" s="60"/>
    </row>
    <row r="5" spans="1:5" ht="30">
      <c r="A5" s="3" t="s">
        <v>2</v>
      </c>
      <c r="B5" s="4" t="s">
        <v>3</v>
      </c>
    </row>
    <row r="6" spans="1:5" ht="45">
      <c r="A6" s="3" t="s">
        <v>2</v>
      </c>
      <c r="B6" s="4" t="s">
        <v>984</v>
      </c>
    </row>
    <row r="7" spans="1:5" ht="17.25">
      <c r="A7" s="3" t="s">
        <v>2</v>
      </c>
      <c r="B7" s="4" t="s">
        <v>985</v>
      </c>
    </row>
    <row r="8" spans="1:5">
      <c r="A8" s="3" t="s">
        <v>2</v>
      </c>
      <c r="B8" s="4" t="s">
        <v>4</v>
      </c>
    </row>
    <row r="9" spans="1:5" ht="15.75" thickBot="1"/>
    <row r="10" spans="1:5" ht="15.75" thickBot="1">
      <c r="A10" s="59" t="s">
        <v>5</v>
      </c>
      <c r="B10" s="60"/>
    </row>
    <row r="11" spans="1:5" ht="30">
      <c r="A11" s="3" t="s">
        <v>2</v>
      </c>
      <c r="B11" s="4" t="s">
        <v>6</v>
      </c>
    </row>
    <row r="12" spans="1:5" ht="45">
      <c r="A12" s="3" t="s">
        <v>2</v>
      </c>
      <c r="B12" s="4" t="s">
        <v>7</v>
      </c>
    </row>
    <row r="13" spans="1:5" ht="30">
      <c r="A13" s="3" t="s">
        <v>2</v>
      </c>
      <c r="B13" s="4" t="s">
        <v>8</v>
      </c>
    </row>
    <row r="14" spans="1:5" ht="30">
      <c r="A14" s="3" t="s">
        <v>2</v>
      </c>
      <c r="B14" s="4" t="s">
        <v>9</v>
      </c>
    </row>
    <row r="15" spans="1:5" ht="30">
      <c r="A15" s="3" t="s">
        <v>2</v>
      </c>
      <c r="B15" s="4" t="s">
        <v>10</v>
      </c>
    </row>
    <row r="16" spans="1:5" ht="15.75" thickBot="1"/>
    <row r="17" spans="1:2" ht="15.75" thickBot="1">
      <c r="A17" s="59" t="s">
        <v>11</v>
      </c>
      <c r="B17" s="60"/>
    </row>
    <row r="18" spans="1:2" ht="30">
      <c r="A18" s="3" t="s">
        <v>2</v>
      </c>
      <c r="B18" s="4" t="s">
        <v>12</v>
      </c>
    </row>
    <row r="19" spans="1:2" ht="30">
      <c r="A19" s="3" t="s">
        <v>2</v>
      </c>
      <c r="B19" s="4" t="s">
        <v>13</v>
      </c>
    </row>
    <row r="20" spans="1:2" ht="45">
      <c r="A20" s="3" t="s">
        <v>2</v>
      </c>
      <c r="B20" s="4" t="s">
        <v>14</v>
      </c>
    </row>
    <row r="21" spans="1:2" ht="30">
      <c r="A21" s="3" t="s">
        <v>2</v>
      </c>
      <c r="B21" s="4" t="s">
        <v>15</v>
      </c>
    </row>
    <row r="22" spans="1:2" ht="15.75" thickBot="1"/>
    <row r="23" spans="1:2" ht="15.75" thickBot="1">
      <c r="A23" s="59" t="s">
        <v>16</v>
      </c>
      <c r="B23" s="60"/>
    </row>
    <row r="24" spans="1:2" ht="30">
      <c r="A24" s="3" t="s">
        <v>2</v>
      </c>
      <c r="B24" s="5" t="s">
        <v>17</v>
      </c>
    </row>
    <row r="25" spans="1:2" ht="45">
      <c r="A25" s="3" t="s">
        <v>2</v>
      </c>
      <c r="B25" s="5" t="s">
        <v>18</v>
      </c>
    </row>
    <row r="26" spans="1:2" ht="30">
      <c r="A26" s="3" t="s">
        <v>2</v>
      </c>
      <c r="B26" s="5" t="s">
        <v>19</v>
      </c>
    </row>
    <row r="27" spans="1:2">
      <c r="A27" s="3" t="s">
        <v>2</v>
      </c>
      <c r="B27" s="5" t="s">
        <v>20</v>
      </c>
    </row>
    <row r="28" spans="1:2" ht="30">
      <c r="A28" s="3" t="s">
        <v>2</v>
      </c>
      <c r="B28" s="5" t="s">
        <v>21</v>
      </c>
    </row>
    <row r="29" spans="1:2" ht="15.75" thickBot="1"/>
    <row r="30" spans="1:2" ht="15.75" thickBot="1">
      <c r="A30" s="59" t="s">
        <v>22</v>
      </c>
      <c r="B30" s="60"/>
    </row>
    <row r="31" spans="1:2" ht="90">
      <c r="A31" s="3" t="s">
        <v>2</v>
      </c>
      <c r="B31" s="5" t="s">
        <v>23</v>
      </c>
    </row>
    <row r="32" spans="1:2" ht="75">
      <c r="A32" s="3" t="s">
        <v>2</v>
      </c>
      <c r="B32" s="5" t="s">
        <v>24</v>
      </c>
    </row>
    <row r="33" spans="1:2" ht="60">
      <c r="A33" s="3" t="s">
        <v>2</v>
      </c>
      <c r="B33" s="5" t="s">
        <v>25</v>
      </c>
    </row>
    <row r="34" spans="1:2" ht="45">
      <c r="A34" s="3" t="s">
        <v>2</v>
      </c>
      <c r="B34" s="5" t="s">
        <v>26</v>
      </c>
    </row>
    <row r="35" spans="1:2" ht="45">
      <c r="A35" s="3" t="s">
        <v>2</v>
      </c>
      <c r="B35" s="5" t="s">
        <v>27</v>
      </c>
    </row>
    <row r="36" spans="1:2">
      <c r="A36" s="3" t="s">
        <v>2</v>
      </c>
      <c r="B36" s="5" t="s">
        <v>28</v>
      </c>
    </row>
    <row r="37" spans="1:2" ht="60">
      <c r="A37" s="3" t="s">
        <v>2</v>
      </c>
      <c r="B37" s="5" t="s">
        <v>29</v>
      </c>
    </row>
    <row r="38" spans="1:2" ht="15.75" thickBot="1"/>
    <row r="39" spans="1:2" ht="15.75" thickBot="1">
      <c r="A39" s="59" t="s">
        <v>30</v>
      </c>
      <c r="B39" s="60"/>
    </row>
    <row r="40" spans="1:2" ht="45">
      <c r="A40" s="3" t="s">
        <v>2</v>
      </c>
      <c r="B40" s="5" t="s">
        <v>31</v>
      </c>
    </row>
    <row r="41" spans="1:2" ht="30">
      <c r="A41" s="3" t="s">
        <v>2</v>
      </c>
      <c r="B41" s="5" t="s">
        <v>32</v>
      </c>
    </row>
    <row r="42" spans="1:2">
      <c r="A42" s="3" t="s">
        <v>2</v>
      </c>
      <c r="B42" s="5" t="s">
        <v>33</v>
      </c>
    </row>
    <row r="43" spans="1:2" ht="45">
      <c r="A43" s="3" t="s">
        <v>2</v>
      </c>
      <c r="B43" s="5" t="s">
        <v>34</v>
      </c>
    </row>
    <row r="44" spans="1:2" ht="75">
      <c r="A44" s="3" t="s">
        <v>2</v>
      </c>
      <c r="B44" s="5" t="s">
        <v>35</v>
      </c>
    </row>
    <row r="45" spans="1:2">
      <c r="A45" s="3" t="s">
        <v>2</v>
      </c>
      <c r="B45" s="5" t="s">
        <v>36</v>
      </c>
    </row>
    <row r="46" spans="1:2" ht="60">
      <c r="A46" s="3" t="s">
        <v>2</v>
      </c>
      <c r="B46" s="5" t="s">
        <v>37</v>
      </c>
    </row>
    <row r="47" spans="1:2">
      <c r="A47" s="3" t="s">
        <v>2</v>
      </c>
      <c r="B47" s="5" t="s">
        <v>38</v>
      </c>
    </row>
    <row r="48" spans="1:2">
      <c r="A48" s="3" t="s">
        <v>2</v>
      </c>
      <c r="B48" s="5" t="s">
        <v>39</v>
      </c>
    </row>
    <row r="49" spans="1:2" ht="15.75" thickBot="1"/>
    <row r="50" spans="1:2" ht="15.75" thickBot="1">
      <c r="A50" s="59" t="s">
        <v>40</v>
      </c>
      <c r="B50" s="60"/>
    </row>
    <row r="51" spans="1:2" ht="30">
      <c r="A51" s="3" t="s">
        <v>2</v>
      </c>
      <c r="B51" s="5" t="s">
        <v>41</v>
      </c>
    </row>
    <row r="52" spans="1:2">
      <c r="A52" s="3" t="s">
        <v>2</v>
      </c>
      <c r="B52" s="5" t="s">
        <v>42</v>
      </c>
    </row>
    <row r="53" spans="1:2" ht="30">
      <c r="A53" s="3" t="s">
        <v>2</v>
      </c>
      <c r="B53" s="5" t="s">
        <v>43</v>
      </c>
    </row>
    <row r="54" spans="1:2" ht="30">
      <c r="A54" s="3" t="s">
        <v>2</v>
      </c>
      <c r="B54" s="5" t="s">
        <v>44</v>
      </c>
    </row>
    <row r="55" spans="1:2" ht="45">
      <c r="A55" s="3" t="s">
        <v>2</v>
      </c>
      <c r="B55" s="5" t="s">
        <v>45</v>
      </c>
    </row>
    <row r="56" spans="1:2" ht="30">
      <c r="A56" s="3" t="s">
        <v>2</v>
      </c>
      <c r="B56" s="5" t="s">
        <v>46</v>
      </c>
    </row>
    <row r="57" spans="1:2" ht="60">
      <c r="A57" s="3" t="s">
        <v>2</v>
      </c>
      <c r="B57" s="5" t="s">
        <v>47</v>
      </c>
    </row>
    <row r="58" spans="1:2" ht="15.75" thickBot="1"/>
    <row r="59" spans="1:2" ht="15.75" thickBot="1">
      <c r="A59" s="59" t="s">
        <v>48</v>
      </c>
      <c r="B59" s="60"/>
    </row>
    <row r="60" spans="1:2" ht="30">
      <c r="A60" s="6" t="s">
        <v>2</v>
      </c>
      <c r="B60" s="7" t="s">
        <v>49</v>
      </c>
    </row>
    <row r="61" spans="1:2" ht="30">
      <c r="A61" s="3" t="s">
        <v>2</v>
      </c>
      <c r="B61" s="5" t="s">
        <v>50</v>
      </c>
    </row>
    <row r="62" spans="1:2" ht="60">
      <c r="A62" s="3" t="s">
        <v>2</v>
      </c>
      <c r="B62" s="5" t="s">
        <v>51</v>
      </c>
    </row>
    <row r="63" spans="1:2" ht="30">
      <c r="A63" s="3" t="s">
        <v>2</v>
      </c>
      <c r="B63" s="5" t="s">
        <v>52</v>
      </c>
    </row>
    <row r="64" spans="1:2" ht="30">
      <c r="A64" s="3" t="s">
        <v>2</v>
      </c>
      <c r="B64" s="5" t="s">
        <v>53</v>
      </c>
    </row>
    <row r="65" spans="1:2">
      <c r="A65" s="3" t="s">
        <v>2</v>
      </c>
      <c r="B65" s="5" t="s">
        <v>54</v>
      </c>
    </row>
  </sheetData>
  <mergeCells count="9">
    <mergeCell ref="A39:B39"/>
    <mergeCell ref="A50:B50"/>
    <mergeCell ref="A59:B59"/>
    <mergeCell ref="A1:B2"/>
    <mergeCell ref="A4:B4"/>
    <mergeCell ref="A10:B10"/>
    <mergeCell ref="A17:B17"/>
    <mergeCell ref="A23:B23"/>
    <mergeCell ref="A30:B30"/>
  </mergeCells>
  <conditionalFormatting sqref="A5:A8">
    <cfRule type="containsText" dxfId="52" priority="15" operator="containsText" text="Close">
      <formula>NOT(ISERROR(SEARCH("Close",A5)))</formula>
    </cfRule>
    <cfRule type="containsText" dxfId="51" priority="16" operator="containsText" text="Open">
      <formula>NOT(ISERROR(SEARCH("Open",A5)))</formula>
    </cfRule>
  </conditionalFormatting>
  <conditionalFormatting sqref="A11:A15">
    <cfRule type="containsText" dxfId="50" priority="13" operator="containsText" text="Close">
      <formula>NOT(ISERROR(SEARCH("Close",A11)))</formula>
    </cfRule>
    <cfRule type="containsText" dxfId="49" priority="14" operator="containsText" text="Open">
      <formula>NOT(ISERROR(SEARCH("Open",A11)))</formula>
    </cfRule>
  </conditionalFormatting>
  <conditionalFormatting sqref="A18:A21">
    <cfRule type="containsText" dxfId="48" priority="11" operator="containsText" text="Close">
      <formula>NOT(ISERROR(SEARCH("Close",A18)))</formula>
    </cfRule>
    <cfRule type="containsText" dxfId="47" priority="12" operator="containsText" text="Open">
      <formula>NOT(ISERROR(SEARCH("Open",A18)))</formula>
    </cfRule>
  </conditionalFormatting>
  <conditionalFormatting sqref="A24:A28">
    <cfRule type="containsText" dxfId="46" priority="9" operator="containsText" text="Close">
      <formula>NOT(ISERROR(SEARCH("Close",A24)))</formula>
    </cfRule>
    <cfRule type="containsText" dxfId="45" priority="10" operator="containsText" text="Open">
      <formula>NOT(ISERROR(SEARCH("Open",A24)))</formula>
    </cfRule>
  </conditionalFormatting>
  <conditionalFormatting sqref="A31:A37">
    <cfRule type="containsText" dxfId="44" priority="7" operator="containsText" text="Close">
      <formula>NOT(ISERROR(SEARCH("Close",A31)))</formula>
    </cfRule>
    <cfRule type="containsText" dxfId="43" priority="8" operator="containsText" text="Open">
      <formula>NOT(ISERROR(SEARCH("Open",A31)))</formula>
    </cfRule>
  </conditionalFormatting>
  <conditionalFormatting sqref="A40:A48">
    <cfRule type="containsText" dxfId="42" priority="5" operator="containsText" text="Close">
      <formula>NOT(ISERROR(SEARCH("Close",A40)))</formula>
    </cfRule>
    <cfRule type="containsText" dxfId="41" priority="6" operator="containsText" text="Open">
      <formula>NOT(ISERROR(SEARCH("Open",A40)))</formula>
    </cfRule>
  </conditionalFormatting>
  <conditionalFormatting sqref="A51:A57">
    <cfRule type="containsText" dxfId="40" priority="3" operator="containsText" text="Close">
      <formula>NOT(ISERROR(SEARCH("Close",A51)))</formula>
    </cfRule>
    <cfRule type="containsText" dxfId="39" priority="4" operator="containsText" text="Open">
      <formula>NOT(ISERROR(SEARCH("Open",A51)))</formula>
    </cfRule>
  </conditionalFormatting>
  <conditionalFormatting sqref="A60:A65">
    <cfRule type="containsText" dxfId="38" priority="1" operator="containsText" text="Close">
      <formula>NOT(ISERROR(SEARCH("Close",A60)))</formula>
    </cfRule>
    <cfRule type="containsText" dxfId="37" priority="2" operator="containsText" text="Open">
      <formula>NOT(ISERROR(SEARCH("Open",A60)))</formula>
    </cfRule>
  </conditionalFormatting>
  <dataValidations count="1">
    <dataValidation type="list" allowBlank="1" showInputMessage="1" showErrorMessage="1" sqref="A5:A8 A11:A15 A18:A21 A24:A28 A31:A37 A40:A48 A51:A57 A60:A65" xr:uid="{73CAA764-5DD3-49AB-B72C-41984025DA1B}">
      <formula1>"Open, Close"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8C98F-DABA-4B17-A6B3-7A67D5C2F0C5}">
  <dimension ref="B2:J129"/>
  <sheetViews>
    <sheetView workbookViewId="0">
      <selection activeCell="C11" sqref="C11"/>
    </sheetView>
  </sheetViews>
  <sheetFormatPr defaultRowHeight="15"/>
  <cols>
    <col min="1" max="1" width="4.5703125" style="8" customWidth="1"/>
    <col min="2" max="2" width="18.28515625" style="8" customWidth="1"/>
    <col min="3" max="3" width="25" style="8" customWidth="1"/>
    <col min="4" max="4" width="80" style="8" customWidth="1"/>
    <col min="5" max="7" width="5" style="8" customWidth="1"/>
    <col min="8" max="10" width="10" style="8" customWidth="1"/>
    <col min="11" max="16384" width="9.140625" style="8"/>
  </cols>
  <sheetData>
    <row r="2" spans="2:10" ht="65.099999999999994" customHeight="1">
      <c r="D2" s="9" t="s">
        <v>55</v>
      </c>
    </row>
    <row r="3" spans="2:10">
      <c r="D3" s="10" t="str">
        <f>HYPERLINK("https://github.com/OWASP/owasp-mstg/releases/tag/v1.4.0", "OWASP MSTG v1.4.0 (commit: b04750a)")</f>
        <v>OWASP MSTG v1.4.0 (commit: b04750a)</v>
      </c>
    </row>
    <row r="4" spans="2:10">
      <c r="D4" s="10" t="str">
        <f>HYPERLINK("https://github.com/OWASP/owasp-masvs/releases/tag/v1.4.2", "OWASP MASVS v1.4.2 (commit: 2a8b582)")</f>
        <v>OWASP MASVS v1.4.2 (commit: 2a8b582)</v>
      </c>
    </row>
    <row r="7" spans="2:10" ht="38.25" customHeight="1">
      <c r="B7" s="11" t="s">
        <v>56</v>
      </c>
    </row>
    <row r="9" spans="2:10">
      <c r="B9" s="48" t="s">
        <v>57</v>
      </c>
      <c r="C9" s="48" t="s">
        <v>58</v>
      </c>
      <c r="D9" s="48" t="s">
        <v>59</v>
      </c>
      <c r="E9" s="48" t="s">
        <v>60</v>
      </c>
      <c r="F9" s="48" t="s">
        <v>61</v>
      </c>
      <c r="G9" s="48" t="s">
        <v>62</v>
      </c>
      <c r="H9" s="48" t="s">
        <v>63</v>
      </c>
      <c r="I9" s="48" t="s">
        <v>64</v>
      </c>
      <c r="J9" s="48" t="s">
        <v>65</v>
      </c>
    </row>
    <row r="11" spans="2:10" ht="54.95" customHeight="1">
      <c r="B11" s="13" t="s">
        <v>66</v>
      </c>
      <c r="C11" s="13" t="s">
        <v>67</v>
      </c>
      <c r="D11" s="14" t="s">
        <v>68</v>
      </c>
      <c r="E11" s="15"/>
      <c r="F11" s="16"/>
      <c r="H11" s="17" t="str">
        <f>HYPERLINK("https://github.com/OWASP/owasp-mstg/blob/master/Document/0x05h-Testing-Platform-Interaction.md#testing-for-insecure-configuration-of-instant-apps-mstg-arch-1-mstg-arch-7", "Test Case")</f>
        <v>Test Case</v>
      </c>
      <c r="I11" s="12" t="s">
        <v>69</v>
      </c>
    </row>
    <row r="12" spans="2:10" ht="54.95" customHeight="1">
      <c r="B12" s="13" t="s">
        <v>70</v>
      </c>
      <c r="C12" s="13" t="s">
        <v>71</v>
      </c>
      <c r="D12" s="14" t="s">
        <v>72</v>
      </c>
      <c r="E12" s="15"/>
      <c r="F12" s="16"/>
    </row>
    <row r="13" spans="2:10" ht="54.95" customHeight="1">
      <c r="B13" s="13" t="s">
        <v>73</v>
      </c>
      <c r="C13" s="13" t="s">
        <v>74</v>
      </c>
      <c r="D13" s="14" t="s">
        <v>75</v>
      </c>
      <c r="E13" s="15"/>
      <c r="F13" s="16"/>
    </row>
    <row r="14" spans="2:10" ht="54.95" customHeight="1">
      <c r="B14" s="13" t="s">
        <v>76</v>
      </c>
      <c r="C14" s="13" t="s">
        <v>77</v>
      </c>
      <c r="D14" s="14" t="s">
        <v>78</v>
      </c>
      <c r="E14" s="15"/>
      <c r="F14" s="16"/>
    </row>
    <row r="15" spans="2:10" ht="54.95" customHeight="1">
      <c r="B15" s="13" t="s">
        <v>79</v>
      </c>
      <c r="C15" s="13" t="s">
        <v>80</v>
      </c>
      <c r="D15" s="14" t="s">
        <v>81</v>
      </c>
      <c r="F15" s="16"/>
    </row>
    <row r="16" spans="2:10" ht="54.95" customHeight="1">
      <c r="B16" s="13" t="s">
        <v>82</v>
      </c>
      <c r="C16" s="13" t="s">
        <v>83</v>
      </c>
      <c r="D16" s="14" t="s">
        <v>84</v>
      </c>
      <c r="F16" s="16"/>
    </row>
    <row r="17" spans="2:10" ht="54.95" customHeight="1">
      <c r="B17" s="13" t="s">
        <v>85</v>
      </c>
      <c r="C17" s="13" t="s">
        <v>86</v>
      </c>
      <c r="D17" s="14" t="s">
        <v>87</v>
      </c>
      <c r="F17" s="16"/>
      <c r="H17" s="17" t="str">
        <f>HYPERLINK("https://github.com/OWASP/owasp-mstg/blob/master/Document/0x05h-Testing-Platform-Interaction.md#testing-for-insecure-configuration-of-instant-apps-mstg-arch-1-mstg-arch-7", "Test Case")</f>
        <v>Test Case</v>
      </c>
      <c r="I17" s="12" t="s">
        <v>69</v>
      </c>
    </row>
    <row r="18" spans="2:10" ht="54.95" customHeight="1">
      <c r="B18" s="13" t="s">
        <v>88</v>
      </c>
      <c r="C18" s="13" t="s">
        <v>89</v>
      </c>
      <c r="D18" s="14" t="s">
        <v>90</v>
      </c>
      <c r="F18" s="16"/>
    </row>
    <row r="19" spans="2:10" ht="54.95" customHeight="1">
      <c r="B19" s="13" t="s">
        <v>91</v>
      </c>
      <c r="C19" s="13" t="s">
        <v>92</v>
      </c>
      <c r="D19" s="14" t="s">
        <v>93</v>
      </c>
      <c r="F19" s="16"/>
      <c r="H19" s="17" t="str">
        <f>HYPERLINK("https://github.com/OWASP/owasp-mstg/blob/master/Document/0x05h-Testing-Platform-Interaction.md#testing-enforced-updating-mstg-arch-9", "Test Case")</f>
        <v>Test Case</v>
      </c>
      <c r="I19" s="17" t="str">
        <f>HYPERLINK("https://github.com/OWASP/owasp-mstg/blob/master/Document/0x06h-Testing-Platform-Interaction.md#testing-enforced-updating-mstg-arch-9", "Test Case")</f>
        <v>Test Case</v>
      </c>
    </row>
    <row r="20" spans="2:10" ht="54.95" customHeight="1">
      <c r="B20" s="13" t="s">
        <v>94</v>
      </c>
      <c r="C20" s="13" t="s">
        <v>95</v>
      </c>
      <c r="D20" s="14" t="s">
        <v>96</v>
      </c>
      <c r="F20" s="16"/>
    </row>
    <row r="21" spans="2:10" ht="54.95" customHeight="1">
      <c r="B21" s="13" t="s">
        <v>97</v>
      </c>
      <c r="C21" s="13" t="s">
        <v>98</v>
      </c>
      <c r="D21" s="14" t="s">
        <v>99</v>
      </c>
      <c r="F21" s="16"/>
    </row>
    <row r="22" spans="2:10" ht="54.95" customHeight="1">
      <c r="B22" s="13" t="s">
        <v>100</v>
      </c>
      <c r="C22" s="13" t="s">
        <v>101</v>
      </c>
      <c r="D22" s="14" t="s">
        <v>102</v>
      </c>
      <c r="E22" s="15"/>
      <c r="F22" s="16"/>
    </row>
    <row r="24" spans="2:10" ht="24.95" customHeight="1">
      <c r="B24" s="11" t="s">
        <v>103</v>
      </c>
    </row>
    <row r="26" spans="2:10">
      <c r="B26" s="12" t="s">
        <v>57</v>
      </c>
      <c r="C26" s="12" t="s">
        <v>58</v>
      </c>
      <c r="D26" s="12" t="s">
        <v>59</v>
      </c>
      <c r="E26" s="12" t="s">
        <v>60</v>
      </c>
      <c r="F26" s="12" t="s">
        <v>61</v>
      </c>
      <c r="G26" s="12" t="s">
        <v>62</v>
      </c>
      <c r="H26" s="12" t="s">
        <v>63</v>
      </c>
      <c r="I26" s="12" t="s">
        <v>64</v>
      </c>
      <c r="J26" s="12" t="s">
        <v>65</v>
      </c>
    </row>
    <row r="28" spans="2:10" ht="54.95" customHeight="1">
      <c r="B28" s="13" t="s">
        <v>104</v>
      </c>
      <c r="C28" s="13" t="s">
        <v>105</v>
      </c>
      <c r="D28" s="14" t="s">
        <v>106</v>
      </c>
      <c r="E28" s="15"/>
      <c r="F28" s="16"/>
      <c r="H28" s="17" t="str">
        <f>HYPERLINK("https://github.com/OWASP/owasp-mstg/blob/master/Document/0x05d-Testing-Data-Storage.md#testing-local-storage-for-sensitive-data-mstg-storage-1-and-mstg-storage-2", "Test Case")</f>
        <v>Test Case</v>
      </c>
      <c r="I28" s="17" t="str">
        <f>HYPERLINK("https://github.com/OWASP/owasp-mstg/blob/master/Document/0x06d-Testing-Data-Storage.md#testing-local-data-storage-mstg-storage-1-and-mstg-storage-2", "Test Case")</f>
        <v>Test Case</v>
      </c>
    </row>
    <row r="29" spans="2:10" ht="54.95" customHeight="1">
      <c r="B29" s="13" t="s">
        <v>107</v>
      </c>
      <c r="C29" s="13" t="s">
        <v>108</v>
      </c>
      <c r="D29" s="14" t="s">
        <v>109</v>
      </c>
      <c r="E29" s="15"/>
      <c r="F29" s="16"/>
      <c r="H29" s="17" t="str">
        <f>HYPERLINK("https://github.com/OWASP/owasp-mstg/blob/master/Document/0x05d-Testing-Data-Storage.md#testing-local-storage-for-sensitive-data-mstg-storage-1-and-mstg-storage-2", "Test Case")</f>
        <v>Test Case</v>
      </c>
      <c r="I29" s="17" t="str">
        <f>HYPERLINK("https://github.com/OWASP/owasp-mstg/blob/master/Document/0x06d-Testing-Data-Storage.md#testing-local-data-storage-mstg-storage-1-and-mstg-storage-2", "Test Case")</f>
        <v>Test Case</v>
      </c>
    </row>
    <row r="30" spans="2:10" ht="54.95" customHeight="1">
      <c r="B30" s="13" t="s">
        <v>110</v>
      </c>
      <c r="C30" s="13" t="s">
        <v>111</v>
      </c>
      <c r="D30" s="14" t="s">
        <v>112</v>
      </c>
      <c r="E30" s="15"/>
      <c r="F30" s="16"/>
      <c r="H30" s="17" t="str">
        <f>HYPERLINK("https://github.com/OWASP/owasp-mstg/blob/master/Document/0x05d-Testing-Data-Storage.md#testing-logs-for-sensitive-data-mstg-storage-3", "Test Case")</f>
        <v>Test Case</v>
      </c>
      <c r="I30" s="17" t="str">
        <f>HYPERLINK("https://github.com/OWASP/owasp-mstg/blob/master/Document/0x06d-Testing-Data-Storage.md#checking-logs-for-sensitive-data-mstg-storage-3", "Test Case")</f>
        <v>Test Case</v>
      </c>
    </row>
    <row r="31" spans="2:10" ht="54.95" customHeight="1">
      <c r="B31" s="13" t="s">
        <v>113</v>
      </c>
      <c r="C31" s="13" t="s">
        <v>114</v>
      </c>
      <c r="D31" s="14" t="s">
        <v>115</v>
      </c>
      <c r="E31" s="15"/>
      <c r="F31" s="16"/>
      <c r="H31" s="17" t="str">
        <f>HYPERLINK("https://github.com/OWASP/owasp-mstg/blob/master/Document/0x05d-Testing-Data-Storage.md#determining-whether-sensitive-data-is-shared-with-third-parties-mstg-storage-4", "Test Case")</f>
        <v>Test Case</v>
      </c>
      <c r="I31" s="17" t="str">
        <f>HYPERLINK("https://github.com/OWASP/owasp-mstg/blob/master/Document/0x06d-Testing-Data-Storage.md#determining-whether-sensitive-data-is-shared-with-third-parties-mstg-storage-4", "Test Case")</f>
        <v>Test Case</v>
      </c>
    </row>
    <row r="32" spans="2:10" ht="54.95" customHeight="1">
      <c r="B32" s="13" t="s">
        <v>116</v>
      </c>
      <c r="C32" s="13" t="s">
        <v>117</v>
      </c>
      <c r="D32" s="14" t="s">
        <v>118</v>
      </c>
      <c r="E32" s="15"/>
      <c r="F32" s="16"/>
      <c r="H32" s="17" t="str">
        <f>HYPERLINK("https://github.com/OWASP/owasp-mstg/blob/master/Document/0x05d-Testing-Data-Storage.md#determining-whether-the-keyboard-cache-is-disabled-for-text-input-fields-mstg-storage-5", "Test Case")</f>
        <v>Test Case</v>
      </c>
      <c r="I32" s="17" t="str">
        <f>HYPERLINK("https://github.com/OWASP/owasp-mstg/blob/master/Document/0x06d-Testing-Data-Storage.md#finding-sensitive-data-in-the-keyboard-cache-mstg-storage-5", "Test Case")</f>
        <v>Test Case</v>
      </c>
    </row>
    <row r="33" spans="2:10" ht="54.95" customHeight="1">
      <c r="B33" s="13" t="s">
        <v>119</v>
      </c>
      <c r="C33" s="13" t="s">
        <v>120</v>
      </c>
      <c r="D33" s="14" t="s">
        <v>121</v>
      </c>
      <c r="E33" s="15"/>
      <c r="F33" s="16"/>
      <c r="H33" s="17" t="str">
        <f>HYPERLINK("https://github.com/OWASP/owasp-mstg/blob/master/Document/0x05d-Testing-Data-Storage.md#determining-whether-sensitive-stored-data-has-been-exposed-via-ipc-mechanisms-mstg-storage-6", "Test Case")</f>
        <v>Test Case</v>
      </c>
      <c r="I33" s="17" t="str">
        <f>HYPERLINK("https://github.com/OWASP/owasp-mstg/blob/master/Document/0x06d-Testing-Data-Storage.md#determining-whether-sensitive-data-is-exposed-via-ipc-mechanisms-mstg-storage-6", "Test Case")</f>
        <v>Test Case</v>
      </c>
    </row>
    <row r="34" spans="2:10" ht="54.95" customHeight="1">
      <c r="B34" s="13" t="s">
        <v>122</v>
      </c>
      <c r="C34" s="13" t="s">
        <v>123</v>
      </c>
      <c r="D34" s="14" t="s">
        <v>124</v>
      </c>
      <c r="E34" s="15"/>
      <c r="F34" s="16"/>
      <c r="H34" s="17" t="str">
        <f>HYPERLINK("https://github.com/OWASP/owasp-mstg/blob/master/Document/0x05d-Testing-Data-Storage.md#checking-for-sensitive-data-disclosure-through-the-user-interface-mstg-storage-7", "Test Case")</f>
        <v>Test Case</v>
      </c>
      <c r="I34" s="17" t="str">
        <f>HYPERLINK("https://github.com/OWASP/owasp-mstg/blob/master/Document/0x06d-Testing-Data-Storage.md#checking-for-sensitive-data-disclosed-through-the-user-interface-mstg-storage-7", "Test Case")</f>
        <v>Test Case</v>
      </c>
    </row>
    <row r="35" spans="2:10" ht="54.95" customHeight="1">
      <c r="B35" s="13" t="s">
        <v>125</v>
      </c>
      <c r="C35" s="13" t="s">
        <v>126</v>
      </c>
      <c r="D35" s="14" t="s">
        <v>127</v>
      </c>
      <c r="F35" s="16"/>
      <c r="H35" s="17" t="str">
        <f>HYPERLINK("https://github.com/OWASP/owasp-mstg/blob/master/Document/0x05d-Testing-Data-Storage.md#testing-backups-for-sensitive-data-mstg-storage-8", "Test Case")</f>
        <v>Test Case</v>
      </c>
      <c r="I35" s="17" t="str">
        <f>HYPERLINK("https://github.com/OWASP/owasp-mstg/blob/master/Document/0x06d-Testing-Data-Storage.md#testing-backups-for-sensitive-data-mstg-storage-8", "Test Case")</f>
        <v>Test Case</v>
      </c>
    </row>
    <row r="36" spans="2:10" ht="54.95" customHeight="1">
      <c r="B36" s="13" t="s">
        <v>128</v>
      </c>
      <c r="C36" s="13" t="s">
        <v>129</v>
      </c>
      <c r="D36" s="14" t="s">
        <v>130</v>
      </c>
      <c r="F36" s="16"/>
      <c r="H36" s="17" t="str">
        <f>HYPERLINK("https://github.com/OWASP/owasp-mstg/blob/master/Document/0x05d-Testing-Data-Storage.md#finding-sensitive-information-in-auto-generated-screenshots-mstg-storage-9", "Test Case")</f>
        <v>Test Case</v>
      </c>
      <c r="I36" s="17" t="str">
        <f>HYPERLINK("https://github.com/OWASP/owasp-mstg/blob/master/Document/0x06d-Testing-Data-Storage.md#testing-auto-generated-screenshots-for-sensitive-information-mstg-storage-9", "Test Case")</f>
        <v>Test Case</v>
      </c>
    </row>
    <row r="37" spans="2:10" ht="54.95" customHeight="1">
      <c r="B37" s="13" t="s">
        <v>131</v>
      </c>
      <c r="C37" s="13" t="s">
        <v>132</v>
      </c>
      <c r="D37" s="14" t="s">
        <v>133</v>
      </c>
      <c r="F37" s="16"/>
      <c r="H37" s="17" t="str">
        <f>HYPERLINK("https://github.com/OWASP/owasp-mstg/blob/master/Document/0x05d-Testing-Data-Storage.md#checking-memory-for-sensitive-data-mstg-storage-10", "Test Case")</f>
        <v>Test Case</v>
      </c>
      <c r="I37" s="17" t="str">
        <f>HYPERLINK("https://github.com/OWASP/owasp-mstg/blob/master/Document/0x06d-Testing-Data-Storage.md#testing-memory-for-sensitive-data-mstg-storage-10", "Test Case")</f>
        <v>Test Case</v>
      </c>
    </row>
    <row r="38" spans="2:10" ht="54.95" customHeight="1">
      <c r="B38" s="13" t="s">
        <v>134</v>
      </c>
      <c r="C38" s="13" t="s">
        <v>135</v>
      </c>
      <c r="D38" s="14" t="s">
        <v>136</v>
      </c>
      <c r="F38" s="16"/>
      <c r="H38" s="17" t="str">
        <f>HYPERLINK("https://github.com/OWASP/owasp-mstg/blob/master/Document/0x05d-Testing-Data-Storage.md#testing-the-device-access-security-policy-mstg-storage-11", "Test Case")</f>
        <v>Test Case</v>
      </c>
      <c r="I38" s="17" t="str">
        <f>HYPERLINK("https://github.com/OWASP/owasp-mstg/blob/master/Document/0x06f-Testing-Local-Authentication.md#testing-local-authentication-mstg-auth-8-and-mstg-storage-11", "Test Case")</f>
        <v>Test Case</v>
      </c>
    </row>
    <row r="39" spans="2:10" ht="54.95" customHeight="1">
      <c r="B39" s="13" t="s">
        <v>137</v>
      </c>
      <c r="C39" s="13" t="s">
        <v>138</v>
      </c>
      <c r="D39" s="14" t="s">
        <v>139</v>
      </c>
      <c r="E39" s="15"/>
      <c r="F39" s="16"/>
    </row>
    <row r="40" spans="2:10" ht="54.95" customHeight="1">
      <c r="B40" s="13" t="s">
        <v>140</v>
      </c>
      <c r="C40" s="13" t="s">
        <v>141</v>
      </c>
      <c r="D40" s="14" t="s">
        <v>142</v>
      </c>
      <c r="F40" s="16"/>
    </row>
    <row r="41" spans="2:10" ht="54.95" customHeight="1">
      <c r="B41" s="13" t="s">
        <v>143</v>
      </c>
      <c r="C41" s="13" t="s">
        <v>144</v>
      </c>
      <c r="D41" s="14" t="s">
        <v>145</v>
      </c>
      <c r="F41" s="16"/>
    </row>
    <row r="42" spans="2:10" ht="54.95" customHeight="1">
      <c r="B42" s="13" t="s">
        <v>146</v>
      </c>
      <c r="C42" s="13" t="s">
        <v>147</v>
      </c>
      <c r="D42" s="14" t="s">
        <v>148</v>
      </c>
      <c r="F42" s="16"/>
    </row>
    <row r="44" spans="2:10" ht="24.95" customHeight="1">
      <c r="B44" s="11" t="s">
        <v>149</v>
      </c>
    </row>
    <row r="46" spans="2:10">
      <c r="B46" s="12" t="s">
        <v>57</v>
      </c>
      <c r="C46" s="12" t="s">
        <v>58</v>
      </c>
      <c r="D46" s="12" t="s">
        <v>59</v>
      </c>
      <c r="E46" s="12" t="s">
        <v>60</v>
      </c>
      <c r="F46" s="12" t="s">
        <v>61</v>
      </c>
      <c r="G46" s="12" t="s">
        <v>62</v>
      </c>
      <c r="H46" s="12" t="s">
        <v>63</v>
      </c>
      <c r="I46" s="12" t="s">
        <v>64</v>
      </c>
      <c r="J46" s="12" t="s">
        <v>65</v>
      </c>
    </row>
    <row r="48" spans="2:10" ht="54.95" customHeight="1">
      <c r="B48" s="13" t="s">
        <v>150</v>
      </c>
      <c r="C48" s="13" t="s">
        <v>151</v>
      </c>
      <c r="D48" s="14" t="s">
        <v>152</v>
      </c>
      <c r="E48" s="15"/>
      <c r="F48" s="16"/>
      <c r="H48" s="17" t="str">
        <f>HYPERLINK("https://github.com/OWASP/owasp-mstg/blob/master/Document/0x05e-Testing-Cryptography.md#testing-symmetric-cryptography-mstg-crypto-1", "Test Case")</f>
        <v>Test Case</v>
      </c>
      <c r="I48" s="17" t="str">
        <f>HYPERLINK("https://github.com/OWASP/owasp-mstg/blob/master/Document/0x06e-Testing-Cryptography.md#testing-key-management-mstg-crypto-1-and-mstg-crypto-5", "Test Case")</f>
        <v>Test Case</v>
      </c>
    </row>
    <row r="49" spans="2:10" ht="54.95" customHeight="1">
      <c r="B49" s="13" t="s">
        <v>153</v>
      </c>
      <c r="C49" s="13" t="s">
        <v>154</v>
      </c>
      <c r="D49" s="14" t="s">
        <v>155</v>
      </c>
      <c r="E49" s="15"/>
      <c r="F49" s="16"/>
      <c r="H49" s="17" t="str">
        <f>HYPERLINK("https://github.com/OWASP/owasp-mstg/blob/master/Document/0x05e-Testing-Cryptography.md#testing-the-configuration-of-cryptographic-standard-algorithms-mstg-crypto-2-mstg-crypto-3-and-mstg-crypto-4", "Test Case")</f>
        <v>Test Case</v>
      </c>
      <c r="I49" s="17" t="str">
        <f>HYPERLINK("https://github.com/OWASP/owasp-mstg/blob/master/Document/0x06e-Testing-Cryptography.md#verifying-the-configuration-of-cryptographic-standard-algorithms-mstg-crypto-2-and-mstg-crypto-3", "Test Case")</f>
        <v>Test Case</v>
      </c>
    </row>
    <row r="50" spans="2:10" ht="54.95" customHeight="1">
      <c r="B50" s="13" t="s">
        <v>156</v>
      </c>
      <c r="C50" s="13" t="s">
        <v>157</v>
      </c>
      <c r="D50" s="14" t="s">
        <v>158</v>
      </c>
      <c r="E50" s="15"/>
      <c r="F50" s="16"/>
      <c r="H50" s="17" t="str">
        <f>HYPERLINK("https://github.com/OWASP/owasp-mstg/blob/master/Document/0x05e-Testing-Cryptography.md#testing-the-configuration-of-cryptographic-standard-algorithms-mstg-crypto-2-mstg-crypto-3-and-mstg-crypto-4", "Test Case")</f>
        <v>Test Case</v>
      </c>
      <c r="I50" s="17" t="str">
        <f>HYPERLINK("https://github.com/OWASP/owasp-mstg/blob/master/Document/0x06e-Testing-Cryptography.md#verifying-the-configuration-of-cryptographic-standard-algorithms-mstg-crypto-2-and-mstg-crypto-3", "Test Case")</f>
        <v>Test Case</v>
      </c>
    </row>
    <row r="51" spans="2:10" ht="54.95" customHeight="1">
      <c r="B51" s="13" t="s">
        <v>159</v>
      </c>
      <c r="C51" s="13" t="s">
        <v>160</v>
      </c>
      <c r="D51" s="14" t="s">
        <v>161</v>
      </c>
      <c r="E51" s="15"/>
      <c r="F51" s="16"/>
      <c r="H51" s="17" t="str">
        <f>HYPERLINK("https://github.com/OWASP/owasp-mstg/blob/master/Document/0x05e-Testing-Cryptography.md#testing-the-configuration-of-cryptographic-standard-algorithms-mstg-crypto-2-mstg-crypto-3-and-mstg-crypto-4", "Test Case")</f>
        <v>Test Case</v>
      </c>
      <c r="I51" s="12" t="s">
        <v>69</v>
      </c>
    </row>
    <row r="52" spans="2:10" ht="54.95" customHeight="1">
      <c r="B52" s="13" t="s">
        <v>162</v>
      </c>
      <c r="C52" s="13" t="s">
        <v>163</v>
      </c>
      <c r="D52" s="14" t="s">
        <v>164</v>
      </c>
      <c r="E52" s="15"/>
      <c r="F52" s="16"/>
      <c r="H52" s="17" t="str">
        <f>HYPERLINK("https://github.com/OWASP/owasp-mstg/blob/master/Document/0x05e-Testing-Cryptography.md#testing-the-purposes-of-keys-mstg-crypto-5", "Test Case")</f>
        <v>Test Case</v>
      </c>
      <c r="I52" s="17" t="str">
        <f>HYPERLINK("https://github.com/OWASP/owasp-mstg/blob/master/Document/0x06e-Testing-Cryptography.md#testing-key-management-mstg-crypto-1-and-mstg-crypto-5", "Test Case")</f>
        <v>Test Case</v>
      </c>
    </row>
    <row r="53" spans="2:10" ht="54.95" customHeight="1">
      <c r="B53" s="13" t="s">
        <v>165</v>
      </c>
      <c r="C53" s="13" t="s">
        <v>166</v>
      </c>
      <c r="D53" s="14" t="s">
        <v>167</v>
      </c>
      <c r="E53" s="15"/>
      <c r="F53" s="16"/>
      <c r="H53" s="17" t="str">
        <f>HYPERLINK("https://github.com/OWASP/owasp-mstg/blob/master/Document/0x05e-Testing-Cryptography.md#testing-random-number-generation-mstg-crypto-6", "Test Case")</f>
        <v>Test Case</v>
      </c>
      <c r="I53" s="17" t="str">
        <f>HYPERLINK("https://github.com/OWASP/owasp-mstg/blob/master/Document/0x06e-Testing-Cryptography.md#testing-random-number-generation-mstg-crypto-6", "Test Case")</f>
        <v>Test Case</v>
      </c>
    </row>
    <row r="55" spans="2:10" ht="24.95" customHeight="1">
      <c r="B55" s="11" t="s">
        <v>168</v>
      </c>
    </row>
    <row r="57" spans="2:10">
      <c r="B57" s="12" t="s">
        <v>57</v>
      </c>
      <c r="C57" s="12" t="s">
        <v>58</v>
      </c>
      <c r="D57" s="12" t="s">
        <v>59</v>
      </c>
      <c r="E57" s="12" t="s">
        <v>60</v>
      </c>
      <c r="F57" s="12" t="s">
        <v>61</v>
      </c>
      <c r="G57" s="12" t="s">
        <v>62</v>
      </c>
      <c r="H57" s="12" t="s">
        <v>63</v>
      </c>
      <c r="I57" s="12" t="s">
        <v>64</v>
      </c>
      <c r="J57" s="12" t="s">
        <v>65</v>
      </c>
    </row>
    <row r="59" spans="2:10" ht="54.95" customHeight="1">
      <c r="B59" s="13" t="s">
        <v>169</v>
      </c>
      <c r="C59" s="13" t="s">
        <v>170</v>
      </c>
      <c r="D59" s="14" t="s">
        <v>171</v>
      </c>
      <c r="E59" s="15"/>
      <c r="F59" s="16"/>
      <c r="H59" s="17" t="str">
        <f>HYPERLINK("https://github.com/OWASP/owasp-mstg/blob/master/Document/0x05f-Testing-Local-Authentication.md#testing-confirm-credentials-mstg-auth-1-and-mstg-storage-11", "Test Case")</f>
        <v>Test Case</v>
      </c>
      <c r="I59" s="12" t="s">
        <v>69</v>
      </c>
    </row>
    <row r="60" spans="2:10" ht="54.95" customHeight="1">
      <c r="B60" s="13" t="s">
        <v>172</v>
      </c>
      <c r="C60" s="13" t="s">
        <v>173</v>
      </c>
      <c r="D60" s="14" t="s">
        <v>174</v>
      </c>
      <c r="E60" s="15"/>
      <c r="F60" s="16"/>
    </row>
    <row r="61" spans="2:10" ht="54.95" customHeight="1">
      <c r="B61" s="13" t="s">
        <v>175</v>
      </c>
      <c r="C61" s="13" t="s">
        <v>176</v>
      </c>
      <c r="D61" s="14" t="s">
        <v>177</v>
      </c>
      <c r="E61" s="15"/>
      <c r="F61" s="16"/>
    </row>
    <row r="62" spans="2:10" ht="54.95" customHeight="1">
      <c r="B62" s="13" t="s">
        <v>178</v>
      </c>
      <c r="C62" s="13" t="s">
        <v>179</v>
      </c>
      <c r="D62" s="14" t="s">
        <v>180</v>
      </c>
      <c r="E62" s="15"/>
      <c r="F62" s="16"/>
    </row>
    <row r="63" spans="2:10" ht="54.95" customHeight="1">
      <c r="B63" s="13" t="s">
        <v>181</v>
      </c>
      <c r="C63" s="13" t="s">
        <v>182</v>
      </c>
      <c r="D63" s="14" t="s">
        <v>183</v>
      </c>
      <c r="E63" s="15"/>
      <c r="F63" s="16"/>
    </row>
    <row r="64" spans="2:10" ht="54.95" customHeight="1">
      <c r="B64" s="13" t="s">
        <v>184</v>
      </c>
      <c r="C64" s="13" t="s">
        <v>185</v>
      </c>
      <c r="D64" s="14" t="s">
        <v>186</v>
      </c>
      <c r="E64" s="15"/>
      <c r="F64" s="16"/>
    </row>
    <row r="65" spans="2:10" ht="54.95" customHeight="1">
      <c r="B65" s="13" t="s">
        <v>187</v>
      </c>
      <c r="C65" s="13" t="s">
        <v>188</v>
      </c>
      <c r="D65" s="14" t="s">
        <v>189</v>
      </c>
      <c r="E65" s="15"/>
      <c r="F65" s="16"/>
    </row>
    <row r="66" spans="2:10" ht="54.95" customHeight="1">
      <c r="B66" s="13" t="s">
        <v>190</v>
      </c>
      <c r="C66" s="13" t="s">
        <v>191</v>
      </c>
      <c r="D66" s="14" t="s">
        <v>192</v>
      </c>
      <c r="F66" s="16"/>
      <c r="H66" s="17" t="str">
        <f>HYPERLINK("https://github.com/OWASP/owasp-mstg/blob/master/Document/0x05f-Testing-Local-Authentication.md#testing-biometric-authentication-mstg-auth-8", "Test Case")</f>
        <v>Test Case</v>
      </c>
      <c r="I66" s="17" t="str">
        <f>HYPERLINK("https://github.com/OWASP/owasp-mstg/blob/master/Document/0x06f-Testing-Local-Authentication.md#testing-local-authentication-mstg-auth-8-and-mstg-storage-11", "Test Case")</f>
        <v>Test Case</v>
      </c>
    </row>
    <row r="67" spans="2:10" ht="54.95" customHeight="1">
      <c r="B67" s="13" t="s">
        <v>193</v>
      </c>
      <c r="C67" s="13" t="s">
        <v>194</v>
      </c>
      <c r="D67" s="14" t="s">
        <v>195</v>
      </c>
      <c r="F67" s="16"/>
    </row>
    <row r="68" spans="2:10" ht="54.95" customHeight="1">
      <c r="B68" s="13" t="s">
        <v>196</v>
      </c>
      <c r="C68" s="13" t="s">
        <v>197</v>
      </c>
      <c r="D68" s="14" t="s">
        <v>198</v>
      </c>
      <c r="F68" s="16"/>
    </row>
    <row r="69" spans="2:10" ht="54.95" customHeight="1">
      <c r="B69" s="13" t="s">
        <v>199</v>
      </c>
      <c r="C69" s="13" t="s">
        <v>200</v>
      </c>
      <c r="D69" s="14" t="s">
        <v>201</v>
      </c>
      <c r="F69" s="16"/>
    </row>
    <row r="70" spans="2:10" ht="54.95" customHeight="1">
      <c r="B70" s="13" t="s">
        <v>202</v>
      </c>
      <c r="C70" s="13" t="s">
        <v>203</v>
      </c>
      <c r="D70" s="14" t="s">
        <v>204</v>
      </c>
      <c r="E70" s="15"/>
      <c r="F70" s="16"/>
    </row>
    <row r="72" spans="2:10" ht="24.95" customHeight="1">
      <c r="B72" s="11" t="s">
        <v>205</v>
      </c>
    </row>
    <row r="74" spans="2:10">
      <c r="B74" s="12" t="s">
        <v>57</v>
      </c>
      <c r="C74" s="12" t="s">
        <v>58</v>
      </c>
      <c r="D74" s="12" t="s">
        <v>59</v>
      </c>
      <c r="E74" s="12" t="s">
        <v>60</v>
      </c>
      <c r="F74" s="12" t="s">
        <v>61</v>
      </c>
      <c r="G74" s="12" t="s">
        <v>62</v>
      </c>
      <c r="H74" s="12" t="s">
        <v>63</v>
      </c>
      <c r="I74" s="12" t="s">
        <v>64</v>
      </c>
      <c r="J74" s="12" t="s">
        <v>65</v>
      </c>
    </row>
    <row r="76" spans="2:10" ht="54.95" customHeight="1">
      <c r="B76" s="13" t="s">
        <v>206</v>
      </c>
      <c r="C76" s="13" t="s">
        <v>207</v>
      </c>
      <c r="D76" s="14" t="s">
        <v>208</v>
      </c>
      <c r="E76" s="15"/>
      <c r="F76" s="16"/>
    </row>
    <row r="77" spans="2:10" ht="54.95" customHeight="1">
      <c r="B77" s="13" t="s">
        <v>209</v>
      </c>
      <c r="C77" s="13" t="s">
        <v>210</v>
      </c>
      <c r="D77" s="14" t="s">
        <v>211</v>
      </c>
      <c r="E77" s="15"/>
      <c r="F77" s="16"/>
      <c r="H77" s="12" t="s">
        <v>69</v>
      </c>
      <c r="I77" s="17" t="str">
        <f>HYPERLINK("https://github.com/OWASP/owasp-mstg/blob/master/Document/0x06g-Testing-Network-Communication.md#app-transport-security-mstg-network-2", "Test Case")</f>
        <v>Test Case</v>
      </c>
    </row>
    <row r="78" spans="2:10" ht="54.95" customHeight="1">
      <c r="B78" s="13" t="s">
        <v>212</v>
      </c>
      <c r="C78" s="13" t="s">
        <v>213</v>
      </c>
      <c r="D78" s="14" t="s">
        <v>214</v>
      </c>
      <c r="E78" s="15"/>
      <c r="F78" s="16"/>
      <c r="H78" s="17" t="str">
        <f>HYPERLINK("https://github.com/OWASP/owasp-mstg/blob/master/Document/0x05g-Testing-Network-Communication.md#testing-endpoint-identify-verification-mstg-network-3", "Test Case")</f>
        <v>Test Case</v>
      </c>
      <c r="I78" s="17" t="str">
        <f>HYPERLINK("https://github.com/OWASP/owasp-mstg/blob/master/Document/0x06g-Testing-Network-Communication.md#testing-custom-certificate-stores-and-certificate-pinning-mstg-network-3-and-mstg-network-4", "Test Case")</f>
        <v>Test Case</v>
      </c>
    </row>
    <row r="79" spans="2:10" ht="54.95" customHeight="1">
      <c r="B79" s="13" t="s">
        <v>215</v>
      </c>
      <c r="C79" s="13" t="s">
        <v>216</v>
      </c>
      <c r="D79" s="14" t="s">
        <v>217</v>
      </c>
      <c r="F79" s="16"/>
      <c r="H79" s="17" t="str">
        <f>HYPERLINK("https://github.com/OWASP/owasp-mstg/blob/master/Document/0x05g-Testing-Network-Communication.md#testing-custom-certificate-stores-and-certificate-pinning-mstg-network-4", "Test Case")</f>
        <v>Test Case</v>
      </c>
      <c r="I79" s="17" t="str">
        <f>HYPERLINK("https://github.com/OWASP/owasp-mstg/blob/master/Document/0x06g-Testing-Network-Communication.md#testing-custom-certificate-stores-and-certificate-pinning-mstg-network-3-and-mstg-network-4", "Test Case")</f>
        <v>Test Case</v>
      </c>
    </row>
    <row r="80" spans="2:10" ht="54.95" customHeight="1">
      <c r="B80" s="13" t="s">
        <v>218</v>
      </c>
      <c r="C80" s="13" t="s">
        <v>219</v>
      </c>
      <c r="D80" s="14" t="s">
        <v>220</v>
      </c>
      <c r="F80" s="16"/>
    </row>
    <row r="81" spans="2:10" ht="54.95" customHeight="1">
      <c r="B81" s="13" t="s">
        <v>221</v>
      </c>
      <c r="C81" s="13" t="s">
        <v>222</v>
      </c>
      <c r="D81" s="14" t="s">
        <v>223</v>
      </c>
      <c r="F81" s="16"/>
      <c r="H81" s="17" t="str">
        <f>HYPERLINK("https://github.com/OWASP/owasp-mstg/blob/master/Document/0x05g-Testing-Network-Communication.md#testing-the-security-provider-mstg-network-6", "Test Case")</f>
        <v>Test Case</v>
      </c>
      <c r="I81" s="12" t="s">
        <v>69</v>
      </c>
    </row>
    <row r="83" spans="2:10" ht="24.95" customHeight="1">
      <c r="B83" s="11" t="s">
        <v>224</v>
      </c>
    </row>
    <row r="85" spans="2:10">
      <c r="B85" s="12" t="s">
        <v>57</v>
      </c>
      <c r="C85" s="12" t="s">
        <v>58</v>
      </c>
      <c r="D85" s="12" t="s">
        <v>59</v>
      </c>
      <c r="E85" s="12" t="s">
        <v>60</v>
      </c>
      <c r="F85" s="12" t="s">
        <v>61</v>
      </c>
      <c r="G85" s="12" t="s">
        <v>62</v>
      </c>
      <c r="H85" s="12" t="s">
        <v>63</v>
      </c>
      <c r="I85" s="12" t="s">
        <v>64</v>
      </c>
      <c r="J85" s="12" t="s">
        <v>65</v>
      </c>
    </row>
    <row r="87" spans="2:10" ht="54.95" customHeight="1">
      <c r="B87" s="13" t="s">
        <v>225</v>
      </c>
      <c r="C87" s="13" t="s">
        <v>226</v>
      </c>
      <c r="D87" s="14" t="s">
        <v>227</v>
      </c>
      <c r="E87" s="15"/>
      <c r="F87" s="16"/>
      <c r="H87" s="17" t="str">
        <f>HYPERLINK("https://github.com/OWASP/owasp-mstg/blob/master/Document/0x05h-Testing-Platform-Interaction.md#testing-app-permissions-mstg-platform-1", "Test Case")</f>
        <v>Test Case</v>
      </c>
      <c r="I87" s="17" t="str">
        <f>HYPERLINK("https://github.com/OWASP/owasp-mstg/blob/master/Document/0x06h-Testing-Platform-Interaction.md#testing-app-permissions-mstg-platform-1", "Test Case")</f>
        <v>Test Case</v>
      </c>
    </row>
    <row r="88" spans="2:10" ht="54.95" customHeight="1">
      <c r="B88" s="13" t="s">
        <v>228</v>
      </c>
      <c r="C88" s="13" t="s">
        <v>229</v>
      </c>
      <c r="D88" s="14" t="s">
        <v>230</v>
      </c>
      <c r="E88" s="15"/>
      <c r="F88" s="16"/>
      <c r="H88" s="17" t="str">
        <f>HYPERLINK("https://github.com/OWASP/owasp-mstg/blob/master/Document/0x05h-Testing-Platform-Interaction.md#testing-for-injection-flaws-mstg-platform-2", "Test Case")</f>
        <v>Test Case</v>
      </c>
      <c r="I88" s="12" t="s">
        <v>69</v>
      </c>
    </row>
    <row r="89" spans="2:10" ht="54.95" customHeight="1">
      <c r="B89" s="13" t="s">
        <v>231</v>
      </c>
      <c r="C89" s="13" t="s">
        <v>232</v>
      </c>
      <c r="D89" s="14" t="s">
        <v>233</v>
      </c>
      <c r="E89" s="15"/>
      <c r="F89" s="16"/>
      <c r="H89" s="17" t="str">
        <f>HYPERLINK("https://github.com/OWASP/owasp-mstg/blob/master/Document/0x05h-Testing-Platform-Interaction.md#testing-custom-url-schemes-mstg-platform-3", "Test Case")</f>
        <v>Test Case</v>
      </c>
      <c r="I89" s="17" t="str">
        <f>HYPERLINK("https://github.com/OWASP/owasp-mstg/blob/master/Document/0x06h-Testing-Platform-Interaction.md#testing-custom-url-schemes-mstg-platform-3", "Test Case")</f>
        <v>Test Case</v>
      </c>
    </row>
    <row r="90" spans="2:10" ht="54.95" customHeight="1">
      <c r="B90" s="13" t="s">
        <v>234</v>
      </c>
      <c r="C90" s="13" t="s">
        <v>235</v>
      </c>
      <c r="D90" s="14" t="s">
        <v>236</v>
      </c>
      <c r="E90" s="15"/>
      <c r="F90" s="16"/>
      <c r="H90" s="17" t="str">
        <f>HYPERLINK("https://github.com/OWASP/owasp-mstg/blob/master/Document/0x05h-Testing-Platform-Interaction.md#testing-for-sensitive-functionality-exposure-through-ipc-mstg-platform-4", "Test Case")</f>
        <v>Test Case</v>
      </c>
      <c r="I90" s="17" t="str">
        <f>HYPERLINK("https://github.com/OWASP/owasp-mstg/blob/master/Document/0x06h-Testing-Platform-Interaction.md#testing-for-sensitive-functionality-exposure-through-ipc-mstg-platform-4", "Test Case")</f>
        <v>Test Case</v>
      </c>
    </row>
    <row r="91" spans="2:10" ht="54.95" customHeight="1">
      <c r="B91" s="13" t="s">
        <v>237</v>
      </c>
      <c r="C91" s="13" t="s">
        <v>238</v>
      </c>
      <c r="D91" s="14" t="s">
        <v>239</v>
      </c>
      <c r="E91" s="15"/>
      <c r="F91" s="16"/>
      <c r="H91" s="17" t="str">
        <f>HYPERLINK("https://github.com/OWASP/owasp-mstg/blob/master/Document/0x05h-Testing-Platform-Interaction.md#testing-javascript-execution-in-webviews-mstg-platform-5", "Test Case")</f>
        <v>Test Case</v>
      </c>
      <c r="I91" s="17" t="str">
        <f>HYPERLINK("https://github.com/OWASP/owasp-mstg/blob/master/Document/0x06h-Testing-Platform-Interaction.md#testing-ios-webviews-mstg-platform-5", "Test Case")</f>
        <v>Test Case</v>
      </c>
    </row>
    <row r="92" spans="2:10" ht="54.95" customHeight="1">
      <c r="B92" s="13" t="s">
        <v>240</v>
      </c>
      <c r="C92" s="13" t="s">
        <v>241</v>
      </c>
      <c r="D92" s="14" t="s">
        <v>242</v>
      </c>
      <c r="E92" s="15"/>
      <c r="F92" s="16"/>
      <c r="H92" s="17" t="str">
        <f>HYPERLINK("https://github.com/OWASP/owasp-mstg/blob/master/Document/0x05h-Testing-Platform-Interaction.md#testing-webview-protocol-handlers-mstg-platform-6", "Test Case")</f>
        <v>Test Case</v>
      </c>
      <c r="I92" s="17" t="str">
        <f>HYPERLINK("https://github.com/OWASP/owasp-mstg/blob/master/Document/0x06h-Testing-Platform-Interaction.md#testing-webview-protocol-handlers-mstg-platform-6", "Test Case")</f>
        <v>Test Case</v>
      </c>
    </row>
    <row r="93" spans="2:10" ht="54.95" customHeight="1">
      <c r="B93" s="13" t="s">
        <v>243</v>
      </c>
      <c r="C93" s="13" t="s">
        <v>244</v>
      </c>
      <c r="D93" s="14" t="s">
        <v>245</v>
      </c>
      <c r="E93" s="15"/>
      <c r="F93" s="16"/>
      <c r="H93" s="17" t="str">
        <f>HYPERLINK("https://github.com/OWASP/owasp-mstg/blob/master/Document/0x05h-Testing-Platform-Interaction.md#determining-whether-java-objects-are-exposed-through-webviews-mstg-platform-7", "Test Case")</f>
        <v>Test Case</v>
      </c>
      <c r="I93" s="17" t="str">
        <f>HYPERLINK("https://github.com/OWASP/owasp-mstg/blob/master/Document/0x06h-Testing-Platform-Interaction.md#determining-whether-native-methods-are-exposed-through-webviews-mstg-platform-7", "Test Case")</f>
        <v>Test Case</v>
      </c>
    </row>
    <row r="94" spans="2:10" ht="54.95" customHeight="1">
      <c r="B94" s="13" t="s">
        <v>246</v>
      </c>
      <c r="C94" s="13" t="s">
        <v>247</v>
      </c>
      <c r="D94" s="14" t="s">
        <v>248</v>
      </c>
      <c r="E94" s="15"/>
      <c r="F94" s="16"/>
      <c r="H94" s="17" t="str">
        <f>HYPERLINK("https://github.com/OWASP/owasp-mstg/blob/master/Document/0x05h-Testing-Platform-Interaction.md#testing-object-persistence-mstg-platform-8", "Test Case")</f>
        <v>Test Case</v>
      </c>
      <c r="I94" s="17" t="str">
        <f>HYPERLINK("https://github.com/OWASP/owasp-mstg/blob/master/Document/0x06h-Testing-Platform-Interaction.md#testing-object-persistence-mstg-platform-8", "Test Case")</f>
        <v>Test Case</v>
      </c>
    </row>
    <row r="95" spans="2:10" ht="54.95" customHeight="1">
      <c r="B95" s="13" t="s">
        <v>249</v>
      </c>
      <c r="C95" s="13" t="s">
        <v>250</v>
      </c>
      <c r="D95" s="14" t="s">
        <v>251</v>
      </c>
      <c r="F95" s="16"/>
      <c r="H95" s="17" t="str">
        <f>HYPERLINK("https://github.com/OWASP/owasp-mstg/blob/master/Document/0x05h-Testing-Platform-Interaction.md#testing-for-overlay-attacks-mstg-platform-9", "Test Case")</f>
        <v>Test Case</v>
      </c>
      <c r="I95" s="12" t="s">
        <v>69</v>
      </c>
    </row>
    <row r="96" spans="2:10" ht="54.95" customHeight="1">
      <c r="B96" s="13" t="s">
        <v>252</v>
      </c>
      <c r="C96" s="13" t="s">
        <v>253</v>
      </c>
      <c r="D96" s="14" t="s">
        <v>254</v>
      </c>
      <c r="F96" s="16"/>
    </row>
    <row r="97" spans="2:10" ht="54.95" customHeight="1">
      <c r="B97" s="13" t="s">
        <v>255</v>
      </c>
      <c r="C97" s="13" t="s">
        <v>256</v>
      </c>
      <c r="D97" s="14" t="s">
        <v>257</v>
      </c>
      <c r="F97" s="16"/>
    </row>
    <row r="99" spans="2:10" ht="24.95" customHeight="1">
      <c r="B99" s="11" t="s">
        <v>258</v>
      </c>
    </row>
    <row r="101" spans="2:10">
      <c r="B101" s="12" t="s">
        <v>57</v>
      </c>
      <c r="C101" s="12" t="s">
        <v>58</v>
      </c>
      <c r="D101" s="12" t="s">
        <v>59</v>
      </c>
      <c r="E101" s="12" t="s">
        <v>60</v>
      </c>
      <c r="F101" s="12" t="s">
        <v>61</v>
      </c>
      <c r="G101" s="12" t="s">
        <v>62</v>
      </c>
      <c r="H101" s="12" t="s">
        <v>63</v>
      </c>
      <c r="I101" s="12" t="s">
        <v>64</v>
      </c>
      <c r="J101" s="12" t="s">
        <v>65</v>
      </c>
    </row>
    <row r="103" spans="2:10" ht="54.95" customHeight="1">
      <c r="B103" s="13" t="s">
        <v>259</v>
      </c>
      <c r="C103" s="13" t="s">
        <v>260</v>
      </c>
      <c r="D103" s="14" t="s">
        <v>261</v>
      </c>
      <c r="E103" s="15"/>
      <c r="F103" s="16"/>
      <c r="H103" s="17" t="str">
        <f>HYPERLINK("https://github.com/OWASP/owasp-mstg/blob/master/Document/0x05i-Testing-Code-Quality-and-Build-Settings.md#making-sure-that-the-app-is-properly-signed-mstg-code-1", "Test Case")</f>
        <v>Test Case</v>
      </c>
      <c r="I103" s="17" t="str">
        <f>HYPERLINK("https://github.com/OWASP/owasp-mstg/blob/master/Document/0x06i-Testing-Code-Quality-and-Build-Settings.md#making-sure-that-the-app-is-properly-signed-mstg-code-1", "Test Case")</f>
        <v>Test Case</v>
      </c>
    </row>
    <row r="104" spans="2:10" ht="54.95" customHeight="1">
      <c r="B104" s="13" t="s">
        <v>262</v>
      </c>
      <c r="C104" s="13" t="s">
        <v>263</v>
      </c>
      <c r="D104" s="14" t="s">
        <v>264</v>
      </c>
      <c r="E104" s="15"/>
      <c r="F104" s="16"/>
      <c r="H104" s="17" t="str">
        <f>HYPERLINK("https://github.com/OWASP/owasp-mstg/blob/master/Document/0x05i-Testing-Code-Quality-and-Build-Settings.md#testing-whether-the-app-is-debuggable-mstg-code-2", "Test Case")</f>
        <v>Test Case</v>
      </c>
      <c r="I104" s="17" t="str">
        <f>HYPERLINK("https://github.com/OWASP/owasp-mstg/blob/master/Document/0x06i-Testing-Code-Quality-and-Build-Settings.md#determining-whether-the-app-is-debuggable-mstg-code-2", "Test Case")</f>
        <v>Test Case</v>
      </c>
    </row>
    <row r="105" spans="2:10" ht="54.95" customHeight="1">
      <c r="B105" s="13" t="s">
        <v>265</v>
      </c>
      <c r="C105" s="13" t="s">
        <v>266</v>
      </c>
      <c r="D105" s="14" t="s">
        <v>267</v>
      </c>
      <c r="E105" s="15"/>
      <c r="F105" s="16"/>
      <c r="H105" s="17" t="str">
        <f>HYPERLINK("https://github.com/OWASP/owasp-mstg/blob/master/Document/0x05i-Testing-Code-Quality-and-Build-Settings.md#testing-for-debugging-symbols-mstg-code-3", "Test Case")</f>
        <v>Test Case</v>
      </c>
      <c r="I105" s="17" t="str">
        <f>HYPERLINK("https://github.com/OWASP/owasp-mstg/blob/master/Document/0x06i-Testing-Code-Quality-and-Build-Settings.md#finding-debugging-symbols-mstg-code-3", "Test Case")</f>
        <v>Test Case</v>
      </c>
    </row>
    <row r="106" spans="2:10" ht="54.95" customHeight="1">
      <c r="B106" s="13" t="s">
        <v>268</v>
      </c>
      <c r="C106" s="13" t="s">
        <v>269</v>
      </c>
      <c r="D106" s="14" t="s">
        <v>270</v>
      </c>
      <c r="E106" s="15"/>
      <c r="F106" s="16"/>
      <c r="H106" s="17" t="str">
        <f>HYPERLINK("https://github.com/OWASP/owasp-mstg/blob/master/Document/0x05i-Testing-Code-Quality-and-Build-Settings.md#testing-for-debugging-code-and-verbose-error-logging-mstg-code-4", "Test Case")</f>
        <v>Test Case</v>
      </c>
      <c r="I106" s="17" t="str">
        <f>HYPERLINK("https://github.com/OWASP/owasp-mstg/blob/master/Document/0x06i-Testing-Code-Quality-and-Build-Settings.md#finding-debugging-code-and-verbose-error-logging-mstg-code-4", "Test Case")</f>
        <v>Test Case</v>
      </c>
    </row>
    <row r="107" spans="2:10" ht="54.95" customHeight="1">
      <c r="B107" s="13" t="s">
        <v>271</v>
      </c>
      <c r="C107" s="13" t="s">
        <v>272</v>
      </c>
      <c r="D107" s="14" t="s">
        <v>273</v>
      </c>
      <c r="E107" s="15"/>
      <c r="F107" s="16"/>
      <c r="H107" s="17" t="str">
        <f>HYPERLINK("https://github.com/OWASP/owasp-mstg/blob/master/Document/0x05i-Testing-Code-Quality-and-Build-Settings.md#checking-for-weaknesses-in-third-party-libraries-mstg-code-5", "Test Case")</f>
        <v>Test Case</v>
      </c>
      <c r="I107" s="17" t="str">
        <f>HYPERLINK("https://github.com/OWASP/owasp-mstg/blob/master/Document/0x06i-Testing-Code-Quality-and-Build-Settings.md#checking-for-weaknesses-in-third-party-libraries-mstg-code-5", "Test Case")</f>
        <v>Test Case</v>
      </c>
    </row>
    <row r="108" spans="2:10" ht="54.95" customHeight="1">
      <c r="B108" s="13" t="s">
        <v>274</v>
      </c>
      <c r="C108" s="13" t="s">
        <v>275</v>
      </c>
      <c r="D108" s="14" t="s">
        <v>276</v>
      </c>
      <c r="E108" s="15"/>
      <c r="F108" s="16"/>
      <c r="H108" s="17" t="str">
        <f>HYPERLINK("https://github.com/OWASP/owasp-mstg/blob/master/Document/0x05i-Testing-Code-Quality-and-Build-Settings.md#testing-exception-handling-mstg-code-6-and-mstg-code-7", "Test Case")</f>
        <v>Test Case</v>
      </c>
      <c r="I108" s="17" t="str">
        <f>HYPERLINK("https://github.com/OWASP/owasp-mstg/blob/master/Document/0x06i-Testing-Code-Quality-and-Build-Settings.md#testing-exception-handling-mstg-code-6", "Test Case")</f>
        <v>Test Case</v>
      </c>
    </row>
    <row r="109" spans="2:10" ht="54.95" customHeight="1">
      <c r="B109" s="13" t="s">
        <v>277</v>
      </c>
      <c r="C109" s="13" t="s">
        <v>278</v>
      </c>
      <c r="D109" s="14" t="s">
        <v>279</v>
      </c>
      <c r="E109" s="15"/>
      <c r="F109" s="16"/>
      <c r="H109" s="17" t="str">
        <f>HYPERLINK("https://github.com/OWASP/owasp-mstg/blob/master/Document/0x05i-Testing-Code-Quality-and-Build-Settings.md#testing-exception-handling-mstg-code-6-and-mstg-code-7", "Test Case")</f>
        <v>Test Case</v>
      </c>
      <c r="I109" s="12" t="s">
        <v>69</v>
      </c>
    </row>
    <row r="110" spans="2:10" ht="54.95" customHeight="1">
      <c r="B110" s="13" t="s">
        <v>280</v>
      </c>
      <c r="C110" s="13" t="s">
        <v>281</v>
      </c>
      <c r="D110" s="14" t="s">
        <v>282</v>
      </c>
      <c r="E110" s="15"/>
      <c r="F110" s="16"/>
      <c r="H110" s="17" t="str">
        <f>HYPERLINK("https://github.com/OWASP/owasp-mstg/blob/master/Document/0x05i-Testing-Code-Quality-and-Build-Settings.md#memory-corruption-bugs-mstg-code-8", "Test Case")</f>
        <v>Test Case</v>
      </c>
      <c r="I110" s="17" t="str">
        <f>HYPERLINK("https://github.com/OWASP/owasp-mstg/blob/master/Document/0x06i-Testing-Code-Quality-and-Build-Settings.md#memory-corruption-bugs-mstg-code-8", "Test Case")</f>
        <v>Test Case</v>
      </c>
    </row>
    <row r="111" spans="2:10" ht="54.95" customHeight="1">
      <c r="B111" s="13" t="s">
        <v>283</v>
      </c>
      <c r="C111" s="13" t="s">
        <v>284</v>
      </c>
      <c r="D111" s="14" t="s">
        <v>285</v>
      </c>
      <c r="E111" s="15"/>
      <c r="F111" s="16"/>
      <c r="H111" s="17" t="str">
        <f>HYPERLINK("https://github.com/OWASP/owasp-mstg/blob/master/Document/0x05i-Testing-Code-Quality-and-Build-Settings.md#make-sure-that-free-security-features-are-activated-mstg-code-9", "Test Case")</f>
        <v>Test Case</v>
      </c>
      <c r="I111" s="17" t="str">
        <f>HYPERLINK("https://github.com/OWASP/owasp-mstg/blob/master/Document/0x06i-Testing-Code-Quality-and-Build-Settings.md#make-sure-that-free-security-features-are-activated-mstg-code-9", "Test Case")</f>
        <v>Test Case</v>
      </c>
    </row>
    <row r="113" spans="2:10" ht="24.95" customHeight="1">
      <c r="B113" s="11" t="s">
        <v>286</v>
      </c>
    </row>
    <row r="115" spans="2:10">
      <c r="B115" s="12" t="s">
        <v>57</v>
      </c>
      <c r="C115" s="12" t="s">
        <v>58</v>
      </c>
      <c r="D115" s="12" t="s">
        <v>59</v>
      </c>
      <c r="E115" s="12" t="s">
        <v>60</v>
      </c>
      <c r="F115" s="12" t="s">
        <v>61</v>
      </c>
      <c r="G115" s="12" t="s">
        <v>62</v>
      </c>
      <c r="H115" s="12" t="s">
        <v>63</v>
      </c>
      <c r="I115" s="12" t="s">
        <v>64</v>
      </c>
      <c r="J115" s="12" t="s">
        <v>65</v>
      </c>
    </row>
    <row r="117" spans="2:10" ht="54.95" customHeight="1">
      <c r="B117" s="13" t="s">
        <v>287</v>
      </c>
      <c r="C117" s="13" t="s">
        <v>288</v>
      </c>
      <c r="D117" s="14" t="s">
        <v>289</v>
      </c>
      <c r="G117" s="18"/>
      <c r="H117" s="17" t="str">
        <f>HYPERLINK("https://github.com/OWASP/owasp-mstg/blob/master/Document/0x05j-Testing-Resiliency-Against-Reverse-Engineering.md#testing-root-detection-mstg-resilience-1", "Test Case")</f>
        <v>Test Case</v>
      </c>
      <c r="I117" s="17" t="str">
        <f>HYPERLINK("https://github.com/OWASP/owasp-mstg/blob/master/Document/0x06j-Testing-Resiliency-Against-Reverse-Engineering.md#jailbreak-detection-mstg-resilience-1", "Test Case")</f>
        <v>Test Case</v>
      </c>
    </row>
    <row r="118" spans="2:10" ht="54.95" customHeight="1">
      <c r="B118" s="13" t="s">
        <v>290</v>
      </c>
      <c r="C118" s="13" t="s">
        <v>291</v>
      </c>
      <c r="D118" s="14" t="s">
        <v>292</v>
      </c>
      <c r="G118" s="18"/>
      <c r="H118" s="17" t="str">
        <f>HYPERLINK("https://github.com/OWASP/owasp-mstg/blob/master/Document/0x05j-Testing-Resiliency-Against-Reverse-Engineering.md#testing-anti-debugging-detection-mstg-resilience-2", "Test Case")</f>
        <v>Test Case</v>
      </c>
      <c r="I118" s="17" t="str">
        <f>HYPERLINK("https://github.com/OWASP/owasp-mstg/blob/master/Document/0x06j-Testing-Resiliency-Against-Reverse-Engineering.md#testing-anti-debugging-detection-mstg-resilience-2", "Test Case")</f>
        <v>Test Case</v>
      </c>
    </row>
    <row r="119" spans="2:10" ht="54.95" customHeight="1">
      <c r="B119" s="13" t="s">
        <v>293</v>
      </c>
      <c r="C119" s="13" t="s">
        <v>294</v>
      </c>
      <c r="D119" s="14" t="s">
        <v>295</v>
      </c>
      <c r="G119" s="18"/>
      <c r="H119" s="17" t="str">
        <f>HYPERLINK("https://github.com/OWASP/owasp-mstg/blob/master/Document/0x05j-Testing-Resiliency-Against-Reverse-Engineering.md#testing-file-integrity-checks-mstg-resilience-3", "Test Case")</f>
        <v>Test Case</v>
      </c>
      <c r="I119" s="17" t="str">
        <f>HYPERLINK("https://github.com/OWASP/owasp-mstg/blob/master/Document/0x06j-Testing-Resiliency-Against-Reverse-Engineering.md#file-integrity-checks-mstg-resilience-3-and-mstg-resilience-11", "Test Case")</f>
        <v>Test Case</v>
      </c>
    </row>
    <row r="120" spans="2:10" ht="54.95" customHeight="1">
      <c r="B120" s="13" t="s">
        <v>296</v>
      </c>
      <c r="C120" s="13" t="s">
        <v>297</v>
      </c>
      <c r="D120" s="14" t="s">
        <v>298</v>
      </c>
      <c r="G120" s="18"/>
      <c r="H120" s="17" t="str">
        <f>HYPERLINK("https://github.com/OWASP/owasp-mstg/blob/master/Document/0x05j-Testing-Resiliency-Against-Reverse-Engineering.md#testing-reverse-engineering-tools-detection-mstg-resilience-4", "Test Case")</f>
        <v>Test Case</v>
      </c>
      <c r="I120" s="17" t="str">
        <f>HYPERLINK("https://github.com/OWASP/owasp-mstg/blob/master/Document/0x06j-Testing-Resiliency-Against-Reverse-Engineering.md#testing-reverse-engineering-tools-detection-mstg-resilience-4", "Test Case")</f>
        <v>Test Case</v>
      </c>
    </row>
    <row r="121" spans="2:10" ht="54.95" customHeight="1">
      <c r="B121" s="13" t="s">
        <v>299</v>
      </c>
      <c r="C121" s="13" t="s">
        <v>300</v>
      </c>
      <c r="D121" s="14" t="s">
        <v>301</v>
      </c>
      <c r="G121" s="18"/>
      <c r="H121" s="17" t="str">
        <f>HYPERLINK("https://github.com/OWASP/owasp-mstg/blob/master/Document/0x05j-Testing-Resiliency-Against-Reverse-Engineering.md#testing-emulator-detection-mstg-resilience-5", "Test Case")</f>
        <v>Test Case</v>
      </c>
      <c r="I121" s="17" t="str">
        <f>HYPERLINK("https://github.com/OWASP/owasp-mstg/blob/master/Document/0x06j-Testing-Resiliency-Against-Reverse-Engineering.md#testing-emulator-detection-mstg-resilience-5", "Test Case")</f>
        <v>Test Case</v>
      </c>
    </row>
    <row r="122" spans="2:10" ht="54.95" customHeight="1">
      <c r="B122" s="13" t="s">
        <v>302</v>
      </c>
      <c r="C122" s="13" t="s">
        <v>303</v>
      </c>
      <c r="D122" s="14" t="s">
        <v>304</v>
      </c>
      <c r="G122" s="18"/>
      <c r="H122" s="17" t="str">
        <f>HYPERLINK("https://github.com/OWASP/owasp-mstg/blob/master/Document/0x05j-Testing-Resiliency-Against-Reverse-Engineering.md#testing-runtime-integrity-checks-mstg-resilience-6", "Test Case")</f>
        <v>Test Case</v>
      </c>
      <c r="I122" s="12" t="s">
        <v>69</v>
      </c>
    </row>
    <row r="123" spans="2:10" ht="54.95" customHeight="1">
      <c r="B123" s="13" t="s">
        <v>305</v>
      </c>
      <c r="C123" s="13" t="s">
        <v>306</v>
      </c>
      <c r="D123" s="14" t="s">
        <v>307</v>
      </c>
      <c r="G123" s="18"/>
    </row>
    <row r="124" spans="2:10" ht="54.95" customHeight="1">
      <c r="B124" s="13" t="s">
        <v>308</v>
      </c>
      <c r="C124" s="13" t="s">
        <v>309</v>
      </c>
      <c r="D124" s="14" t="s">
        <v>310</v>
      </c>
      <c r="G124" s="18"/>
    </row>
    <row r="125" spans="2:10" ht="54.95" customHeight="1">
      <c r="B125" s="13" t="s">
        <v>311</v>
      </c>
      <c r="C125" s="13" t="s">
        <v>312</v>
      </c>
      <c r="D125" s="14" t="s">
        <v>313</v>
      </c>
      <c r="G125" s="18"/>
      <c r="H125" s="17" t="str">
        <f>HYPERLINK("https://github.com/OWASP/owasp-mstg/blob/master/Document/0x05j-Testing-Resiliency-Against-Reverse-Engineering.md#testing-obfuscation-mstg-resilience-9", "Test Case")</f>
        <v>Test Case</v>
      </c>
      <c r="I125" s="17" t="str">
        <f>HYPERLINK("https://github.com/OWASP/owasp-mstg/blob/master/Document/0x06j-Testing-Resiliency-Against-Reverse-Engineering.md#testing-obfuscation-mstg-resilience-9", "Test Case")</f>
        <v>Test Case</v>
      </c>
    </row>
    <row r="126" spans="2:10" ht="54.95" customHeight="1">
      <c r="B126" s="13" t="s">
        <v>314</v>
      </c>
      <c r="C126" s="13" t="s">
        <v>315</v>
      </c>
      <c r="D126" s="14" t="s">
        <v>316</v>
      </c>
      <c r="G126" s="18"/>
      <c r="H126" s="17" t="str">
        <f>HYPERLINK("https://github.com/OWASP/owasp-mstg/blob/master/Document/0x05j-Testing-Resiliency-Against-Reverse-Engineering.md#testing-device-binding-mstg-resilience-10", "Test Case")</f>
        <v>Test Case</v>
      </c>
      <c r="I126" s="17" t="str">
        <f>HYPERLINK("https://github.com/OWASP/owasp-mstg/blob/master/Document/0x06j-Testing-Resiliency-Against-Reverse-Engineering.md#device-binding-mstg-resilience-10", "Test Case")</f>
        <v>Test Case</v>
      </c>
    </row>
    <row r="127" spans="2:10" ht="54.95" customHeight="1">
      <c r="B127" s="13" t="s">
        <v>317</v>
      </c>
      <c r="C127" s="13" t="s">
        <v>318</v>
      </c>
      <c r="D127" s="14" t="s">
        <v>319</v>
      </c>
      <c r="G127" s="18"/>
      <c r="H127" s="12" t="s">
        <v>69</v>
      </c>
      <c r="I127" s="17" t="str">
        <f>HYPERLINK("https://github.com/OWASP/owasp-mstg/blob/master/Document/0x06j-Testing-Resiliency-Against-Reverse-Engineering.md#file-integrity-checks-mstg-resilience-3-and-mstg-resilience-11", "Test Case")</f>
        <v>Test Case</v>
      </c>
    </row>
    <row r="128" spans="2:10" ht="54.95" customHeight="1">
      <c r="B128" s="13" t="s">
        <v>320</v>
      </c>
      <c r="C128" s="13" t="s">
        <v>321</v>
      </c>
      <c r="D128" s="14" t="s">
        <v>322</v>
      </c>
      <c r="G128" s="18"/>
    </row>
    <row r="129" spans="2:7" ht="54.95" customHeight="1">
      <c r="B129" s="13" t="s">
        <v>323</v>
      </c>
      <c r="C129" s="13" t="s">
        <v>324</v>
      </c>
      <c r="D129" s="14" t="s">
        <v>325</v>
      </c>
      <c r="G129" s="18"/>
    </row>
  </sheetData>
  <conditionalFormatting sqref="J11:J400">
    <cfRule type="containsText" dxfId="36" priority="1" operator="containsText" text="Fail">
      <formula>NOT(ISERROR(SEARCH("Fail",J11)))</formula>
    </cfRule>
    <cfRule type="containsText" dxfId="35" priority="2" operator="containsText" text="Pass">
      <formula>NOT(ISERROR(SEARCH("Pass",J11)))</formula>
    </cfRule>
    <cfRule type="containsText" dxfId="34" priority="3" operator="containsText" text="N/A">
      <formula>NOT(ISERROR(SEARCH("N/A",J11)))</formula>
    </cfRule>
  </conditionalFormatting>
  <dataValidations count="1">
    <dataValidation type="list" allowBlank="1" showInputMessage="1" showErrorMessage="1" sqref="J11:J22 J28:J42 J48:J53 J59:J70 J76:J81 J87:J97 J103:J111 J117:J129" xr:uid="{926B7131-A138-455A-AAED-FBF63B6F80DA}">
      <formula1>"Pass,Fail,N/A"</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6F17D-5D29-4F76-9538-18CB6573F3DE}">
  <dimension ref="A1:Y327"/>
  <sheetViews>
    <sheetView topLeftCell="A55" zoomScaleNormal="100" workbookViewId="0">
      <selection activeCell="L9" sqref="L9"/>
    </sheetView>
  </sheetViews>
  <sheetFormatPr defaultColWidth="14.42578125" defaultRowHeight="15"/>
  <cols>
    <col min="1" max="1" width="20.85546875" customWidth="1"/>
    <col min="2" max="2" width="51.28515625" customWidth="1"/>
    <col min="3" max="3" width="53.7109375" customWidth="1"/>
    <col min="4" max="4" width="10.85546875" customWidth="1"/>
    <col min="5" max="5" width="8.85546875" customWidth="1"/>
    <col min="6" max="6" width="11.7109375" bestFit="1" customWidth="1"/>
    <col min="7" max="25" width="8.85546875" customWidth="1"/>
    <col min="1024" max="1024" width="11.5703125" customWidth="1"/>
  </cols>
  <sheetData>
    <row r="1" spans="1:25" ht="18" customHeight="1">
      <c r="A1" s="63" t="s">
        <v>326</v>
      </c>
      <c r="B1" s="63"/>
      <c r="C1" s="63"/>
      <c r="D1" s="63"/>
      <c r="E1" s="63"/>
      <c r="F1" s="63"/>
    </row>
    <row r="2" spans="1:25">
      <c r="A2" s="63"/>
      <c r="B2" s="63"/>
      <c r="C2" s="63"/>
      <c r="D2" s="63"/>
      <c r="E2" s="63"/>
      <c r="F2" s="63"/>
    </row>
    <row r="3" spans="1:25">
      <c r="A3" s="20"/>
      <c r="B3" s="20"/>
      <c r="C3" s="19"/>
    </row>
    <row r="4" spans="1:25" ht="25.5">
      <c r="A4" s="21" t="s">
        <v>327</v>
      </c>
      <c r="B4" s="22" t="s">
        <v>328</v>
      </c>
      <c r="C4" s="22" t="s">
        <v>329</v>
      </c>
      <c r="D4" s="22" t="s">
        <v>65</v>
      </c>
      <c r="E4" s="22" t="s">
        <v>330</v>
      </c>
      <c r="F4" s="22" t="s">
        <v>989</v>
      </c>
      <c r="G4" s="23"/>
      <c r="H4" s="23"/>
      <c r="I4" s="23"/>
      <c r="J4" s="23"/>
      <c r="K4" s="23"/>
      <c r="L4" s="23"/>
      <c r="M4" s="23"/>
      <c r="N4" s="23"/>
      <c r="O4" s="23"/>
      <c r="P4" s="23"/>
      <c r="Q4" s="23"/>
      <c r="R4" s="23"/>
      <c r="S4" s="23"/>
      <c r="T4" s="23"/>
      <c r="U4" s="23"/>
      <c r="V4" s="23"/>
      <c r="W4" s="23"/>
      <c r="X4" s="23"/>
      <c r="Y4" s="23"/>
    </row>
    <row r="5" spans="1:25" ht="51">
      <c r="A5" s="24" t="s">
        <v>331</v>
      </c>
      <c r="B5" s="25" t="s">
        <v>332</v>
      </c>
      <c r="C5" s="26" t="s">
        <v>333</v>
      </c>
      <c r="D5" s="27" t="s">
        <v>334</v>
      </c>
      <c r="E5" s="28"/>
      <c r="F5" s="47" t="s">
        <v>988</v>
      </c>
    </row>
    <row r="6" spans="1:25" ht="25.5">
      <c r="A6" s="29" t="s">
        <v>335</v>
      </c>
      <c r="B6" s="25" t="s">
        <v>336</v>
      </c>
      <c r="C6" s="26" t="s">
        <v>337</v>
      </c>
      <c r="D6" s="27" t="s">
        <v>334</v>
      </c>
      <c r="E6" s="30"/>
      <c r="F6" s="39"/>
    </row>
    <row r="7" spans="1:25" ht="51">
      <c r="A7" s="24" t="s">
        <v>338</v>
      </c>
      <c r="B7" s="31" t="s">
        <v>339</v>
      </c>
      <c r="C7" s="26" t="s">
        <v>340</v>
      </c>
      <c r="D7" s="27" t="s">
        <v>334</v>
      </c>
      <c r="E7" s="28"/>
      <c r="F7" s="39"/>
    </row>
    <row r="8" spans="1:25" ht="25.5">
      <c r="A8" s="24" t="s">
        <v>341</v>
      </c>
      <c r="B8" s="31" t="s">
        <v>342</v>
      </c>
      <c r="C8" s="26" t="s">
        <v>343</v>
      </c>
      <c r="D8" s="27" t="s">
        <v>334</v>
      </c>
      <c r="E8" s="28"/>
      <c r="F8" s="39"/>
    </row>
    <row r="9" spans="1:25" ht="60">
      <c r="A9" s="24" t="s">
        <v>344</v>
      </c>
      <c r="B9" s="31" t="s">
        <v>345</v>
      </c>
      <c r="C9" s="32" t="s">
        <v>346</v>
      </c>
      <c r="D9" s="27" t="s">
        <v>334</v>
      </c>
      <c r="E9" s="28"/>
      <c r="F9" s="39"/>
    </row>
    <row r="10" spans="1:25" ht="24">
      <c r="A10" s="24" t="s">
        <v>347</v>
      </c>
      <c r="B10" s="31" t="s">
        <v>348</v>
      </c>
      <c r="C10" s="32" t="s">
        <v>349</v>
      </c>
      <c r="D10" s="27" t="s">
        <v>334</v>
      </c>
      <c r="E10" s="28"/>
      <c r="F10" s="39"/>
    </row>
    <row r="11" spans="1:25" ht="24">
      <c r="A11" s="24" t="s">
        <v>350</v>
      </c>
      <c r="B11" s="31" t="s">
        <v>351</v>
      </c>
      <c r="C11" s="32" t="s">
        <v>352</v>
      </c>
      <c r="D11" s="27" t="s">
        <v>334</v>
      </c>
      <c r="E11" s="28"/>
      <c r="F11" s="39"/>
    </row>
    <row r="12" spans="1:25">
      <c r="A12" s="24" t="s">
        <v>353</v>
      </c>
      <c r="B12" s="31" t="s">
        <v>354</v>
      </c>
      <c r="C12" s="32" t="s">
        <v>355</v>
      </c>
      <c r="D12" s="27" t="s">
        <v>334</v>
      </c>
      <c r="E12" s="33"/>
      <c r="F12" s="34"/>
      <c r="G12" s="23"/>
      <c r="H12" s="23"/>
      <c r="I12" s="23"/>
      <c r="J12" s="23"/>
      <c r="K12" s="23"/>
      <c r="L12" s="23"/>
      <c r="M12" s="23"/>
      <c r="N12" s="23"/>
      <c r="O12" s="23"/>
      <c r="P12" s="23"/>
      <c r="Q12" s="23"/>
      <c r="R12" s="23"/>
      <c r="S12" s="23"/>
      <c r="T12" s="23"/>
      <c r="U12" s="23"/>
      <c r="V12" s="23"/>
      <c r="W12" s="23"/>
      <c r="X12" s="23"/>
      <c r="Y12" s="23"/>
    </row>
    <row r="13" spans="1:25">
      <c r="A13" s="24" t="s">
        <v>356</v>
      </c>
      <c r="B13" s="31" t="s">
        <v>357</v>
      </c>
      <c r="C13" s="32"/>
      <c r="D13" s="27" t="s">
        <v>334</v>
      </c>
      <c r="E13" s="33"/>
      <c r="F13" s="39"/>
    </row>
    <row r="14" spans="1:25" ht="24">
      <c r="A14" s="24" t="s">
        <v>358</v>
      </c>
      <c r="B14" s="31" t="s">
        <v>359</v>
      </c>
      <c r="C14" s="32" t="s">
        <v>360</v>
      </c>
      <c r="D14" s="27" t="s">
        <v>334</v>
      </c>
      <c r="E14" s="33"/>
      <c r="F14" s="39"/>
    </row>
    <row r="15" spans="1:25">
      <c r="A15" s="23"/>
      <c r="B15" s="34"/>
      <c r="C15" s="35"/>
      <c r="D15" s="36"/>
    </row>
    <row r="16" spans="1:25" ht="38.25">
      <c r="A16" s="21" t="s">
        <v>361</v>
      </c>
      <c r="B16" s="22" t="s">
        <v>328</v>
      </c>
      <c r="C16" s="22" t="s">
        <v>329</v>
      </c>
      <c r="D16" s="22" t="s">
        <v>65</v>
      </c>
      <c r="E16" s="22" t="s">
        <v>330</v>
      </c>
      <c r="F16" t="s">
        <v>989</v>
      </c>
    </row>
    <row r="17" spans="1:25" ht="63.75">
      <c r="A17" s="24" t="s">
        <v>362</v>
      </c>
      <c r="B17" s="31" t="s">
        <v>363</v>
      </c>
      <c r="C17" s="26" t="s">
        <v>364</v>
      </c>
      <c r="D17" s="27" t="s">
        <v>334</v>
      </c>
      <c r="E17" s="28"/>
      <c r="F17" s="46" t="s">
        <v>988</v>
      </c>
    </row>
    <row r="18" spans="1:25" ht="63.75">
      <c r="A18" s="24" t="s">
        <v>365</v>
      </c>
      <c r="B18" s="31" t="s">
        <v>366</v>
      </c>
      <c r="C18" s="26" t="s">
        <v>367</v>
      </c>
      <c r="D18" s="27" t="s">
        <v>334</v>
      </c>
      <c r="E18" s="28"/>
    </row>
    <row r="19" spans="1:25" ht="51">
      <c r="A19" s="24" t="s">
        <v>368</v>
      </c>
      <c r="B19" s="31" t="s">
        <v>369</v>
      </c>
      <c r="C19" s="26" t="s">
        <v>370</v>
      </c>
      <c r="D19" s="27" t="s">
        <v>334</v>
      </c>
      <c r="E19" s="28"/>
    </row>
    <row r="20" spans="1:25" ht="30">
      <c r="A20" s="24" t="s">
        <v>371</v>
      </c>
      <c r="B20" s="31" t="s">
        <v>372</v>
      </c>
      <c r="C20" s="26" t="s">
        <v>373</v>
      </c>
      <c r="D20" s="27" t="s">
        <v>334</v>
      </c>
      <c r="E20" s="28"/>
    </row>
    <row r="21" spans="1:25" ht="30">
      <c r="A21" s="24" t="s">
        <v>374</v>
      </c>
      <c r="B21" s="31" t="s">
        <v>375</v>
      </c>
      <c r="C21" s="26" t="s">
        <v>376</v>
      </c>
      <c r="D21" s="27" t="s">
        <v>334</v>
      </c>
      <c r="E21" s="28"/>
    </row>
    <row r="22" spans="1:25" ht="51">
      <c r="A22" s="24" t="s">
        <v>377</v>
      </c>
      <c r="B22" s="31" t="s">
        <v>378</v>
      </c>
      <c r="C22" s="26" t="s">
        <v>379</v>
      </c>
      <c r="D22" s="27" t="s">
        <v>334</v>
      </c>
      <c r="E22" s="28"/>
    </row>
    <row r="23" spans="1:25">
      <c r="A23" s="24" t="s">
        <v>380</v>
      </c>
      <c r="B23" s="31" t="s">
        <v>381</v>
      </c>
      <c r="C23" s="26" t="s">
        <v>382</v>
      </c>
      <c r="D23" s="27" t="s">
        <v>334</v>
      </c>
      <c r="E23" s="28"/>
      <c r="F23" s="23"/>
      <c r="G23" s="23"/>
      <c r="H23" s="23"/>
      <c r="I23" s="23"/>
      <c r="J23" s="23"/>
      <c r="K23" s="23"/>
      <c r="L23" s="23"/>
      <c r="M23" s="23"/>
      <c r="N23" s="23"/>
      <c r="O23" s="23"/>
      <c r="P23" s="23"/>
      <c r="Q23" s="23"/>
      <c r="R23" s="23"/>
      <c r="S23" s="23"/>
      <c r="T23" s="23"/>
      <c r="U23" s="23"/>
      <c r="V23" s="23"/>
      <c r="W23" s="23"/>
      <c r="X23" s="23"/>
      <c r="Y23" s="23"/>
    </row>
    <row r="24" spans="1:25">
      <c r="A24" s="24" t="s">
        <v>383</v>
      </c>
      <c r="B24" s="31" t="s">
        <v>384</v>
      </c>
      <c r="C24" s="26" t="s">
        <v>385</v>
      </c>
      <c r="D24" s="27" t="s">
        <v>334</v>
      </c>
      <c r="E24" s="33"/>
      <c r="F24" s="23"/>
      <c r="G24" s="23"/>
      <c r="H24" s="23"/>
      <c r="I24" s="23"/>
      <c r="J24" s="23"/>
      <c r="K24" s="23"/>
      <c r="L24" s="23"/>
      <c r="M24" s="23"/>
      <c r="N24" s="23"/>
      <c r="O24" s="23"/>
      <c r="P24" s="23"/>
      <c r="Q24" s="23"/>
      <c r="R24" s="23"/>
      <c r="S24" s="23"/>
      <c r="T24" s="23"/>
      <c r="U24" s="23"/>
      <c r="V24" s="23"/>
      <c r="W24" s="23"/>
      <c r="X24" s="23"/>
      <c r="Y24" s="23"/>
    </row>
    <row r="25" spans="1:25">
      <c r="A25" s="24" t="s">
        <v>386</v>
      </c>
      <c r="B25" s="31" t="s">
        <v>387</v>
      </c>
      <c r="C25" s="26" t="s">
        <v>388</v>
      </c>
      <c r="D25" s="27" t="s">
        <v>334</v>
      </c>
      <c r="E25" s="33"/>
    </row>
    <row r="26" spans="1:25" ht="25.5">
      <c r="A26" s="24" t="s">
        <v>389</v>
      </c>
      <c r="B26" s="31" t="s">
        <v>390</v>
      </c>
      <c r="C26" s="26" t="s">
        <v>391</v>
      </c>
      <c r="D26" s="27" t="s">
        <v>334</v>
      </c>
      <c r="E26" s="33"/>
    </row>
    <row r="27" spans="1:25" ht="25.5">
      <c r="A27" s="24" t="s">
        <v>392</v>
      </c>
      <c r="B27" s="31" t="s">
        <v>393</v>
      </c>
      <c r="C27" s="26" t="s">
        <v>394</v>
      </c>
      <c r="D27" s="27" t="s">
        <v>334</v>
      </c>
      <c r="E27" s="28"/>
    </row>
    <row r="28" spans="1:25">
      <c r="A28" s="23"/>
      <c r="B28" s="34"/>
      <c r="C28" s="35"/>
      <c r="D28" s="36"/>
    </row>
    <row r="29" spans="1:25" ht="25.5">
      <c r="A29" s="21" t="s">
        <v>395</v>
      </c>
      <c r="B29" s="22" t="s">
        <v>328</v>
      </c>
      <c r="C29" s="22" t="s">
        <v>329</v>
      </c>
      <c r="D29" s="22" t="s">
        <v>65</v>
      </c>
      <c r="E29" s="22" t="s">
        <v>330</v>
      </c>
      <c r="F29" t="s">
        <v>989</v>
      </c>
    </row>
    <row r="30" spans="1:25" ht="51.75">
      <c r="A30" s="24" t="s">
        <v>396</v>
      </c>
      <c r="B30" s="31" t="s">
        <v>397</v>
      </c>
      <c r="C30" s="37" t="s">
        <v>398</v>
      </c>
      <c r="D30" s="27" t="s">
        <v>334</v>
      </c>
      <c r="E30" s="33"/>
      <c r="F30" s="46" t="s">
        <v>988</v>
      </c>
    </row>
    <row r="31" spans="1:25" ht="39">
      <c r="A31" s="24" t="s">
        <v>399</v>
      </c>
      <c r="B31" s="31" t="s">
        <v>400</v>
      </c>
      <c r="C31" s="37" t="s">
        <v>401</v>
      </c>
      <c r="D31" s="27" t="s">
        <v>334</v>
      </c>
      <c r="E31" s="33"/>
    </row>
    <row r="32" spans="1:25" ht="24.75">
      <c r="A32" s="24" t="s">
        <v>402</v>
      </c>
      <c r="B32" s="31" t="s">
        <v>403</v>
      </c>
      <c r="C32" s="38" t="s">
        <v>404</v>
      </c>
      <c r="D32" s="27" t="s">
        <v>334</v>
      </c>
      <c r="E32" s="33"/>
    </row>
    <row r="33" spans="1:25" ht="39">
      <c r="A33" s="24" t="s">
        <v>405</v>
      </c>
      <c r="B33" s="31" t="s">
        <v>406</v>
      </c>
      <c r="C33" s="37" t="s">
        <v>407</v>
      </c>
      <c r="D33" s="27" t="s">
        <v>334</v>
      </c>
      <c r="E33" s="33"/>
    </row>
    <row r="34" spans="1:25" ht="75">
      <c r="A34" s="24" t="s">
        <v>408</v>
      </c>
      <c r="B34" s="31" t="s">
        <v>409</v>
      </c>
      <c r="C34" s="39" t="s">
        <v>410</v>
      </c>
      <c r="D34" s="27" t="s">
        <v>334</v>
      </c>
      <c r="E34" s="33"/>
    </row>
    <row r="35" spans="1:25">
      <c r="A35" s="23"/>
      <c r="B35" s="34"/>
      <c r="C35" s="35"/>
      <c r="D35" s="36"/>
    </row>
    <row r="36" spans="1:25" ht="25.5">
      <c r="A36" s="21" t="s">
        <v>411</v>
      </c>
      <c r="B36" s="22" t="s">
        <v>328</v>
      </c>
      <c r="C36" s="22" t="s">
        <v>329</v>
      </c>
      <c r="D36" s="22" t="s">
        <v>65</v>
      </c>
      <c r="E36" s="22" t="s">
        <v>330</v>
      </c>
      <c r="F36" t="s">
        <v>989</v>
      </c>
    </row>
    <row r="37" spans="1:25" ht="38.25">
      <c r="A37" s="24" t="s">
        <v>412</v>
      </c>
      <c r="B37" s="40" t="s">
        <v>413</v>
      </c>
      <c r="C37" s="26" t="s">
        <v>414</v>
      </c>
      <c r="D37" s="27" t="s">
        <v>334</v>
      </c>
      <c r="E37" s="28"/>
      <c r="F37" s="46" t="s">
        <v>988</v>
      </c>
    </row>
    <row r="38" spans="1:25" ht="51">
      <c r="A38" s="24" t="s">
        <v>415</v>
      </c>
      <c r="B38" s="34" t="s">
        <v>416</v>
      </c>
      <c r="C38" s="26" t="s">
        <v>417</v>
      </c>
      <c r="D38" s="27" t="s">
        <v>334</v>
      </c>
      <c r="E38" s="28"/>
    </row>
    <row r="39" spans="1:25" ht="38.25">
      <c r="A39" s="24" t="s">
        <v>418</v>
      </c>
      <c r="B39" s="40" t="s">
        <v>419</v>
      </c>
      <c r="C39" s="26" t="s">
        <v>420</v>
      </c>
      <c r="D39" s="27" t="s">
        <v>334</v>
      </c>
      <c r="E39" s="28"/>
    </row>
    <row r="40" spans="1:25" ht="25.5">
      <c r="A40" s="24" t="s">
        <v>421</v>
      </c>
      <c r="B40" s="40" t="s">
        <v>422</v>
      </c>
      <c r="C40" s="26" t="s">
        <v>423</v>
      </c>
      <c r="D40" s="27" t="s">
        <v>334</v>
      </c>
      <c r="E40" s="28"/>
    </row>
    <row r="41" spans="1:25" ht="25.5">
      <c r="A41" s="24" t="s">
        <v>424</v>
      </c>
      <c r="B41" s="40" t="s">
        <v>425</v>
      </c>
      <c r="C41" s="26" t="s">
        <v>426</v>
      </c>
      <c r="D41" s="27" t="s">
        <v>334</v>
      </c>
      <c r="E41" s="28"/>
      <c r="F41" s="23"/>
      <c r="G41" s="23"/>
      <c r="H41" s="23"/>
      <c r="I41" s="23"/>
      <c r="J41" s="23"/>
      <c r="K41" s="23"/>
      <c r="L41" s="23"/>
      <c r="M41" s="23"/>
      <c r="N41" s="23"/>
      <c r="O41" s="23"/>
      <c r="P41" s="23"/>
      <c r="Q41" s="23"/>
      <c r="R41" s="23"/>
      <c r="S41" s="23"/>
      <c r="T41" s="23"/>
      <c r="U41" s="23"/>
      <c r="V41" s="23"/>
      <c r="W41" s="23"/>
      <c r="X41" s="23"/>
      <c r="Y41" s="23"/>
    </row>
    <row r="42" spans="1:25" ht="45">
      <c r="A42" s="24" t="s">
        <v>427</v>
      </c>
      <c r="B42" s="40" t="s">
        <v>428</v>
      </c>
      <c r="C42" s="41" t="s">
        <v>429</v>
      </c>
      <c r="D42" s="27" t="s">
        <v>334</v>
      </c>
      <c r="E42" s="28"/>
    </row>
    <row r="43" spans="1:25" ht="51">
      <c r="A43" s="24" t="s">
        <v>430</v>
      </c>
      <c r="B43" s="40" t="s">
        <v>431</v>
      </c>
      <c r="C43" s="26" t="s">
        <v>432</v>
      </c>
      <c r="D43" s="27" t="s">
        <v>334</v>
      </c>
      <c r="E43" s="28"/>
    </row>
    <row r="44" spans="1:25" ht="38.25">
      <c r="A44" s="24" t="s">
        <v>433</v>
      </c>
      <c r="B44" s="40" t="s">
        <v>434</v>
      </c>
      <c r="C44" s="26" t="s">
        <v>435</v>
      </c>
      <c r="D44" s="27" t="s">
        <v>334</v>
      </c>
      <c r="E44" s="28"/>
    </row>
    <row r="45" spans="1:25" ht="63.75">
      <c r="A45" s="24" t="s">
        <v>436</v>
      </c>
      <c r="B45" s="40" t="s">
        <v>437</v>
      </c>
      <c r="C45" s="26" t="s">
        <v>438</v>
      </c>
      <c r="D45" s="27" t="s">
        <v>334</v>
      </c>
      <c r="E45" s="28"/>
    </row>
    <row r="46" spans="1:25" ht="38.25">
      <c r="A46" s="24" t="s">
        <v>439</v>
      </c>
      <c r="B46" s="40" t="s">
        <v>440</v>
      </c>
      <c r="C46" s="26" t="s">
        <v>441</v>
      </c>
      <c r="D46" s="27" t="s">
        <v>334</v>
      </c>
      <c r="E46" s="28"/>
    </row>
    <row r="47" spans="1:25">
      <c r="A47" s="23"/>
      <c r="B47" s="34"/>
      <c r="C47" s="35"/>
      <c r="D47" s="36"/>
      <c r="F47" s="23"/>
      <c r="G47" s="23"/>
      <c r="H47" s="23"/>
      <c r="I47" s="23"/>
      <c r="J47" s="23"/>
      <c r="K47" s="23"/>
      <c r="L47" s="23"/>
      <c r="M47" s="23"/>
      <c r="N47" s="23"/>
      <c r="O47" s="23"/>
      <c r="P47" s="23"/>
      <c r="Q47" s="23"/>
      <c r="R47" s="23"/>
      <c r="S47" s="23"/>
      <c r="T47" s="23"/>
      <c r="U47" s="23"/>
      <c r="V47" s="23"/>
      <c r="W47" s="23"/>
      <c r="X47" s="23"/>
      <c r="Y47" s="23"/>
    </row>
    <row r="48" spans="1:25">
      <c r="A48" s="21" t="s">
        <v>442</v>
      </c>
      <c r="B48" s="22" t="s">
        <v>328</v>
      </c>
      <c r="C48" s="22" t="s">
        <v>329</v>
      </c>
      <c r="D48" s="22" t="s">
        <v>65</v>
      </c>
      <c r="E48" s="22" t="s">
        <v>330</v>
      </c>
      <c r="F48" t="s">
        <v>989</v>
      </c>
    </row>
    <row r="49" spans="1:25" ht="38.25">
      <c r="A49" s="24" t="s">
        <v>443</v>
      </c>
      <c r="B49" s="31" t="s">
        <v>444</v>
      </c>
      <c r="C49" s="26" t="s">
        <v>445</v>
      </c>
      <c r="D49" s="27" t="s">
        <v>334</v>
      </c>
      <c r="E49" s="24"/>
      <c r="F49" s="46" t="s">
        <v>988</v>
      </c>
    </row>
    <row r="50" spans="1:25">
      <c r="A50" s="24" t="s">
        <v>446</v>
      </c>
      <c r="B50" s="31" t="s">
        <v>447</v>
      </c>
      <c r="C50" s="32" t="s">
        <v>448</v>
      </c>
      <c r="D50" s="27" t="s">
        <v>334</v>
      </c>
      <c r="E50" s="28"/>
      <c r="F50" s="23"/>
      <c r="G50" s="23"/>
      <c r="H50" s="23"/>
      <c r="I50" s="23"/>
      <c r="J50" s="23"/>
      <c r="K50" s="23"/>
      <c r="L50" s="23"/>
      <c r="M50" s="23"/>
      <c r="N50" s="23"/>
      <c r="O50" s="23"/>
      <c r="P50" s="23"/>
      <c r="Q50" s="23"/>
      <c r="R50" s="23"/>
      <c r="S50" s="23"/>
      <c r="T50" s="23"/>
      <c r="U50" s="23"/>
      <c r="V50" s="23"/>
      <c r="W50" s="23"/>
      <c r="X50" s="23"/>
      <c r="Y50" s="23"/>
    </row>
    <row r="51" spans="1:25" ht="25.5">
      <c r="A51" s="24" t="s">
        <v>449</v>
      </c>
      <c r="B51" s="31" t="s">
        <v>450</v>
      </c>
      <c r="C51" s="26" t="s">
        <v>451</v>
      </c>
      <c r="D51" s="27" t="s">
        <v>334</v>
      </c>
      <c r="E51" s="28"/>
      <c r="F51" s="23"/>
      <c r="G51" s="23"/>
      <c r="H51" s="23"/>
      <c r="I51" s="23"/>
      <c r="J51" s="23"/>
      <c r="K51" s="23"/>
      <c r="L51" s="23"/>
      <c r="M51" s="23"/>
      <c r="N51" s="23"/>
      <c r="O51" s="23"/>
      <c r="P51" s="23"/>
      <c r="Q51" s="23"/>
      <c r="R51" s="23"/>
      <c r="S51" s="23"/>
      <c r="T51" s="23"/>
      <c r="U51" s="23"/>
      <c r="V51" s="23"/>
      <c r="W51" s="23"/>
      <c r="X51" s="23"/>
      <c r="Y51" s="23"/>
    </row>
    <row r="52" spans="1:25" ht="38.25">
      <c r="A52" s="24" t="s">
        <v>452</v>
      </c>
      <c r="B52" s="31" t="s">
        <v>453</v>
      </c>
      <c r="C52" s="26" t="s">
        <v>454</v>
      </c>
      <c r="D52" s="27" t="s">
        <v>334</v>
      </c>
      <c r="E52" s="28"/>
    </row>
    <row r="53" spans="1:25">
      <c r="A53" s="34"/>
      <c r="B53" s="34"/>
      <c r="C53" s="19"/>
    </row>
    <row r="54" spans="1:25" ht="25.5">
      <c r="A54" s="21" t="s">
        <v>455</v>
      </c>
      <c r="B54" s="22" t="s">
        <v>328</v>
      </c>
      <c r="C54" s="22" t="s">
        <v>329</v>
      </c>
      <c r="D54" s="22" t="s">
        <v>65</v>
      </c>
      <c r="E54" s="22" t="s">
        <v>330</v>
      </c>
      <c r="F54" t="s">
        <v>989</v>
      </c>
    </row>
    <row r="55" spans="1:25" ht="76.5">
      <c r="A55" s="24" t="s">
        <v>456</v>
      </c>
      <c r="B55" s="31" t="s">
        <v>457</v>
      </c>
      <c r="C55" s="26" t="s">
        <v>458</v>
      </c>
      <c r="D55" s="27" t="s">
        <v>334</v>
      </c>
      <c r="E55" s="28"/>
      <c r="F55" s="46" t="s">
        <v>988</v>
      </c>
    </row>
    <row r="56" spans="1:25" ht="25.5">
      <c r="A56" s="24" t="s">
        <v>459</v>
      </c>
      <c r="B56" s="31" t="s">
        <v>460</v>
      </c>
      <c r="C56" s="26" t="s">
        <v>461</v>
      </c>
      <c r="D56" s="27" t="s">
        <v>334</v>
      </c>
      <c r="E56" s="28"/>
    </row>
    <row r="57" spans="1:25" ht="25.5">
      <c r="A57" s="24" t="s">
        <v>462</v>
      </c>
      <c r="B57" s="31" t="s">
        <v>463</v>
      </c>
      <c r="C57" s="26" t="s">
        <v>464</v>
      </c>
      <c r="D57" s="27" t="s">
        <v>334</v>
      </c>
      <c r="E57" s="24"/>
    </row>
    <row r="58" spans="1:25" ht="38.25">
      <c r="A58" s="24" t="s">
        <v>465</v>
      </c>
      <c r="B58" s="31" t="s">
        <v>466</v>
      </c>
      <c r="C58" s="26" t="s">
        <v>467</v>
      </c>
      <c r="D58" s="27" t="s">
        <v>334</v>
      </c>
      <c r="E58" s="28"/>
    </row>
    <row r="59" spans="1:25" ht="25.5">
      <c r="A59" s="24" t="s">
        <v>468</v>
      </c>
      <c r="B59" s="31" t="s">
        <v>469</v>
      </c>
      <c r="C59" s="26" t="s">
        <v>470</v>
      </c>
      <c r="D59" s="27" t="s">
        <v>334</v>
      </c>
      <c r="E59" s="28"/>
    </row>
    <row r="60" spans="1:25" ht="38.25">
      <c r="A60" s="24" t="s">
        <v>471</v>
      </c>
      <c r="B60" s="31" t="s">
        <v>472</v>
      </c>
      <c r="C60" s="26" t="s">
        <v>473</v>
      </c>
      <c r="D60" s="27" t="s">
        <v>334</v>
      </c>
      <c r="E60" s="28"/>
    </row>
    <row r="61" spans="1:25">
      <c r="A61" s="24" t="s">
        <v>474</v>
      </c>
      <c r="B61" s="31" t="s">
        <v>475</v>
      </c>
      <c r="C61" s="26" t="s">
        <v>476</v>
      </c>
      <c r="D61" s="27" t="s">
        <v>334</v>
      </c>
      <c r="E61" s="28"/>
    </row>
    <row r="62" spans="1:25" ht="25.5">
      <c r="A62" s="24" t="s">
        <v>477</v>
      </c>
      <c r="B62" s="31" t="s">
        <v>478</v>
      </c>
      <c r="C62" s="26" t="s">
        <v>479</v>
      </c>
      <c r="D62" s="27" t="s">
        <v>334</v>
      </c>
      <c r="E62" s="24"/>
    </row>
    <row r="63" spans="1:25" ht="25.5">
      <c r="A63" s="24" t="s">
        <v>480</v>
      </c>
      <c r="B63" s="31" t="s">
        <v>481</v>
      </c>
      <c r="C63" s="26" t="s">
        <v>482</v>
      </c>
      <c r="D63" s="27" t="s">
        <v>334</v>
      </c>
      <c r="E63" s="24"/>
    </row>
    <row r="64" spans="1:25">
      <c r="A64" s="23"/>
      <c r="B64" s="34"/>
      <c r="C64" s="35"/>
      <c r="D64" s="36"/>
      <c r="E64" s="23"/>
    </row>
    <row r="65" spans="1:25" ht="25.5">
      <c r="A65" s="21" t="s">
        <v>483</v>
      </c>
      <c r="B65" s="22" t="s">
        <v>328</v>
      </c>
      <c r="C65" s="22" t="s">
        <v>329</v>
      </c>
      <c r="D65" s="22" t="s">
        <v>65</v>
      </c>
      <c r="E65" s="22" t="s">
        <v>330</v>
      </c>
      <c r="F65" t="s">
        <v>989</v>
      </c>
    </row>
    <row r="66" spans="1:25" ht="38.25">
      <c r="A66" s="24" t="s">
        <v>484</v>
      </c>
      <c r="B66" s="31" t="s">
        <v>485</v>
      </c>
      <c r="C66" s="26" t="s">
        <v>486</v>
      </c>
      <c r="D66" s="27" t="s">
        <v>334</v>
      </c>
      <c r="E66" s="28"/>
      <c r="F66" s="46" t="s">
        <v>988</v>
      </c>
    </row>
    <row r="67" spans="1:25" ht="38.25">
      <c r="A67" s="24" t="s">
        <v>487</v>
      </c>
      <c r="B67" s="31" t="s">
        <v>488</v>
      </c>
      <c r="C67" s="26" t="s">
        <v>489</v>
      </c>
      <c r="D67" s="27" t="s">
        <v>334</v>
      </c>
      <c r="E67" s="28"/>
    </row>
    <row r="68" spans="1:25">
      <c r="A68" s="24" t="s">
        <v>490</v>
      </c>
      <c r="B68" s="31" t="s">
        <v>491</v>
      </c>
      <c r="C68" s="32"/>
      <c r="D68" s="27" t="s">
        <v>334</v>
      </c>
      <c r="E68" s="24"/>
    </row>
    <row r="69" spans="1:25" ht="38.25">
      <c r="A69" s="24" t="s">
        <v>492</v>
      </c>
      <c r="B69" s="31" t="s">
        <v>493</v>
      </c>
      <c r="C69" s="26" t="s">
        <v>494</v>
      </c>
      <c r="D69" s="27" t="s">
        <v>334</v>
      </c>
      <c r="E69" s="28"/>
    </row>
    <row r="70" spans="1:25" ht="38.25">
      <c r="A70" s="24" t="s">
        <v>495</v>
      </c>
      <c r="B70" s="31" t="s">
        <v>496</v>
      </c>
      <c r="C70" s="26" t="s">
        <v>497</v>
      </c>
      <c r="D70" s="27" t="s">
        <v>334</v>
      </c>
      <c r="E70" s="28"/>
    </row>
    <row r="71" spans="1:25" ht="25.5">
      <c r="A71" s="24" t="s">
        <v>498</v>
      </c>
      <c r="B71" s="31" t="s">
        <v>499</v>
      </c>
      <c r="C71" s="26" t="s">
        <v>500</v>
      </c>
      <c r="D71" s="27" t="s">
        <v>334</v>
      </c>
      <c r="E71" s="28"/>
    </row>
    <row r="72" spans="1:25" ht="38.25">
      <c r="A72" s="24" t="s">
        <v>501</v>
      </c>
      <c r="B72" s="31" t="s">
        <v>502</v>
      </c>
      <c r="C72" s="26" t="s">
        <v>503</v>
      </c>
      <c r="D72" s="27" t="s">
        <v>334</v>
      </c>
      <c r="E72" s="28"/>
    </row>
    <row r="73" spans="1:25" ht="25.5">
      <c r="A73" s="24" t="s">
        <v>504</v>
      </c>
      <c r="B73" s="31" t="s">
        <v>505</v>
      </c>
      <c r="C73" s="26" t="s">
        <v>506</v>
      </c>
      <c r="D73" s="27" t="s">
        <v>334</v>
      </c>
      <c r="E73" s="28"/>
    </row>
    <row r="74" spans="1:25">
      <c r="A74" s="24" t="s">
        <v>507</v>
      </c>
      <c r="B74" s="31" t="s">
        <v>508</v>
      </c>
      <c r="C74" s="26" t="s">
        <v>509</v>
      </c>
      <c r="D74" s="27" t="s">
        <v>334</v>
      </c>
      <c r="E74" s="28"/>
    </row>
    <row r="75" spans="1:25" ht="51">
      <c r="A75" s="24" t="s">
        <v>510</v>
      </c>
      <c r="B75" s="31" t="s">
        <v>511</v>
      </c>
      <c r="C75" s="26" t="s">
        <v>512</v>
      </c>
      <c r="D75" s="27" t="s">
        <v>334</v>
      </c>
      <c r="E75" s="28"/>
      <c r="F75" s="23"/>
      <c r="G75" s="23"/>
      <c r="H75" s="23"/>
      <c r="I75" s="23"/>
      <c r="J75" s="23"/>
      <c r="K75" s="23"/>
      <c r="L75" s="23"/>
      <c r="M75" s="23"/>
      <c r="N75" s="23"/>
      <c r="O75" s="23"/>
      <c r="P75" s="23"/>
      <c r="Q75" s="23"/>
      <c r="R75" s="23"/>
      <c r="S75" s="23"/>
      <c r="T75" s="23"/>
      <c r="U75" s="23"/>
      <c r="V75" s="23"/>
      <c r="W75" s="23"/>
      <c r="X75" s="23"/>
      <c r="Y75" s="23"/>
    </row>
    <row r="76" spans="1:25" ht="38.25">
      <c r="A76" s="24" t="s">
        <v>513</v>
      </c>
      <c r="B76" s="31" t="s">
        <v>514</v>
      </c>
      <c r="C76" s="26" t="s">
        <v>515</v>
      </c>
      <c r="D76" s="27" t="s">
        <v>334</v>
      </c>
      <c r="E76" s="33"/>
    </row>
    <row r="77" spans="1:25">
      <c r="A77" s="24" t="s">
        <v>516</v>
      </c>
      <c r="B77" s="31" t="s">
        <v>517</v>
      </c>
      <c r="C77" s="26" t="s">
        <v>518</v>
      </c>
      <c r="D77" s="27" t="s">
        <v>334</v>
      </c>
      <c r="E77" s="33"/>
    </row>
    <row r="78" spans="1:25" ht="38.25">
      <c r="A78" s="24" t="s">
        <v>519</v>
      </c>
      <c r="B78" s="31" t="s">
        <v>520</v>
      </c>
      <c r="C78" s="26" t="s">
        <v>521</v>
      </c>
      <c r="D78" s="27" t="s">
        <v>334</v>
      </c>
      <c r="E78" s="33"/>
    </row>
    <row r="79" spans="1:25" ht="51">
      <c r="A79" s="24" t="s">
        <v>522</v>
      </c>
      <c r="B79" s="31" t="s">
        <v>523</v>
      </c>
      <c r="C79" s="26" t="s">
        <v>524</v>
      </c>
      <c r="D79" s="27" t="s">
        <v>334</v>
      </c>
      <c r="E79" s="33"/>
    </row>
    <row r="80" spans="1:25" ht="51">
      <c r="A80" s="24" t="s">
        <v>525</v>
      </c>
      <c r="B80" s="31" t="s">
        <v>526</v>
      </c>
      <c r="C80" s="26" t="s">
        <v>527</v>
      </c>
      <c r="D80" s="27" t="s">
        <v>334</v>
      </c>
      <c r="E80" s="33"/>
    </row>
    <row r="81" spans="1:25" ht="51">
      <c r="A81" s="24" t="s">
        <v>528</v>
      </c>
      <c r="B81" s="31" t="s">
        <v>529</v>
      </c>
      <c r="C81" s="26" t="s">
        <v>530</v>
      </c>
      <c r="D81" s="27" t="s">
        <v>334</v>
      </c>
      <c r="E81" s="33"/>
    </row>
    <row r="82" spans="1:25" ht="38.25">
      <c r="A82" s="24" t="s">
        <v>531</v>
      </c>
      <c r="B82" s="31" t="s">
        <v>532</v>
      </c>
      <c r="C82" s="26" t="s">
        <v>533</v>
      </c>
      <c r="D82" s="27" t="s">
        <v>334</v>
      </c>
      <c r="E82" s="33"/>
    </row>
    <row r="83" spans="1:25" ht="38.25">
      <c r="A83" s="24" t="s">
        <v>534</v>
      </c>
      <c r="B83" s="31" t="s">
        <v>535</v>
      </c>
      <c r="C83" s="26" t="s">
        <v>536</v>
      </c>
      <c r="D83" s="27" t="s">
        <v>334</v>
      </c>
      <c r="E83" s="33"/>
    </row>
    <row r="84" spans="1:25" ht="38.25">
      <c r="A84" s="24" t="s">
        <v>537</v>
      </c>
      <c r="B84" s="31" t="s">
        <v>538</v>
      </c>
      <c r="C84" s="26" t="s">
        <v>539</v>
      </c>
      <c r="D84" s="27" t="s">
        <v>334</v>
      </c>
      <c r="E84" s="33"/>
    </row>
    <row r="85" spans="1:25">
      <c r="A85" s="23"/>
      <c r="B85" s="34"/>
      <c r="C85" s="42"/>
      <c r="D85" s="36"/>
      <c r="F85" s="23"/>
      <c r="G85" s="23"/>
      <c r="H85" s="23"/>
      <c r="I85" s="23"/>
      <c r="J85" s="23"/>
      <c r="K85" s="23"/>
      <c r="L85" s="23"/>
      <c r="M85" s="23"/>
      <c r="N85" s="23"/>
      <c r="O85" s="23"/>
      <c r="P85" s="23"/>
      <c r="Q85" s="23"/>
      <c r="R85" s="23"/>
      <c r="S85" s="23"/>
      <c r="T85" s="23"/>
      <c r="U85" s="23"/>
      <c r="V85" s="23"/>
      <c r="W85" s="23"/>
      <c r="X85" s="23"/>
      <c r="Y85" s="23"/>
    </row>
    <row r="86" spans="1:25">
      <c r="A86" s="21" t="s">
        <v>540</v>
      </c>
      <c r="B86" s="22" t="s">
        <v>328</v>
      </c>
      <c r="C86" s="22" t="s">
        <v>329</v>
      </c>
      <c r="D86" s="22" t="s">
        <v>65</v>
      </c>
      <c r="E86" s="22" t="s">
        <v>330</v>
      </c>
      <c r="F86" s="23" t="s">
        <v>989</v>
      </c>
      <c r="G86" s="23"/>
      <c r="H86" s="23"/>
      <c r="I86" s="23"/>
      <c r="J86" s="23"/>
      <c r="K86" s="23"/>
      <c r="L86" s="23"/>
      <c r="M86" s="23"/>
      <c r="N86" s="23"/>
      <c r="O86" s="23"/>
      <c r="P86" s="23"/>
      <c r="Q86" s="23"/>
      <c r="R86" s="23"/>
      <c r="S86" s="23"/>
      <c r="T86" s="23"/>
      <c r="U86" s="23"/>
      <c r="V86" s="23"/>
      <c r="W86" s="23"/>
      <c r="X86" s="23"/>
      <c r="Y86" s="23"/>
    </row>
    <row r="87" spans="1:25" ht="26.25">
      <c r="A87" s="24" t="s">
        <v>541</v>
      </c>
      <c r="B87" s="31" t="s">
        <v>542</v>
      </c>
      <c r="C87" s="37" t="s">
        <v>543</v>
      </c>
      <c r="D87" s="27" t="s">
        <v>334</v>
      </c>
      <c r="E87" s="33"/>
      <c r="F87" s="46" t="s">
        <v>988</v>
      </c>
      <c r="G87" s="23"/>
      <c r="H87" s="23"/>
      <c r="I87" s="23"/>
      <c r="J87" s="23"/>
      <c r="K87" s="23"/>
      <c r="L87" s="23"/>
      <c r="M87" s="23"/>
      <c r="N87" s="23"/>
      <c r="O87" s="23"/>
      <c r="P87" s="23"/>
      <c r="Q87" s="23"/>
      <c r="R87" s="23"/>
      <c r="S87" s="23"/>
      <c r="T87" s="23"/>
      <c r="U87" s="23"/>
      <c r="V87" s="23"/>
      <c r="W87" s="23"/>
      <c r="X87" s="23"/>
      <c r="Y87" s="23"/>
    </row>
    <row r="88" spans="1:25">
      <c r="A88" s="24" t="s">
        <v>544</v>
      </c>
      <c r="B88" s="31" t="s">
        <v>545</v>
      </c>
      <c r="C88" s="43"/>
      <c r="D88" s="27" t="s">
        <v>334</v>
      </c>
      <c r="E88" s="33"/>
      <c r="F88" s="23"/>
      <c r="G88" s="23"/>
      <c r="H88" s="23"/>
      <c r="I88" s="23"/>
      <c r="J88" s="23"/>
      <c r="K88" s="23"/>
      <c r="L88" s="23"/>
      <c r="M88" s="23"/>
      <c r="N88" s="23"/>
      <c r="O88" s="23"/>
      <c r="P88" s="23"/>
      <c r="Q88" s="23"/>
      <c r="R88" s="23"/>
      <c r="S88" s="23"/>
      <c r="T88" s="23"/>
      <c r="U88" s="23"/>
      <c r="V88" s="23"/>
      <c r="W88" s="23"/>
      <c r="X88" s="23"/>
      <c r="Y88" s="23"/>
    </row>
    <row r="89" spans="1:25">
      <c r="A89" s="23"/>
      <c r="B89" s="34"/>
      <c r="C89" s="35"/>
      <c r="D89" s="36"/>
    </row>
    <row r="90" spans="1:25">
      <c r="A90" s="21" t="s">
        <v>546</v>
      </c>
      <c r="B90" s="22" t="s">
        <v>328</v>
      </c>
      <c r="C90" s="22" t="s">
        <v>329</v>
      </c>
      <c r="D90" s="22" t="s">
        <v>65</v>
      </c>
      <c r="E90" s="22" t="s">
        <v>330</v>
      </c>
      <c r="F90" t="s">
        <v>989</v>
      </c>
    </row>
    <row r="91" spans="1:25" ht="63.75">
      <c r="A91" s="24" t="s">
        <v>547</v>
      </c>
      <c r="B91" s="31" t="s">
        <v>548</v>
      </c>
      <c r="C91" s="26" t="s">
        <v>549</v>
      </c>
      <c r="D91" s="27" t="s">
        <v>334</v>
      </c>
      <c r="E91" s="33"/>
      <c r="F91" s="46" t="s">
        <v>988</v>
      </c>
    </row>
    <row r="92" spans="1:25" ht="38.25">
      <c r="A92" s="24" t="s">
        <v>550</v>
      </c>
      <c r="B92" s="31" t="s">
        <v>551</v>
      </c>
      <c r="C92" s="26" t="s">
        <v>552</v>
      </c>
      <c r="D92" s="27" t="s">
        <v>334</v>
      </c>
      <c r="E92" s="33"/>
    </row>
    <row r="93" spans="1:25" ht="38.25">
      <c r="A93" s="24" t="s">
        <v>553</v>
      </c>
      <c r="B93" s="31" t="s">
        <v>554</v>
      </c>
      <c r="C93" s="26" t="s">
        <v>555</v>
      </c>
      <c r="D93" s="27" t="s">
        <v>334</v>
      </c>
      <c r="E93" s="33"/>
    </row>
    <row r="94" spans="1:25" ht="25.5">
      <c r="A94" s="24" t="s">
        <v>556</v>
      </c>
      <c r="B94" s="31" t="s">
        <v>557</v>
      </c>
      <c r="C94" s="26" t="s">
        <v>558</v>
      </c>
      <c r="D94" s="27" t="s">
        <v>334</v>
      </c>
      <c r="E94" s="33"/>
    </row>
    <row r="95" spans="1:25">
      <c r="A95" s="34"/>
      <c r="B95" s="34"/>
      <c r="C95" s="42"/>
      <c r="D95" s="36"/>
    </row>
    <row r="96" spans="1:25" ht="25.5">
      <c r="A96" s="21" t="s">
        <v>559</v>
      </c>
      <c r="B96" s="22" t="s">
        <v>328</v>
      </c>
      <c r="C96" s="22" t="s">
        <v>329</v>
      </c>
      <c r="D96" s="22" t="s">
        <v>65</v>
      </c>
      <c r="E96" s="22" t="s">
        <v>330</v>
      </c>
      <c r="F96" t="s">
        <v>989</v>
      </c>
    </row>
    <row r="97" spans="1:6" ht="63.75">
      <c r="A97" s="24" t="s">
        <v>560</v>
      </c>
      <c r="B97" s="24" t="s">
        <v>561</v>
      </c>
      <c r="C97" s="26" t="s">
        <v>562</v>
      </c>
      <c r="D97" s="27" t="s">
        <v>334</v>
      </c>
      <c r="E97" s="28"/>
      <c r="F97" s="46" t="s">
        <v>988</v>
      </c>
    </row>
    <row r="98" spans="1:6" ht="51">
      <c r="A98" s="24" t="s">
        <v>563</v>
      </c>
      <c r="B98" s="24" t="s">
        <v>564</v>
      </c>
      <c r="C98" s="26" t="s">
        <v>565</v>
      </c>
      <c r="D98" s="27" t="s">
        <v>334</v>
      </c>
      <c r="E98" s="28"/>
    </row>
    <row r="99" spans="1:6" ht="114.75">
      <c r="A99" s="24" t="s">
        <v>566</v>
      </c>
      <c r="B99" s="24" t="s">
        <v>567</v>
      </c>
      <c r="C99" s="26" t="s">
        <v>568</v>
      </c>
      <c r="D99" s="27" t="s">
        <v>334</v>
      </c>
      <c r="E99" s="24"/>
    </row>
    <row r="100" spans="1:6" ht="38.25">
      <c r="A100" s="24" t="s">
        <v>569</v>
      </c>
      <c r="B100" s="24" t="s">
        <v>570</v>
      </c>
      <c r="C100" s="26" t="s">
        <v>571</v>
      </c>
      <c r="D100" s="27" t="s">
        <v>334</v>
      </c>
      <c r="E100" s="24"/>
    </row>
    <row r="101" spans="1:6" ht="51">
      <c r="A101" s="24" t="s">
        <v>572</v>
      </c>
      <c r="B101" s="24" t="s">
        <v>573</v>
      </c>
      <c r="C101" s="26" t="s">
        <v>574</v>
      </c>
      <c r="D101" s="27" t="s">
        <v>334</v>
      </c>
      <c r="E101" s="24"/>
    </row>
    <row r="102" spans="1:6" ht="63.75">
      <c r="A102" s="24" t="s">
        <v>575</v>
      </c>
      <c r="B102" s="24" t="s">
        <v>576</v>
      </c>
      <c r="C102" s="26" t="s">
        <v>577</v>
      </c>
      <c r="D102" s="27" t="s">
        <v>334</v>
      </c>
      <c r="E102" s="24"/>
    </row>
    <row r="103" spans="1:6" ht="63.75">
      <c r="A103" s="24" t="s">
        <v>578</v>
      </c>
      <c r="B103" s="24" t="s">
        <v>579</v>
      </c>
      <c r="C103" s="26" t="s">
        <v>580</v>
      </c>
      <c r="D103" s="27" t="s">
        <v>334</v>
      </c>
      <c r="E103" s="24"/>
    </row>
    <row r="104" spans="1:6" ht="76.5">
      <c r="A104" s="24" t="s">
        <v>581</v>
      </c>
      <c r="B104" s="24" t="s">
        <v>582</v>
      </c>
      <c r="C104" s="26" t="s">
        <v>583</v>
      </c>
      <c r="D104" s="27" t="s">
        <v>334</v>
      </c>
      <c r="E104" s="24"/>
    </row>
    <row r="105" spans="1:6" ht="102">
      <c r="A105" s="24" t="s">
        <v>584</v>
      </c>
      <c r="B105" s="24" t="s">
        <v>585</v>
      </c>
      <c r="C105" s="26" t="s">
        <v>586</v>
      </c>
      <c r="D105" s="27" t="s">
        <v>334</v>
      </c>
      <c r="E105" s="24"/>
    </row>
    <row r="106" spans="1:6">
      <c r="A106" s="23"/>
      <c r="B106" s="34"/>
      <c r="C106" s="35"/>
      <c r="D106" s="36"/>
      <c r="E106" s="23"/>
    </row>
    <row r="107" spans="1:6">
      <c r="A107" s="21" t="s">
        <v>587</v>
      </c>
      <c r="B107" s="22" t="s">
        <v>328</v>
      </c>
      <c r="C107" s="22" t="s">
        <v>329</v>
      </c>
      <c r="D107" s="22" t="s">
        <v>65</v>
      </c>
      <c r="E107" s="22" t="s">
        <v>330</v>
      </c>
      <c r="F107" t="s">
        <v>989</v>
      </c>
    </row>
    <row r="108" spans="1:6" ht="25.5">
      <c r="A108" s="24" t="s">
        <v>588</v>
      </c>
      <c r="B108" s="24" t="s">
        <v>589</v>
      </c>
      <c r="C108" s="26" t="s">
        <v>590</v>
      </c>
      <c r="D108" s="27" t="s">
        <v>334</v>
      </c>
      <c r="E108" s="33"/>
      <c r="F108" s="46" t="s">
        <v>988</v>
      </c>
    </row>
    <row r="109" spans="1:6">
      <c r="A109" s="24" t="s">
        <v>591</v>
      </c>
      <c r="B109" s="24" t="s">
        <v>592</v>
      </c>
      <c r="C109" s="26" t="s">
        <v>593</v>
      </c>
      <c r="D109" s="27" t="s">
        <v>334</v>
      </c>
      <c r="E109" s="33"/>
    </row>
    <row r="110" spans="1:6" ht="25.5">
      <c r="A110" s="24" t="s">
        <v>594</v>
      </c>
      <c r="B110" s="24" t="s">
        <v>595</v>
      </c>
      <c r="C110" s="26" t="s">
        <v>596</v>
      </c>
      <c r="D110" s="27" t="s">
        <v>334</v>
      </c>
      <c r="E110" s="24"/>
    </row>
    <row r="111" spans="1:6" ht="25.5">
      <c r="A111" s="24" t="s">
        <v>597</v>
      </c>
      <c r="B111" s="24" t="s">
        <v>598</v>
      </c>
      <c r="C111" s="26" t="s">
        <v>599</v>
      </c>
      <c r="D111" s="27" t="s">
        <v>334</v>
      </c>
      <c r="E111" s="24"/>
    </row>
    <row r="112" spans="1:6" ht="25.5">
      <c r="A112" s="24" t="s">
        <v>600</v>
      </c>
      <c r="B112" s="24" t="s">
        <v>601</v>
      </c>
      <c r="C112" s="26" t="s">
        <v>602</v>
      </c>
      <c r="D112" s="27" t="s">
        <v>334</v>
      </c>
      <c r="E112" s="24"/>
    </row>
    <row r="113" spans="1:5" ht="25.5">
      <c r="A113" s="24" t="s">
        <v>603</v>
      </c>
      <c r="B113" s="24" t="s">
        <v>604</v>
      </c>
      <c r="C113" s="26" t="s">
        <v>605</v>
      </c>
      <c r="D113" s="27" t="s">
        <v>334</v>
      </c>
      <c r="E113" s="24"/>
    </row>
    <row r="114" spans="1:5" ht="25.5">
      <c r="A114" s="24" t="s">
        <v>606</v>
      </c>
      <c r="B114" s="24" t="s">
        <v>607</v>
      </c>
      <c r="C114" s="26" t="s">
        <v>608</v>
      </c>
      <c r="D114" s="27" t="s">
        <v>334</v>
      </c>
      <c r="E114" s="24"/>
    </row>
    <row r="115" spans="1:5" ht="25.5">
      <c r="A115" s="24" t="s">
        <v>609</v>
      </c>
      <c r="B115" s="24" t="s">
        <v>610</v>
      </c>
      <c r="C115" s="26" t="s">
        <v>611</v>
      </c>
      <c r="D115" s="27" t="s">
        <v>334</v>
      </c>
      <c r="E115" s="24"/>
    </row>
    <row r="116" spans="1:5" ht="38.25">
      <c r="A116" s="24" t="s">
        <v>612</v>
      </c>
      <c r="B116" s="24" t="s">
        <v>613</v>
      </c>
      <c r="C116" s="26" t="s">
        <v>614</v>
      </c>
      <c r="D116" s="27" t="s">
        <v>334</v>
      </c>
      <c r="E116" s="24"/>
    </row>
    <row r="117" spans="1:5" ht="38.25">
      <c r="A117" s="24" t="s">
        <v>615</v>
      </c>
      <c r="B117" s="24" t="s">
        <v>616</v>
      </c>
      <c r="C117" s="26" t="s">
        <v>617</v>
      </c>
      <c r="D117" s="27" t="s">
        <v>334</v>
      </c>
      <c r="E117" s="28"/>
    </row>
    <row r="118" spans="1:5" ht="25.5">
      <c r="A118" s="24" t="s">
        <v>618</v>
      </c>
      <c r="B118" s="24" t="s">
        <v>619</v>
      </c>
      <c r="C118" s="26" t="s">
        <v>620</v>
      </c>
      <c r="D118" s="27" t="s">
        <v>334</v>
      </c>
      <c r="E118" s="33"/>
    </row>
    <row r="119" spans="1:5" ht="63.75">
      <c r="A119" s="24" t="s">
        <v>621</v>
      </c>
      <c r="B119" s="24" t="s">
        <v>622</v>
      </c>
      <c r="C119" s="26" t="s">
        <v>623</v>
      </c>
      <c r="D119" s="27" t="s">
        <v>334</v>
      </c>
      <c r="E119" s="33"/>
    </row>
    <row r="120" spans="1:5" ht="38.25">
      <c r="A120" s="31" t="s">
        <v>624</v>
      </c>
      <c r="B120" s="31" t="s">
        <v>625</v>
      </c>
      <c r="C120" s="26" t="s">
        <v>626</v>
      </c>
      <c r="D120" s="27" t="s">
        <v>334</v>
      </c>
      <c r="E120" s="33"/>
    </row>
    <row r="121" spans="1:5">
      <c r="A121" s="23"/>
      <c r="B121" s="34"/>
      <c r="C121" s="35"/>
      <c r="D121" s="36"/>
    </row>
    <row r="122" spans="1:5">
      <c r="A122" s="21" t="s">
        <v>627</v>
      </c>
      <c r="B122" s="22" t="s">
        <v>328</v>
      </c>
      <c r="C122" s="22" t="s">
        <v>329</v>
      </c>
      <c r="D122" s="22" t="s">
        <v>65</v>
      </c>
      <c r="E122" s="22" t="s">
        <v>330</v>
      </c>
    </row>
    <row r="123" spans="1:5" ht="60">
      <c r="A123" s="24" t="s">
        <v>628</v>
      </c>
      <c r="B123" s="24" t="s">
        <v>629</v>
      </c>
      <c r="C123" s="41" t="s">
        <v>630</v>
      </c>
      <c r="D123" s="27" t="s">
        <v>631</v>
      </c>
      <c r="E123" s="33"/>
    </row>
    <row r="124" spans="1:5">
      <c r="A124" s="34" t="s">
        <v>334</v>
      </c>
      <c r="B124" s="34"/>
      <c r="C124" s="19"/>
    </row>
    <row r="125" spans="1:5">
      <c r="A125" s="34" t="s">
        <v>632</v>
      </c>
      <c r="B125" s="34"/>
      <c r="C125" s="19"/>
    </row>
    <row r="126" spans="1:5">
      <c r="A126" s="34" t="s">
        <v>633</v>
      </c>
      <c r="B126" s="34"/>
      <c r="C126" s="19"/>
    </row>
    <row r="127" spans="1:5">
      <c r="A127" s="34" t="s">
        <v>69</v>
      </c>
      <c r="B127" s="34"/>
      <c r="C127" s="19"/>
    </row>
    <row r="128" spans="1:5">
      <c r="A128" s="34"/>
      <c r="B128" s="34"/>
      <c r="C128" s="19"/>
    </row>
    <row r="129" spans="1:3">
      <c r="A129" s="34"/>
      <c r="B129" s="34"/>
      <c r="C129" s="19"/>
    </row>
    <row r="130" spans="1:3">
      <c r="A130" s="34"/>
      <c r="B130" s="34"/>
      <c r="C130" s="19"/>
    </row>
    <row r="131" spans="1:3">
      <c r="A131" s="34"/>
      <c r="B131" s="34"/>
      <c r="C131" s="19"/>
    </row>
    <row r="132" spans="1:3">
      <c r="A132" s="34"/>
      <c r="B132" s="34"/>
      <c r="C132" s="19"/>
    </row>
    <row r="133" spans="1:3">
      <c r="A133" s="34"/>
      <c r="B133" s="34"/>
      <c r="C133" s="19"/>
    </row>
    <row r="134" spans="1:3">
      <c r="A134" s="34"/>
      <c r="B134" s="34"/>
      <c r="C134" s="19"/>
    </row>
    <row r="135" spans="1:3">
      <c r="A135" s="34"/>
      <c r="B135" s="34"/>
      <c r="C135" s="19"/>
    </row>
    <row r="136" spans="1:3">
      <c r="A136" s="34"/>
      <c r="B136" s="34"/>
      <c r="C136" s="19"/>
    </row>
    <row r="137" spans="1:3">
      <c r="A137" s="34"/>
      <c r="B137" s="34"/>
      <c r="C137" s="19"/>
    </row>
    <row r="138" spans="1:3">
      <c r="A138" s="34"/>
      <c r="B138" s="34"/>
      <c r="C138" s="19"/>
    </row>
    <row r="139" spans="1:3">
      <c r="A139" s="34"/>
      <c r="B139" s="34"/>
      <c r="C139" s="19"/>
    </row>
    <row r="140" spans="1:3">
      <c r="A140" s="34"/>
      <c r="B140" s="34"/>
      <c r="C140" s="19"/>
    </row>
    <row r="141" spans="1:3">
      <c r="A141" s="34"/>
      <c r="B141" s="34"/>
      <c r="C141" s="19"/>
    </row>
    <row r="142" spans="1:3">
      <c r="A142" s="34"/>
      <c r="B142" s="34"/>
      <c r="C142" s="19"/>
    </row>
    <row r="143" spans="1:3">
      <c r="A143" s="34"/>
      <c r="B143" s="34"/>
      <c r="C143" s="19"/>
    </row>
    <row r="144" spans="1:3">
      <c r="A144" s="34"/>
      <c r="B144" s="34"/>
      <c r="C144" s="19"/>
    </row>
    <row r="145" spans="1:3">
      <c r="A145" s="34"/>
      <c r="B145" s="34"/>
      <c r="C145" s="19"/>
    </row>
    <row r="146" spans="1:3">
      <c r="A146" s="34"/>
      <c r="B146" s="34"/>
      <c r="C146" s="19"/>
    </row>
    <row r="147" spans="1:3">
      <c r="A147" s="34"/>
      <c r="B147" s="34"/>
      <c r="C147" s="19"/>
    </row>
    <row r="148" spans="1:3">
      <c r="A148" s="34"/>
      <c r="B148" s="34"/>
      <c r="C148" s="19"/>
    </row>
    <row r="149" spans="1:3">
      <c r="A149" s="34"/>
      <c r="B149" s="34"/>
      <c r="C149" s="19"/>
    </row>
    <row r="150" spans="1:3">
      <c r="A150" s="34"/>
      <c r="B150" s="34"/>
      <c r="C150" s="19"/>
    </row>
    <row r="151" spans="1:3">
      <c r="A151" s="34"/>
      <c r="B151" s="34"/>
      <c r="C151" s="19"/>
    </row>
    <row r="152" spans="1:3">
      <c r="A152" s="34"/>
      <c r="B152" s="34"/>
      <c r="C152" s="19"/>
    </row>
    <row r="153" spans="1:3">
      <c r="A153" s="34"/>
      <c r="B153" s="34"/>
      <c r="C153" s="19"/>
    </row>
    <row r="154" spans="1:3">
      <c r="A154" s="34"/>
      <c r="B154" s="34"/>
      <c r="C154" s="19"/>
    </row>
    <row r="155" spans="1:3">
      <c r="A155" s="34"/>
      <c r="B155" s="34"/>
      <c r="C155" s="19"/>
    </row>
    <row r="156" spans="1:3">
      <c r="A156" s="34"/>
      <c r="B156" s="34"/>
      <c r="C156" s="19"/>
    </row>
    <row r="157" spans="1:3">
      <c r="A157" s="34"/>
      <c r="B157" s="34"/>
      <c r="C157" s="19"/>
    </row>
    <row r="158" spans="1:3">
      <c r="A158" s="34"/>
      <c r="B158" s="34"/>
      <c r="C158" s="19"/>
    </row>
    <row r="159" spans="1:3">
      <c r="A159" s="34"/>
      <c r="B159" s="34"/>
      <c r="C159" s="19"/>
    </row>
    <row r="160" spans="1:3">
      <c r="A160" s="34"/>
      <c r="B160" s="34"/>
      <c r="C160" s="19"/>
    </row>
    <row r="161" spans="1:3">
      <c r="A161" s="34"/>
      <c r="B161" s="34"/>
      <c r="C161" s="19"/>
    </row>
    <row r="162" spans="1:3">
      <c r="A162" s="34"/>
      <c r="B162" s="34"/>
      <c r="C162" s="19"/>
    </row>
    <row r="163" spans="1:3">
      <c r="A163" s="34"/>
      <c r="B163" s="34"/>
      <c r="C163" s="19"/>
    </row>
    <row r="164" spans="1:3">
      <c r="A164" s="34"/>
      <c r="B164" s="34"/>
      <c r="C164" s="19"/>
    </row>
    <row r="165" spans="1:3">
      <c r="A165" s="34"/>
      <c r="B165" s="34"/>
      <c r="C165" s="19"/>
    </row>
    <row r="166" spans="1:3">
      <c r="A166" s="34"/>
      <c r="B166" s="34"/>
      <c r="C166" s="19"/>
    </row>
    <row r="167" spans="1:3">
      <c r="A167" s="34"/>
      <c r="B167" s="34"/>
      <c r="C167" s="19"/>
    </row>
    <row r="168" spans="1:3">
      <c r="A168" s="34"/>
      <c r="B168" s="34"/>
      <c r="C168" s="19"/>
    </row>
    <row r="169" spans="1:3">
      <c r="A169" s="34"/>
      <c r="B169" s="34"/>
      <c r="C169" s="19"/>
    </row>
    <row r="170" spans="1:3">
      <c r="A170" s="34"/>
      <c r="B170" s="34"/>
      <c r="C170" s="19"/>
    </row>
    <row r="171" spans="1:3">
      <c r="A171" s="34"/>
      <c r="B171" s="34"/>
      <c r="C171" s="19"/>
    </row>
    <row r="172" spans="1:3">
      <c r="A172" s="34"/>
      <c r="B172" s="34"/>
      <c r="C172" s="19"/>
    </row>
    <row r="173" spans="1:3">
      <c r="A173" s="34"/>
      <c r="B173" s="34"/>
      <c r="C173" s="19"/>
    </row>
    <row r="174" spans="1:3">
      <c r="A174" s="34"/>
      <c r="B174" s="34"/>
      <c r="C174" s="19"/>
    </row>
    <row r="175" spans="1:3">
      <c r="A175" s="34"/>
      <c r="B175" s="34"/>
      <c r="C175" s="19"/>
    </row>
    <row r="176" spans="1:3">
      <c r="A176" s="34"/>
      <c r="B176" s="34"/>
      <c r="C176" s="19"/>
    </row>
    <row r="177" spans="1:3">
      <c r="A177" s="34"/>
      <c r="B177" s="34"/>
      <c r="C177" s="19"/>
    </row>
    <row r="178" spans="1:3">
      <c r="A178" s="34"/>
      <c r="B178" s="34"/>
      <c r="C178" s="19"/>
    </row>
    <row r="179" spans="1:3">
      <c r="A179" s="34"/>
      <c r="B179" s="34"/>
      <c r="C179" s="19"/>
    </row>
    <row r="180" spans="1:3">
      <c r="A180" s="34"/>
      <c r="B180" s="34"/>
      <c r="C180" s="19"/>
    </row>
    <row r="181" spans="1:3">
      <c r="A181" s="34"/>
      <c r="B181" s="34"/>
      <c r="C181" s="19"/>
    </row>
    <row r="182" spans="1:3">
      <c r="A182" s="34"/>
      <c r="B182" s="34"/>
      <c r="C182" s="19"/>
    </row>
    <row r="183" spans="1:3">
      <c r="A183" s="34"/>
      <c r="B183" s="34"/>
      <c r="C183" s="19"/>
    </row>
    <row r="184" spans="1:3">
      <c r="A184" s="34"/>
      <c r="B184" s="34"/>
      <c r="C184" s="19"/>
    </row>
    <row r="185" spans="1:3">
      <c r="A185" s="34"/>
      <c r="B185" s="34"/>
      <c r="C185" s="19"/>
    </row>
    <row r="186" spans="1:3">
      <c r="A186" s="34"/>
      <c r="B186" s="34"/>
      <c r="C186" s="19"/>
    </row>
    <row r="187" spans="1:3">
      <c r="A187" s="34"/>
      <c r="B187" s="34"/>
      <c r="C187" s="19"/>
    </row>
    <row r="188" spans="1:3">
      <c r="A188" s="34"/>
      <c r="B188" s="34"/>
      <c r="C188" s="19"/>
    </row>
    <row r="189" spans="1:3">
      <c r="A189" s="34"/>
      <c r="B189" s="34"/>
      <c r="C189" s="19"/>
    </row>
    <row r="190" spans="1:3">
      <c r="A190" s="34"/>
      <c r="B190" s="34"/>
      <c r="C190" s="19"/>
    </row>
    <row r="191" spans="1:3">
      <c r="A191" s="34"/>
      <c r="B191" s="34"/>
      <c r="C191" s="19"/>
    </row>
    <row r="192" spans="1:3">
      <c r="A192" s="34"/>
      <c r="B192" s="34"/>
      <c r="C192" s="19"/>
    </row>
    <row r="193" spans="1:3">
      <c r="A193" s="34"/>
      <c r="B193" s="34"/>
      <c r="C193" s="19"/>
    </row>
    <row r="194" spans="1:3">
      <c r="A194" s="34"/>
      <c r="B194" s="34"/>
      <c r="C194" s="19"/>
    </row>
    <row r="195" spans="1:3">
      <c r="A195" s="34"/>
      <c r="B195" s="34"/>
      <c r="C195" s="19"/>
    </row>
    <row r="196" spans="1:3">
      <c r="A196" s="34"/>
      <c r="B196" s="34"/>
      <c r="C196" s="19"/>
    </row>
    <row r="197" spans="1:3">
      <c r="A197" s="34"/>
      <c r="B197" s="34"/>
      <c r="C197" s="19"/>
    </row>
    <row r="198" spans="1:3">
      <c r="A198" s="34"/>
      <c r="B198" s="34"/>
      <c r="C198" s="19"/>
    </row>
    <row r="199" spans="1:3">
      <c r="A199" s="34"/>
      <c r="B199" s="34"/>
      <c r="C199" s="19"/>
    </row>
    <row r="200" spans="1:3">
      <c r="A200" s="34"/>
      <c r="B200" s="34"/>
      <c r="C200" s="19"/>
    </row>
    <row r="201" spans="1:3">
      <c r="A201" s="34"/>
      <c r="B201" s="34"/>
      <c r="C201" s="19"/>
    </row>
    <row r="202" spans="1:3">
      <c r="A202" s="34"/>
      <c r="B202" s="34"/>
      <c r="C202" s="19"/>
    </row>
    <row r="203" spans="1:3">
      <c r="A203" s="34"/>
      <c r="B203" s="34"/>
      <c r="C203" s="19"/>
    </row>
    <row r="204" spans="1:3">
      <c r="A204" s="34"/>
      <c r="B204" s="34"/>
      <c r="C204" s="19"/>
    </row>
    <row r="205" spans="1:3">
      <c r="A205" s="34"/>
      <c r="B205" s="34"/>
      <c r="C205" s="19"/>
    </row>
    <row r="206" spans="1:3">
      <c r="A206" s="34"/>
      <c r="B206" s="34"/>
      <c r="C206" s="19"/>
    </row>
    <row r="207" spans="1:3">
      <c r="A207" s="34"/>
      <c r="B207" s="34"/>
      <c r="C207" s="19"/>
    </row>
    <row r="208" spans="1:3">
      <c r="A208" s="34"/>
      <c r="B208" s="34"/>
      <c r="C208" s="19"/>
    </row>
    <row r="209" spans="1:3">
      <c r="A209" s="34"/>
      <c r="B209" s="34"/>
      <c r="C209" s="19"/>
    </row>
    <row r="210" spans="1:3">
      <c r="A210" s="34"/>
      <c r="B210" s="34"/>
      <c r="C210" s="19"/>
    </row>
    <row r="211" spans="1:3">
      <c r="A211" s="34"/>
      <c r="B211" s="34"/>
      <c r="C211" s="19"/>
    </row>
    <row r="212" spans="1:3">
      <c r="A212" s="34"/>
      <c r="B212" s="34"/>
      <c r="C212" s="19"/>
    </row>
    <row r="213" spans="1:3">
      <c r="A213" s="34"/>
      <c r="B213" s="34"/>
      <c r="C213" s="19"/>
    </row>
    <row r="214" spans="1:3">
      <c r="A214" s="34"/>
      <c r="B214" s="34"/>
      <c r="C214" s="19"/>
    </row>
    <row r="215" spans="1:3">
      <c r="A215" s="34"/>
      <c r="B215" s="34"/>
      <c r="C215" s="19"/>
    </row>
    <row r="216" spans="1:3">
      <c r="A216" s="34"/>
      <c r="B216" s="34"/>
      <c r="C216" s="19"/>
    </row>
    <row r="217" spans="1:3">
      <c r="A217" s="34"/>
      <c r="B217" s="34"/>
      <c r="C217" s="19"/>
    </row>
    <row r="218" spans="1:3">
      <c r="A218" s="34"/>
      <c r="B218" s="34"/>
      <c r="C218" s="19"/>
    </row>
    <row r="219" spans="1:3">
      <c r="A219" s="34"/>
      <c r="B219" s="34"/>
      <c r="C219" s="19"/>
    </row>
    <row r="220" spans="1:3">
      <c r="A220" s="34"/>
      <c r="B220" s="34"/>
      <c r="C220" s="19"/>
    </row>
    <row r="221" spans="1:3">
      <c r="A221" s="34"/>
      <c r="B221" s="34"/>
      <c r="C221" s="19"/>
    </row>
    <row r="222" spans="1:3">
      <c r="A222" s="34"/>
      <c r="B222" s="34"/>
      <c r="C222" s="19"/>
    </row>
    <row r="223" spans="1:3">
      <c r="A223" s="34"/>
      <c r="B223" s="34"/>
      <c r="C223" s="19"/>
    </row>
    <row r="224" spans="1:3">
      <c r="A224" s="34"/>
      <c r="B224" s="34"/>
      <c r="C224" s="19"/>
    </row>
    <row r="225" spans="1:3">
      <c r="A225" s="34"/>
      <c r="B225" s="34"/>
      <c r="C225" s="19"/>
    </row>
    <row r="226" spans="1:3">
      <c r="A226" s="34"/>
      <c r="B226" s="34"/>
      <c r="C226" s="19"/>
    </row>
    <row r="227" spans="1:3">
      <c r="A227" s="34"/>
      <c r="B227" s="34"/>
      <c r="C227" s="19"/>
    </row>
    <row r="228" spans="1:3">
      <c r="A228" s="34"/>
      <c r="B228" s="34"/>
      <c r="C228" s="19"/>
    </row>
    <row r="229" spans="1:3">
      <c r="A229" s="34"/>
      <c r="B229" s="34"/>
      <c r="C229" s="19"/>
    </row>
    <row r="230" spans="1:3">
      <c r="A230" s="34"/>
      <c r="B230" s="34"/>
      <c r="C230" s="19"/>
    </row>
    <row r="231" spans="1:3">
      <c r="A231" s="34"/>
      <c r="B231" s="34"/>
      <c r="C231" s="19"/>
    </row>
    <row r="232" spans="1:3">
      <c r="A232" s="34"/>
      <c r="B232" s="34"/>
      <c r="C232" s="19"/>
    </row>
    <row r="233" spans="1:3">
      <c r="A233" s="34"/>
      <c r="B233" s="34"/>
      <c r="C233" s="19"/>
    </row>
    <row r="234" spans="1:3">
      <c r="A234" s="34"/>
      <c r="B234" s="34"/>
      <c r="C234" s="19"/>
    </row>
    <row r="235" spans="1:3">
      <c r="A235" s="34"/>
      <c r="B235" s="34"/>
      <c r="C235" s="19"/>
    </row>
    <row r="236" spans="1:3">
      <c r="A236" s="34"/>
      <c r="B236" s="34"/>
      <c r="C236" s="19"/>
    </row>
    <row r="237" spans="1:3">
      <c r="A237" s="34"/>
      <c r="B237" s="34"/>
      <c r="C237" s="19"/>
    </row>
    <row r="238" spans="1:3">
      <c r="A238" s="34"/>
      <c r="B238" s="34"/>
      <c r="C238" s="19"/>
    </row>
    <row r="239" spans="1:3">
      <c r="A239" s="34"/>
      <c r="B239" s="34"/>
      <c r="C239" s="19"/>
    </row>
    <row r="240" spans="1:3">
      <c r="A240" s="34"/>
      <c r="B240" s="34"/>
      <c r="C240" s="19"/>
    </row>
    <row r="241" spans="1:3">
      <c r="A241" s="34"/>
      <c r="B241" s="34"/>
      <c r="C241" s="19"/>
    </row>
    <row r="242" spans="1:3">
      <c r="A242" s="34"/>
      <c r="B242" s="34"/>
      <c r="C242" s="19"/>
    </row>
    <row r="243" spans="1:3">
      <c r="A243" s="34"/>
      <c r="B243" s="34"/>
      <c r="C243" s="19"/>
    </row>
    <row r="244" spans="1:3">
      <c r="A244" s="34"/>
      <c r="B244" s="34"/>
      <c r="C244" s="19"/>
    </row>
    <row r="245" spans="1:3">
      <c r="A245" s="34"/>
      <c r="B245" s="34"/>
      <c r="C245" s="19"/>
    </row>
    <row r="246" spans="1:3">
      <c r="A246" s="34"/>
      <c r="B246" s="34"/>
      <c r="C246" s="19"/>
    </row>
    <row r="247" spans="1:3">
      <c r="A247" s="34"/>
      <c r="B247" s="34"/>
      <c r="C247" s="19"/>
    </row>
    <row r="248" spans="1:3">
      <c r="A248" s="34"/>
      <c r="B248" s="34"/>
      <c r="C248" s="19"/>
    </row>
    <row r="249" spans="1:3">
      <c r="A249" s="34"/>
      <c r="B249" s="34"/>
      <c r="C249" s="19"/>
    </row>
    <row r="250" spans="1:3">
      <c r="A250" s="34"/>
      <c r="B250" s="34"/>
      <c r="C250" s="19"/>
    </row>
    <row r="251" spans="1:3">
      <c r="A251" s="34"/>
      <c r="B251" s="34"/>
      <c r="C251" s="19"/>
    </row>
    <row r="252" spans="1:3">
      <c r="A252" s="34"/>
      <c r="B252" s="34"/>
      <c r="C252" s="19"/>
    </row>
    <row r="253" spans="1:3">
      <c r="A253" s="34"/>
      <c r="B253" s="34"/>
      <c r="C253" s="19"/>
    </row>
    <row r="254" spans="1:3">
      <c r="A254" s="34"/>
      <c r="B254" s="34"/>
      <c r="C254" s="19"/>
    </row>
    <row r="255" spans="1:3">
      <c r="A255" s="34"/>
      <c r="B255" s="34"/>
      <c r="C255" s="19"/>
    </row>
    <row r="256" spans="1:3">
      <c r="A256" s="34"/>
      <c r="B256" s="34"/>
      <c r="C256" s="19"/>
    </row>
    <row r="257" spans="1:3">
      <c r="A257" s="34"/>
      <c r="B257" s="34"/>
      <c r="C257" s="19"/>
    </row>
    <row r="258" spans="1:3">
      <c r="A258" s="34"/>
      <c r="B258" s="34"/>
      <c r="C258" s="19"/>
    </row>
    <row r="259" spans="1:3">
      <c r="A259" s="34"/>
      <c r="B259" s="34"/>
      <c r="C259" s="19"/>
    </row>
    <row r="260" spans="1:3">
      <c r="A260" s="34"/>
      <c r="B260" s="34"/>
      <c r="C260" s="19"/>
    </row>
    <row r="261" spans="1:3">
      <c r="A261" s="34"/>
      <c r="B261" s="34"/>
      <c r="C261" s="19"/>
    </row>
    <row r="262" spans="1:3">
      <c r="A262" s="34"/>
      <c r="B262" s="34"/>
      <c r="C262" s="19"/>
    </row>
    <row r="263" spans="1:3">
      <c r="A263" s="34"/>
      <c r="B263" s="34"/>
      <c r="C263" s="19"/>
    </row>
    <row r="264" spans="1:3">
      <c r="A264" s="34"/>
      <c r="B264" s="34"/>
      <c r="C264" s="19"/>
    </row>
    <row r="265" spans="1:3">
      <c r="A265" s="34"/>
      <c r="B265" s="34"/>
      <c r="C265" s="19"/>
    </row>
    <row r="266" spans="1:3">
      <c r="A266" s="34"/>
      <c r="B266" s="34"/>
      <c r="C266" s="19"/>
    </row>
    <row r="267" spans="1:3">
      <c r="A267" s="34"/>
      <c r="B267" s="34"/>
      <c r="C267" s="19"/>
    </row>
    <row r="268" spans="1:3">
      <c r="A268" s="34"/>
      <c r="B268" s="34"/>
      <c r="C268" s="19"/>
    </row>
    <row r="269" spans="1:3">
      <c r="A269" s="34"/>
      <c r="B269" s="34"/>
      <c r="C269" s="19"/>
    </row>
    <row r="270" spans="1:3">
      <c r="A270" s="34"/>
      <c r="B270" s="34"/>
      <c r="C270" s="19"/>
    </row>
    <row r="271" spans="1:3">
      <c r="A271" s="34"/>
      <c r="B271" s="34"/>
      <c r="C271" s="19"/>
    </row>
    <row r="272" spans="1:3">
      <c r="A272" s="34"/>
      <c r="B272" s="34"/>
      <c r="C272" s="19"/>
    </row>
    <row r="273" spans="1:3">
      <c r="A273" s="34"/>
      <c r="B273" s="34"/>
      <c r="C273" s="19"/>
    </row>
    <row r="274" spans="1:3">
      <c r="A274" s="34"/>
      <c r="B274" s="34"/>
      <c r="C274" s="19"/>
    </row>
    <row r="275" spans="1:3">
      <c r="A275" s="34"/>
      <c r="B275" s="34"/>
      <c r="C275" s="19"/>
    </row>
    <row r="276" spans="1:3">
      <c r="A276" s="34"/>
      <c r="B276" s="34"/>
      <c r="C276" s="19"/>
    </row>
    <row r="277" spans="1:3">
      <c r="A277" s="34"/>
      <c r="B277" s="34"/>
      <c r="C277" s="19"/>
    </row>
    <row r="278" spans="1:3">
      <c r="A278" s="34"/>
      <c r="B278" s="34"/>
      <c r="C278" s="19"/>
    </row>
    <row r="279" spans="1:3">
      <c r="A279" s="34"/>
      <c r="B279" s="34"/>
      <c r="C279" s="19"/>
    </row>
    <row r="280" spans="1:3">
      <c r="A280" s="34"/>
      <c r="B280" s="34"/>
      <c r="C280" s="19"/>
    </row>
    <row r="281" spans="1:3">
      <c r="A281" s="34"/>
      <c r="B281" s="34"/>
      <c r="C281" s="19"/>
    </row>
    <row r="282" spans="1:3">
      <c r="A282" s="34"/>
      <c r="B282" s="34"/>
      <c r="C282" s="19"/>
    </row>
    <row r="283" spans="1:3">
      <c r="A283" s="34"/>
      <c r="B283" s="34"/>
      <c r="C283" s="19"/>
    </row>
    <row r="284" spans="1:3">
      <c r="A284" s="34"/>
      <c r="B284" s="34"/>
      <c r="C284" s="19"/>
    </row>
    <row r="285" spans="1:3">
      <c r="A285" s="34"/>
      <c r="B285" s="34"/>
      <c r="C285" s="19"/>
    </row>
    <row r="286" spans="1:3">
      <c r="A286" s="34"/>
      <c r="B286" s="34"/>
      <c r="C286" s="19"/>
    </row>
    <row r="287" spans="1:3">
      <c r="A287" s="34"/>
      <c r="B287" s="34"/>
      <c r="C287" s="19"/>
    </row>
    <row r="288" spans="1:3">
      <c r="A288" s="34"/>
      <c r="B288" s="34"/>
      <c r="C288" s="19"/>
    </row>
    <row r="289" spans="1:3">
      <c r="A289" s="34"/>
      <c r="B289" s="34"/>
      <c r="C289" s="19"/>
    </row>
    <row r="290" spans="1:3">
      <c r="A290" s="34"/>
      <c r="B290" s="34"/>
      <c r="C290" s="19"/>
    </row>
    <row r="291" spans="1:3">
      <c r="A291" s="34"/>
      <c r="B291" s="34"/>
      <c r="C291" s="19"/>
    </row>
    <row r="292" spans="1:3">
      <c r="A292" s="34"/>
      <c r="B292" s="34"/>
      <c r="C292" s="19"/>
    </row>
    <row r="293" spans="1:3">
      <c r="A293" s="34"/>
      <c r="B293" s="34"/>
      <c r="C293" s="19"/>
    </row>
    <row r="294" spans="1:3">
      <c r="A294" s="34"/>
      <c r="B294" s="34"/>
      <c r="C294" s="19"/>
    </row>
    <row r="295" spans="1:3">
      <c r="A295" s="34"/>
      <c r="B295" s="34"/>
      <c r="C295" s="19"/>
    </row>
    <row r="296" spans="1:3">
      <c r="A296" s="34"/>
      <c r="B296" s="34"/>
      <c r="C296" s="19"/>
    </row>
    <row r="297" spans="1:3">
      <c r="A297" s="34"/>
      <c r="B297" s="34"/>
      <c r="C297" s="19"/>
    </row>
    <row r="298" spans="1:3">
      <c r="A298" s="34"/>
      <c r="B298" s="34"/>
      <c r="C298" s="19"/>
    </row>
    <row r="299" spans="1:3">
      <c r="A299" s="34"/>
      <c r="B299" s="34"/>
      <c r="C299" s="19"/>
    </row>
    <row r="300" spans="1:3">
      <c r="A300" s="34"/>
      <c r="B300" s="34"/>
      <c r="C300" s="19"/>
    </row>
    <row r="301" spans="1:3">
      <c r="A301" s="34"/>
      <c r="B301" s="34"/>
      <c r="C301" s="19"/>
    </row>
    <row r="302" spans="1:3">
      <c r="A302" s="34"/>
      <c r="B302" s="34"/>
      <c r="C302" s="19"/>
    </row>
    <row r="303" spans="1:3">
      <c r="A303" s="34"/>
      <c r="B303" s="34"/>
      <c r="C303" s="19"/>
    </row>
    <row r="304" spans="1:3">
      <c r="A304" s="34"/>
      <c r="B304" s="34"/>
      <c r="C304" s="19"/>
    </row>
    <row r="305" spans="1:3">
      <c r="A305" s="34"/>
      <c r="B305" s="34"/>
      <c r="C305" s="19"/>
    </row>
    <row r="306" spans="1:3">
      <c r="A306" s="34"/>
      <c r="B306" s="34"/>
      <c r="C306" s="19"/>
    </row>
    <row r="307" spans="1:3">
      <c r="A307" s="34"/>
      <c r="B307" s="34"/>
      <c r="C307" s="19"/>
    </row>
    <row r="308" spans="1:3">
      <c r="A308" s="34"/>
      <c r="B308" s="34"/>
      <c r="C308" s="19"/>
    </row>
    <row r="309" spans="1:3">
      <c r="A309" s="34"/>
      <c r="B309" s="34"/>
      <c r="C309" s="19"/>
    </row>
    <row r="310" spans="1:3">
      <c r="A310" s="34"/>
      <c r="B310" s="34"/>
      <c r="C310" s="19"/>
    </row>
    <row r="311" spans="1:3">
      <c r="A311" s="34"/>
      <c r="B311" s="34"/>
      <c r="C311" s="19"/>
    </row>
    <row r="312" spans="1:3">
      <c r="A312" s="34"/>
      <c r="B312" s="34"/>
      <c r="C312" s="19"/>
    </row>
    <row r="313" spans="1:3">
      <c r="A313" s="34"/>
      <c r="B313" s="34"/>
      <c r="C313" s="19"/>
    </row>
    <row r="314" spans="1:3">
      <c r="A314" s="34"/>
      <c r="B314" s="34"/>
      <c r="C314" s="19"/>
    </row>
    <row r="315" spans="1:3">
      <c r="A315" s="34"/>
      <c r="B315" s="34"/>
      <c r="C315" s="19"/>
    </row>
    <row r="316" spans="1:3">
      <c r="A316" s="34"/>
      <c r="B316" s="34"/>
      <c r="C316" s="19"/>
    </row>
    <row r="317" spans="1:3">
      <c r="A317" s="34"/>
      <c r="B317" s="34"/>
      <c r="C317" s="19"/>
    </row>
    <row r="318" spans="1:3">
      <c r="A318" s="34"/>
      <c r="B318" s="34"/>
      <c r="C318" s="19"/>
    </row>
    <row r="319" spans="1:3">
      <c r="A319" s="34"/>
      <c r="B319" s="34"/>
      <c r="C319" s="19"/>
    </row>
    <row r="320" spans="1:3">
      <c r="A320" s="34"/>
      <c r="B320" s="34"/>
      <c r="C320" s="19"/>
    </row>
    <row r="321" spans="1:3">
      <c r="A321" s="34"/>
      <c r="B321" s="34"/>
      <c r="C321" s="19"/>
    </row>
    <row r="322" spans="1:3">
      <c r="A322" s="34"/>
      <c r="B322" s="34"/>
      <c r="C322" s="19"/>
    </row>
    <row r="323" spans="1:3">
      <c r="A323" s="34"/>
      <c r="B323" s="34"/>
      <c r="C323" s="19"/>
    </row>
    <row r="324" spans="1:3">
      <c r="A324" s="34"/>
      <c r="B324" s="34"/>
      <c r="C324" s="19"/>
    </row>
    <row r="325" spans="1:3">
      <c r="A325" s="34"/>
      <c r="B325" s="34"/>
      <c r="C325" s="19"/>
    </row>
    <row r="326" spans="1:3">
      <c r="A326" s="34"/>
      <c r="B326" s="34"/>
      <c r="C326" s="19"/>
    </row>
    <row r="327" spans="1:3">
      <c r="A327" s="34"/>
      <c r="B327" s="34"/>
      <c r="C327" s="19"/>
    </row>
  </sheetData>
  <mergeCells count="1">
    <mergeCell ref="A1:F2"/>
  </mergeCells>
  <dataValidations count="1">
    <dataValidation type="list" allowBlank="1" showInputMessage="1" prompt="result" sqref="D5:D14 D17:D27 D30:D34 D37:D46 D49:D52 D55:D63 D66:D84 D87:D88 D91:D94 D97:D105 D108:D120 D123" xr:uid="{69DBCF90-F7CB-4C67-A4BB-491B1C78B7F2}">
      <formula1>$A$124:$A$127</formula1>
    </dataValidation>
  </dataValidations>
  <hyperlinks>
    <hyperlink ref="F5" r:id="rId1" xr:uid="{FBA1EE0D-232C-4EB6-B0A8-BC4C17C63176}"/>
    <hyperlink ref="F17" r:id="rId2" xr:uid="{FDF42E06-2BB1-4297-A5E7-3A53EFD8DAD2}"/>
    <hyperlink ref="F30" r:id="rId3" xr:uid="{DC75D849-762F-420D-915B-71D0506EDAE3}"/>
    <hyperlink ref="F108" r:id="rId4" xr:uid="{122C7D43-52C6-4367-A44A-D0C2B7479C71}"/>
    <hyperlink ref="F97" r:id="rId5" xr:uid="{118CBAE8-0AA7-4FE7-B04F-289FFF92D4B9}"/>
    <hyperlink ref="F91" r:id="rId6" xr:uid="{E9E59B00-197A-493E-BFD3-07CE9F6A1B87}"/>
    <hyperlink ref="F87" r:id="rId7" xr:uid="{E8BE0B53-A67E-4684-9DD7-7A3A04E2A313}"/>
    <hyperlink ref="F66" r:id="rId8" xr:uid="{524D0812-5C0E-46C5-9409-FC9E49B8CA92}"/>
    <hyperlink ref="F55" r:id="rId9" xr:uid="{9FFBFCF0-FE1C-47BD-BCCF-FE80676EF20C}"/>
    <hyperlink ref="F49" r:id="rId10" xr:uid="{D10C8AD9-D4EA-4BEC-BFE8-F60111FDD3DC}"/>
    <hyperlink ref="F37" r:id="rId11" xr:uid="{7DAE7CF0-510E-4613-A568-5A91849EC2CD}"/>
  </hyperlinks>
  <pageMargins left="0.7" right="0.7" top="0.75" bottom="0.75" header="0.3" footer="0.3"/>
  <tableParts count="11">
    <tablePart r:id="rId12"/>
    <tablePart r:id="rId13"/>
    <tablePart r:id="rId14"/>
    <tablePart r:id="rId15"/>
    <tablePart r:id="rId16"/>
    <tablePart r:id="rId17"/>
    <tablePart r:id="rId18"/>
    <tablePart r:id="rId19"/>
    <tablePart r:id="rId20"/>
    <tablePart r:id="rId21"/>
    <tablePart r:id="rId2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012B-18BF-4427-BF73-72CC9606058A}">
  <dimension ref="A1:F120"/>
  <sheetViews>
    <sheetView tabSelected="1" topLeftCell="A87" zoomScale="90" zoomScaleNormal="90" workbookViewId="0">
      <selection activeCell="C88" sqref="C88"/>
    </sheetView>
  </sheetViews>
  <sheetFormatPr defaultRowHeight="15"/>
  <cols>
    <col min="1" max="1" width="9.140625" style="58"/>
    <col min="2" max="2" width="68.140625" style="39" bestFit="1" customWidth="1"/>
    <col min="3" max="3" width="35.42578125" style="39" customWidth="1"/>
    <col min="4" max="4" width="33.7109375" style="39" customWidth="1"/>
    <col min="5" max="5" width="19.28515625" style="58" bestFit="1" customWidth="1"/>
    <col min="6" max="6" width="19.140625" style="39" customWidth="1"/>
    <col min="7" max="16384" width="9.140625" style="39"/>
  </cols>
  <sheetData>
    <row r="1" spans="1:6" ht="75">
      <c r="A1" s="49" t="s">
        <v>986</v>
      </c>
      <c r="B1" s="50"/>
      <c r="C1" s="50"/>
      <c r="D1" s="50"/>
      <c r="E1" s="51"/>
      <c r="F1" s="52"/>
    </row>
    <row r="2" spans="1:6">
      <c r="A2" s="53" t="s">
        <v>761</v>
      </c>
      <c r="B2" s="54" t="s">
        <v>762</v>
      </c>
      <c r="C2" s="54" t="s">
        <v>763</v>
      </c>
      <c r="D2" s="54" t="s">
        <v>764</v>
      </c>
      <c r="E2" s="53" t="s">
        <v>765</v>
      </c>
      <c r="F2" s="54" t="s">
        <v>766</v>
      </c>
    </row>
    <row r="3" spans="1:6" ht="90">
      <c r="A3" s="55">
        <v>1</v>
      </c>
      <c r="B3" s="41" t="s">
        <v>635</v>
      </c>
      <c r="C3" s="41" t="s">
        <v>636</v>
      </c>
      <c r="D3" s="41" t="s">
        <v>637</v>
      </c>
      <c r="E3" s="56" t="s">
        <v>638</v>
      </c>
      <c r="F3" s="41" t="s">
        <v>639</v>
      </c>
    </row>
    <row r="4" spans="1:6" ht="120">
      <c r="A4" s="55">
        <v>2</v>
      </c>
      <c r="B4" s="41" t="s">
        <v>640</v>
      </c>
      <c r="C4" s="41" t="s">
        <v>641</v>
      </c>
      <c r="D4" s="41" t="s">
        <v>642</v>
      </c>
      <c r="E4" s="56" t="s">
        <v>638</v>
      </c>
      <c r="F4" s="41" t="s">
        <v>643</v>
      </c>
    </row>
    <row r="5" spans="1:6" ht="120">
      <c r="A5" s="55">
        <v>3</v>
      </c>
      <c r="B5" s="41" t="s">
        <v>640</v>
      </c>
      <c r="C5" s="41" t="s">
        <v>644</v>
      </c>
      <c r="D5" s="41" t="s">
        <v>645</v>
      </c>
      <c r="E5" s="56" t="s">
        <v>638</v>
      </c>
      <c r="F5" s="41" t="s">
        <v>643</v>
      </c>
    </row>
    <row r="6" spans="1:6" ht="120">
      <c r="A6" s="55">
        <v>4</v>
      </c>
      <c r="B6" s="41" t="s">
        <v>646</v>
      </c>
      <c r="C6" s="41" t="s">
        <v>647</v>
      </c>
      <c r="D6" s="41" t="s">
        <v>642</v>
      </c>
      <c r="E6" s="56" t="s">
        <v>638</v>
      </c>
      <c r="F6" s="41" t="s">
        <v>648</v>
      </c>
    </row>
    <row r="7" spans="1:6" ht="120">
      <c r="A7" s="55">
        <v>5</v>
      </c>
      <c r="B7" s="41" t="s">
        <v>646</v>
      </c>
      <c r="C7" s="41" t="s">
        <v>649</v>
      </c>
      <c r="D7" s="41" t="s">
        <v>650</v>
      </c>
      <c r="E7" s="56" t="s">
        <v>638</v>
      </c>
      <c r="F7" s="41" t="s">
        <v>648</v>
      </c>
    </row>
    <row r="8" spans="1:6" ht="105">
      <c r="A8" s="55">
        <v>6</v>
      </c>
      <c r="B8" s="41" t="s">
        <v>651</v>
      </c>
      <c r="C8" s="41" t="s">
        <v>652</v>
      </c>
      <c r="D8" s="41" t="s">
        <v>653</v>
      </c>
      <c r="E8" s="56" t="s">
        <v>638</v>
      </c>
      <c r="F8" s="41" t="s">
        <v>654</v>
      </c>
    </row>
    <row r="9" spans="1:6" ht="90">
      <c r="A9" s="55">
        <v>7</v>
      </c>
      <c r="B9" s="41" t="s">
        <v>655</v>
      </c>
      <c r="C9" s="41" t="s">
        <v>656</v>
      </c>
      <c r="D9" s="41" t="s">
        <v>657</v>
      </c>
      <c r="E9" s="56" t="s">
        <v>638</v>
      </c>
      <c r="F9" s="41" t="s">
        <v>658</v>
      </c>
    </row>
    <row r="10" spans="1:6" ht="225">
      <c r="A10" s="55">
        <v>8</v>
      </c>
      <c r="B10" s="41" t="s">
        <v>659</v>
      </c>
      <c r="C10" s="41" t="s">
        <v>660</v>
      </c>
      <c r="D10" s="41" t="s">
        <v>661</v>
      </c>
      <c r="E10" s="56" t="s">
        <v>638</v>
      </c>
      <c r="F10" s="41" t="s">
        <v>662</v>
      </c>
    </row>
    <row r="11" spans="1:6" ht="225">
      <c r="A11" s="55">
        <v>33</v>
      </c>
      <c r="B11" s="41" t="s">
        <v>646</v>
      </c>
      <c r="C11" s="41" t="s">
        <v>767</v>
      </c>
      <c r="D11" s="41" t="s">
        <v>768</v>
      </c>
      <c r="E11" s="56" t="s">
        <v>638</v>
      </c>
      <c r="F11" s="41" t="s">
        <v>769</v>
      </c>
    </row>
    <row r="12" spans="1:6" ht="225">
      <c r="A12" s="55">
        <v>34</v>
      </c>
      <c r="B12" s="41" t="s">
        <v>646</v>
      </c>
      <c r="C12" s="41" t="s">
        <v>770</v>
      </c>
      <c r="D12" s="41" t="s">
        <v>768</v>
      </c>
      <c r="E12" s="56" t="s">
        <v>638</v>
      </c>
      <c r="F12" s="41" t="s">
        <v>769</v>
      </c>
    </row>
    <row r="13" spans="1:6" ht="225">
      <c r="A13" s="55">
        <v>35</v>
      </c>
      <c r="B13" s="41" t="s">
        <v>646</v>
      </c>
      <c r="C13" s="41" t="s">
        <v>771</v>
      </c>
      <c r="D13" s="41" t="s">
        <v>768</v>
      </c>
      <c r="E13" s="56" t="s">
        <v>638</v>
      </c>
      <c r="F13" s="41" t="s">
        <v>769</v>
      </c>
    </row>
    <row r="14" spans="1:6" ht="225">
      <c r="A14" s="55">
        <v>36</v>
      </c>
      <c r="B14" s="41" t="s">
        <v>640</v>
      </c>
      <c r="C14" s="41" t="s">
        <v>772</v>
      </c>
      <c r="D14" s="41" t="s">
        <v>768</v>
      </c>
      <c r="E14" s="56" t="s">
        <v>638</v>
      </c>
      <c r="F14" s="41" t="s">
        <v>769</v>
      </c>
    </row>
    <row r="15" spans="1:6" ht="225">
      <c r="A15" s="55">
        <v>37</v>
      </c>
      <c r="B15" s="41" t="s">
        <v>640</v>
      </c>
      <c r="C15" s="41" t="s">
        <v>773</v>
      </c>
      <c r="D15" s="41" t="s">
        <v>768</v>
      </c>
      <c r="E15" s="56" t="s">
        <v>638</v>
      </c>
      <c r="F15" s="41" t="s">
        <v>769</v>
      </c>
    </row>
    <row r="16" spans="1:6" ht="195">
      <c r="A16" s="55">
        <v>38</v>
      </c>
      <c r="B16" s="41" t="s">
        <v>774</v>
      </c>
      <c r="C16" s="41" t="s">
        <v>775</v>
      </c>
      <c r="D16" s="41" t="s">
        <v>776</v>
      </c>
      <c r="E16" s="56" t="s">
        <v>638</v>
      </c>
      <c r="F16" s="41" t="s">
        <v>777</v>
      </c>
    </row>
    <row r="17" spans="1:6" ht="165">
      <c r="A17" s="55">
        <v>39</v>
      </c>
      <c r="B17" s="41" t="s">
        <v>778</v>
      </c>
      <c r="C17" s="41" t="s">
        <v>779</v>
      </c>
      <c r="D17" s="41" t="s">
        <v>780</v>
      </c>
      <c r="E17" s="56" t="s">
        <v>638</v>
      </c>
      <c r="F17" s="41" t="s">
        <v>781</v>
      </c>
    </row>
    <row r="18" spans="1:6" ht="195">
      <c r="A18" s="55">
        <v>49</v>
      </c>
      <c r="B18" s="41" t="s">
        <v>813</v>
      </c>
      <c r="C18" s="41" t="s">
        <v>814</v>
      </c>
      <c r="D18" s="41" t="s">
        <v>815</v>
      </c>
      <c r="E18" s="56" t="s">
        <v>638</v>
      </c>
      <c r="F18" s="41" t="s">
        <v>816</v>
      </c>
    </row>
    <row r="19" spans="1:6" ht="195">
      <c r="A19" s="55">
        <v>50</v>
      </c>
      <c r="B19" s="41" t="s">
        <v>813</v>
      </c>
      <c r="C19" s="41" t="s">
        <v>814</v>
      </c>
      <c r="D19" s="41" t="s">
        <v>815</v>
      </c>
      <c r="E19" s="56" t="s">
        <v>638</v>
      </c>
      <c r="F19" s="41" t="s">
        <v>816</v>
      </c>
    </row>
    <row r="20" spans="1:6" ht="195">
      <c r="A20" s="55">
        <v>51</v>
      </c>
      <c r="B20" s="41" t="s">
        <v>813</v>
      </c>
      <c r="C20" s="41" t="s">
        <v>814</v>
      </c>
      <c r="D20" s="41" t="s">
        <v>815</v>
      </c>
      <c r="E20" s="56" t="s">
        <v>638</v>
      </c>
      <c r="F20" s="41" t="s">
        <v>816</v>
      </c>
    </row>
    <row r="21" spans="1:6" ht="225">
      <c r="A21" s="55">
        <v>56</v>
      </c>
      <c r="B21" s="41" t="s">
        <v>831</v>
      </c>
      <c r="C21" s="41" t="s">
        <v>832</v>
      </c>
      <c r="D21" s="41" t="s">
        <v>833</v>
      </c>
      <c r="E21" s="56" t="s">
        <v>638</v>
      </c>
      <c r="F21" s="41" t="s">
        <v>662</v>
      </c>
    </row>
    <row r="22" spans="1:6" ht="255">
      <c r="A22" s="55">
        <v>58</v>
      </c>
      <c r="B22" s="41" t="s">
        <v>835</v>
      </c>
      <c r="C22" s="41" t="s">
        <v>836</v>
      </c>
      <c r="D22" s="41" t="s">
        <v>837</v>
      </c>
      <c r="E22" s="56" t="s">
        <v>638</v>
      </c>
      <c r="F22" s="41" t="s">
        <v>838</v>
      </c>
    </row>
    <row r="23" spans="1:6" ht="120">
      <c r="A23" s="55">
        <v>67</v>
      </c>
      <c r="B23" s="41" t="s">
        <v>861</v>
      </c>
      <c r="C23" s="41" t="s">
        <v>862</v>
      </c>
      <c r="D23" s="41" t="s">
        <v>642</v>
      </c>
      <c r="E23" s="56" t="s">
        <v>638</v>
      </c>
      <c r="F23" s="41" t="s">
        <v>769</v>
      </c>
    </row>
    <row r="24" spans="1:6" ht="120">
      <c r="A24" s="55">
        <v>74</v>
      </c>
      <c r="B24" s="41" t="s">
        <v>875</v>
      </c>
      <c r="C24" s="41" t="s">
        <v>876</v>
      </c>
      <c r="D24" s="41" t="s">
        <v>877</v>
      </c>
      <c r="E24" s="56" t="s">
        <v>638</v>
      </c>
      <c r="F24" s="41" t="s">
        <v>878</v>
      </c>
    </row>
    <row r="25" spans="1:6" ht="165">
      <c r="A25" s="55">
        <v>86</v>
      </c>
      <c r="B25" s="41" t="s">
        <v>905</v>
      </c>
      <c r="C25" s="41" t="s">
        <v>906</v>
      </c>
      <c r="D25" s="41" t="s">
        <v>907</v>
      </c>
      <c r="E25" s="56" t="s">
        <v>638</v>
      </c>
      <c r="F25" s="41" t="s">
        <v>908</v>
      </c>
    </row>
    <row r="26" spans="1:6" ht="90">
      <c r="A26" s="55">
        <v>87</v>
      </c>
      <c r="B26" s="41" t="s">
        <v>909</v>
      </c>
      <c r="C26" s="41" t="s">
        <v>910</v>
      </c>
      <c r="D26" s="41" t="s">
        <v>657</v>
      </c>
      <c r="E26" s="56" t="s">
        <v>638</v>
      </c>
      <c r="F26" s="41" t="s">
        <v>658</v>
      </c>
    </row>
    <row r="27" spans="1:6">
      <c r="A27" s="55">
        <v>94</v>
      </c>
      <c r="B27" s="41" t="s">
        <v>925</v>
      </c>
      <c r="C27" s="41"/>
      <c r="D27" s="41"/>
      <c r="E27" s="56" t="s">
        <v>638</v>
      </c>
      <c r="F27" s="41"/>
    </row>
    <row r="28" spans="1:6" ht="120">
      <c r="A28" s="55">
        <v>102</v>
      </c>
      <c r="B28" s="41" t="s">
        <v>634</v>
      </c>
      <c r="C28" s="41" t="s">
        <v>933</v>
      </c>
      <c r="D28" s="41" t="s">
        <v>642</v>
      </c>
      <c r="E28" s="56" t="s">
        <v>638</v>
      </c>
      <c r="F28" s="41" t="s">
        <v>643</v>
      </c>
    </row>
    <row r="29" spans="1:6" ht="210">
      <c r="A29" s="55">
        <v>104</v>
      </c>
      <c r="B29" s="41" t="s">
        <v>938</v>
      </c>
      <c r="C29" s="41" t="s">
        <v>939</v>
      </c>
      <c r="D29" s="41" t="s">
        <v>940</v>
      </c>
      <c r="E29" s="56" t="s">
        <v>638</v>
      </c>
      <c r="F29" s="41" t="s">
        <v>941</v>
      </c>
    </row>
    <row r="30" spans="1:6" ht="165">
      <c r="A30" s="55">
        <v>113</v>
      </c>
      <c r="B30" s="41" t="s">
        <v>967</v>
      </c>
      <c r="C30" s="41" t="s">
        <v>968</v>
      </c>
      <c r="D30" s="41" t="s">
        <v>969</v>
      </c>
      <c r="E30" s="56" t="s">
        <v>638</v>
      </c>
      <c r="F30" s="41" t="s">
        <v>970</v>
      </c>
    </row>
    <row r="31" spans="1:6" ht="165">
      <c r="A31" s="55">
        <v>9</v>
      </c>
      <c r="B31" s="41" t="s">
        <v>663</v>
      </c>
      <c r="C31" s="41" t="s">
        <v>664</v>
      </c>
      <c r="D31" s="41" t="s">
        <v>665</v>
      </c>
      <c r="E31" s="56" t="s">
        <v>666</v>
      </c>
      <c r="F31" s="41" t="s">
        <v>667</v>
      </c>
    </row>
    <row r="32" spans="1:6" ht="195">
      <c r="A32" s="55">
        <v>10</v>
      </c>
      <c r="B32" s="41" t="s">
        <v>668</v>
      </c>
      <c r="C32" s="41" t="s">
        <v>669</v>
      </c>
      <c r="D32" s="41" t="s">
        <v>670</v>
      </c>
      <c r="E32" s="56" t="s">
        <v>666</v>
      </c>
      <c r="F32" s="41" t="s">
        <v>671</v>
      </c>
    </row>
    <row r="33" spans="1:6" ht="150">
      <c r="A33" s="55">
        <v>11</v>
      </c>
      <c r="B33" s="41" t="s">
        <v>672</v>
      </c>
      <c r="C33" s="41" t="s">
        <v>673</v>
      </c>
      <c r="D33" s="41" t="s">
        <v>674</v>
      </c>
      <c r="E33" s="56" t="s">
        <v>666</v>
      </c>
      <c r="F33" s="41" t="s">
        <v>675</v>
      </c>
    </row>
    <row r="34" spans="1:6" ht="225">
      <c r="A34" s="55">
        <v>12</v>
      </c>
      <c r="B34" s="41" t="s">
        <v>676</v>
      </c>
      <c r="C34" s="41" t="s">
        <v>677</v>
      </c>
      <c r="D34" s="41" t="s">
        <v>678</v>
      </c>
      <c r="E34" s="56" t="s">
        <v>666</v>
      </c>
      <c r="F34" s="41" t="s">
        <v>679</v>
      </c>
    </row>
    <row r="35" spans="1:6" ht="120">
      <c r="A35" s="55">
        <v>13</v>
      </c>
      <c r="B35" s="41" t="s">
        <v>680</v>
      </c>
      <c r="C35" s="41" t="s">
        <v>681</v>
      </c>
      <c r="D35" s="41" t="s">
        <v>682</v>
      </c>
      <c r="E35" s="56" t="s">
        <v>666</v>
      </c>
      <c r="F35" s="41" t="s">
        <v>683</v>
      </c>
    </row>
    <row r="36" spans="1:6" ht="90">
      <c r="A36" s="55">
        <v>14</v>
      </c>
      <c r="B36" s="41" t="s">
        <v>684</v>
      </c>
      <c r="C36" s="41" t="s">
        <v>685</v>
      </c>
      <c r="D36" s="41" t="s">
        <v>686</v>
      </c>
      <c r="E36" s="56" t="s">
        <v>666</v>
      </c>
      <c r="F36" s="41" t="s">
        <v>687</v>
      </c>
    </row>
    <row r="37" spans="1:6" ht="105">
      <c r="A37" s="55">
        <v>15</v>
      </c>
      <c r="B37" s="41" t="s">
        <v>688</v>
      </c>
      <c r="C37" s="41" t="s">
        <v>689</v>
      </c>
      <c r="D37" s="41" t="s">
        <v>690</v>
      </c>
      <c r="E37" s="56" t="s">
        <v>666</v>
      </c>
      <c r="F37" s="41" t="s">
        <v>691</v>
      </c>
    </row>
    <row r="38" spans="1:6" ht="135">
      <c r="A38" s="55">
        <v>16</v>
      </c>
      <c r="B38" s="41" t="s">
        <v>692</v>
      </c>
      <c r="C38" s="41" t="s">
        <v>693</v>
      </c>
      <c r="D38" s="41" t="s">
        <v>694</v>
      </c>
      <c r="E38" s="56" t="s">
        <v>666</v>
      </c>
      <c r="F38" s="41" t="s">
        <v>695</v>
      </c>
    </row>
    <row r="39" spans="1:6" ht="180">
      <c r="A39" s="55">
        <v>17</v>
      </c>
      <c r="B39" s="41" t="s">
        <v>696</v>
      </c>
      <c r="C39" s="41" t="s">
        <v>697</v>
      </c>
      <c r="D39" s="41" t="s">
        <v>698</v>
      </c>
      <c r="E39" s="56" t="s">
        <v>666</v>
      </c>
      <c r="F39" s="41" t="s">
        <v>699</v>
      </c>
    </row>
    <row r="40" spans="1:6" ht="150">
      <c r="A40" s="55">
        <v>18</v>
      </c>
      <c r="B40" s="41" t="s">
        <v>700</v>
      </c>
      <c r="C40" s="41" t="s">
        <v>701</v>
      </c>
      <c r="D40" s="41" t="s">
        <v>702</v>
      </c>
      <c r="E40" s="56" t="s">
        <v>666</v>
      </c>
      <c r="F40" s="41" t="s">
        <v>703</v>
      </c>
    </row>
    <row r="41" spans="1:6" ht="150">
      <c r="A41" s="55">
        <v>19</v>
      </c>
      <c r="B41" s="41" t="s">
        <v>704</v>
      </c>
      <c r="C41" s="41" t="s">
        <v>705</v>
      </c>
      <c r="D41" s="41" t="s">
        <v>706</v>
      </c>
      <c r="E41" s="56" t="s">
        <v>666</v>
      </c>
      <c r="F41" s="41" t="s">
        <v>707</v>
      </c>
    </row>
    <row r="42" spans="1:6" ht="60">
      <c r="A42" s="55">
        <v>20</v>
      </c>
      <c r="B42" s="41" t="s">
        <v>708</v>
      </c>
      <c r="C42" s="41" t="s">
        <v>709</v>
      </c>
      <c r="D42" s="41" t="s">
        <v>710</v>
      </c>
      <c r="E42" s="56" t="s">
        <v>666</v>
      </c>
      <c r="F42" s="41" t="s">
        <v>711</v>
      </c>
    </row>
    <row r="43" spans="1:6" ht="135">
      <c r="A43" s="55">
        <v>40</v>
      </c>
      <c r="B43" s="41" t="s">
        <v>782</v>
      </c>
      <c r="C43" s="41" t="s">
        <v>783</v>
      </c>
      <c r="D43" s="41" t="s">
        <v>784</v>
      </c>
      <c r="E43" s="56" t="s">
        <v>666</v>
      </c>
      <c r="F43" s="41" t="s">
        <v>785</v>
      </c>
    </row>
    <row r="44" spans="1:6" ht="135">
      <c r="A44" s="55">
        <v>41</v>
      </c>
      <c r="B44" s="41" t="s">
        <v>786</v>
      </c>
      <c r="C44" s="41" t="s">
        <v>787</v>
      </c>
      <c r="D44" s="41" t="s">
        <v>780</v>
      </c>
      <c r="E44" s="56" t="s">
        <v>666</v>
      </c>
      <c r="F44" s="41" t="s">
        <v>788</v>
      </c>
    </row>
    <row r="45" spans="1:6" ht="180">
      <c r="A45" s="55">
        <v>42</v>
      </c>
      <c r="B45" s="41" t="s">
        <v>684</v>
      </c>
      <c r="C45" s="41" t="s">
        <v>789</v>
      </c>
      <c r="D45" s="41" t="s">
        <v>790</v>
      </c>
      <c r="E45" s="56" t="s">
        <v>666</v>
      </c>
      <c r="F45" s="41" t="s">
        <v>791</v>
      </c>
    </row>
    <row r="46" spans="1:6" ht="120">
      <c r="A46" s="55">
        <v>43</v>
      </c>
      <c r="B46" s="41" t="s">
        <v>792</v>
      </c>
      <c r="C46" s="41" t="s">
        <v>793</v>
      </c>
      <c r="D46" s="41" t="s">
        <v>794</v>
      </c>
      <c r="E46" s="56" t="s">
        <v>666</v>
      </c>
      <c r="F46" s="41" t="s">
        <v>795</v>
      </c>
    </row>
    <row r="47" spans="1:6" ht="75">
      <c r="A47" s="55">
        <v>44</v>
      </c>
      <c r="B47" s="41" t="s">
        <v>796</v>
      </c>
      <c r="C47" s="41" t="s">
        <v>797</v>
      </c>
      <c r="D47" s="41" t="s">
        <v>798</v>
      </c>
      <c r="E47" s="56" t="s">
        <v>666</v>
      </c>
      <c r="F47" s="41" t="s">
        <v>795</v>
      </c>
    </row>
    <row r="48" spans="1:6" ht="150">
      <c r="A48" s="55">
        <v>52</v>
      </c>
      <c r="B48" s="41" t="s">
        <v>817</v>
      </c>
      <c r="C48" s="41" t="s">
        <v>818</v>
      </c>
      <c r="D48" s="41" t="s">
        <v>819</v>
      </c>
      <c r="E48" s="56" t="s">
        <v>666</v>
      </c>
      <c r="F48" s="41" t="s">
        <v>820</v>
      </c>
    </row>
    <row r="49" spans="1:6" ht="150">
      <c r="A49" s="55">
        <v>59</v>
      </c>
      <c r="B49" s="41" t="s">
        <v>839</v>
      </c>
      <c r="C49" s="41" t="s">
        <v>840</v>
      </c>
      <c r="D49" s="41" t="s">
        <v>841</v>
      </c>
      <c r="E49" s="56" t="s">
        <v>666</v>
      </c>
      <c r="F49" s="41" t="s">
        <v>671</v>
      </c>
    </row>
    <row r="50" spans="1:6" ht="255">
      <c r="A50" s="55">
        <v>65</v>
      </c>
      <c r="B50" s="41" t="s">
        <v>853</v>
      </c>
      <c r="C50" s="41" t="s">
        <v>854</v>
      </c>
      <c r="D50" s="41" t="s">
        <v>855</v>
      </c>
      <c r="E50" s="56" t="s">
        <v>666</v>
      </c>
      <c r="F50" s="41" t="s">
        <v>856</v>
      </c>
    </row>
    <row r="51" spans="1:6" ht="105">
      <c r="A51" s="55">
        <v>68</v>
      </c>
      <c r="B51" s="41" t="s">
        <v>863</v>
      </c>
      <c r="C51" s="41" t="s">
        <v>864</v>
      </c>
      <c r="D51" s="41" t="s">
        <v>865</v>
      </c>
      <c r="E51" s="56" t="s">
        <v>666</v>
      </c>
      <c r="F51" s="41" t="s">
        <v>866</v>
      </c>
    </row>
    <row r="52" spans="1:6" ht="75">
      <c r="A52" s="55">
        <v>69</v>
      </c>
      <c r="B52" s="41" t="s">
        <v>867</v>
      </c>
      <c r="C52" s="41" t="s">
        <v>868</v>
      </c>
      <c r="D52" s="41" t="s">
        <v>869</v>
      </c>
      <c r="E52" s="56" t="s">
        <v>666</v>
      </c>
      <c r="F52" s="41" t="s">
        <v>870</v>
      </c>
    </row>
    <row r="53" spans="1:6" ht="150">
      <c r="A53" s="55">
        <v>70</v>
      </c>
      <c r="B53" s="41" t="s">
        <v>871</v>
      </c>
      <c r="C53" s="41" t="s">
        <v>872</v>
      </c>
      <c r="D53" s="41" t="s">
        <v>706</v>
      </c>
      <c r="E53" s="56" t="s">
        <v>666</v>
      </c>
      <c r="F53" s="41" t="s">
        <v>707</v>
      </c>
    </row>
    <row r="54" spans="1:6" ht="60">
      <c r="A54" s="55">
        <v>82</v>
      </c>
      <c r="B54" s="41" t="s">
        <v>892</v>
      </c>
      <c r="C54" s="41" t="s">
        <v>893</v>
      </c>
      <c r="D54" s="41" t="s">
        <v>894</v>
      </c>
      <c r="E54" s="56" t="s">
        <v>666</v>
      </c>
      <c r="F54" s="41" t="s">
        <v>895</v>
      </c>
    </row>
    <row r="55" spans="1:6" ht="105">
      <c r="A55" s="55">
        <v>83</v>
      </c>
      <c r="B55" s="41" t="s">
        <v>896</v>
      </c>
      <c r="C55" s="41" t="s">
        <v>897</v>
      </c>
      <c r="D55" s="41" t="s">
        <v>898</v>
      </c>
      <c r="E55" s="56" t="s">
        <v>666</v>
      </c>
      <c r="F55" s="41" t="s">
        <v>899</v>
      </c>
    </row>
    <row r="56" spans="1:6" ht="135">
      <c r="A56" s="55">
        <v>89</v>
      </c>
      <c r="B56" s="41" t="s">
        <v>912</v>
      </c>
      <c r="C56" s="41" t="s">
        <v>913</v>
      </c>
      <c r="D56" s="41" t="s">
        <v>914</v>
      </c>
      <c r="E56" s="56" t="s">
        <v>666</v>
      </c>
      <c r="F56" s="41" t="s">
        <v>915</v>
      </c>
    </row>
    <row r="57" spans="1:6" ht="60">
      <c r="A57" s="55">
        <v>93</v>
      </c>
      <c r="B57" s="41" t="s">
        <v>922</v>
      </c>
      <c r="C57" s="41" t="s">
        <v>923</v>
      </c>
      <c r="D57" s="41" t="s">
        <v>924</v>
      </c>
      <c r="E57" s="56" t="s">
        <v>666</v>
      </c>
      <c r="F57" s="41"/>
    </row>
    <row r="58" spans="1:6" ht="120">
      <c r="A58" s="55">
        <v>108</v>
      </c>
      <c r="B58" s="41" t="s">
        <v>951</v>
      </c>
      <c r="C58" s="41" t="s">
        <v>952</v>
      </c>
      <c r="D58" s="41" t="s">
        <v>953</v>
      </c>
      <c r="E58" s="56" t="s">
        <v>666</v>
      </c>
      <c r="F58" s="41" t="s">
        <v>954</v>
      </c>
    </row>
    <row r="59" spans="1:6" ht="150">
      <c r="A59" s="55">
        <v>109</v>
      </c>
      <c r="B59" s="41" t="s">
        <v>955</v>
      </c>
      <c r="C59" s="41" t="s">
        <v>956</v>
      </c>
      <c r="D59" s="41" t="s">
        <v>957</v>
      </c>
      <c r="E59" s="56" t="s">
        <v>666</v>
      </c>
      <c r="F59" s="41" t="s">
        <v>987</v>
      </c>
    </row>
    <row r="60" spans="1:6" ht="150">
      <c r="A60" s="55">
        <v>111</v>
      </c>
      <c r="B60" s="41" t="s">
        <v>959</v>
      </c>
      <c r="C60" s="41" t="s">
        <v>960</v>
      </c>
      <c r="D60" s="41" t="s">
        <v>961</v>
      </c>
      <c r="E60" s="56" t="s">
        <v>666</v>
      </c>
      <c r="F60" s="41" t="s">
        <v>962</v>
      </c>
    </row>
    <row r="61" spans="1:6" ht="150">
      <c r="A61" s="55">
        <v>116</v>
      </c>
      <c r="B61" s="41" t="s">
        <v>978</v>
      </c>
      <c r="C61" s="41" t="s">
        <v>979</v>
      </c>
      <c r="D61" s="41" t="s">
        <v>980</v>
      </c>
      <c r="E61" s="56" t="s">
        <v>666</v>
      </c>
      <c r="F61" s="41" t="s">
        <v>981</v>
      </c>
    </row>
    <row r="62" spans="1:6" ht="135">
      <c r="A62" s="55">
        <v>21</v>
      </c>
      <c r="B62" s="41" t="s">
        <v>712</v>
      </c>
      <c r="C62" s="41" t="s">
        <v>713</v>
      </c>
      <c r="D62" s="41" t="s">
        <v>714</v>
      </c>
      <c r="E62" s="56" t="s">
        <v>715</v>
      </c>
      <c r="F62" s="41" t="s">
        <v>716</v>
      </c>
    </row>
    <row r="63" spans="1:6" ht="60">
      <c r="A63" s="55">
        <v>22</v>
      </c>
      <c r="B63" s="41" t="s">
        <v>717</v>
      </c>
      <c r="C63" s="41" t="s">
        <v>718</v>
      </c>
      <c r="D63" s="41" t="s">
        <v>719</v>
      </c>
      <c r="E63" s="56" t="s">
        <v>715</v>
      </c>
      <c r="F63" s="41" t="s">
        <v>720</v>
      </c>
    </row>
    <row r="64" spans="1:6" ht="75">
      <c r="A64" s="55">
        <v>23</v>
      </c>
      <c r="B64" s="41" t="s">
        <v>721</v>
      </c>
      <c r="C64" s="41" t="s">
        <v>722</v>
      </c>
      <c r="D64" s="41" t="s">
        <v>723</v>
      </c>
      <c r="E64" s="56" t="s">
        <v>715</v>
      </c>
      <c r="F64" s="41" t="s">
        <v>724</v>
      </c>
    </row>
    <row r="65" spans="1:6" ht="210">
      <c r="A65" s="55">
        <v>24</v>
      </c>
      <c r="B65" s="41" t="s">
        <v>725</v>
      </c>
      <c r="C65" s="41" t="s">
        <v>726</v>
      </c>
      <c r="D65" s="41" t="s">
        <v>727</v>
      </c>
      <c r="E65" s="56" t="s">
        <v>715</v>
      </c>
      <c r="F65" s="41" t="s">
        <v>728</v>
      </c>
    </row>
    <row r="66" spans="1:6" ht="90">
      <c r="A66" s="55">
        <v>25</v>
      </c>
      <c r="B66" s="41" t="s">
        <v>729</v>
      </c>
      <c r="C66" s="41" t="s">
        <v>730</v>
      </c>
      <c r="D66" s="41" t="s">
        <v>731</v>
      </c>
      <c r="E66" s="56" t="s">
        <v>715</v>
      </c>
      <c r="F66" s="41" t="s">
        <v>732</v>
      </c>
    </row>
    <row r="67" spans="1:6" ht="405">
      <c r="A67" s="55">
        <v>26</v>
      </c>
      <c r="B67" s="41" t="s">
        <v>733</v>
      </c>
      <c r="C67" s="41" t="s">
        <v>734</v>
      </c>
      <c r="D67" s="41" t="s">
        <v>735</v>
      </c>
      <c r="E67" s="56" t="s">
        <v>715</v>
      </c>
      <c r="F67" s="41" t="s">
        <v>736</v>
      </c>
    </row>
    <row r="68" spans="1:6" ht="225">
      <c r="A68" s="55">
        <v>27</v>
      </c>
      <c r="B68" s="41" t="s">
        <v>737</v>
      </c>
      <c r="C68" s="41" t="s">
        <v>738</v>
      </c>
      <c r="D68" s="41" t="s">
        <v>739</v>
      </c>
      <c r="E68" s="56" t="s">
        <v>715</v>
      </c>
      <c r="F68" s="41" t="s">
        <v>740</v>
      </c>
    </row>
    <row r="69" spans="1:6" ht="90">
      <c r="A69" s="55">
        <v>28</v>
      </c>
      <c r="B69" s="41" t="s">
        <v>741</v>
      </c>
      <c r="C69" s="41" t="s">
        <v>742</v>
      </c>
      <c r="D69" s="41" t="s">
        <v>743</v>
      </c>
      <c r="E69" s="56" t="s">
        <v>715</v>
      </c>
      <c r="F69" s="41" t="s">
        <v>744</v>
      </c>
    </row>
    <row r="70" spans="1:6" ht="90">
      <c r="A70" s="55">
        <v>29</v>
      </c>
      <c r="B70" s="41" t="s">
        <v>745</v>
      </c>
      <c r="C70" s="41" t="s">
        <v>746</v>
      </c>
      <c r="D70" s="41" t="s">
        <v>747</v>
      </c>
      <c r="E70" s="56" t="s">
        <v>715</v>
      </c>
      <c r="F70" s="41" t="s">
        <v>748</v>
      </c>
    </row>
    <row r="71" spans="1:6" ht="105">
      <c r="A71" s="55">
        <v>30</v>
      </c>
      <c r="B71" s="41" t="s">
        <v>749</v>
      </c>
      <c r="C71" s="41" t="s">
        <v>750</v>
      </c>
      <c r="D71" s="41" t="s">
        <v>751</v>
      </c>
      <c r="E71" s="56" t="s">
        <v>715</v>
      </c>
      <c r="F71" s="41" t="s">
        <v>752</v>
      </c>
    </row>
    <row r="72" spans="1:6" ht="90">
      <c r="A72" s="55">
        <v>31</v>
      </c>
      <c r="B72" s="41" t="s">
        <v>753</v>
      </c>
      <c r="C72" s="41" t="s">
        <v>754</v>
      </c>
      <c r="D72" s="41" t="s">
        <v>755</v>
      </c>
      <c r="E72" s="56" t="s">
        <v>715</v>
      </c>
      <c r="F72" s="41" t="s">
        <v>756</v>
      </c>
    </row>
    <row r="73" spans="1:6" ht="60">
      <c r="A73" s="55">
        <v>32</v>
      </c>
      <c r="B73" s="41" t="s">
        <v>757</v>
      </c>
      <c r="C73" s="41" t="s">
        <v>758</v>
      </c>
      <c r="D73" s="41" t="s">
        <v>759</v>
      </c>
      <c r="E73" s="56" t="s">
        <v>715</v>
      </c>
      <c r="F73" s="41" t="s">
        <v>760</v>
      </c>
    </row>
    <row r="74" spans="1:6" ht="165">
      <c r="A74" s="55">
        <v>45</v>
      </c>
      <c r="B74" s="41" t="s">
        <v>799</v>
      </c>
      <c r="C74" s="41" t="s">
        <v>800</v>
      </c>
      <c r="D74" s="41" t="s">
        <v>801</v>
      </c>
      <c r="E74" s="56" t="s">
        <v>715</v>
      </c>
      <c r="F74" s="41" t="s">
        <v>802</v>
      </c>
    </row>
    <row r="75" spans="1:6" ht="120">
      <c r="A75" s="55">
        <v>46</v>
      </c>
      <c r="B75" s="41" t="s">
        <v>692</v>
      </c>
      <c r="C75" s="41" t="s">
        <v>803</v>
      </c>
      <c r="D75" s="41" t="s">
        <v>804</v>
      </c>
      <c r="E75" s="56" t="s">
        <v>715</v>
      </c>
      <c r="F75" s="41" t="s">
        <v>805</v>
      </c>
    </row>
    <row r="76" spans="1:6" ht="75">
      <c r="A76" s="55">
        <v>47</v>
      </c>
      <c r="B76" s="41" t="s">
        <v>806</v>
      </c>
      <c r="C76" s="41" t="s">
        <v>807</v>
      </c>
      <c r="D76" s="41" t="s">
        <v>808</v>
      </c>
      <c r="E76" s="56" t="s">
        <v>715</v>
      </c>
      <c r="F76" s="41" t="s">
        <v>809</v>
      </c>
    </row>
    <row r="77" spans="1:6" ht="165">
      <c r="A77" s="55">
        <v>48</v>
      </c>
      <c r="B77" s="41" t="s">
        <v>725</v>
      </c>
      <c r="C77" s="41" t="s">
        <v>810</v>
      </c>
      <c r="D77" s="41" t="s">
        <v>811</v>
      </c>
      <c r="E77" s="56" t="s">
        <v>715</v>
      </c>
      <c r="F77" s="41" t="s">
        <v>812</v>
      </c>
    </row>
    <row r="78" spans="1:6" ht="75">
      <c r="A78" s="55">
        <v>53</v>
      </c>
      <c r="B78" s="41" t="s">
        <v>821</v>
      </c>
      <c r="C78" s="41" t="s">
        <v>822</v>
      </c>
      <c r="D78" s="41" t="s">
        <v>755</v>
      </c>
      <c r="E78" s="56" t="s">
        <v>715</v>
      </c>
      <c r="F78" s="41" t="s">
        <v>823</v>
      </c>
    </row>
    <row r="79" spans="1:6" ht="150">
      <c r="A79" s="55">
        <v>54</v>
      </c>
      <c r="B79" s="41" t="s">
        <v>824</v>
      </c>
      <c r="C79" s="41" t="s">
        <v>825</v>
      </c>
      <c r="D79" s="41" t="s">
        <v>755</v>
      </c>
      <c r="E79" s="56" t="s">
        <v>715</v>
      </c>
      <c r="F79" s="41" t="s">
        <v>826</v>
      </c>
    </row>
    <row r="80" spans="1:6" ht="270">
      <c r="A80" s="55">
        <v>55</v>
      </c>
      <c r="B80" s="41" t="s">
        <v>827</v>
      </c>
      <c r="C80" s="41" t="s">
        <v>828</v>
      </c>
      <c r="D80" s="41" t="s">
        <v>829</v>
      </c>
      <c r="E80" s="56" t="s">
        <v>715</v>
      </c>
      <c r="F80" s="41" t="s">
        <v>830</v>
      </c>
    </row>
    <row r="81" spans="1:6" ht="90">
      <c r="A81" s="55">
        <v>61</v>
      </c>
      <c r="B81" s="41" t="s">
        <v>843</v>
      </c>
      <c r="C81" s="41" t="s">
        <v>742</v>
      </c>
      <c r="D81" s="41" t="s">
        <v>743</v>
      </c>
      <c r="E81" s="56" t="s">
        <v>715</v>
      </c>
      <c r="F81" s="41" t="s">
        <v>744</v>
      </c>
    </row>
    <row r="82" spans="1:6" ht="405">
      <c r="A82" s="55">
        <v>62</v>
      </c>
      <c r="B82" s="41" t="s">
        <v>844</v>
      </c>
      <c r="C82" s="41" t="s">
        <v>734</v>
      </c>
      <c r="D82" s="41" t="s">
        <v>735</v>
      </c>
      <c r="E82" s="56" t="s">
        <v>715</v>
      </c>
      <c r="F82" s="41" t="s">
        <v>736</v>
      </c>
    </row>
    <row r="83" spans="1:6" ht="225">
      <c r="A83" s="55">
        <v>63</v>
      </c>
      <c r="B83" s="41" t="s">
        <v>845</v>
      </c>
      <c r="C83" s="41" t="s">
        <v>846</v>
      </c>
      <c r="D83" s="41" t="s">
        <v>847</v>
      </c>
      <c r="E83" s="56" t="s">
        <v>715</v>
      </c>
      <c r="F83" s="41" t="s">
        <v>848</v>
      </c>
    </row>
    <row r="84" spans="1:6" ht="120">
      <c r="A84" s="55">
        <v>64</v>
      </c>
      <c r="B84" s="41" t="s">
        <v>849</v>
      </c>
      <c r="C84" s="41" t="s">
        <v>850</v>
      </c>
      <c r="D84" s="41" t="s">
        <v>851</v>
      </c>
      <c r="E84" s="56" t="s">
        <v>715</v>
      </c>
      <c r="F84" s="41" t="s">
        <v>852</v>
      </c>
    </row>
    <row r="85" spans="1:6" ht="195">
      <c r="A85" s="55">
        <v>66</v>
      </c>
      <c r="B85" s="41" t="s">
        <v>857</v>
      </c>
      <c r="C85" s="41" t="s">
        <v>858</v>
      </c>
      <c r="D85" s="41" t="s">
        <v>859</v>
      </c>
      <c r="E85" s="56" t="s">
        <v>715</v>
      </c>
      <c r="F85" s="41" t="s">
        <v>860</v>
      </c>
    </row>
    <row r="86" spans="1:6" ht="150">
      <c r="A86" s="55">
        <v>76</v>
      </c>
      <c r="B86" s="41" t="s">
        <v>880</v>
      </c>
      <c r="C86" s="41" t="s">
        <v>881</v>
      </c>
      <c r="D86" s="41" t="s">
        <v>882</v>
      </c>
      <c r="E86" s="56" t="s">
        <v>715</v>
      </c>
      <c r="F86" s="41" t="s">
        <v>883</v>
      </c>
    </row>
    <row r="87" spans="1:6" ht="75">
      <c r="A87" s="55">
        <v>80</v>
      </c>
      <c r="B87" s="41" t="s">
        <v>887</v>
      </c>
      <c r="C87" s="41" t="s">
        <v>888</v>
      </c>
      <c r="D87" s="41" t="s">
        <v>889</v>
      </c>
      <c r="E87" s="56" t="s">
        <v>715</v>
      </c>
      <c r="F87" s="41" t="s">
        <v>890</v>
      </c>
    </row>
    <row r="88" spans="1:6" ht="75">
      <c r="A88" s="55">
        <v>84</v>
      </c>
      <c r="B88" s="41" t="s">
        <v>900</v>
      </c>
      <c r="C88" s="41" t="s">
        <v>901</v>
      </c>
      <c r="D88" s="41" t="s">
        <v>902</v>
      </c>
      <c r="E88" s="56" t="s">
        <v>715</v>
      </c>
      <c r="F88" s="41" t="s">
        <v>991</v>
      </c>
    </row>
    <row r="89" spans="1:6" ht="60">
      <c r="A89" s="55">
        <v>90</v>
      </c>
      <c r="B89" s="41" t="s">
        <v>916</v>
      </c>
      <c r="C89" s="41" t="s">
        <v>917</v>
      </c>
      <c r="D89" s="41" t="s">
        <v>918</v>
      </c>
      <c r="E89" s="56" t="s">
        <v>715</v>
      </c>
      <c r="F89" s="41" t="s">
        <v>919</v>
      </c>
    </row>
    <row r="90" spans="1:6" ht="135">
      <c r="A90" s="55">
        <v>95</v>
      </c>
      <c r="B90" s="41" t="s">
        <v>926</v>
      </c>
      <c r="C90" s="41" t="s">
        <v>713</v>
      </c>
      <c r="D90" s="41" t="s">
        <v>714</v>
      </c>
      <c r="E90" s="56" t="s">
        <v>715</v>
      </c>
      <c r="F90" s="41" t="s">
        <v>716</v>
      </c>
    </row>
    <row r="91" spans="1:6" ht="225">
      <c r="A91" s="55">
        <v>103</v>
      </c>
      <c r="B91" s="41" t="s">
        <v>934</v>
      </c>
      <c r="C91" s="41" t="s">
        <v>935</v>
      </c>
      <c r="D91" s="41" t="s">
        <v>936</v>
      </c>
      <c r="E91" s="56" t="s">
        <v>715</v>
      </c>
      <c r="F91" s="41" t="s">
        <v>937</v>
      </c>
    </row>
    <row r="92" spans="1:6" ht="90">
      <c r="A92" s="55">
        <v>106</v>
      </c>
      <c r="B92" s="41" t="s">
        <v>943</v>
      </c>
      <c r="C92" s="41" t="s">
        <v>944</v>
      </c>
      <c r="D92" s="41" t="s">
        <v>945</v>
      </c>
      <c r="E92" s="56" t="s">
        <v>715</v>
      </c>
      <c r="F92" s="41" t="s">
        <v>946</v>
      </c>
    </row>
    <row r="93" spans="1:6" ht="45">
      <c r="A93" s="55">
        <v>107</v>
      </c>
      <c r="B93" s="41" t="s">
        <v>947</v>
      </c>
      <c r="C93" s="41" t="s">
        <v>948</v>
      </c>
      <c r="D93" s="41" t="s">
        <v>949</v>
      </c>
      <c r="E93" s="56" t="s">
        <v>715</v>
      </c>
      <c r="F93" s="41" t="s">
        <v>950</v>
      </c>
    </row>
    <row r="94" spans="1:6" ht="225">
      <c r="A94" s="55">
        <v>112</v>
      </c>
      <c r="B94" s="41" t="s">
        <v>963</v>
      </c>
      <c r="C94" s="41" t="s">
        <v>964</v>
      </c>
      <c r="D94" s="41" t="s">
        <v>965</v>
      </c>
      <c r="E94" s="56" t="s">
        <v>715</v>
      </c>
      <c r="F94" s="41" t="s">
        <v>966</v>
      </c>
    </row>
    <row r="95" spans="1:6" ht="90">
      <c r="A95" s="55">
        <v>114</v>
      </c>
      <c r="B95" s="41" t="s">
        <v>971</v>
      </c>
      <c r="C95" s="41" t="s">
        <v>972</v>
      </c>
      <c r="D95" s="41" t="s">
        <v>973</v>
      </c>
      <c r="E95" s="56" t="s">
        <v>715</v>
      </c>
      <c r="F95" s="41" t="s">
        <v>974</v>
      </c>
    </row>
    <row r="96" spans="1:6" ht="75">
      <c r="A96" s="55">
        <v>115</v>
      </c>
      <c r="B96" s="41" t="s">
        <v>975</v>
      </c>
      <c r="C96" s="41" t="s">
        <v>976</v>
      </c>
      <c r="D96" s="41" t="s">
        <v>977</v>
      </c>
      <c r="E96" s="56" t="s">
        <v>715</v>
      </c>
      <c r="F96" s="41"/>
    </row>
    <row r="97" spans="1:6" ht="75">
      <c r="A97" s="55">
        <v>117</v>
      </c>
      <c r="B97" s="41" t="s">
        <v>982</v>
      </c>
      <c r="C97" s="41" t="s">
        <v>901</v>
      </c>
      <c r="D97" s="41" t="s">
        <v>902</v>
      </c>
      <c r="E97" s="56" t="s">
        <v>715</v>
      </c>
      <c r="F97" s="41" t="s">
        <v>903</v>
      </c>
    </row>
    <row r="98" spans="1:6">
      <c r="A98" s="55">
        <v>57</v>
      </c>
      <c r="B98" s="41" t="s">
        <v>834</v>
      </c>
      <c r="C98" s="41"/>
      <c r="D98" s="41"/>
      <c r="E98" s="56"/>
      <c r="F98" s="41"/>
    </row>
    <row r="99" spans="1:6">
      <c r="A99" s="55">
        <v>60</v>
      </c>
      <c r="B99" s="41" t="s">
        <v>842</v>
      </c>
      <c r="C99" s="41"/>
      <c r="D99" s="41"/>
      <c r="E99" s="56"/>
      <c r="F99" s="41"/>
    </row>
    <row r="100" spans="1:6">
      <c r="A100" s="55">
        <v>71</v>
      </c>
      <c r="B100" s="57" t="s">
        <v>990</v>
      </c>
      <c r="C100" s="41"/>
      <c r="D100" s="41"/>
      <c r="E100" s="56"/>
      <c r="F100" s="41"/>
    </row>
    <row r="101" spans="1:6">
      <c r="A101" s="55">
        <v>72</v>
      </c>
      <c r="B101" s="41" t="s">
        <v>873</v>
      </c>
      <c r="C101" s="41"/>
      <c r="D101" s="41"/>
      <c r="E101" s="56"/>
      <c r="F101" s="41"/>
    </row>
    <row r="102" spans="1:6">
      <c r="A102" s="55">
        <v>73</v>
      </c>
      <c r="B102" s="41" t="s">
        <v>874</v>
      </c>
      <c r="C102" s="41"/>
      <c r="D102" s="41"/>
      <c r="E102" s="56"/>
      <c r="F102" s="41"/>
    </row>
    <row r="103" spans="1:6">
      <c r="A103" s="55">
        <v>75</v>
      </c>
      <c r="B103" s="41" t="s">
        <v>879</v>
      </c>
      <c r="C103" s="41"/>
      <c r="D103" s="41"/>
      <c r="E103" s="56"/>
      <c r="F103" s="41"/>
    </row>
    <row r="104" spans="1:6">
      <c r="A104" s="55">
        <v>77</v>
      </c>
      <c r="B104" s="41" t="s">
        <v>884</v>
      </c>
      <c r="C104" s="41"/>
      <c r="D104" s="41"/>
      <c r="E104" s="56"/>
      <c r="F104" s="41"/>
    </row>
    <row r="105" spans="1:6">
      <c r="A105" s="55">
        <v>78</v>
      </c>
      <c r="B105" s="41" t="s">
        <v>885</v>
      </c>
      <c r="C105" s="41"/>
      <c r="D105" s="41"/>
      <c r="E105" s="56"/>
      <c r="F105" s="41"/>
    </row>
    <row r="106" spans="1:6">
      <c r="A106" s="55">
        <v>79</v>
      </c>
      <c r="B106" s="41" t="s">
        <v>886</v>
      </c>
      <c r="C106" s="41"/>
      <c r="D106" s="41"/>
      <c r="E106" s="56"/>
      <c r="F106" s="41"/>
    </row>
    <row r="107" spans="1:6">
      <c r="A107" s="55">
        <v>81</v>
      </c>
      <c r="B107" s="41" t="s">
        <v>891</v>
      </c>
      <c r="C107" s="41"/>
      <c r="D107" s="41"/>
      <c r="E107" s="56"/>
      <c r="F107" s="41"/>
    </row>
    <row r="108" spans="1:6">
      <c r="A108" s="55">
        <v>85</v>
      </c>
      <c r="B108" s="41" t="s">
        <v>904</v>
      </c>
      <c r="C108" s="41"/>
      <c r="D108" s="41"/>
      <c r="E108" s="56"/>
      <c r="F108" s="41"/>
    </row>
    <row r="109" spans="1:6">
      <c r="A109" s="55">
        <v>88</v>
      </c>
      <c r="B109" s="41" t="s">
        <v>911</v>
      </c>
      <c r="C109" s="41"/>
      <c r="D109" s="41"/>
      <c r="E109" s="56"/>
      <c r="F109" s="41"/>
    </row>
    <row r="110" spans="1:6">
      <c r="A110" s="55">
        <v>91</v>
      </c>
      <c r="B110" s="41" t="s">
        <v>920</v>
      </c>
      <c r="C110" s="41"/>
      <c r="D110" s="41"/>
      <c r="E110" s="56"/>
      <c r="F110" s="41"/>
    </row>
    <row r="111" spans="1:6">
      <c r="A111" s="55">
        <v>92</v>
      </c>
      <c r="B111" s="41" t="s">
        <v>921</v>
      </c>
      <c r="C111" s="41"/>
      <c r="D111" s="41"/>
      <c r="E111" s="56"/>
      <c r="F111" s="41"/>
    </row>
    <row r="112" spans="1:6">
      <c r="A112" s="55">
        <v>96</v>
      </c>
      <c r="B112" s="41" t="s">
        <v>927</v>
      </c>
      <c r="C112" s="41"/>
      <c r="D112" s="41"/>
      <c r="E112" s="56"/>
      <c r="F112" s="41"/>
    </row>
    <row r="113" spans="1:6">
      <c r="A113" s="55">
        <v>97</v>
      </c>
      <c r="B113" s="41" t="s">
        <v>928</v>
      </c>
      <c r="C113" s="41"/>
      <c r="D113" s="41"/>
      <c r="E113" s="56"/>
      <c r="F113" s="41"/>
    </row>
    <row r="114" spans="1:6">
      <c r="A114" s="55">
        <v>98</v>
      </c>
      <c r="B114" s="41" t="s">
        <v>929</v>
      </c>
      <c r="C114" s="41"/>
      <c r="D114" s="41"/>
      <c r="E114" s="56"/>
      <c r="F114" s="41"/>
    </row>
    <row r="115" spans="1:6">
      <c r="A115" s="55">
        <v>99</v>
      </c>
      <c r="B115" s="41" t="s">
        <v>930</v>
      </c>
      <c r="C115" s="41"/>
      <c r="D115" s="41"/>
      <c r="E115" s="56"/>
      <c r="F115" s="41"/>
    </row>
    <row r="116" spans="1:6">
      <c r="A116" s="55">
        <v>100</v>
      </c>
      <c r="B116" s="41" t="s">
        <v>931</v>
      </c>
      <c r="C116" s="41"/>
      <c r="D116" s="41"/>
      <c r="E116" s="56"/>
      <c r="F116" s="41"/>
    </row>
    <row r="117" spans="1:6">
      <c r="A117" s="55">
        <v>101</v>
      </c>
      <c r="B117" s="41" t="s">
        <v>932</v>
      </c>
      <c r="C117" s="41"/>
      <c r="D117" s="41"/>
      <c r="E117" s="56"/>
      <c r="F117" s="41"/>
    </row>
    <row r="118" spans="1:6">
      <c r="A118" s="55">
        <v>105</v>
      </c>
      <c r="B118" s="41" t="s">
        <v>942</v>
      </c>
      <c r="C118" s="41"/>
      <c r="D118" s="41"/>
      <c r="E118" s="56"/>
      <c r="F118" s="41"/>
    </row>
    <row r="119" spans="1:6">
      <c r="A119" s="55">
        <v>110</v>
      </c>
      <c r="B119" s="41" t="s">
        <v>958</v>
      </c>
      <c r="C119" s="41"/>
      <c r="D119" s="41"/>
      <c r="E119" s="56"/>
      <c r="F119" s="41"/>
    </row>
    <row r="120" spans="1:6">
      <c r="A120" s="55">
        <v>118</v>
      </c>
      <c r="B120" s="41" t="s">
        <v>983</v>
      </c>
      <c r="C120" s="41"/>
      <c r="D120" s="41"/>
      <c r="E120" s="56"/>
      <c r="F120" s="41"/>
    </row>
  </sheetData>
  <sortState xmlns:xlrd2="http://schemas.microsoft.com/office/spreadsheetml/2017/richdata2" ref="A3:F120">
    <sortCondition sortBy="cellColor" ref="E3:E120" dxfId="6"/>
    <sortCondition sortBy="cellColor" ref="E3:E120" dxfId="5"/>
    <sortCondition sortBy="cellColor" ref="E3:E120" dxfId="4"/>
  </sortState>
  <phoneticPr fontId="27" type="noConversion"/>
  <conditionalFormatting sqref="E3:E120">
    <cfRule type="cellIs" dxfId="3" priority="41" operator="equal">
      <formula>"Informational"</formula>
    </cfRule>
    <cfRule type="cellIs" dxfId="2" priority="42" operator="equal">
      <formula>"Low"</formula>
    </cfRule>
    <cfRule type="cellIs" dxfId="1" priority="43" operator="equal">
      <formula>"Medium"</formula>
    </cfRule>
    <cfRule type="cellIs" dxfId="0" priority="44" operator="equal">
      <formula>"High"</formula>
    </cfRule>
  </conditionalFormatting>
  <dataValidations disablePrompts="1" count="2">
    <dataValidation type="list" allowBlank="1" showInputMessage="1" showErrorMessage="1" sqref="E3:E61" xr:uid="{1A7B9DAD-EC7E-40D4-B1A6-DCBE92EA07AE}">
      <formula1>"High, Medium, Low, Informational"</formula1>
    </dataValidation>
    <dataValidation type="list" allowBlank="1" showInputMessage="1" showErrorMessage="1" sqref="E62:E120" xr:uid="{5261A29B-EFB1-4099-8B22-D309EE879E7E}">
      <formula1>"Critical, 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Menu</vt:lpstr>
      <vt:lpstr>API checklist</vt:lpstr>
      <vt:lpstr>Mobile App checklist</vt:lpstr>
      <vt:lpstr>Web app checklist</vt:lpstr>
      <vt:lpstr>Vulnerability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2022-08-17T10:09:32Z</dcterms:created>
  <dcterms:modified xsi:type="dcterms:W3CDTF">2022-09-06T05:33:07Z</dcterms:modified>
</cp:coreProperties>
</file>