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.maria.palacio/Documents/Projects_RSMAS/2017-Nutrients/Nutrients_Caribbean/2.Growth/"/>
    </mc:Choice>
  </mc:AlternateContent>
  <xr:revisionPtr revIDLastSave="0" documentId="13_ncr:1_{19038D86-BFA3-9F4D-B541-4E5B90BCF4D3}" xr6:coauthVersionLast="45" xr6:coauthVersionMax="45" xr10:uidLastSave="{00000000-0000-0000-0000-000000000000}"/>
  <bookViews>
    <workbookView xWindow="28800" yWindow="0" windowWidth="32000" windowHeight="18000" xr2:uid="{C54378E0-41F9-0B44-91E6-9486B248C99B}"/>
  </bookViews>
  <sheets>
    <sheet name="Sheet1" sheetId="1" r:id="rId1"/>
  </sheets>
  <definedNames>
    <definedName name="_xlnm._FilterDatabase" localSheetId="0" hidden="1">Sheet1!$A$1:$EB$127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43" i="1" l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25" i="1"/>
  <c r="T124" i="1"/>
  <c r="S124" i="1"/>
  <c r="R124" i="1"/>
  <c r="Q12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Y165" i="1" l="1"/>
  <c r="Y186" i="1"/>
  <c r="AZ121" i="1"/>
  <c r="AW121" i="1"/>
  <c r="AV121" i="1"/>
  <c r="AU121" i="1"/>
  <c r="AZ120" i="1"/>
  <c r="AW120" i="1"/>
  <c r="AV120" i="1"/>
  <c r="AU120" i="1"/>
  <c r="AZ119" i="1"/>
  <c r="AW119" i="1"/>
  <c r="AV119" i="1"/>
  <c r="AU119" i="1"/>
  <c r="AZ118" i="1"/>
  <c r="AW118" i="1"/>
  <c r="AV118" i="1"/>
  <c r="AU118" i="1"/>
  <c r="AZ117" i="1"/>
  <c r="AW117" i="1"/>
  <c r="AV117" i="1"/>
  <c r="AU117" i="1"/>
  <c r="AZ116" i="1"/>
  <c r="AW116" i="1"/>
  <c r="AV116" i="1"/>
  <c r="AU116" i="1"/>
  <c r="AZ115" i="1"/>
  <c r="AW115" i="1"/>
  <c r="AV115" i="1"/>
  <c r="AU115" i="1"/>
  <c r="AZ114" i="1"/>
  <c r="AW114" i="1"/>
  <c r="AV114" i="1"/>
  <c r="AU114" i="1"/>
  <c r="AZ113" i="1"/>
  <c r="AW113" i="1"/>
  <c r="AV113" i="1"/>
  <c r="AU113" i="1"/>
  <c r="AZ112" i="1"/>
  <c r="AW112" i="1"/>
  <c r="AV112" i="1"/>
  <c r="AU112" i="1"/>
  <c r="AW111" i="1"/>
  <c r="AV111" i="1"/>
  <c r="AU111" i="1"/>
  <c r="AW110" i="1"/>
  <c r="AV110" i="1"/>
  <c r="AU110" i="1"/>
  <c r="AZ109" i="1"/>
  <c r="AW109" i="1"/>
  <c r="AV109" i="1"/>
  <c r="AU109" i="1"/>
  <c r="AZ108" i="1"/>
  <c r="AW108" i="1"/>
  <c r="AV108" i="1"/>
  <c r="AU108" i="1"/>
  <c r="AZ107" i="1"/>
  <c r="AW107" i="1"/>
  <c r="AV107" i="1"/>
  <c r="AU107" i="1"/>
  <c r="AZ106" i="1"/>
  <c r="AW106" i="1"/>
  <c r="AV106" i="1"/>
  <c r="AU106" i="1"/>
  <c r="AZ105" i="1"/>
  <c r="AW105" i="1"/>
  <c r="AV105" i="1"/>
  <c r="AU105" i="1"/>
  <c r="AZ104" i="1"/>
  <c r="AW104" i="1"/>
  <c r="AV104" i="1"/>
  <c r="AU104" i="1"/>
  <c r="AZ103" i="1"/>
  <c r="AW103" i="1"/>
  <c r="AV103" i="1"/>
  <c r="AU103" i="1"/>
  <c r="AZ102" i="1"/>
  <c r="AW102" i="1"/>
  <c r="AV102" i="1"/>
  <c r="AU102" i="1"/>
  <c r="AZ101" i="1"/>
  <c r="AW101" i="1"/>
  <c r="AV101" i="1"/>
  <c r="AU101" i="1"/>
  <c r="AZ100" i="1"/>
  <c r="AW100" i="1"/>
  <c r="AV100" i="1"/>
  <c r="AU100" i="1"/>
  <c r="AZ99" i="1"/>
  <c r="AW99" i="1"/>
  <c r="AV99" i="1"/>
  <c r="AU99" i="1"/>
  <c r="AZ98" i="1"/>
  <c r="AW98" i="1"/>
  <c r="AV98" i="1"/>
  <c r="AU98" i="1"/>
  <c r="AZ97" i="1"/>
  <c r="AW97" i="1"/>
  <c r="AV97" i="1"/>
  <c r="AU97" i="1"/>
  <c r="AZ96" i="1"/>
  <c r="AW96" i="1"/>
  <c r="AV96" i="1"/>
  <c r="AU96" i="1"/>
  <c r="AZ95" i="1"/>
  <c r="AW95" i="1"/>
  <c r="AV95" i="1"/>
  <c r="AU95" i="1"/>
  <c r="AZ94" i="1"/>
  <c r="AW94" i="1"/>
  <c r="AV94" i="1"/>
  <c r="AU94" i="1"/>
  <c r="AZ93" i="1"/>
  <c r="AW93" i="1"/>
  <c r="AV93" i="1"/>
  <c r="AU93" i="1"/>
  <c r="AZ92" i="1"/>
  <c r="AW92" i="1"/>
  <c r="AV92" i="1"/>
  <c r="AU92" i="1"/>
  <c r="AZ91" i="1"/>
  <c r="AW91" i="1"/>
  <c r="AV91" i="1"/>
  <c r="AU91" i="1"/>
  <c r="AZ90" i="1"/>
  <c r="AW90" i="1"/>
  <c r="AV90" i="1"/>
  <c r="AU90" i="1"/>
  <c r="AZ89" i="1"/>
  <c r="AW89" i="1"/>
  <c r="AV89" i="1"/>
  <c r="AU89" i="1"/>
  <c r="AZ88" i="1"/>
  <c r="AW88" i="1"/>
  <c r="AV88" i="1"/>
  <c r="AU88" i="1"/>
  <c r="AZ87" i="1"/>
  <c r="AW87" i="1"/>
  <c r="AV87" i="1"/>
  <c r="AU87" i="1"/>
  <c r="AZ86" i="1"/>
  <c r="AW86" i="1"/>
  <c r="AV86" i="1"/>
  <c r="AU86" i="1"/>
  <c r="AZ85" i="1"/>
  <c r="AW85" i="1"/>
  <c r="AV85" i="1"/>
  <c r="AU85" i="1"/>
  <c r="AZ84" i="1"/>
  <c r="AW84" i="1"/>
  <c r="AV84" i="1"/>
  <c r="AU84" i="1"/>
  <c r="AZ83" i="1"/>
  <c r="AW83" i="1"/>
  <c r="AV83" i="1"/>
  <c r="AU83" i="1"/>
  <c r="AZ82" i="1"/>
  <c r="AW82" i="1"/>
  <c r="AV82" i="1"/>
  <c r="AU82" i="1"/>
  <c r="AZ81" i="1"/>
  <c r="AW81" i="1"/>
  <c r="AV81" i="1"/>
  <c r="AU81" i="1"/>
  <c r="AZ80" i="1"/>
  <c r="AW80" i="1"/>
  <c r="AV80" i="1"/>
  <c r="AU80" i="1"/>
  <c r="AZ79" i="1"/>
  <c r="AW79" i="1"/>
  <c r="AV79" i="1"/>
  <c r="AU79" i="1"/>
  <c r="AZ78" i="1"/>
  <c r="AW78" i="1"/>
  <c r="AV78" i="1"/>
  <c r="AU78" i="1"/>
  <c r="AZ77" i="1"/>
  <c r="AW77" i="1"/>
  <c r="AV77" i="1"/>
  <c r="AU77" i="1"/>
  <c r="AZ76" i="1"/>
  <c r="AW76" i="1"/>
  <c r="AV76" i="1"/>
  <c r="AU76" i="1"/>
  <c r="AZ75" i="1"/>
  <c r="AW75" i="1"/>
  <c r="AV75" i="1"/>
  <c r="AU75" i="1"/>
  <c r="AZ74" i="1"/>
  <c r="AW74" i="1"/>
  <c r="AV74" i="1"/>
  <c r="AU74" i="1"/>
  <c r="AZ73" i="1"/>
  <c r="AW73" i="1"/>
  <c r="AV73" i="1"/>
  <c r="AU73" i="1"/>
  <c r="AZ72" i="1"/>
  <c r="AW72" i="1"/>
  <c r="AV72" i="1"/>
  <c r="AU72" i="1"/>
  <c r="AZ71" i="1"/>
  <c r="AW71" i="1"/>
  <c r="AV71" i="1"/>
  <c r="AU71" i="1"/>
  <c r="AZ70" i="1"/>
  <c r="AW70" i="1"/>
  <c r="AV70" i="1"/>
  <c r="AU70" i="1"/>
  <c r="AZ69" i="1"/>
  <c r="AW69" i="1"/>
  <c r="AV69" i="1"/>
  <c r="AU69" i="1"/>
  <c r="AZ68" i="1"/>
  <c r="AW68" i="1"/>
  <c r="AV68" i="1"/>
  <c r="AU68" i="1"/>
  <c r="AZ67" i="1"/>
  <c r="AW67" i="1"/>
  <c r="AV67" i="1"/>
  <c r="AU67" i="1"/>
  <c r="AZ66" i="1"/>
  <c r="AW66" i="1"/>
  <c r="AV66" i="1"/>
  <c r="AU66" i="1"/>
  <c r="AZ65" i="1"/>
  <c r="AW65" i="1"/>
  <c r="AV65" i="1"/>
  <c r="AU65" i="1"/>
  <c r="AZ64" i="1"/>
  <c r="AW64" i="1"/>
  <c r="AV64" i="1"/>
  <c r="AU64" i="1"/>
  <c r="AZ63" i="1"/>
  <c r="AW63" i="1"/>
  <c r="AV63" i="1"/>
  <c r="AU63" i="1"/>
  <c r="AZ62" i="1"/>
  <c r="AW62" i="1"/>
  <c r="AV62" i="1"/>
  <c r="AU62" i="1"/>
  <c r="AZ61" i="1"/>
  <c r="AW61" i="1"/>
  <c r="AV61" i="1"/>
  <c r="AU61" i="1"/>
  <c r="AZ60" i="1"/>
  <c r="AW60" i="1"/>
  <c r="AV60" i="1"/>
  <c r="AU60" i="1"/>
  <c r="AZ59" i="1"/>
  <c r="AW59" i="1"/>
  <c r="AV59" i="1"/>
  <c r="AU59" i="1"/>
  <c r="AZ58" i="1"/>
  <c r="AW58" i="1"/>
  <c r="AV58" i="1"/>
  <c r="AU58" i="1"/>
  <c r="AZ57" i="1"/>
  <c r="AW57" i="1"/>
  <c r="AV57" i="1"/>
  <c r="AU57" i="1"/>
  <c r="AZ56" i="1"/>
  <c r="AW56" i="1"/>
  <c r="AV56" i="1"/>
  <c r="AU56" i="1"/>
  <c r="AZ55" i="1"/>
  <c r="AW55" i="1"/>
  <c r="AV55" i="1"/>
  <c r="AU55" i="1"/>
  <c r="AZ54" i="1"/>
  <c r="AW54" i="1"/>
  <c r="AV54" i="1"/>
  <c r="AU54" i="1"/>
  <c r="AZ53" i="1"/>
  <c r="AW53" i="1"/>
  <c r="AV53" i="1"/>
  <c r="AU53" i="1"/>
  <c r="AZ52" i="1"/>
  <c r="AW52" i="1"/>
  <c r="AV52" i="1"/>
  <c r="AU52" i="1"/>
  <c r="AZ51" i="1"/>
  <c r="AW51" i="1"/>
  <c r="AV51" i="1"/>
  <c r="AU51" i="1"/>
  <c r="AZ50" i="1"/>
  <c r="AW50" i="1"/>
  <c r="AV50" i="1"/>
  <c r="AU50" i="1"/>
  <c r="AZ49" i="1"/>
  <c r="AW49" i="1"/>
  <c r="AV49" i="1"/>
  <c r="AU49" i="1"/>
  <c r="AZ48" i="1"/>
  <c r="AW48" i="1"/>
  <c r="AV48" i="1"/>
  <c r="AU48" i="1"/>
  <c r="AZ47" i="1"/>
  <c r="AW47" i="1"/>
  <c r="AV47" i="1"/>
  <c r="AU47" i="1"/>
  <c r="AZ46" i="1"/>
  <c r="AW46" i="1"/>
  <c r="AV46" i="1"/>
  <c r="AU46" i="1"/>
  <c r="AZ45" i="1"/>
  <c r="AW45" i="1"/>
  <c r="AV45" i="1"/>
  <c r="AU45" i="1"/>
  <c r="AZ44" i="1"/>
  <c r="AW44" i="1"/>
  <c r="AV44" i="1"/>
  <c r="AU44" i="1"/>
  <c r="AZ43" i="1"/>
  <c r="AW43" i="1"/>
  <c r="AV43" i="1"/>
  <c r="AU43" i="1"/>
  <c r="AZ42" i="1"/>
  <c r="AW42" i="1"/>
  <c r="AV42" i="1"/>
  <c r="AU42" i="1"/>
  <c r="AZ41" i="1"/>
  <c r="AW41" i="1"/>
  <c r="AV41" i="1"/>
  <c r="AU41" i="1"/>
  <c r="AZ40" i="1"/>
  <c r="AW40" i="1"/>
  <c r="AV40" i="1"/>
  <c r="AU40" i="1"/>
  <c r="AZ39" i="1"/>
  <c r="AW39" i="1"/>
  <c r="AV39" i="1"/>
  <c r="AU39" i="1"/>
  <c r="AZ38" i="1"/>
  <c r="AW38" i="1"/>
  <c r="AV38" i="1"/>
  <c r="AU38" i="1"/>
  <c r="AZ37" i="1"/>
  <c r="AW37" i="1"/>
  <c r="AV37" i="1"/>
  <c r="AU37" i="1"/>
  <c r="AZ36" i="1"/>
  <c r="AW36" i="1"/>
  <c r="AV36" i="1"/>
  <c r="AU36" i="1"/>
  <c r="AZ35" i="1"/>
  <c r="AW35" i="1"/>
  <c r="AV35" i="1"/>
  <c r="AU35" i="1"/>
  <c r="AZ34" i="1"/>
  <c r="AW34" i="1"/>
  <c r="AV34" i="1"/>
  <c r="AU34" i="1"/>
  <c r="AZ33" i="1"/>
  <c r="AW33" i="1"/>
  <c r="AV33" i="1"/>
  <c r="AU33" i="1"/>
  <c r="AZ32" i="1"/>
  <c r="AW32" i="1"/>
  <c r="AV32" i="1"/>
  <c r="AU32" i="1"/>
  <c r="AZ31" i="1"/>
  <c r="AW31" i="1"/>
  <c r="AV31" i="1"/>
  <c r="AU31" i="1"/>
  <c r="AZ30" i="1"/>
  <c r="AW30" i="1"/>
  <c r="AV30" i="1"/>
  <c r="AU30" i="1"/>
  <c r="AZ29" i="1"/>
  <c r="AW29" i="1"/>
  <c r="AV29" i="1"/>
  <c r="AU29" i="1"/>
  <c r="AZ28" i="1"/>
  <c r="AW28" i="1"/>
  <c r="AV28" i="1"/>
  <c r="AU28" i="1"/>
  <c r="AZ27" i="1"/>
  <c r="AW27" i="1"/>
  <c r="AV27" i="1"/>
  <c r="AU27" i="1"/>
  <c r="AZ26" i="1"/>
  <c r="AW26" i="1"/>
  <c r="AV26" i="1"/>
  <c r="AU26" i="1"/>
  <c r="AZ25" i="1"/>
  <c r="AW25" i="1"/>
  <c r="AV25" i="1"/>
  <c r="AU25" i="1"/>
  <c r="AZ24" i="1"/>
  <c r="AW24" i="1"/>
  <c r="AV24" i="1"/>
  <c r="AU24" i="1"/>
  <c r="AZ23" i="1"/>
  <c r="AW23" i="1"/>
  <c r="AV23" i="1"/>
  <c r="AU23" i="1"/>
  <c r="AZ22" i="1"/>
  <c r="AW22" i="1"/>
  <c r="AV22" i="1"/>
  <c r="AU22" i="1"/>
  <c r="AZ21" i="1"/>
  <c r="AW21" i="1"/>
  <c r="AV21" i="1"/>
  <c r="AU21" i="1"/>
  <c r="AZ20" i="1"/>
  <c r="AW20" i="1"/>
  <c r="AV20" i="1"/>
  <c r="AU20" i="1"/>
  <c r="AZ19" i="1"/>
  <c r="AW19" i="1"/>
  <c r="AV19" i="1"/>
  <c r="AU19" i="1"/>
  <c r="AZ18" i="1"/>
  <c r="AW18" i="1"/>
  <c r="AV18" i="1"/>
  <c r="AU18" i="1"/>
  <c r="AZ17" i="1"/>
  <c r="AW17" i="1"/>
  <c r="AV17" i="1"/>
  <c r="AU17" i="1"/>
  <c r="AZ16" i="1"/>
  <c r="AW16" i="1"/>
  <c r="AV16" i="1"/>
  <c r="AU16" i="1"/>
  <c r="AZ15" i="1"/>
  <c r="AW15" i="1"/>
  <c r="AV15" i="1"/>
  <c r="AU15" i="1"/>
  <c r="AZ14" i="1"/>
  <c r="AW14" i="1"/>
  <c r="AV14" i="1"/>
  <c r="AU14" i="1"/>
  <c r="AZ13" i="1"/>
  <c r="AW13" i="1"/>
  <c r="AV13" i="1"/>
  <c r="AU13" i="1"/>
  <c r="AZ12" i="1"/>
  <c r="AW12" i="1"/>
  <c r="AV12" i="1"/>
  <c r="AU12" i="1"/>
  <c r="AZ11" i="1"/>
  <c r="AW11" i="1"/>
  <c r="AV11" i="1"/>
  <c r="AU11" i="1"/>
  <c r="AZ10" i="1"/>
  <c r="AW10" i="1"/>
  <c r="AV10" i="1"/>
  <c r="AU10" i="1"/>
  <c r="AZ9" i="1"/>
  <c r="AW9" i="1"/>
  <c r="AV9" i="1"/>
  <c r="AU9" i="1"/>
  <c r="AZ8" i="1"/>
  <c r="AW8" i="1"/>
  <c r="AV8" i="1"/>
  <c r="AU8" i="1"/>
  <c r="AZ7" i="1"/>
  <c r="AW7" i="1"/>
  <c r="AV7" i="1"/>
  <c r="AU7" i="1"/>
  <c r="AZ6" i="1"/>
  <c r="AW6" i="1"/>
  <c r="AV6" i="1"/>
  <c r="AU6" i="1"/>
  <c r="AZ5" i="1"/>
  <c r="AW5" i="1"/>
  <c r="AV5" i="1"/>
  <c r="AU5" i="1"/>
  <c r="AZ4" i="1"/>
  <c r="AW4" i="1"/>
  <c r="AV4" i="1"/>
  <c r="AU4" i="1"/>
  <c r="AZ3" i="1"/>
  <c r="AW3" i="1"/>
  <c r="AV3" i="1"/>
  <c r="AU3" i="1"/>
  <c r="AZ2" i="1"/>
  <c r="AW2" i="1"/>
  <c r="AV2" i="1"/>
  <c r="AU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R243" i="1"/>
  <c r="S243" i="1" s="1"/>
  <c r="R242" i="1"/>
  <c r="S242" i="1" s="1"/>
  <c r="R241" i="1"/>
  <c r="S241" i="1" s="1"/>
  <c r="R240" i="1"/>
  <c r="S240" i="1" s="1"/>
  <c r="R239" i="1"/>
  <c r="S239" i="1" s="1"/>
  <c r="R238" i="1"/>
  <c r="S238" i="1" s="1"/>
  <c r="R237" i="1"/>
  <c r="S237" i="1" s="1"/>
  <c r="R236" i="1"/>
  <c r="S236" i="1" s="1"/>
  <c r="R235" i="1"/>
  <c r="S235" i="1" s="1"/>
  <c r="R234" i="1"/>
  <c r="S234" i="1" s="1"/>
  <c r="R233" i="1"/>
  <c r="S233" i="1" s="1"/>
  <c r="R232" i="1"/>
  <c r="S232" i="1" s="1"/>
  <c r="R231" i="1"/>
  <c r="S231" i="1" s="1"/>
  <c r="R230" i="1"/>
  <c r="S230" i="1" s="1"/>
  <c r="R229" i="1"/>
  <c r="S229" i="1" s="1"/>
  <c r="R228" i="1"/>
  <c r="S228" i="1" s="1"/>
  <c r="R227" i="1"/>
  <c r="S227" i="1" s="1"/>
  <c r="R226" i="1"/>
  <c r="S226" i="1" s="1"/>
  <c r="R225" i="1"/>
  <c r="S225" i="1" s="1"/>
  <c r="R224" i="1"/>
  <c r="S224" i="1" s="1"/>
  <c r="R223" i="1"/>
  <c r="S223" i="1" s="1"/>
  <c r="R222" i="1"/>
  <c r="S222" i="1" s="1"/>
  <c r="R221" i="1"/>
  <c r="S221" i="1" s="1"/>
  <c r="R220" i="1"/>
  <c r="S220" i="1" s="1"/>
  <c r="R219" i="1"/>
  <c r="S219" i="1" s="1"/>
  <c r="R218" i="1"/>
  <c r="S218" i="1" s="1"/>
  <c r="R217" i="1"/>
  <c r="S217" i="1" s="1"/>
  <c r="R216" i="1"/>
  <c r="S216" i="1" s="1"/>
  <c r="R215" i="1"/>
  <c r="S215" i="1" s="1"/>
  <c r="R214" i="1"/>
  <c r="S214" i="1" s="1"/>
  <c r="R213" i="1"/>
  <c r="S213" i="1" s="1"/>
  <c r="R212" i="1"/>
  <c r="S212" i="1" s="1"/>
  <c r="R211" i="1"/>
  <c r="S211" i="1" s="1"/>
  <c r="R210" i="1"/>
  <c r="S210" i="1" s="1"/>
  <c r="R209" i="1"/>
  <c r="S209" i="1" s="1"/>
  <c r="R208" i="1"/>
  <c r="S208" i="1" s="1"/>
  <c r="R207" i="1"/>
  <c r="S207" i="1" s="1"/>
  <c r="R206" i="1"/>
  <c r="S206" i="1" s="1"/>
  <c r="R205" i="1"/>
  <c r="S205" i="1" s="1"/>
  <c r="R204" i="1"/>
  <c r="S204" i="1" s="1"/>
  <c r="R203" i="1"/>
  <c r="S203" i="1" s="1"/>
  <c r="R202" i="1"/>
  <c r="S202" i="1" s="1"/>
  <c r="R201" i="1"/>
  <c r="S201" i="1" s="1"/>
  <c r="R200" i="1"/>
  <c r="S200" i="1" s="1"/>
  <c r="R199" i="1"/>
  <c r="S199" i="1" s="1"/>
  <c r="R198" i="1"/>
  <c r="S198" i="1" s="1"/>
  <c r="R197" i="1"/>
  <c r="S197" i="1" s="1"/>
  <c r="R196" i="1"/>
  <c r="S196" i="1" s="1"/>
  <c r="R195" i="1"/>
  <c r="S195" i="1" s="1"/>
  <c r="R194" i="1"/>
  <c r="S194" i="1" s="1"/>
  <c r="R193" i="1"/>
  <c r="S193" i="1" s="1"/>
  <c r="R192" i="1"/>
  <c r="S192" i="1" s="1"/>
  <c r="R191" i="1"/>
  <c r="S191" i="1" s="1"/>
  <c r="R190" i="1"/>
  <c r="S190" i="1" s="1"/>
  <c r="R189" i="1"/>
  <c r="S189" i="1" s="1"/>
  <c r="R188" i="1"/>
  <c r="S188" i="1" s="1"/>
  <c r="R187" i="1"/>
  <c r="S187" i="1" s="1"/>
  <c r="R185" i="1"/>
  <c r="S185" i="1" s="1"/>
  <c r="R184" i="1"/>
  <c r="S184" i="1" s="1"/>
  <c r="R183" i="1"/>
  <c r="S183" i="1" s="1"/>
  <c r="R182" i="1"/>
  <c r="S182" i="1" s="1"/>
  <c r="R181" i="1"/>
  <c r="S181" i="1" s="1"/>
  <c r="R180" i="1"/>
  <c r="S180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3" i="1"/>
  <c r="S173" i="1" s="1"/>
  <c r="R172" i="1"/>
  <c r="S172" i="1" s="1"/>
  <c r="R171" i="1"/>
  <c r="S171" i="1" s="1"/>
  <c r="R170" i="1"/>
  <c r="S170" i="1" s="1"/>
  <c r="R169" i="1"/>
  <c r="S169" i="1" s="1"/>
  <c r="R168" i="1"/>
  <c r="S168" i="1" s="1"/>
  <c r="R167" i="1"/>
  <c r="S167" i="1" s="1"/>
  <c r="R166" i="1"/>
  <c r="S166" i="1" s="1"/>
  <c r="R164" i="1"/>
  <c r="S164" i="1" s="1"/>
  <c r="R163" i="1"/>
  <c r="S163" i="1" s="1"/>
  <c r="R162" i="1"/>
  <c r="S162" i="1" s="1"/>
  <c r="R161" i="1"/>
  <c r="S161" i="1" s="1"/>
  <c r="R160" i="1"/>
  <c r="S160" i="1" s="1"/>
  <c r="R159" i="1"/>
  <c r="S159" i="1" s="1"/>
  <c r="R158" i="1"/>
  <c r="S158" i="1" s="1"/>
  <c r="R157" i="1"/>
  <c r="S157" i="1" s="1"/>
  <c r="R156" i="1"/>
  <c r="S156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6" i="1"/>
  <c r="S146" i="1" s="1"/>
  <c r="R145" i="1"/>
  <c r="S145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AX72" i="1" l="1"/>
  <c r="AY72" i="1" s="1"/>
  <c r="AX74" i="1"/>
  <c r="AY74" i="1" s="1"/>
  <c r="AX76" i="1"/>
  <c r="AY76" i="1" s="1"/>
  <c r="AX78" i="1"/>
  <c r="AY78" i="1" s="1"/>
  <c r="AX86" i="1"/>
  <c r="AY86" i="1" s="1"/>
  <c r="AX88" i="1"/>
  <c r="AY88" i="1" s="1"/>
  <c r="AX90" i="1"/>
  <c r="AY90" i="1" s="1"/>
  <c r="AX92" i="1"/>
  <c r="AY92" i="1" s="1"/>
  <c r="AX106" i="1"/>
  <c r="AY106" i="1" s="1"/>
  <c r="AX108" i="1"/>
  <c r="AY108" i="1" s="1"/>
  <c r="AX110" i="1"/>
  <c r="AX93" i="1"/>
  <c r="AY93" i="1" s="1"/>
  <c r="AX95" i="1"/>
  <c r="AY95" i="1" s="1"/>
  <c r="AX11" i="1"/>
  <c r="AY11" i="1" s="1"/>
  <c r="AX13" i="1"/>
  <c r="AY13" i="1" s="1"/>
  <c r="AX41" i="1"/>
  <c r="AY41" i="1" s="1"/>
  <c r="AX2" i="1"/>
  <c r="AY2" i="1" s="1"/>
  <c r="AX3" i="1"/>
  <c r="AY3" i="1" s="1"/>
  <c r="AX65" i="1"/>
  <c r="AY65" i="1" s="1"/>
  <c r="AX102" i="1"/>
  <c r="AY102" i="1" s="1"/>
  <c r="AX59" i="1"/>
  <c r="AY59" i="1" s="1"/>
  <c r="AX61" i="1"/>
  <c r="AY61" i="1" s="1"/>
  <c r="AX63" i="1"/>
  <c r="AY63" i="1" s="1"/>
  <c r="AX79" i="1"/>
  <c r="AY79" i="1" s="1"/>
  <c r="AX81" i="1"/>
  <c r="AY81" i="1" s="1"/>
  <c r="AX118" i="1"/>
  <c r="AY118" i="1" s="1"/>
  <c r="AX120" i="1"/>
  <c r="AY120" i="1" s="1"/>
  <c r="AX43" i="1"/>
  <c r="AY43" i="1" s="1"/>
  <c r="AX29" i="1"/>
  <c r="AY29" i="1" s="1"/>
  <c r="AX30" i="1"/>
  <c r="AY30" i="1" s="1"/>
  <c r="AX31" i="1"/>
  <c r="AY31" i="1" s="1"/>
  <c r="AX32" i="1"/>
  <c r="AY32" i="1" s="1"/>
  <c r="AX33" i="1"/>
  <c r="AY33" i="1" s="1"/>
  <c r="AX37" i="1"/>
  <c r="AY37" i="1" s="1"/>
  <c r="AX38" i="1"/>
  <c r="AY38" i="1" s="1"/>
  <c r="AX39" i="1"/>
  <c r="AY39" i="1" s="1"/>
  <c r="AX40" i="1"/>
  <c r="AY40" i="1" s="1"/>
  <c r="AX5" i="1"/>
  <c r="AY5" i="1" s="1"/>
  <c r="AX19" i="1"/>
  <c r="AY19" i="1" s="1"/>
  <c r="AX25" i="1"/>
  <c r="AY25" i="1" s="1"/>
  <c r="AX8" i="1"/>
  <c r="AY8" i="1" s="1"/>
  <c r="AX9" i="1"/>
  <c r="AY9" i="1" s="1"/>
  <c r="AX10" i="1"/>
  <c r="AY10" i="1" s="1"/>
  <c r="AX21" i="1"/>
  <c r="AY21" i="1" s="1"/>
  <c r="AX50" i="1"/>
  <c r="AY50" i="1" s="1"/>
  <c r="AX52" i="1"/>
  <c r="AY52" i="1" s="1"/>
  <c r="AX7" i="1"/>
  <c r="AY7" i="1" s="1"/>
  <c r="AX15" i="1"/>
  <c r="AY15" i="1" s="1"/>
  <c r="AX16" i="1"/>
  <c r="AY16" i="1" s="1"/>
  <c r="AX17" i="1"/>
  <c r="AY17" i="1" s="1"/>
  <c r="AX18" i="1"/>
  <c r="AY18" i="1" s="1"/>
  <c r="AX27" i="1"/>
  <c r="AY27" i="1" s="1"/>
  <c r="AX45" i="1"/>
  <c r="AY45" i="1" s="1"/>
  <c r="AX47" i="1"/>
  <c r="AY47" i="1" s="1"/>
  <c r="AX49" i="1"/>
  <c r="AY49" i="1" s="1"/>
  <c r="AX23" i="1"/>
  <c r="AY23" i="1" s="1"/>
  <c r="AX24" i="1"/>
  <c r="AY24" i="1" s="1"/>
  <c r="AX35" i="1"/>
  <c r="AY35" i="1" s="1"/>
  <c r="AX67" i="1"/>
  <c r="AY67" i="1" s="1"/>
  <c r="AX69" i="1"/>
  <c r="AY69" i="1" s="1"/>
  <c r="AX83" i="1"/>
  <c r="AY83" i="1" s="1"/>
  <c r="AX97" i="1"/>
  <c r="AY97" i="1" s="1"/>
  <c r="AX99" i="1"/>
  <c r="AY99" i="1" s="1"/>
  <c r="AX103" i="1"/>
  <c r="AY103" i="1" s="1"/>
  <c r="AX113" i="1"/>
  <c r="AY113" i="1" s="1"/>
  <c r="AX115" i="1"/>
  <c r="AY115" i="1" s="1"/>
  <c r="AX54" i="1"/>
  <c r="AY54" i="1" s="1"/>
  <c r="AX56" i="1"/>
  <c r="AY56" i="1" s="1"/>
  <c r="N127" i="1"/>
  <c r="O127" i="1" s="1"/>
  <c r="N131" i="1"/>
  <c r="O131" i="1" s="1"/>
  <c r="N225" i="1"/>
  <c r="O225" i="1" s="1"/>
  <c r="N241" i="1"/>
  <c r="O241" i="1" s="1"/>
  <c r="AX4" i="1"/>
  <c r="AY4" i="1" s="1"/>
  <c r="AX12" i="1"/>
  <c r="AY12" i="1" s="1"/>
  <c r="AX20" i="1"/>
  <c r="AY20" i="1" s="1"/>
  <c r="AX26" i="1"/>
  <c r="AY26" i="1" s="1"/>
  <c r="AX34" i="1"/>
  <c r="AY34" i="1" s="1"/>
  <c r="AX42" i="1"/>
  <c r="AY42" i="1" s="1"/>
  <c r="AX44" i="1"/>
  <c r="AY44" i="1" s="1"/>
  <c r="AX51" i="1"/>
  <c r="AY51" i="1" s="1"/>
  <c r="AX53" i="1"/>
  <c r="AY53" i="1" s="1"/>
  <c r="AX58" i="1"/>
  <c r="AY58" i="1" s="1"/>
  <c r="AX60" i="1"/>
  <c r="AY60" i="1" s="1"/>
  <c r="AX66" i="1"/>
  <c r="AY66" i="1" s="1"/>
  <c r="AX71" i="1"/>
  <c r="AY71" i="1" s="1"/>
  <c r="AX73" i="1"/>
  <c r="AY73" i="1" s="1"/>
  <c r="AX80" i="1"/>
  <c r="AY80" i="1" s="1"/>
  <c r="AX82" i="1"/>
  <c r="AY82" i="1" s="1"/>
  <c r="AX85" i="1"/>
  <c r="AY85" i="1" s="1"/>
  <c r="AX87" i="1"/>
  <c r="AY87" i="1" s="1"/>
  <c r="AX94" i="1"/>
  <c r="AY94" i="1" s="1"/>
  <c r="AX96" i="1"/>
  <c r="AY96" i="1" s="1"/>
  <c r="AX101" i="1"/>
  <c r="AY101" i="1" s="1"/>
  <c r="AX105" i="1"/>
  <c r="AY105" i="1" s="1"/>
  <c r="AX107" i="1"/>
  <c r="AY107" i="1" s="1"/>
  <c r="AX111" i="1"/>
  <c r="AX117" i="1"/>
  <c r="AY117" i="1" s="1"/>
  <c r="AX119" i="1"/>
  <c r="AY119" i="1" s="1"/>
  <c r="AX121" i="1"/>
  <c r="AY121" i="1" s="1"/>
  <c r="AX6" i="1"/>
  <c r="AY6" i="1" s="1"/>
  <c r="AX14" i="1"/>
  <c r="AY14" i="1" s="1"/>
  <c r="AX22" i="1"/>
  <c r="AY22" i="1" s="1"/>
  <c r="AX28" i="1"/>
  <c r="AY28" i="1" s="1"/>
  <c r="AX36" i="1"/>
  <c r="AY36" i="1" s="1"/>
  <c r="AX46" i="1"/>
  <c r="AY46" i="1" s="1"/>
  <c r="AX48" i="1"/>
  <c r="AY48" i="1" s="1"/>
  <c r="AX55" i="1"/>
  <c r="AY55" i="1" s="1"/>
  <c r="AX57" i="1"/>
  <c r="AY57" i="1" s="1"/>
  <c r="AX62" i="1"/>
  <c r="AY62" i="1" s="1"/>
  <c r="AX64" i="1"/>
  <c r="AY64" i="1" s="1"/>
  <c r="AX68" i="1"/>
  <c r="AY68" i="1" s="1"/>
  <c r="AX70" i="1"/>
  <c r="AY70" i="1" s="1"/>
  <c r="AX75" i="1"/>
  <c r="AY75" i="1" s="1"/>
  <c r="AX77" i="1"/>
  <c r="AY77" i="1" s="1"/>
  <c r="AX84" i="1"/>
  <c r="AY84" i="1" s="1"/>
  <c r="AX89" i="1"/>
  <c r="AY89" i="1" s="1"/>
  <c r="AX91" i="1"/>
  <c r="AY91" i="1" s="1"/>
  <c r="AX98" i="1"/>
  <c r="AY98" i="1" s="1"/>
  <c r="AX100" i="1"/>
  <c r="AY100" i="1" s="1"/>
  <c r="AX104" i="1"/>
  <c r="AY104" i="1" s="1"/>
  <c r="AX109" i="1"/>
  <c r="AY109" i="1" s="1"/>
  <c r="AX112" i="1"/>
  <c r="AY112" i="1" s="1"/>
  <c r="AX114" i="1"/>
  <c r="AY114" i="1" s="1"/>
  <c r="AX116" i="1"/>
  <c r="AY116" i="1" s="1"/>
  <c r="N140" i="1"/>
  <c r="O140" i="1" s="1"/>
  <c r="N132" i="1"/>
  <c r="O132" i="1" s="1"/>
  <c r="N154" i="1"/>
  <c r="O154" i="1" s="1"/>
  <c r="N162" i="1"/>
  <c r="O162" i="1" s="1"/>
  <c r="N147" i="1"/>
  <c r="O147" i="1" s="1"/>
  <c r="N159" i="1"/>
  <c r="O159" i="1" s="1"/>
  <c r="N164" i="1"/>
  <c r="O164" i="1" s="1"/>
  <c r="N213" i="1"/>
  <c r="O213" i="1" s="1"/>
  <c r="N237" i="1"/>
  <c r="O237" i="1" s="1"/>
  <c r="N192" i="1"/>
  <c r="O192" i="1" s="1"/>
  <c r="N146" i="1"/>
  <c r="O146" i="1" s="1"/>
  <c r="N205" i="1"/>
  <c r="O205" i="1" s="1"/>
  <c r="N207" i="1"/>
  <c r="O207" i="1" s="1"/>
  <c r="N153" i="1"/>
  <c r="O153" i="1" s="1"/>
  <c r="N157" i="1"/>
  <c r="O157" i="1" s="1"/>
  <c r="N175" i="1"/>
  <c r="O175" i="1" s="1"/>
  <c r="N183" i="1"/>
  <c r="O183" i="1" s="1"/>
  <c r="N234" i="1"/>
  <c r="O234" i="1" s="1"/>
  <c r="N236" i="1"/>
  <c r="O236" i="1" s="1"/>
  <c r="N240" i="1"/>
  <c r="O240" i="1" s="1"/>
  <c r="N137" i="1"/>
  <c r="O137" i="1" s="1"/>
  <c r="N142" i="1"/>
  <c r="O142" i="1" s="1"/>
  <c r="N191" i="1"/>
  <c r="O191" i="1" s="1"/>
  <c r="N195" i="1"/>
  <c r="O195" i="1" s="1"/>
  <c r="N203" i="1"/>
  <c r="O203" i="1" s="1"/>
  <c r="N215" i="1"/>
  <c r="O215" i="1" s="1"/>
  <c r="N217" i="1"/>
  <c r="O217" i="1" s="1"/>
  <c r="N124" i="1"/>
  <c r="O124" i="1" s="1"/>
  <c r="N126" i="1"/>
  <c r="O126" i="1" s="1"/>
  <c r="N158" i="1"/>
  <c r="O158" i="1" s="1"/>
  <c r="N163" i="1"/>
  <c r="O163" i="1" s="1"/>
  <c r="N184" i="1"/>
  <c r="O184" i="1" s="1"/>
  <c r="N188" i="1"/>
  <c r="O188" i="1" s="1"/>
  <c r="N190" i="1"/>
  <c r="O190" i="1" s="1"/>
  <c r="N199" i="1"/>
  <c r="O199" i="1" s="1"/>
  <c r="N202" i="1"/>
  <c r="O202" i="1" s="1"/>
  <c r="N206" i="1"/>
  <c r="O206" i="1" s="1"/>
  <c r="N208" i="1"/>
  <c r="O208" i="1" s="1"/>
  <c r="N209" i="1"/>
  <c r="O209" i="1" s="1"/>
  <c r="N212" i="1"/>
  <c r="O212" i="1" s="1"/>
  <c r="N227" i="1"/>
  <c r="O227" i="1" s="1"/>
  <c r="N233" i="1"/>
  <c r="O233" i="1" s="1"/>
  <c r="N235" i="1"/>
  <c r="O235" i="1" s="1"/>
  <c r="N136" i="1"/>
  <c r="O136" i="1" s="1"/>
  <c r="N148" i="1"/>
  <c r="O148" i="1" s="1"/>
  <c r="N150" i="1"/>
  <c r="O150" i="1" s="1"/>
  <c r="N152" i="1"/>
  <c r="O152" i="1" s="1"/>
  <c r="N166" i="1"/>
  <c r="O166" i="1" s="1"/>
  <c r="N170" i="1"/>
  <c r="O170" i="1" s="1"/>
  <c r="N171" i="1"/>
  <c r="O171" i="1" s="1"/>
  <c r="N178" i="1"/>
  <c r="O178" i="1" s="1"/>
  <c r="N179" i="1"/>
  <c r="O179" i="1" s="1"/>
  <c r="N218" i="1"/>
  <c r="O218" i="1" s="1"/>
  <c r="N220" i="1"/>
  <c r="O220" i="1" s="1"/>
  <c r="N222" i="1"/>
  <c r="O222" i="1" s="1"/>
  <c r="N224" i="1"/>
  <c r="O224" i="1" s="1"/>
  <c r="N243" i="1"/>
  <c r="O243" i="1" s="1"/>
  <c r="N210" i="1"/>
  <c r="O210" i="1" s="1"/>
  <c r="N238" i="1"/>
  <c r="O238" i="1" s="1"/>
  <c r="N129" i="1"/>
  <c r="O129" i="1" s="1"/>
  <c r="N134" i="1"/>
  <c r="O134" i="1" s="1"/>
  <c r="N139" i="1"/>
  <c r="O139" i="1" s="1"/>
  <c r="N144" i="1"/>
  <c r="O144" i="1" s="1"/>
  <c r="N161" i="1"/>
  <c r="O161" i="1" s="1"/>
  <c r="N168" i="1"/>
  <c r="O168" i="1" s="1"/>
  <c r="N173" i="1"/>
  <c r="O173" i="1" s="1"/>
  <c r="N200" i="1"/>
  <c r="O200" i="1" s="1"/>
  <c r="N204" i="1"/>
  <c r="O204" i="1" s="1"/>
  <c r="N229" i="1"/>
  <c r="O229" i="1" s="1"/>
  <c r="N128" i="1"/>
  <c r="O128" i="1" s="1"/>
  <c r="N133" i="1"/>
  <c r="O133" i="1" s="1"/>
  <c r="N138" i="1"/>
  <c r="O138" i="1" s="1"/>
  <c r="N143" i="1"/>
  <c r="O143" i="1" s="1"/>
  <c r="N145" i="1"/>
  <c r="O145" i="1" s="1"/>
  <c r="N151" i="1"/>
  <c r="O151" i="1" s="1"/>
  <c r="N156" i="1"/>
  <c r="O156" i="1" s="1"/>
  <c r="N176" i="1"/>
  <c r="O176" i="1" s="1"/>
  <c r="N181" i="1"/>
  <c r="O181" i="1" s="1"/>
  <c r="N125" i="1"/>
  <c r="O125" i="1" s="1"/>
  <c r="N130" i="1"/>
  <c r="O130" i="1" s="1"/>
  <c r="N135" i="1"/>
  <c r="O135" i="1" s="1"/>
  <c r="N141" i="1"/>
  <c r="O141" i="1" s="1"/>
  <c r="N149" i="1"/>
  <c r="O149" i="1" s="1"/>
  <c r="N155" i="1"/>
  <c r="O155" i="1" s="1"/>
  <c r="N160" i="1"/>
  <c r="O160" i="1" s="1"/>
  <c r="N165" i="1"/>
  <c r="O165" i="1" s="1"/>
  <c r="N167" i="1"/>
  <c r="O167" i="1" s="1"/>
  <c r="N172" i="1"/>
  <c r="O172" i="1" s="1"/>
  <c r="N177" i="1"/>
  <c r="O177" i="1" s="1"/>
  <c r="N182" i="1"/>
  <c r="O182" i="1" s="1"/>
  <c r="N186" i="1"/>
  <c r="O186" i="1" s="1"/>
  <c r="N189" i="1"/>
  <c r="O189" i="1" s="1"/>
  <c r="N194" i="1"/>
  <c r="O194" i="1" s="1"/>
  <c r="N201" i="1"/>
  <c r="O201" i="1" s="1"/>
  <c r="N221" i="1"/>
  <c r="O221" i="1" s="1"/>
  <c r="N226" i="1"/>
  <c r="O226" i="1" s="1"/>
  <c r="N228" i="1"/>
  <c r="O228" i="1" s="1"/>
  <c r="N230" i="1"/>
  <c r="O230" i="1" s="1"/>
  <c r="N232" i="1"/>
  <c r="O232" i="1" s="1"/>
  <c r="N169" i="1"/>
  <c r="O169" i="1" s="1"/>
  <c r="N174" i="1"/>
  <c r="O174" i="1" s="1"/>
  <c r="N180" i="1"/>
  <c r="O180" i="1" s="1"/>
  <c r="N185" i="1"/>
  <c r="O185" i="1" s="1"/>
  <c r="N187" i="1"/>
  <c r="O187" i="1" s="1"/>
  <c r="N193" i="1"/>
  <c r="O193" i="1" s="1"/>
  <c r="N196" i="1"/>
  <c r="O196" i="1" s="1"/>
  <c r="N198" i="1"/>
  <c r="O198" i="1" s="1"/>
  <c r="N214" i="1"/>
  <c r="O214" i="1" s="1"/>
  <c r="N216" i="1"/>
  <c r="O216" i="1" s="1"/>
  <c r="N223" i="1"/>
  <c r="O223" i="1" s="1"/>
  <c r="N242" i="1"/>
  <c r="O242" i="1" s="1"/>
  <c r="N197" i="1"/>
  <c r="O197" i="1" s="1"/>
  <c r="N211" i="1"/>
  <c r="O211" i="1" s="1"/>
  <c r="N219" i="1"/>
  <c r="O219" i="1" s="1"/>
  <c r="N231" i="1"/>
  <c r="O231" i="1" s="1"/>
  <c r="N239" i="1"/>
  <c r="O239" i="1" s="1"/>
  <c r="M121" i="1" l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N120" i="1" l="1"/>
  <c r="O120" i="1" s="1"/>
  <c r="U242" i="1" s="1"/>
  <c r="N116" i="1"/>
  <c r="O116" i="1" s="1"/>
  <c r="U238" i="1" s="1"/>
  <c r="N112" i="1"/>
  <c r="O112" i="1" s="1"/>
  <c r="U234" i="1" s="1"/>
  <c r="N108" i="1"/>
  <c r="O108" i="1" s="1"/>
  <c r="U230" i="1" s="1"/>
  <c r="N104" i="1"/>
  <c r="O104" i="1" s="1"/>
  <c r="U226" i="1" s="1"/>
  <c r="N100" i="1"/>
  <c r="O100" i="1" s="1"/>
  <c r="U222" i="1" s="1"/>
  <c r="N96" i="1"/>
  <c r="O96" i="1" s="1"/>
  <c r="U218" i="1" s="1"/>
  <c r="N92" i="1"/>
  <c r="O92" i="1" s="1"/>
  <c r="U214" i="1" s="1"/>
  <c r="N88" i="1"/>
  <c r="O88" i="1" s="1"/>
  <c r="U210" i="1" s="1"/>
  <c r="N84" i="1"/>
  <c r="O84" i="1" s="1"/>
  <c r="U206" i="1" s="1"/>
  <c r="N82" i="1"/>
  <c r="O82" i="1" s="1"/>
  <c r="U204" i="1" s="1"/>
  <c r="N78" i="1"/>
  <c r="O78" i="1" s="1"/>
  <c r="U200" i="1" s="1"/>
  <c r="N74" i="1"/>
  <c r="O74" i="1" s="1"/>
  <c r="U196" i="1" s="1"/>
  <c r="N70" i="1"/>
  <c r="O70" i="1" s="1"/>
  <c r="U192" i="1" s="1"/>
  <c r="N66" i="1"/>
  <c r="O66" i="1" s="1"/>
  <c r="U188" i="1" s="1"/>
  <c r="N61" i="1"/>
  <c r="O61" i="1" s="1"/>
  <c r="U183" i="1" s="1"/>
  <c r="N57" i="1"/>
  <c r="O57" i="1" s="1"/>
  <c r="U179" i="1" s="1"/>
  <c r="N53" i="1"/>
  <c r="O53" i="1" s="1"/>
  <c r="U175" i="1" s="1"/>
  <c r="N49" i="1"/>
  <c r="O49" i="1" s="1"/>
  <c r="U171" i="1" s="1"/>
  <c r="N45" i="1"/>
  <c r="O45" i="1" s="1"/>
  <c r="U167" i="1" s="1"/>
  <c r="N40" i="1"/>
  <c r="O40" i="1" s="1"/>
  <c r="U162" i="1" s="1"/>
  <c r="N36" i="1"/>
  <c r="O36" i="1" s="1"/>
  <c r="U158" i="1" s="1"/>
  <c r="N32" i="1"/>
  <c r="O32" i="1" s="1"/>
  <c r="U154" i="1" s="1"/>
  <c r="N28" i="1"/>
  <c r="O28" i="1" s="1"/>
  <c r="U150" i="1" s="1"/>
  <c r="N24" i="1"/>
  <c r="O24" i="1" s="1"/>
  <c r="U146" i="1" s="1"/>
  <c r="N22" i="1"/>
  <c r="O22" i="1" s="1"/>
  <c r="U144" i="1" s="1"/>
  <c r="N18" i="1"/>
  <c r="O18" i="1" s="1"/>
  <c r="U140" i="1" s="1"/>
  <c r="N14" i="1"/>
  <c r="O14" i="1" s="1"/>
  <c r="U136" i="1" s="1"/>
  <c r="N10" i="1"/>
  <c r="O10" i="1" s="1"/>
  <c r="U132" i="1" s="1"/>
  <c r="N6" i="1"/>
  <c r="O6" i="1" s="1"/>
  <c r="U128" i="1" s="1"/>
  <c r="N2" i="1"/>
  <c r="O2" i="1" s="1"/>
  <c r="U124" i="1" s="1"/>
  <c r="N119" i="1"/>
  <c r="O119" i="1" s="1"/>
  <c r="U241" i="1" s="1"/>
  <c r="N115" i="1"/>
  <c r="O115" i="1" s="1"/>
  <c r="U237" i="1" s="1"/>
  <c r="N111" i="1"/>
  <c r="O111" i="1" s="1"/>
  <c r="U233" i="1" s="1"/>
  <c r="N107" i="1"/>
  <c r="O107" i="1" s="1"/>
  <c r="U229" i="1" s="1"/>
  <c r="N103" i="1"/>
  <c r="O103" i="1" s="1"/>
  <c r="U225" i="1" s="1"/>
  <c r="N99" i="1"/>
  <c r="O99" i="1" s="1"/>
  <c r="U221" i="1" s="1"/>
  <c r="N95" i="1"/>
  <c r="O95" i="1" s="1"/>
  <c r="U217" i="1" s="1"/>
  <c r="N91" i="1"/>
  <c r="O91" i="1" s="1"/>
  <c r="U213" i="1" s="1"/>
  <c r="N87" i="1"/>
  <c r="O87" i="1" s="1"/>
  <c r="U209" i="1" s="1"/>
  <c r="N83" i="1"/>
  <c r="O83" i="1" s="1"/>
  <c r="U205" i="1" s="1"/>
  <c r="N81" i="1"/>
  <c r="O81" i="1" s="1"/>
  <c r="U203" i="1" s="1"/>
  <c r="N77" i="1"/>
  <c r="O77" i="1" s="1"/>
  <c r="U199" i="1" s="1"/>
  <c r="N73" i="1"/>
  <c r="O73" i="1" s="1"/>
  <c r="U195" i="1" s="1"/>
  <c r="N69" i="1"/>
  <c r="O69" i="1" s="1"/>
  <c r="U191" i="1" s="1"/>
  <c r="N65" i="1"/>
  <c r="O65" i="1" s="1"/>
  <c r="U187" i="1" s="1"/>
  <c r="N64" i="1"/>
  <c r="O64" i="1" s="1"/>
  <c r="N60" i="1"/>
  <c r="O60" i="1" s="1"/>
  <c r="U182" i="1" s="1"/>
  <c r="N56" i="1"/>
  <c r="O56" i="1" s="1"/>
  <c r="U178" i="1" s="1"/>
  <c r="N52" i="1"/>
  <c r="O52" i="1" s="1"/>
  <c r="U174" i="1" s="1"/>
  <c r="N48" i="1"/>
  <c r="O48" i="1" s="1"/>
  <c r="U170" i="1" s="1"/>
  <c r="N44" i="1"/>
  <c r="O44" i="1" s="1"/>
  <c r="U166" i="1" s="1"/>
  <c r="N43" i="1"/>
  <c r="O43" i="1" s="1"/>
  <c r="N39" i="1"/>
  <c r="O39" i="1" s="1"/>
  <c r="U161" i="1" s="1"/>
  <c r="N35" i="1"/>
  <c r="O35" i="1" s="1"/>
  <c r="U157" i="1" s="1"/>
  <c r="N31" i="1"/>
  <c r="O31" i="1" s="1"/>
  <c r="U153" i="1" s="1"/>
  <c r="N27" i="1"/>
  <c r="O27" i="1" s="1"/>
  <c r="U149" i="1" s="1"/>
  <c r="N23" i="1"/>
  <c r="O23" i="1" s="1"/>
  <c r="U145" i="1" s="1"/>
  <c r="N21" i="1"/>
  <c r="O21" i="1" s="1"/>
  <c r="U143" i="1" s="1"/>
  <c r="N17" i="1"/>
  <c r="O17" i="1" s="1"/>
  <c r="U139" i="1" s="1"/>
  <c r="N13" i="1"/>
  <c r="O13" i="1" s="1"/>
  <c r="U135" i="1" s="1"/>
  <c r="N9" i="1"/>
  <c r="O9" i="1" s="1"/>
  <c r="U131" i="1" s="1"/>
  <c r="N5" i="1"/>
  <c r="O5" i="1" s="1"/>
  <c r="U127" i="1" s="1"/>
  <c r="N118" i="1"/>
  <c r="O118" i="1" s="1"/>
  <c r="U240" i="1" s="1"/>
  <c r="N114" i="1"/>
  <c r="O114" i="1" s="1"/>
  <c r="U236" i="1" s="1"/>
  <c r="N110" i="1"/>
  <c r="O110" i="1" s="1"/>
  <c r="U232" i="1" s="1"/>
  <c r="N106" i="1"/>
  <c r="O106" i="1" s="1"/>
  <c r="U228" i="1" s="1"/>
  <c r="N102" i="1"/>
  <c r="O102" i="1" s="1"/>
  <c r="U224" i="1" s="1"/>
  <c r="N98" i="1"/>
  <c r="O98" i="1" s="1"/>
  <c r="U220" i="1" s="1"/>
  <c r="N94" i="1"/>
  <c r="O94" i="1" s="1"/>
  <c r="U216" i="1" s="1"/>
  <c r="N90" i="1"/>
  <c r="O90" i="1" s="1"/>
  <c r="U212" i="1" s="1"/>
  <c r="N86" i="1"/>
  <c r="O86" i="1" s="1"/>
  <c r="U208" i="1" s="1"/>
  <c r="N80" i="1"/>
  <c r="O80" i="1" s="1"/>
  <c r="U202" i="1" s="1"/>
  <c r="N76" i="1"/>
  <c r="O76" i="1" s="1"/>
  <c r="U198" i="1" s="1"/>
  <c r="N72" i="1"/>
  <c r="O72" i="1" s="1"/>
  <c r="U194" i="1" s="1"/>
  <c r="N68" i="1"/>
  <c r="O68" i="1" s="1"/>
  <c r="U190" i="1" s="1"/>
  <c r="N63" i="1"/>
  <c r="O63" i="1" s="1"/>
  <c r="U185" i="1" s="1"/>
  <c r="N59" i="1"/>
  <c r="O59" i="1" s="1"/>
  <c r="U181" i="1" s="1"/>
  <c r="N55" i="1"/>
  <c r="O55" i="1" s="1"/>
  <c r="U177" i="1" s="1"/>
  <c r="N51" i="1"/>
  <c r="O51" i="1" s="1"/>
  <c r="U173" i="1" s="1"/>
  <c r="N47" i="1"/>
  <c r="O47" i="1" s="1"/>
  <c r="U169" i="1" s="1"/>
  <c r="N42" i="1"/>
  <c r="O42" i="1" s="1"/>
  <c r="U164" i="1" s="1"/>
  <c r="N38" i="1"/>
  <c r="O38" i="1" s="1"/>
  <c r="U160" i="1" s="1"/>
  <c r="N34" i="1"/>
  <c r="O34" i="1" s="1"/>
  <c r="U156" i="1" s="1"/>
  <c r="N30" i="1"/>
  <c r="O30" i="1" s="1"/>
  <c r="U152" i="1" s="1"/>
  <c r="N26" i="1"/>
  <c r="O26" i="1" s="1"/>
  <c r="U148" i="1" s="1"/>
  <c r="N20" i="1"/>
  <c r="O20" i="1" s="1"/>
  <c r="U142" i="1" s="1"/>
  <c r="N16" i="1"/>
  <c r="O16" i="1" s="1"/>
  <c r="U138" i="1" s="1"/>
  <c r="N12" i="1"/>
  <c r="O12" i="1" s="1"/>
  <c r="U134" i="1" s="1"/>
  <c r="N8" i="1"/>
  <c r="O8" i="1" s="1"/>
  <c r="U130" i="1" s="1"/>
  <c r="N4" i="1"/>
  <c r="O4" i="1" s="1"/>
  <c r="U126" i="1" s="1"/>
  <c r="N121" i="1"/>
  <c r="O121" i="1" s="1"/>
  <c r="U243" i="1" s="1"/>
  <c r="N117" i="1"/>
  <c r="O117" i="1" s="1"/>
  <c r="U239" i="1" s="1"/>
  <c r="N113" i="1"/>
  <c r="O113" i="1" s="1"/>
  <c r="U235" i="1" s="1"/>
  <c r="N109" i="1"/>
  <c r="O109" i="1" s="1"/>
  <c r="U231" i="1" s="1"/>
  <c r="N105" i="1"/>
  <c r="O105" i="1" s="1"/>
  <c r="U227" i="1" s="1"/>
  <c r="N101" i="1"/>
  <c r="O101" i="1" s="1"/>
  <c r="U223" i="1" s="1"/>
  <c r="N97" i="1"/>
  <c r="O97" i="1" s="1"/>
  <c r="U219" i="1" s="1"/>
  <c r="N93" i="1"/>
  <c r="O93" i="1" s="1"/>
  <c r="U215" i="1" s="1"/>
  <c r="N89" i="1"/>
  <c r="O89" i="1" s="1"/>
  <c r="U211" i="1" s="1"/>
  <c r="N85" i="1"/>
  <c r="O85" i="1" s="1"/>
  <c r="U207" i="1" s="1"/>
  <c r="N79" i="1"/>
  <c r="O79" i="1" s="1"/>
  <c r="U201" i="1" s="1"/>
  <c r="N75" i="1"/>
  <c r="O75" i="1" s="1"/>
  <c r="U197" i="1" s="1"/>
  <c r="N71" i="1"/>
  <c r="O71" i="1" s="1"/>
  <c r="U193" i="1" s="1"/>
  <c r="N67" i="1"/>
  <c r="O67" i="1" s="1"/>
  <c r="U189" i="1" s="1"/>
  <c r="N62" i="1"/>
  <c r="O62" i="1" s="1"/>
  <c r="U184" i="1" s="1"/>
  <c r="N58" i="1"/>
  <c r="O58" i="1" s="1"/>
  <c r="U180" i="1" s="1"/>
  <c r="N54" i="1"/>
  <c r="O54" i="1" s="1"/>
  <c r="U176" i="1" s="1"/>
  <c r="N50" i="1"/>
  <c r="O50" i="1" s="1"/>
  <c r="U172" i="1" s="1"/>
  <c r="N46" i="1"/>
  <c r="O46" i="1" s="1"/>
  <c r="U168" i="1" s="1"/>
  <c r="N41" i="1"/>
  <c r="O41" i="1" s="1"/>
  <c r="U163" i="1" s="1"/>
  <c r="N37" i="1"/>
  <c r="O37" i="1" s="1"/>
  <c r="U159" i="1" s="1"/>
  <c r="N33" i="1"/>
  <c r="O33" i="1" s="1"/>
  <c r="U155" i="1" s="1"/>
  <c r="N29" i="1"/>
  <c r="O29" i="1" s="1"/>
  <c r="U151" i="1" s="1"/>
  <c r="N25" i="1"/>
  <c r="O25" i="1" s="1"/>
  <c r="U147" i="1" s="1"/>
  <c r="N19" i="1"/>
  <c r="O19" i="1" s="1"/>
  <c r="U141" i="1" s="1"/>
  <c r="N15" i="1"/>
  <c r="O15" i="1" s="1"/>
  <c r="U137" i="1" s="1"/>
  <c r="N11" i="1"/>
  <c r="O11" i="1" s="1"/>
  <c r="U133" i="1" s="1"/>
  <c r="N7" i="1"/>
  <c r="O7" i="1" s="1"/>
  <c r="U129" i="1" s="1"/>
  <c r="N3" i="1"/>
  <c r="O3" i="1" s="1"/>
  <c r="U125" i="1" s="1"/>
  <c r="V163" i="1" l="1"/>
  <c r="X163" i="1"/>
  <c r="BB41" i="1" s="1"/>
  <c r="W163" i="1"/>
  <c r="Y163" i="1" s="1"/>
  <c r="V164" i="1"/>
  <c r="W164" i="1"/>
  <c r="Y164" i="1" s="1"/>
  <c r="X164" i="1"/>
  <c r="BB42" i="1" s="1"/>
  <c r="V127" i="1"/>
  <c r="W127" i="1"/>
  <c r="Y127" i="1" s="1"/>
  <c r="X127" i="1"/>
  <c r="BB5" i="1" s="1"/>
  <c r="V170" i="1"/>
  <c r="W170" i="1"/>
  <c r="Y170" i="1" s="1"/>
  <c r="X170" i="1"/>
  <c r="BB48" i="1" s="1"/>
  <c r="V213" i="1"/>
  <c r="W213" i="1"/>
  <c r="Y213" i="1" s="1"/>
  <c r="X213" i="1"/>
  <c r="BB91" i="1" s="1"/>
  <c r="V241" i="1"/>
  <c r="W241" i="1"/>
  <c r="Y241" i="1" s="1"/>
  <c r="X241" i="1"/>
  <c r="BB119" i="1" s="1"/>
  <c r="V175" i="1"/>
  <c r="W175" i="1"/>
  <c r="Y175" i="1" s="1"/>
  <c r="X175" i="1"/>
  <c r="BB53" i="1" s="1"/>
  <c r="V204" i="1"/>
  <c r="W204" i="1"/>
  <c r="Y204" i="1" s="1"/>
  <c r="X204" i="1"/>
  <c r="BB82" i="1" s="1"/>
  <c r="V207" i="1"/>
  <c r="W207" i="1"/>
  <c r="Y207" i="1" s="1"/>
  <c r="X207" i="1"/>
  <c r="BB85" i="1" s="1"/>
  <c r="V235" i="1"/>
  <c r="W235" i="1"/>
  <c r="Y235" i="1" s="1"/>
  <c r="X235" i="1"/>
  <c r="BB113" i="1" s="1"/>
  <c r="V138" i="1"/>
  <c r="W138" i="1"/>
  <c r="Y138" i="1" s="1"/>
  <c r="X138" i="1"/>
  <c r="BB16" i="1" s="1"/>
  <c r="V152" i="1"/>
  <c r="W152" i="1"/>
  <c r="Y152" i="1" s="1"/>
  <c r="X152" i="1"/>
  <c r="BB30" i="1" s="1"/>
  <c r="V181" i="1"/>
  <c r="X181" i="1"/>
  <c r="BB59" i="1" s="1"/>
  <c r="W181" i="1"/>
  <c r="Y181" i="1" s="1"/>
  <c r="V194" i="1"/>
  <c r="W194" i="1"/>
  <c r="Y194" i="1" s="1"/>
  <c r="X194" i="1"/>
  <c r="BB72" i="1" s="1"/>
  <c r="V208" i="1"/>
  <c r="X208" i="1"/>
  <c r="BB86" i="1" s="1"/>
  <c r="W208" i="1"/>
  <c r="Y208" i="1" s="1"/>
  <c r="V224" i="1"/>
  <c r="W224" i="1"/>
  <c r="Y224" i="1" s="1"/>
  <c r="X224" i="1"/>
  <c r="BB102" i="1" s="1"/>
  <c r="V236" i="1"/>
  <c r="X236" i="1"/>
  <c r="BB114" i="1" s="1"/>
  <c r="W236" i="1"/>
  <c r="Y236" i="1" s="1"/>
  <c r="V131" i="1"/>
  <c r="W131" i="1"/>
  <c r="Y131" i="1" s="1"/>
  <c r="X131" i="1"/>
  <c r="BB9" i="1" s="1"/>
  <c r="V145" i="1"/>
  <c r="W145" i="1"/>
  <c r="Y145" i="1" s="1"/>
  <c r="X145" i="1"/>
  <c r="BB23" i="1" s="1"/>
  <c r="V161" i="1"/>
  <c r="W161" i="1"/>
  <c r="Y161" i="1" s="1"/>
  <c r="X161" i="1"/>
  <c r="BB39" i="1" s="1"/>
  <c r="V174" i="1"/>
  <c r="W174" i="1"/>
  <c r="Y174" i="1" s="1"/>
  <c r="X174" i="1"/>
  <c r="BB52" i="1" s="1"/>
  <c r="V187" i="1"/>
  <c r="W187" i="1"/>
  <c r="Y187" i="1" s="1"/>
  <c r="X187" i="1"/>
  <c r="BB65" i="1" s="1"/>
  <c r="V203" i="1"/>
  <c r="W203" i="1"/>
  <c r="Y203" i="1" s="1"/>
  <c r="X203" i="1"/>
  <c r="BB81" i="1" s="1"/>
  <c r="V217" i="1"/>
  <c r="W217" i="1"/>
  <c r="Y217" i="1" s="1"/>
  <c r="X217" i="1"/>
  <c r="BB95" i="1" s="1"/>
  <c r="V229" i="1"/>
  <c r="W229" i="1"/>
  <c r="Y229" i="1" s="1"/>
  <c r="X229" i="1"/>
  <c r="BB107" i="1" s="1"/>
  <c r="V136" i="1"/>
  <c r="W136" i="1"/>
  <c r="Y136" i="1" s="1"/>
  <c r="X136" i="1"/>
  <c r="BB14" i="1" s="1"/>
  <c r="V150" i="1"/>
  <c r="X150" i="1"/>
  <c r="BB28" i="1" s="1"/>
  <c r="W150" i="1"/>
  <c r="Y150" i="1" s="1"/>
  <c r="V179" i="1"/>
  <c r="X179" i="1"/>
  <c r="BB57" i="1" s="1"/>
  <c r="W179" i="1"/>
  <c r="Y179" i="1" s="1"/>
  <c r="V192" i="1"/>
  <c r="X192" i="1"/>
  <c r="BB70" i="1" s="1"/>
  <c r="W192" i="1"/>
  <c r="Y192" i="1" s="1"/>
  <c r="V206" i="1"/>
  <c r="X206" i="1"/>
  <c r="BB84" i="1" s="1"/>
  <c r="W206" i="1"/>
  <c r="Y206" i="1" s="1"/>
  <c r="V222" i="1"/>
  <c r="X222" i="1"/>
  <c r="BB100" i="1" s="1"/>
  <c r="W222" i="1"/>
  <c r="Y222" i="1" s="1"/>
  <c r="V234" i="1"/>
  <c r="X234" i="1"/>
  <c r="BB112" i="1" s="1"/>
  <c r="W234" i="1"/>
  <c r="Y234" i="1" s="1"/>
  <c r="V147" i="1"/>
  <c r="X147" i="1"/>
  <c r="BB25" i="1" s="1"/>
  <c r="W147" i="1"/>
  <c r="Y147" i="1" s="1"/>
  <c r="V189" i="1"/>
  <c r="W189" i="1"/>
  <c r="Y189" i="1" s="1"/>
  <c r="X189" i="1"/>
  <c r="BB67" i="1" s="1"/>
  <c r="V231" i="1"/>
  <c r="W231" i="1"/>
  <c r="Y231" i="1" s="1"/>
  <c r="X231" i="1"/>
  <c r="BB109" i="1" s="1"/>
  <c r="V148" i="1"/>
  <c r="W148" i="1"/>
  <c r="Y148" i="1" s="1"/>
  <c r="X148" i="1"/>
  <c r="BB26" i="1" s="1"/>
  <c r="V190" i="1"/>
  <c r="W190" i="1"/>
  <c r="Y190" i="1" s="1"/>
  <c r="X190" i="1"/>
  <c r="BB68" i="1" s="1"/>
  <c r="V232" i="1"/>
  <c r="W232" i="1"/>
  <c r="Y232" i="1" s="1"/>
  <c r="X232" i="1"/>
  <c r="BB110" i="1" s="1"/>
  <c r="V157" i="1"/>
  <c r="W157" i="1"/>
  <c r="Y157" i="1" s="1"/>
  <c r="X157" i="1"/>
  <c r="BB35" i="1" s="1"/>
  <c r="V199" i="1"/>
  <c r="W199" i="1"/>
  <c r="Y199" i="1" s="1"/>
  <c r="X199" i="1"/>
  <c r="BB77" i="1" s="1"/>
  <c r="V146" i="1"/>
  <c r="X146" i="1"/>
  <c r="BB24" i="1" s="1"/>
  <c r="W146" i="1"/>
  <c r="Y146" i="1" s="1"/>
  <c r="V188" i="1"/>
  <c r="W188" i="1"/>
  <c r="Y188" i="1" s="1"/>
  <c r="X188" i="1"/>
  <c r="BB66" i="1" s="1"/>
  <c r="V230" i="1"/>
  <c r="W230" i="1"/>
  <c r="Y230" i="1" s="1"/>
  <c r="X230" i="1"/>
  <c r="BB108" i="1" s="1"/>
  <c r="V151" i="1"/>
  <c r="W151" i="1"/>
  <c r="Y151" i="1" s="1"/>
  <c r="X151" i="1"/>
  <c r="BB29" i="1" s="1"/>
  <c r="V193" i="1"/>
  <c r="W193" i="1"/>
  <c r="Y193" i="1" s="1"/>
  <c r="X193" i="1"/>
  <c r="BB71" i="1" s="1"/>
  <c r="V125" i="1"/>
  <c r="W125" i="1"/>
  <c r="Y125" i="1" s="1"/>
  <c r="X125" i="1"/>
  <c r="BB3" i="1" s="1"/>
  <c r="V141" i="1"/>
  <c r="W141" i="1"/>
  <c r="Y141" i="1" s="1"/>
  <c r="X141" i="1"/>
  <c r="BB19" i="1" s="1"/>
  <c r="V155" i="1"/>
  <c r="X155" i="1"/>
  <c r="BB33" i="1" s="1"/>
  <c r="W155" i="1"/>
  <c r="Y155" i="1" s="1"/>
  <c r="V168" i="1"/>
  <c r="X168" i="1"/>
  <c r="BB46" i="1" s="1"/>
  <c r="W168" i="1"/>
  <c r="Y168" i="1" s="1"/>
  <c r="V184" i="1"/>
  <c r="X184" i="1"/>
  <c r="BB62" i="1" s="1"/>
  <c r="W184" i="1"/>
  <c r="Y184" i="1" s="1"/>
  <c r="V197" i="1"/>
  <c r="W197" i="1"/>
  <c r="Y197" i="1" s="1"/>
  <c r="X197" i="1"/>
  <c r="BB75" i="1" s="1"/>
  <c r="V211" i="1"/>
  <c r="W211" i="1"/>
  <c r="Y211" i="1" s="1"/>
  <c r="X211" i="1"/>
  <c r="BB89" i="1" s="1"/>
  <c r="V239" i="1"/>
  <c r="W239" i="1"/>
  <c r="Y239" i="1" s="1"/>
  <c r="X239" i="1"/>
  <c r="BB117" i="1" s="1"/>
  <c r="V126" i="1"/>
  <c r="W126" i="1"/>
  <c r="Y126" i="1" s="1"/>
  <c r="X126" i="1"/>
  <c r="BB4" i="1" s="1"/>
  <c r="V142" i="1"/>
  <c r="W142" i="1"/>
  <c r="Y142" i="1" s="1"/>
  <c r="X142" i="1"/>
  <c r="BB20" i="1" s="1"/>
  <c r="V156" i="1"/>
  <c r="W156" i="1"/>
  <c r="Y156" i="1" s="1"/>
  <c r="X156" i="1"/>
  <c r="BB34" i="1" s="1"/>
  <c r="V169" i="1"/>
  <c r="W169" i="1"/>
  <c r="Y169" i="1" s="1"/>
  <c r="X169" i="1"/>
  <c r="BB47" i="1" s="1"/>
  <c r="V185" i="1"/>
  <c r="W185" i="1"/>
  <c r="Y185" i="1" s="1"/>
  <c r="X185" i="1"/>
  <c r="BB63" i="1" s="1"/>
  <c r="V198" i="1"/>
  <c r="W198" i="1"/>
  <c r="Y198" i="1" s="1"/>
  <c r="X198" i="1"/>
  <c r="BB76" i="1" s="1"/>
  <c r="V212" i="1"/>
  <c r="W212" i="1"/>
  <c r="Y212" i="1" s="1"/>
  <c r="X212" i="1"/>
  <c r="BB90" i="1" s="1"/>
  <c r="V240" i="1"/>
  <c r="W240" i="1"/>
  <c r="Y240" i="1" s="1"/>
  <c r="X240" i="1"/>
  <c r="BB118" i="1" s="1"/>
  <c r="V135" i="1"/>
  <c r="W135" i="1"/>
  <c r="Y135" i="1" s="1"/>
  <c r="X135" i="1"/>
  <c r="BB13" i="1" s="1"/>
  <c r="V149" i="1"/>
  <c r="W149" i="1"/>
  <c r="Y149" i="1" s="1"/>
  <c r="X149" i="1"/>
  <c r="BB27" i="1" s="1"/>
  <c r="V178" i="1"/>
  <c r="W178" i="1"/>
  <c r="Y178" i="1" s="1"/>
  <c r="X178" i="1"/>
  <c r="BB56" i="1" s="1"/>
  <c r="V191" i="1"/>
  <c r="W191" i="1"/>
  <c r="Y191" i="1" s="1"/>
  <c r="X191" i="1"/>
  <c r="BB69" i="1" s="1"/>
  <c r="V205" i="1"/>
  <c r="W205" i="1"/>
  <c r="Y205" i="1" s="1"/>
  <c r="X205" i="1"/>
  <c r="BB83" i="1" s="1"/>
  <c r="V221" i="1"/>
  <c r="W221" i="1"/>
  <c r="Y221" i="1" s="1"/>
  <c r="X221" i="1"/>
  <c r="BB99" i="1" s="1"/>
  <c r="V233" i="1"/>
  <c r="W233" i="1"/>
  <c r="Y233" i="1" s="1"/>
  <c r="X233" i="1"/>
  <c r="BB111" i="1" s="1"/>
  <c r="V124" i="1"/>
  <c r="X124" i="1"/>
  <c r="BB2" i="1" s="1"/>
  <c r="W124" i="1"/>
  <c r="Y124" i="1" s="1"/>
  <c r="V140" i="1"/>
  <c r="X140" i="1"/>
  <c r="BB18" i="1" s="1"/>
  <c r="W140" i="1"/>
  <c r="Y140" i="1" s="1"/>
  <c r="V154" i="1"/>
  <c r="W154" i="1"/>
  <c r="Y154" i="1" s="1"/>
  <c r="X154" i="1"/>
  <c r="BB32" i="1" s="1"/>
  <c r="V167" i="1"/>
  <c r="W167" i="1"/>
  <c r="Y167" i="1" s="1"/>
  <c r="X167" i="1"/>
  <c r="BB45" i="1" s="1"/>
  <c r="V183" i="1"/>
  <c r="W183" i="1"/>
  <c r="Y183" i="1" s="1"/>
  <c r="X183" i="1"/>
  <c r="BB61" i="1" s="1"/>
  <c r="V196" i="1"/>
  <c r="W196" i="1"/>
  <c r="Y196" i="1" s="1"/>
  <c r="X196" i="1"/>
  <c r="BB74" i="1" s="1"/>
  <c r="V210" i="1"/>
  <c r="W210" i="1"/>
  <c r="Y210" i="1" s="1"/>
  <c r="X210" i="1"/>
  <c r="BB88" i="1" s="1"/>
  <c r="V238" i="1"/>
  <c r="X238" i="1"/>
  <c r="BB116" i="1" s="1"/>
  <c r="W238" i="1"/>
  <c r="Y238" i="1" s="1"/>
  <c r="V133" i="1"/>
  <c r="W133" i="1"/>
  <c r="Y133" i="1" s="1"/>
  <c r="X133" i="1"/>
  <c r="BB11" i="1" s="1"/>
  <c r="V176" i="1"/>
  <c r="X176" i="1"/>
  <c r="BB54" i="1" s="1"/>
  <c r="W176" i="1"/>
  <c r="Y176" i="1" s="1"/>
  <c r="V219" i="1"/>
  <c r="W219" i="1"/>
  <c r="Y219" i="1" s="1"/>
  <c r="X219" i="1"/>
  <c r="BB97" i="1" s="1"/>
  <c r="V134" i="1"/>
  <c r="W134" i="1"/>
  <c r="Y134" i="1" s="1"/>
  <c r="X134" i="1"/>
  <c r="BB12" i="1" s="1"/>
  <c r="V177" i="1"/>
  <c r="W177" i="1"/>
  <c r="Y177" i="1" s="1"/>
  <c r="X177" i="1"/>
  <c r="BB55" i="1" s="1"/>
  <c r="V220" i="1"/>
  <c r="W220" i="1"/>
  <c r="Y220" i="1" s="1"/>
  <c r="X220" i="1"/>
  <c r="BB98" i="1" s="1"/>
  <c r="V143" i="1"/>
  <c r="W143" i="1"/>
  <c r="Y143" i="1" s="1"/>
  <c r="X143" i="1"/>
  <c r="BB21" i="1" s="1"/>
  <c r="V225" i="1"/>
  <c r="W225" i="1"/>
  <c r="Y225" i="1" s="1"/>
  <c r="X225" i="1"/>
  <c r="BB103" i="1" s="1"/>
  <c r="V132" i="1"/>
  <c r="X132" i="1"/>
  <c r="BB10" i="1" s="1"/>
  <c r="W132" i="1"/>
  <c r="Y132" i="1" s="1"/>
  <c r="V162" i="1"/>
  <c r="X162" i="1"/>
  <c r="BB40" i="1" s="1"/>
  <c r="W162" i="1"/>
  <c r="Y162" i="1" s="1"/>
  <c r="V218" i="1"/>
  <c r="W218" i="1"/>
  <c r="Y218" i="1" s="1"/>
  <c r="X218" i="1"/>
  <c r="BB96" i="1" s="1"/>
  <c r="V137" i="1"/>
  <c r="W137" i="1"/>
  <c r="Y137" i="1" s="1"/>
  <c r="X137" i="1"/>
  <c r="BB15" i="1" s="1"/>
  <c r="V180" i="1"/>
  <c r="X180" i="1"/>
  <c r="BB58" i="1" s="1"/>
  <c r="W180" i="1"/>
  <c r="Y180" i="1" s="1"/>
  <c r="V223" i="1"/>
  <c r="W223" i="1"/>
  <c r="Y223" i="1" s="1"/>
  <c r="X223" i="1"/>
  <c r="BB101" i="1" s="1"/>
  <c r="V129" i="1"/>
  <c r="W129" i="1"/>
  <c r="Y129" i="1" s="1"/>
  <c r="X129" i="1"/>
  <c r="BB7" i="1" s="1"/>
  <c r="V159" i="1"/>
  <c r="W159" i="1"/>
  <c r="Y159" i="1" s="1"/>
  <c r="X159" i="1"/>
  <c r="BB37" i="1" s="1"/>
  <c r="V172" i="1"/>
  <c r="X172" i="1"/>
  <c r="BB50" i="1" s="1"/>
  <c r="W172" i="1"/>
  <c r="Y172" i="1" s="1"/>
  <c r="V201" i="1"/>
  <c r="W201" i="1"/>
  <c r="Y201" i="1" s="1"/>
  <c r="X201" i="1"/>
  <c r="BB79" i="1" s="1"/>
  <c r="V215" i="1"/>
  <c r="W215" i="1"/>
  <c r="Y215" i="1" s="1"/>
  <c r="X215" i="1"/>
  <c r="BB93" i="1" s="1"/>
  <c r="V227" i="1"/>
  <c r="W227" i="1"/>
  <c r="Y227" i="1" s="1"/>
  <c r="X227" i="1"/>
  <c r="BB105" i="1" s="1"/>
  <c r="V243" i="1"/>
  <c r="W243" i="1"/>
  <c r="Y243" i="1" s="1"/>
  <c r="X243" i="1"/>
  <c r="BB121" i="1" s="1"/>
  <c r="V130" i="1"/>
  <c r="W130" i="1"/>
  <c r="Y130" i="1" s="1"/>
  <c r="X130" i="1"/>
  <c r="BB8" i="1" s="1"/>
  <c r="V160" i="1"/>
  <c r="W160" i="1"/>
  <c r="Y160" i="1" s="1"/>
  <c r="X160" i="1"/>
  <c r="BB38" i="1" s="1"/>
  <c r="V173" i="1"/>
  <c r="X173" i="1"/>
  <c r="BB51" i="1" s="1"/>
  <c r="W173" i="1"/>
  <c r="Y173" i="1" s="1"/>
  <c r="V202" i="1"/>
  <c r="X202" i="1"/>
  <c r="BB80" i="1" s="1"/>
  <c r="W202" i="1"/>
  <c r="Y202" i="1" s="1"/>
  <c r="V216" i="1"/>
  <c r="W216" i="1"/>
  <c r="Y216" i="1" s="1"/>
  <c r="X216" i="1"/>
  <c r="BB94" i="1" s="1"/>
  <c r="V228" i="1"/>
  <c r="X228" i="1"/>
  <c r="BB106" i="1" s="1"/>
  <c r="W228" i="1"/>
  <c r="Y228" i="1" s="1"/>
  <c r="V139" i="1"/>
  <c r="W139" i="1"/>
  <c r="Y139" i="1" s="1"/>
  <c r="X139" i="1"/>
  <c r="BB17" i="1" s="1"/>
  <c r="V153" i="1"/>
  <c r="W153" i="1"/>
  <c r="Y153" i="1" s="1"/>
  <c r="X153" i="1"/>
  <c r="BB31" i="1" s="1"/>
  <c r="V166" i="1"/>
  <c r="W166" i="1"/>
  <c r="Y166" i="1" s="1"/>
  <c r="X166" i="1"/>
  <c r="BB44" i="1" s="1"/>
  <c r="V182" i="1"/>
  <c r="W182" i="1"/>
  <c r="Y182" i="1" s="1"/>
  <c r="X182" i="1"/>
  <c r="BB60" i="1" s="1"/>
  <c r="V195" i="1"/>
  <c r="W195" i="1"/>
  <c r="Y195" i="1" s="1"/>
  <c r="X195" i="1"/>
  <c r="BB73" i="1" s="1"/>
  <c r="V209" i="1"/>
  <c r="W209" i="1"/>
  <c r="Y209" i="1" s="1"/>
  <c r="X209" i="1"/>
  <c r="BB87" i="1" s="1"/>
  <c r="V237" i="1"/>
  <c r="W237" i="1"/>
  <c r="Y237" i="1" s="1"/>
  <c r="X237" i="1"/>
  <c r="BB115" i="1" s="1"/>
  <c r="V128" i="1"/>
  <c r="W128" i="1"/>
  <c r="Y128" i="1" s="1"/>
  <c r="X128" i="1"/>
  <c r="BB6" i="1" s="1"/>
  <c r="V144" i="1"/>
  <c r="W144" i="1"/>
  <c r="Y144" i="1" s="1"/>
  <c r="X144" i="1"/>
  <c r="BB22" i="1" s="1"/>
  <c r="V158" i="1"/>
  <c r="X158" i="1"/>
  <c r="BB36" i="1" s="1"/>
  <c r="W158" i="1"/>
  <c r="Y158" i="1" s="1"/>
  <c r="V171" i="1"/>
  <c r="X171" i="1"/>
  <c r="BB49" i="1" s="1"/>
  <c r="W171" i="1"/>
  <c r="Y171" i="1" s="1"/>
  <c r="V200" i="1"/>
  <c r="X200" i="1"/>
  <c r="BB78" i="1" s="1"/>
  <c r="W200" i="1"/>
  <c r="Y200" i="1" s="1"/>
  <c r="V214" i="1"/>
  <c r="X214" i="1"/>
  <c r="BB92" i="1" s="1"/>
  <c r="W214" i="1"/>
  <c r="Y214" i="1" s="1"/>
  <c r="V226" i="1"/>
  <c r="X226" i="1"/>
  <c r="BB104" i="1" s="1"/>
  <c r="W226" i="1"/>
  <c r="Y226" i="1" s="1"/>
  <c r="V242" i="1"/>
  <c r="X242" i="1"/>
  <c r="BB120" i="1" s="1"/>
  <c r="W242" i="1"/>
  <c r="Y242" i="1" s="1"/>
  <c r="BC44" i="1" l="1"/>
  <c r="BD44" i="1"/>
  <c r="BE44" i="1"/>
  <c r="BD121" i="1"/>
  <c r="BE121" i="1"/>
  <c r="BC121" i="1"/>
  <c r="BE11" i="1"/>
  <c r="BC11" i="1"/>
  <c r="BD11" i="1"/>
  <c r="BE74" i="1"/>
  <c r="BC74" i="1"/>
  <c r="BD74" i="1"/>
  <c r="BE83" i="1"/>
  <c r="BD83" i="1"/>
  <c r="BC83" i="1"/>
  <c r="BC26" i="1"/>
  <c r="BE26" i="1"/>
  <c r="BD26" i="1"/>
  <c r="BD52" i="1"/>
  <c r="BC52" i="1"/>
  <c r="BE52" i="1"/>
  <c r="BE91" i="1"/>
  <c r="BD91" i="1"/>
  <c r="BC91" i="1"/>
  <c r="BC42" i="1"/>
  <c r="BE42" i="1"/>
  <c r="BD42" i="1"/>
  <c r="BC36" i="1"/>
  <c r="BD36" i="1"/>
  <c r="BE36" i="1"/>
  <c r="BC51" i="1"/>
  <c r="BD51" i="1"/>
  <c r="BE51" i="1"/>
  <c r="BC79" i="1"/>
  <c r="BD79" i="1"/>
  <c r="BE79" i="1"/>
  <c r="BC101" i="1"/>
  <c r="BE101" i="1"/>
  <c r="BD101" i="1"/>
  <c r="BC98" i="1"/>
  <c r="BD98" i="1"/>
  <c r="BE98" i="1"/>
  <c r="BE88" i="1"/>
  <c r="BD88" i="1"/>
  <c r="BC88" i="1"/>
  <c r="BC18" i="1"/>
  <c r="BD18" i="1"/>
  <c r="BE18" i="1"/>
  <c r="BE99" i="1"/>
  <c r="BC99" i="1"/>
  <c r="BD99" i="1"/>
  <c r="BD90" i="1"/>
  <c r="BC90" i="1"/>
  <c r="BE90" i="1"/>
  <c r="BC34" i="1"/>
  <c r="BE34" i="1"/>
  <c r="BD34" i="1"/>
  <c r="BD33" i="1"/>
  <c r="BC33" i="1"/>
  <c r="BE33" i="1"/>
  <c r="BE57" i="1"/>
  <c r="BC57" i="1"/>
  <c r="BD57" i="1"/>
  <c r="BE65" i="1"/>
  <c r="BC65" i="1"/>
  <c r="BD65" i="1"/>
  <c r="BC9" i="1"/>
  <c r="BE9" i="1"/>
  <c r="BD9" i="1"/>
  <c r="BC114" i="1"/>
  <c r="BE114" i="1"/>
  <c r="BD114" i="1"/>
  <c r="BC72" i="1"/>
  <c r="BE72" i="1"/>
  <c r="BD72" i="1"/>
  <c r="BE59" i="1"/>
  <c r="BD59" i="1"/>
  <c r="BC59" i="1"/>
  <c r="BC16" i="1"/>
  <c r="BE16" i="1"/>
  <c r="BD16" i="1"/>
  <c r="BE119" i="1"/>
  <c r="BD119" i="1"/>
  <c r="BC119" i="1"/>
  <c r="BE78" i="1"/>
  <c r="BC78" i="1"/>
  <c r="BD78" i="1"/>
  <c r="BC2" i="1"/>
  <c r="BE2" i="1"/>
  <c r="BD2" i="1"/>
  <c r="BE76" i="1"/>
  <c r="BC76" i="1"/>
  <c r="BD76" i="1"/>
  <c r="BC20" i="1"/>
  <c r="BE20" i="1"/>
  <c r="BD20" i="1"/>
  <c r="BE89" i="1"/>
  <c r="BD89" i="1"/>
  <c r="BC89" i="1"/>
  <c r="BD29" i="1"/>
  <c r="BC29" i="1"/>
  <c r="BE29" i="1"/>
  <c r="BE77" i="1"/>
  <c r="BD77" i="1"/>
  <c r="BC77" i="1"/>
  <c r="BE100" i="1"/>
  <c r="BD100" i="1"/>
  <c r="BC100" i="1"/>
  <c r="BE107" i="1"/>
  <c r="BD107" i="1"/>
  <c r="BC107" i="1"/>
  <c r="BE92" i="1"/>
  <c r="BD92" i="1"/>
  <c r="BC92" i="1"/>
  <c r="BE115" i="1"/>
  <c r="BC115" i="1"/>
  <c r="BD115" i="1"/>
  <c r="BC60" i="1"/>
  <c r="BD60" i="1"/>
  <c r="BE60" i="1"/>
  <c r="BC106" i="1"/>
  <c r="BD106" i="1"/>
  <c r="BE106" i="1"/>
  <c r="BC8" i="1"/>
  <c r="BE8" i="1"/>
  <c r="BD8" i="1"/>
  <c r="BC50" i="1"/>
  <c r="BE50" i="1"/>
  <c r="BD50" i="1"/>
  <c r="BE58" i="1"/>
  <c r="BD58" i="1"/>
  <c r="BC58" i="1"/>
  <c r="BC10" i="1"/>
  <c r="BD10" i="1"/>
  <c r="BE10" i="1"/>
  <c r="BC32" i="1"/>
  <c r="BD32" i="1"/>
  <c r="BE32" i="1"/>
  <c r="BC27" i="1"/>
  <c r="BD27" i="1"/>
  <c r="BE27" i="1"/>
  <c r="BC71" i="1"/>
  <c r="BD71" i="1"/>
  <c r="BE71" i="1"/>
  <c r="BC68" i="1"/>
  <c r="BE68" i="1"/>
  <c r="BD68" i="1"/>
  <c r="BE112" i="1"/>
  <c r="BD112" i="1"/>
  <c r="BC112" i="1"/>
  <c r="BC14" i="1"/>
  <c r="BD14" i="1"/>
  <c r="BE14" i="1"/>
  <c r="BE104" i="1"/>
  <c r="BD104" i="1"/>
  <c r="BC104" i="1"/>
  <c r="BC49" i="1"/>
  <c r="BE49" i="1"/>
  <c r="BD49" i="1"/>
  <c r="BC6" i="1"/>
  <c r="BD6" i="1"/>
  <c r="BE6" i="1"/>
  <c r="BE73" i="1"/>
  <c r="BD73" i="1"/>
  <c r="BC73" i="1"/>
  <c r="BD17" i="1"/>
  <c r="BC17" i="1"/>
  <c r="BE17" i="1"/>
  <c r="BE93" i="1"/>
  <c r="BD93" i="1"/>
  <c r="BC93" i="1"/>
  <c r="BE7" i="1"/>
  <c r="BC7" i="1"/>
  <c r="BD7" i="1"/>
  <c r="BE96" i="1"/>
  <c r="BD96" i="1"/>
  <c r="BC96" i="1"/>
  <c r="BC40" i="1"/>
  <c r="BE40" i="1"/>
  <c r="BD40" i="1"/>
  <c r="BC21" i="1"/>
  <c r="BE21" i="1"/>
  <c r="BD21" i="1"/>
  <c r="BC97" i="1"/>
  <c r="BE97" i="1"/>
  <c r="BD97" i="1"/>
  <c r="BC54" i="1"/>
  <c r="BD54" i="1"/>
  <c r="BE54" i="1"/>
  <c r="BC45" i="1"/>
  <c r="BD45" i="1"/>
  <c r="BE45" i="1"/>
  <c r="BE111" i="1"/>
  <c r="BD111" i="1"/>
  <c r="BC111" i="1"/>
  <c r="BC56" i="1"/>
  <c r="BE56" i="1"/>
  <c r="BD56" i="1"/>
  <c r="BC47" i="1"/>
  <c r="BE47" i="1"/>
  <c r="BD47" i="1"/>
  <c r="BE117" i="1"/>
  <c r="BD117" i="1"/>
  <c r="BC117" i="1"/>
  <c r="BC46" i="1"/>
  <c r="BE46" i="1"/>
  <c r="BD46" i="1"/>
  <c r="BE3" i="1"/>
  <c r="BD3" i="1"/>
  <c r="BC3" i="1"/>
  <c r="BE66" i="1"/>
  <c r="BD66" i="1"/>
  <c r="BC66" i="1"/>
  <c r="BC24" i="1"/>
  <c r="BE24" i="1"/>
  <c r="BD24" i="1"/>
  <c r="BC110" i="1"/>
  <c r="BE110" i="1"/>
  <c r="BD110" i="1"/>
  <c r="BC67" i="1"/>
  <c r="BE67" i="1"/>
  <c r="BD67" i="1"/>
  <c r="BD25" i="1"/>
  <c r="BC25" i="1"/>
  <c r="BE25" i="1"/>
  <c r="BE70" i="1"/>
  <c r="BC70" i="1"/>
  <c r="BD70" i="1"/>
  <c r="BE81" i="1"/>
  <c r="BD81" i="1"/>
  <c r="BC81" i="1"/>
  <c r="BC23" i="1"/>
  <c r="BE23" i="1"/>
  <c r="BD23" i="1"/>
  <c r="BC30" i="1"/>
  <c r="BE30" i="1"/>
  <c r="BD30" i="1"/>
  <c r="BE85" i="1"/>
  <c r="BD85" i="1"/>
  <c r="BC85" i="1"/>
  <c r="BC53" i="1"/>
  <c r="BE53" i="1"/>
  <c r="BD53" i="1"/>
  <c r="BC5" i="1"/>
  <c r="BE5" i="1"/>
  <c r="BD5" i="1"/>
  <c r="BC41" i="1"/>
  <c r="BD41" i="1"/>
  <c r="BE41" i="1"/>
  <c r="BC55" i="1"/>
  <c r="BD55" i="1"/>
  <c r="BE55" i="1"/>
  <c r="BE116" i="1"/>
  <c r="BD116" i="1"/>
  <c r="BC116" i="1"/>
  <c r="BC13" i="1"/>
  <c r="BE13" i="1"/>
  <c r="BD13" i="1"/>
  <c r="BE120" i="1"/>
  <c r="BD120" i="1"/>
  <c r="BC120" i="1"/>
  <c r="BC22" i="1"/>
  <c r="BE22" i="1"/>
  <c r="BD22" i="1"/>
  <c r="BE87" i="1"/>
  <c r="BD87" i="1"/>
  <c r="BC87" i="1"/>
  <c r="BE31" i="1"/>
  <c r="BC31" i="1"/>
  <c r="BD31" i="1"/>
  <c r="BC94" i="1"/>
  <c r="BD94" i="1"/>
  <c r="BE94" i="1"/>
  <c r="BC80" i="1"/>
  <c r="BE80" i="1"/>
  <c r="BD80" i="1"/>
  <c r="BE38" i="1"/>
  <c r="BC38" i="1"/>
  <c r="BD38" i="1"/>
  <c r="BD105" i="1"/>
  <c r="BE105" i="1"/>
  <c r="BC105" i="1"/>
  <c r="BC37" i="1"/>
  <c r="BD37" i="1"/>
  <c r="BE37" i="1"/>
  <c r="BC15" i="1"/>
  <c r="BE15" i="1"/>
  <c r="BD15" i="1"/>
  <c r="BE103" i="1"/>
  <c r="BD103" i="1"/>
  <c r="BC103" i="1"/>
  <c r="BC12" i="1"/>
  <c r="BE12" i="1"/>
  <c r="BD12" i="1"/>
  <c r="BD61" i="1"/>
  <c r="BE61" i="1"/>
  <c r="BC61" i="1"/>
  <c r="BE69" i="1"/>
  <c r="BD69" i="1"/>
  <c r="BC69" i="1"/>
  <c r="BD118" i="1"/>
  <c r="BC118" i="1"/>
  <c r="BE118" i="1"/>
  <c r="BE63" i="1"/>
  <c r="BD63" i="1"/>
  <c r="BC63" i="1"/>
  <c r="BC4" i="1"/>
  <c r="BD4" i="1"/>
  <c r="BE4" i="1"/>
  <c r="BD75" i="1"/>
  <c r="BE75" i="1"/>
  <c r="BC75" i="1"/>
  <c r="BE62" i="1"/>
  <c r="BD62" i="1"/>
  <c r="BC62" i="1"/>
  <c r="BC19" i="1"/>
  <c r="BE19" i="1"/>
  <c r="BD19" i="1"/>
  <c r="BE108" i="1"/>
  <c r="BD108" i="1"/>
  <c r="BC108" i="1"/>
  <c r="BC35" i="1"/>
  <c r="BD35" i="1"/>
  <c r="BE35" i="1"/>
  <c r="BC109" i="1"/>
  <c r="BD109" i="1"/>
  <c r="BE109" i="1"/>
  <c r="BE84" i="1"/>
  <c r="BC84" i="1"/>
  <c r="BD84" i="1"/>
  <c r="BD28" i="1"/>
  <c r="BC28" i="1"/>
  <c r="BE28" i="1"/>
  <c r="BE95" i="1"/>
  <c r="BD95" i="1"/>
  <c r="BC95" i="1"/>
  <c r="BC39" i="1"/>
  <c r="BE39" i="1"/>
  <c r="BD39" i="1"/>
  <c r="BD102" i="1"/>
  <c r="BE102" i="1"/>
  <c r="BC102" i="1"/>
  <c r="BD86" i="1"/>
  <c r="BC86" i="1"/>
  <c r="BE86" i="1"/>
  <c r="BC113" i="1"/>
  <c r="BE113" i="1"/>
  <c r="BD113" i="1"/>
  <c r="BE82" i="1"/>
  <c r="BC82" i="1"/>
  <c r="BD82" i="1"/>
  <c r="BC48" i="1"/>
  <c r="BD48" i="1"/>
  <c r="BE48" i="1"/>
</calcChain>
</file>

<file path=xl/sharedStrings.xml><?xml version="1.0" encoding="utf-8"?>
<sst xmlns="http://schemas.openxmlformats.org/spreadsheetml/2006/main" count="2645" uniqueCount="83">
  <si>
    <t>Fragment</t>
  </si>
  <si>
    <t>Gen</t>
  </si>
  <si>
    <t>Tre</t>
  </si>
  <si>
    <t>Rep</t>
  </si>
  <si>
    <t>Date</t>
  </si>
  <si>
    <t xml:space="preserve">Temp </t>
  </si>
  <si>
    <t>Sal</t>
  </si>
  <si>
    <t>Standard</t>
  </si>
  <si>
    <t>Weight_AS</t>
  </si>
  <si>
    <t>Notes 9-19-20</t>
  </si>
  <si>
    <t>Temp</t>
  </si>
  <si>
    <t>Salinity</t>
  </si>
  <si>
    <t>Weight_BS(g)</t>
  </si>
  <si>
    <t>Growth Aug-Oct (g)</t>
  </si>
  <si>
    <t xml:space="preserve">% Increase </t>
  </si>
  <si>
    <t>Slope Growth Aug30toOct18</t>
  </si>
  <si>
    <t>Weight_AS(g)</t>
  </si>
  <si>
    <t>Lost</t>
  </si>
  <si>
    <t>Notes</t>
  </si>
  <si>
    <t>Slope Growth Oct10-Nov8</t>
  </si>
  <si>
    <t xml:space="preserve">Average bf Nutients </t>
  </si>
  <si>
    <t>SD</t>
  </si>
  <si>
    <t>Standard(20.0154)</t>
  </si>
  <si>
    <t>Slope Growth Nov16-Dec13</t>
  </si>
  <si>
    <t>Standard (20.0143g)</t>
  </si>
  <si>
    <t>Weight</t>
  </si>
  <si>
    <t>Growth(Dec15-Jan18)</t>
  </si>
  <si>
    <t>% Increase</t>
  </si>
  <si>
    <t>Slope Growth</t>
  </si>
  <si>
    <t>Standard(20.0143)</t>
  </si>
  <si>
    <t>Growth(Jan18-29)</t>
  </si>
  <si>
    <t>Growth(Jan-29_feb12)</t>
  </si>
  <si>
    <t xml:space="preserve">Notes </t>
  </si>
  <si>
    <t>Standard(20.0200)</t>
  </si>
  <si>
    <t>Growth(Feb12-Feb23)</t>
  </si>
  <si>
    <t>Standard(20.0323)</t>
  </si>
  <si>
    <t>Growth(Feb23-Mar8)</t>
  </si>
  <si>
    <t>Control</t>
  </si>
  <si>
    <t>R1</t>
  </si>
  <si>
    <t>Blasted</t>
  </si>
  <si>
    <t>NA</t>
  </si>
  <si>
    <t>Mortality on the base (cut+epoxy)</t>
  </si>
  <si>
    <t>Dead</t>
  </si>
  <si>
    <t>Green</t>
  </si>
  <si>
    <t>G-O</t>
  </si>
  <si>
    <t>Orange</t>
  </si>
  <si>
    <t>R-O</t>
  </si>
  <si>
    <t>no glue :(</t>
  </si>
  <si>
    <t>R-Y</t>
  </si>
  <si>
    <t>Yellow</t>
  </si>
  <si>
    <t>N</t>
  </si>
  <si>
    <t>re-glued between weights</t>
  </si>
  <si>
    <t>Dead and removed</t>
  </si>
  <si>
    <t>loosened tissue at the base and polyp tips white</t>
  </si>
  <si>
    <t>DEAD</t>
  </si>
  <si>
    <t>NP</t>
  </si>
  <si>
    <t>Loosing tissue</t>
  </si>
  <si>
    <t>weird tips return to treatment</t>
  </si>
  <si>
    <t>R2</t>
  </si>
  <si>
    <t xml:space="preserve">High school student broke it </t>
  </si>
  <si>
    <t>algae on tips</t>
  </si>
  <si>
    <t>DEAD NECROSIS</t>
  </si>
  <si>
    <t>Tissue necrosis-Quarentine</t>
  </si>
  <si>
    <t>Loosing tissue on base/Cut-Reglued</t>
  </si>
  <si>
    <t>Broken 2x reglued</t>
  </si>
  <si>
    <t>Cut?</t>
  </si>
  <si>
    <t>algae on tip</t>
  </si>
  <si>
    <t>losing tissue on tips</t>
  </si>
  <si>
    <t>sick/moved back to treatment/white tips</t>
  </si>
  <si>
    <t>White tips</t>
  </si>
  <si>
    <t>Rho</t>
  </si>
  <si>
    <t>A</t>
  </si>
  <si>
    <t>B</t>
  </si>
  <si>
    <t>W_density</t>
  </si>
  <si>
    <t>BW</t>
  </si>
  <si>
    <t>AW</t>
  </si>
  <si>
    <t>Growth_corrected</t>
  </si>
  <si>
    <t>% increase_corrected</t>
  </si>
  <si>
    <t>Days</t>
  </si>
  <si>
    <t>SA</t>
  </si>
  <si>
    <t>Slope Corrected(g)</t>
  </si>
  <si>
    <t>Slope Corrected(cm2)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</si>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</sst>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00000"/>
  </numFmts>
  <fonts count="22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99"/>
      <name val="Arial"/>
      <family val="2"/>
    </font>
    <font>
      <b/>
      <sz val="10"/>
      <color rgb="FF000000"/>
      <name val="DejaVu Sans"/>
    </font>
    <font>
      <b/>
      <sz val="10"/>
      <color rgb="FF333333"/>
      <name val="Calibri"/>
      <family val="2"/>
    </font>
    <font>
      <sz val="10"/>
      <color rgb="FF000000"/>
      <name val="DejaVu Sans"/>
    </font>
    <font>
      <sz val="10"/>
      <color rgb="FF000000"/>
      <name val="Calibri"/>
      <family val="2"/>
    </font>
    <font>
      <sz val="12"/>
      <color rgb="FFD0BF69"/>
      <name val="Menlo"/>
      <family val="2"/>
    </font>
    <font>
      <b/>
      <sz val="10"/>
      <color theme="5"/>
      <name val="Arial"/>
      <family val="2"/>
    </font>
    <font>
      <sz val="12"/>
      <color theme="5"/>
      <name val="Calibri"/>
      <family val="2"/>
      <scheme val="minor"/>
    </font>
    <font>
      <b/>
      <sz val="11"/>
      <color rgb="FF000099"/>
      <name val="Arial"/>
      <family val="2"/>
    </font>
    <font>
      <b/>
      <sz val="11"/>
      <color theme="5"/>
      <name val="Arial"/>
      <family val="2"/>
    </font>
    <font>
      <sz val="12"/>
      <color rgb="FF002060"/>
      <name val="Calibri"/>
      <family val="2"/>
      <scheme val="minor"/>
    </font>
    <font>
      <sz val="10"/>
      <color rgb="FF002060"/>
      <name val="Arial"/>
      <family val="2"/>
    </font>
    <font>
      <b/>
      <sz val="10"/>
      <color rgb="FF002060"/>
      <name val="Arial"/>
      <family val="2"/>
    </font>
    <font>
      <sz val="12"/>
      <color theme="5" tint="-0.499984740745262"/>
      <name val="Calibri"/>
      <family val="2"/>
      <scheme val="minor"/>
    </font>
    <font>
      <b/>
      <sz val="10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1"/>
      <color theme="5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14" fontId="1" fillId="0" borderId="0" xfId="0" applyNumberFormat="1" applyFont="1"/>
    <xf numFmtId="0" fontId="9" fillId="0" borderId="0" xfId="0" applyFont="1"/>
    <xf numFmtId="166" fontId="4" fillId="0" borderId="0" xfId="0" applyNumberFormat="1" applyFont="1"/>
    <xf numFmtId="166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4" fontId="4" fillId="2" borderId="0" xfId="0" applyNumberFormat="1" applyFont="1" applyFill="1"/>
    <xf numFmtId="165" fontId="4" fillId="2" borderId="0" xfId="0" applyNumberFormat="1" applyFont="1" applyFill="1"/>
    <xf numFmtId="166" fontId="4" fillId="2" borderId="0" xfId="0" applyNumberFormat="1" applyFont="1" applyFill="1"/>
    <xf numFmtId="164" fontId="1" fillId="2" borderId="0" xfId="0" applyNumberFormat="1" applyFont="1" applyFill="1"/>
    <xf numFmtId="165" fontId="0" fillId="2" borderId="0" xfId="0" applyNumberFormat="1" applyFill="1"/>
    <xf numFmtId="166" fontId="1" fillId="2" borderId="0" xfId="0" applyNumberFormat="1" applyFont="1" applyFill="1"/>
    <xf numFmtId="0" fontId="0" fillId="2" borderId="0" xfId="0" applyFill="1"/>
    <xf numFmtId="0" fontId="10" fillId="2" borderId="0" xfId="0" applyFont="1" applyFill="1"/>
    <xf numFmtId="14" fontId="1" fillId="2" borderId="0" xfId="0" applyNumberFormat="1" applyFont="1" applyFill="1"/>
    <xf numFmtId="0" fontId="1" fillId="2" borderId="0" xfId="0" applyFont="1" applyFill="1"/>
    <xf numFmtId="164" fontId="0" fillId="2" borderId="0" xfId="0" applyNumberFormat="1" applyFill="1"/>
    <xf numFmtId="166" fontId="0" fillId="2" borderId="0" xfId="0" applyNumberFormat="1" applyFill="1"/>
    <xf numFmtId="2" fontId="13" fillId="0" borderId="0" xfId="0" applyNumberFormat="1" applyFont="1"/>
    <xf numFmtId="2" fontId="14" fillId="0" borderId="0" xfId="0" applyNumberFormat="1" applyFont="1"/>
    <xf numFmtId="0" fontId="6" fillId="2" borderId="0" xfId="0" applyFont="1" applyFill="1"/>
    <xf numFmtId="0" fontId="7" fillId="2" borderId="0" xfId="0" applyFont="1" applyFill="1"/>
    <xf numFmtId="0" fontId="5" fillId="2" borderId="0" xfId="0" applyFont="1" applyFill="1"/>
    <xf numFmtId="0" fontId="15" fillId="0" borderId="0" xfId="0" applyFont="1"/>
    <xf numFmtId="0" fontId="16" fillId="0" borderId="0" xfId="0" applyFont="1"/>
    <xf numFmtId="0" fontId="18" fillId="0" borderId="0" xfId="0" applyFont="1"/>
    <xf numFmtId="164" fontId="18" fillId="0" borderId="0" xfId="0" applyNumberFormat="1" applyFont="1"/>
    <xf numFmtId="165" fontId="18" fillId="0" borderId="0" xfId="0" applyNumberFormat="1" applyFont="1"/>
    <xf numFmtId="0" fontId="19" fillId="0" borderId="0" xfId="0" applyFont="1"/>
    <xf numFmtId="164" fontId="20" fillId="0" borderId="0" xfId="0" applyNumberFormat="1" applyFont="1"/>
    <xf numFmtId="165" fontId="20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166" fontId="4" fillId="0" borderId="2" xfId="0" applyNumberFormat="1" applyFont="1" applyBorder="1"/>
    <xf numFmtId="0" fontId="4" fillId="0" borderId="2" xfId="0" applyFont="1" applyBorder="1"/>
    <xf numFmtId="0" fontId="17" fillId="0" borderId="2" xfId="0" applyFont="1" applyBorder="1"/>
    <xf numFmtId="0" fontId="19" fillId="0" borderId="2" xfId="0" applyFont="1" applyBorder="1"/>
    <xf numFmtId="0" fontId="5" fillId="0" borderId="3" xfId="0" applyFont="1" applyBorder="1"/>
    <xf numFmtId="0" fontId="4" fillId="0" borderId="4" xfId="0" applyFont="1" applyBorder="1"/>
    <xf numFmtId="0" fontId="4" fillId="0" borderId="0" xfId="0" applyFont="1" applyBorder="1"/>
    <xf numFmtId="14" fontId="1" fillId="0" borderId="0" xfId="0" applyNumberFormat="1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0" applyNumberFormat="1" applyFont="1" applyBorder="1"/>
    <xf numFmtId="165" fontId="0" fillId="0" borderId="0" xfId="0" applyNumberFormat="1" applyBorder="1"/>
    <xf numFmtId="166" fontId="1" fillId="0" borderId="0" xfId="0" applyNumberFormat="1" applyFont="1" applyBorder="1"/>
    <xf numFmtId="0" fontId="0" fillId="0" borderId="0" xfId="0" applyBorder="1"/>
    <xf numFmtId="0" fontId="10" fillId="0" borderId="0" xfId="0" applyFont="1" applyBorder="1"/>
    <xf numFmtId="0" fontId="17" fillId="0" borderId="0" xfId="0" applyFont="1" applyBorder="1"/>
    <xf numFmtId="0" fontId="19" fillId="0" borderId="0" xfId="0" applyFont="1" applyBorder="1"/>
    <xf numFmtId="2" fontId="21" fillId="0" borderId="0" xfId="0" applyNumberFormat="1" applyFont="1" applyBorder="1"/>
    <xf numFmtId="2" fontId="13" fillId="0" borderId="5" xfId="0" applyNumberFormat="1" applyFont="1" applyBorder="1"/>
    <xf numFmtId="0" fontId="4" fillId="0" borderId="6" xfId="0" applyFont="1" applyBorder="1"/>
    <xf numFmtId="0" fontId="4" fillId="0" borderId="7" xfId="0" applyFont="1" applyBorder="1"/>
    <xf numFmtId="14" fontId="1" fillId="0" borderId="7" xfId="0" applyNumberFormat="1" applyFont="1" applyBorder="1"/>
    <xf numFmtId="0" fontId="1" fillId="0" borderId="7" xfId="0" applyFont="1" applyBorder="1"/>
    <xf numFmtId="0" fontId="2" fillId="0" borderId="7" xfId="0" applyFont="1" applyBorder="1"/>
    <xf numFmtId="164" fontId="1" fillId="0" borderId="7" xfId="0" applyNumberFormat="1" applyFont="1" applyBorder="1"/>
    <xf numFmtId="165" fontId="0" fillId="0" borderId="7" xfId="0" applyNumberFormat="1" applyBorder="1"/>
    <xf numFmtId="166" fontId="1" fillId="0" borderId="7" xfId="0" applyNumberFormat="1" applyFont="1" applyBorder="1"/>
    <xf numFmtId="0" fontId="0" fillId="0" borderId="7" xfId="0" applyBorder="1"/>
    <xf numFmtId="0" fontId="10" fillId="0" borderId="7" xfId="0" applyFont="1" applyBorder="1"/>
    <xf numFmtId="0" fontId="17" fillId="0" borderId="7" xfId="0" applyFont="1" applyBorder="1"/>
    <xf numFmtId="0" fontId="19" fillId="0" borderId="7" xfId="0" applyFont="1" applyBorder="1"/>
    <xf numFmtId="2" fontId="21" fillId="0" borderId="7" xfId="0" applyNumberFormat="1" applyFont="1" applyBorder="1"/>
    <xf numFmtId="2" fontId="13" fillId="0" borderId="8" xfId="0" applyNumberFormat="1" applyFont="1" applyBorder="1"/>
    <xf numFmtId="14" fontId="4" fillId="0" borderId="0" xfId="0" applyNumberFormat="1" applyFont="1"/>
    <xf numFmtId="14" fontId="4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08C0-4B21-9E45-A08D-8E8B3C71BB0D}">
  <dimension ref="A1:DZ365"/>
  <sheetViews>
    <sheetView tabSelected="1" topLeftCell="A223" workbookViewId="0">
      <selection activeCell="F247" sqref="F247"/>
    </sheetView>
  </sheetViews>
  <sheetFormatPr baseColWidth="10" defaultColWidth="11" defaultRowHeight="16"/>
  <cols>
    <col min="5" max="10" width="11" style="25"/>
    <col min="11" max="11" width="11" style="29"/>
    <col min="12" max="12" width="11" style="23"/>
    <col min="13" max="13" width="11" style="30"/>
    <col min="14" max="15" width="11" style="25"/>
    <col min="18" max="20" width="11" style="36"/>
    <col min="21" max="22" width="11" style="38"/>
    <col min="23" max="23" width="11" style="39"/>
    <col min="24" max="24" width="11" style="40"/>
    <col min="25" max="25" width="11" style="12"/>
    <col min="32" max="35" width="11" style="15"/>
    <col min="38" max="46" width="11" style="25"/>
    <col min="47" max="47" width="11" style="29"/>
    <col min="48" max="48" width="11" style="23"/>
    <col min="49" max="49" width="11" style="30"/>
    <col min="50" max="51" width="11" style="25"/>
    <col min="53" max="53" width="11" style="25"/>
    <col min="54" max="57" width="11" style="15"/>
    <col min="58" max="59" width="11" style="25"/>
  </cols>
  <sheetData>
    <row r="1" spans="1:130">
      <c r="A1" s="1" t="s">
        <v>0</v>
      </c>
      <c r="B1" s="1" t="s">
        <v>1</v>
      </c>
      <c r="C1" s="1" t="s">
        <v>2</v>
      </c>
      <c r="D1" s="1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7" t="s">
        <v>74</v>
      </c>
      <c r="J1" s="18" t="s">
        <v>9</v>
      </c>
      <c r="K1" s="19" t="s">
        <v>70</v>
      </c>
      <c r="L1" s="20" t="s">
        <v>71</v>
      </c>
      <c r="M1" s="21" t="s">
        <v>72</v>
      </c>
      <c r="N1" s="18" t="s">
        <v>73</v>
      </c>
      <c r="O1" s="18" t="s">
        <v>75</v>
      </c>
      <c r="P1" s="3" t="s">
        <v>79</v>
      </c>
      <c r="AL1" s="16" t="s">
        <v>16</v>
      </c>
      <c r="AM1" s="16"/>
      <c r="AN1" s="16" t="s">
        <v>17</v>
      </c>
      <c r="AO1" s="33" t="s">
        <v>4</v>
      </c>
      <c r="AP1" s="33" t="s">
        <v>5</v>
      </c>
      <c r="AQ1" s="33" t="s">
        <v>6</v>
      </c>
      <c r="AR1" s="33" t="s">
        <v>7</v>
      </c>
      <c r="AS1" s="33" t="s">
        <v>12</v>
      </c>
      <c r="AT1" s="34" t="s">
        <v>18</v>
      </c>
      <c r="AU1" s="19" t="s">
        <v>70</v>
      </c>
      <c r="AV1" s="20" t="s">
        <v>71</v>
      </c>
      <c r="AW1" s="21" t="s">
        <v>72</v>
      </c>
      <c r="AX1" s="18" t="s">
        <v>73</v>
      </c>
      <c r="AY1" s="18" t="s">
        <v>75</v>
      </c>
      <c r="AZ1" s="3" t="s">
        <v>79</v>
      </c>
      <c r="BA1" s="34" t="s">
        <v>19</v>
      </c>
      <c r="BB1" s="14" t="s">
        <v>76</v>
      </c>
      <c r="BC1" s="14" t="s">
        <v>77</v>
      </c>
      <c r="BD1" s="14" t="s">
        <v>80</v>
      </c>
      <c r="BE1" s="14" t="s">
        <v>81</v>
      </c>
      <c r="BF1" s="34"/>
      <c r="BG1" s="34"/>
      <c r="BH1" s="5" t="s">
        <v>4</v>
      </c>
      <c r="BI1" s="5" t="s">
        <v>5</v>
      </c>
      <c r="BJ1" s="5" t="s">
        <v>6</v>
      </c>
      <c r="BK1" s="5" t="s">
        <v>7</v>
      </c>
      <c r="BL1" s="5" t="s">
        <v>8</v>
      </c>
      <c r="BM1" s="1" t="s">
        <v>17</v>
      </c>
      <c r="BN1" s="6" t="s">
        <v>20</v>
      </c>
      <c r="BO1" s="1" t="s">
        <v>21</v>
      </c>
      <c r="BP1" s="7" t="s">
        <v>4</v>
      </c>
      <c r="BQ1" s="7" t="s">
        <v>5</v>
      </c>
      <c r="BR1" s="7" t="s">
        <v>6</v>
      </c>
      <c r="BS1" s="7" t="s">
        <v>22</v>
      </c>
      <c r="BT1" s="5" t="s">
        <v>12</v>
      </c>
      <c r="BU1" s="6" t="s">
        <v>18</v>
      </c>
      <c r="BV1" s="6" t="s">
        <v>23</v>
      </c>
      <c r="BW1" s="7" t="s">
        <v>4</v>
      </c>
      <c r="BX1" s="7" t="s">
        <v>5</v>
      </c>
      <c r="BY1" s="7" t="s">
        <v>6</v>
      </c>
      <c r="BZ1" s="7" t="s">
        <v>7</v>
      </c>
      <c r="CA1" s="5" t="s">
        <v>8</v>
      </c>
      <c r="CB1" s="8" t="s">
        <v>17</v>
      </c>
      <c r="CC1" s="1" t="s">
        <v>4</v>
      </c>
      <c r="CD1" s="5" t="s">
        <v>5</v>
      </c>
      <c r="CE1" s="5" t="s">
        <v>6</v>
      </c>
      <c r="CF1" s="5" t="s">
        <v>24</v>
      </c>
      <c r="CG1" s="5" t="s">
        <v>25</v>
      </c>
      <c r="CH1" s="8" t="s">
        <v>26</v>
      </c>
      <c r="CI1" s="8" t="s">
        <v>27</v>
      </c>
      <c r="CJ1" s="8" t="s">
        <v>28</v>
      </c>
      <c r="CK1" s="7" t="s">
        <v>4</v>
      </c>
      <c r="CL1" s="7" t="s">
        <v>5</v>
      </c>
      <c r="CM1" s="7" t="s">
        <v>6</v>
      </c>
      <c r="CN1" s="7" t="s">
        <v>29</v>
      </c>
      <c r="CO1" s="5" t="s">
        <v>12</v>
      </c>
      <c r="CP1" s="7" t="s">
        <v>5</v>
      </c>
      <c r="CQ1" s="7" t="s">
        <v>6</v>
      </c>
      <c r="CR1" s="7" t="s">
        <v>29</v>
      </c>
      <c r="CS1" s="5" t="s">
        <v>16</v>
      </c>
      <c r="CT1" s="6" t="s">
        <v>18</v>
      </c>
      <c r="CU1" s="1" t="s">
        <v>17</v>
      </c>
      <c r="CV1" s="1" t="s">
        <v>30</v>
      </c>
      <c r="CW1" s="1" t="s">
        <v>27</v>
      </c>
      <c r="CX1" s="1" t="s">
        <v>28</v>
      </c>
      <c r="CY1" s="7" t="s">
        <v>4</v>
      </c>
      <c r="CZ1" s="7" t="s">
        <v>5</v>
      </c>
      <c r="DA1" s="7" t="s">
        <v>6</v>
      </c>
      <c r="DB1" s="7" t="s">
        <v>7</v>
      </c>
      <c r="DC1" s="5" t="s">
        <v>12</v>
      </c>
      <c r="DD1" s="1" t="s">
        <v>31</v>
      </c>
      <c r="DE1" s="1" t="s">
        <v>27</v>
      </c>
      <c r="DF1" s="1" t="s">
        <v>28</v>
      </c>
      <c r="DG1" s="1" t="s">
        <v>32</v>
      </c>
      <c r="DH1" s="1" t="s">
        <v>4</v>
      </c>
      <c r="DI1" s="5" t="s">
        <v>5</v>
      </c>
      <c r="DJ1" s="5" t="s">
        <v>6</v>
      </c>
      <c r="DK1" s="5" t="s">
        <v>33</v>
      </c>
      <c r="DL1" s="5" t="s">
        <v>12</v>
      </c>
      <c r="DM1" s="1" t="s">
        <v>34</v>
      </c>
      <c r="DN1" s="1" t="s">
        <v>27</v>
      </c>
      <c r="DO1" s="1" t="s">
        <v>28</v>
      </c>
      <c r="DP1" s="1" t="s">
        <v>32</v>
      </c>
      <c r="DQ1" s="1" t="s">
        <v>4</v>
      </c>
      <c r="DR1" s="5" t="s">
        <v>5</v>
      </c>
      <c r="DS1" s="5" t="s">
        <v>6</v>
      </c>
      <c r="DT1" s="5" t="s">
        <v>35</v>
      </c>
      <c r="DU1" s="5" t="s">
        <v>12</v>
      </c>
      <c r="DV1" s="5"/>
      <c r="DW1" s="1" t="s">
        <v>36</v>
      </c>
      <c r="DX1" s="1" t="s">
        <v>27</v>
      </c>
      <c r="DY1" s="1" t="s">
        <v>28</v>
      </c>
      <c r="DZ1" s="1" t="s">
        <v>32</v>
      </c>
    </row>
    <row r="2" spans="1:130">
      <c r="A2" s="3">
        <v>176</v>
      </c>
      <c r="B2" s="3" t="s">
        <v>43</v>
      </c>
      <c r="C2" s="3" t="s">
        <v>37</v>
      </c>
      <c r="D2" s="3" t="s">
        <v>38</v>
      </c>
      <c r="E2" s="27">
        <v>42977</v>
      </c>
      <c r="F2" s="18">
        <v>24</v>
      </c>
      <c r="G2" s="18">
        <v>31.6</v>
      </c>
      <c r="H2" s="18">
        <v>17.515000000000001</v>
      </c>
      <c r="I2" s="17">
        <v>1.5369999999999999</v>
      </c>
      <c r="J2" s="28"/>
      <c r="K2" s="22">
        <f t="shared" ref="K2:K56" si="0">1000*(1-(F2+288.9414)/(508929.2*(F2+68.12963))*(F2-3.9863)^2)</f>
        <v>997.32661753089724</v>
      </c>
      <c r="L2" s="23">
        <f t="shared" ref="L2:L56" si="1" xml:space="preserve"> 0.824493 - 0.0040899*F2 + 0.000076438*F2^2 -0.00000082467*F2^3 + 0.0000000053675*F2^4</f>
        <v>0.76074425760000008</v>
      </c>
      <c r="M2" s="24">
        <f t="shared" ref="M2:M56" si="2" xml:space="preserve"> -0.005724 + 0.00010227*F2 - 0.0000016546*F2^2</f>
        <v>-4.2225696E-3</v>
      </c>
      <c r="N2" s="25">
        <f t="shared" ref="N2:N55" si="3" xml:space="preserve"> K2 + (L2*G2) + M2*G2^(3/2) + 0.00048314*G2^2</f>
        <v>1021.0985005999307</v>
      </c>
      <c r="O2" s="26">
        <f t="shared" ref="O2:O55" si="4">I2*(1/     (1-   (0.001*N2/1.84)))</f>
        <v>3.4535044838382438</v>
      </c>
      <c r="P2" s="13">
        <f t="shared" ref="P2:P56" si="5">-5.28+5.5*I2</f>
        <v>3.1734999999999998</v>
      </c>
      <c r="AL2" s="16">
        <v>1.6779999999999999</v>
      </c>
      <c r="AM2" s="16"/>
      <c r="AN2" s="16">
        <v>3.0000000000000001E-3</v>
      </c>
      <c r="AO2" s="27">
        <v>43047</v>
      </c>
      <c r="AP2" s="28">
        <v>25.4</v>
      </c>
      <c r="AQ2" s="28">
        <v>33</v>
      </c>
      <c r="AR2" s="28">
        <v>17.514800000000001</v>
      </c>
      <c r="AS2" s="16">
        <v>1.7276</v>
      </c>
      <c r="AT2" s="16"/>
      <c r="AU2" s="22">
        <f t="shared" ref="AU2:AU56" si="6">1000*(1-(AP2+288.9414)/(508929.2*(AP2+68.12963))*(AP2-3.9863)^2)</f>
        <v>996.97184273987057</v>
      </c>
      <c r="AV2" s="23">
        <f t="shared" ref="AV2:AV56" si="7" xml:space="preserve"> 0.824493 - 0.0040899*AP2 + 0.000076438*AP2^2 -0.00000082467*AP2^3 + 0.0000000053675*AP2^4</f>
        <v>0.75864448218802816</v>
      </c>
      <c r="AW2" s="24">
        <f t="shared" ref="AW2:AW56" si="8" xml:space="preserve"> -0.005724 + 0.00010227*AP2 - 0.0000016546*AP2^2</f>
        <v>-4.1938237359999998E-3</v>
      </c>
      <c r="AX2" s="25">
        <f t="shared" ref="AX2:AX55" si="9" xml:space="preserve"> AU2 + (AV2*AQ2) + AW2*AQ2^(3/2) + 0.00048314*AQ2^2</f>
        <v>1021.7382245671358</v>
      </c>
      <c r="AY2" s="26">
        <f t="shared" ref="AY2:AY55" si="10">AS2*(1/     (1-   (0.001*AX2/1.84)))</f>
        <v>3.884800800230964</v>
      </c>
      <c r="AZ2" s="13">
        <f t="shared" ref="AZ2:AZ56" si="11">-5.28+5.5*AS2</f>
        <v>4.2217999999999991</v>
      </c>
      <c r="BA2" s="35">
        <v>1.4076</v>
      </c>
      <c r="BB2" s="14">
        <f>AW2-X124</f>
        <v>-2.0725670433864205</v>
      </c>
      <c r="BC2" s="14">
        <f>(BB2/X124)*100</f>
        <v>-100.20275952599643</v>
      </c>
      <c r="BD2" s="32">
        <f>1000*(BB2/AX2)/X124</f>
        <v>-0.98070872868094749</v>
      </c>
      <c r="BE2" s="32" t="e">
        <f>1000*(BB2/AX2)/#REF!</f>
        <v>#REF!</v>
      </c>
      <c r="BF2" s="35"/>
      <c r="BG2" s="35"/>
      <c r="BH2" s="9">
        <v>43055</v>
      </c>
      <c r="BI2" s="8">
        <v>24.7</v>
      </c>
      <c r="BJ2" s="8">
        <v>33</v>
      </c>
      <c r="BK2" s="8">
        <v>17.5137</v>
      </c>
      <c r="BL2" s="1">
        <v>1.7457</v>
      </c>
      <c r="BM2" s="1">
        <v>1.8100000000000002E-2</v>
      </c>
      <c r="BN2" s="4">
        <v>1.6597999999999999</v>
      </c>
      <c r="BO2" s="4">
        <v>0.35670000000000002</v>
      </c>
      <c r="BP2" s="9">
        <v>43082</v>
      </c>
      <c r="BQ2" s="8">
        <v>22</v>
      </c>
      <c r="BR2" s="8">
        <v>33.700000000000003</v>
      </c>
      <c r="BS2" s="8">
        <v>17.513300000000001</v>
      </c>
      <c r="BT2" s="1">
        <v>1.8411999999999999</v>
      </c>
      <c r="BU2" s="1"/>
      <c r="BV2" s="4">
        <v>2.0261</v>
      </c>
      <c r="BW2" s="9">
        <v>43084</v>
      </c>
      <c r="BX2" s="8">
        <v>21.8</v>
      </c>
      <c r="BY2" s="8">
        <v>33.1</v>
      </c>
      <c r="BZ2" s="8">
        <v>17.513100000000001</v>
      </c>
      <c r="CA2" s="1">
        <v>1.8601000000000001</v>
      </c>
      <c r="CB2" s="8">
        <v>1.89E-2</v>
      </c>
      <c r="CC2" s="9">
        <v>43116</v>
      </c>
      <c r="CD2" s="3">
        <v>23.4</v>
      </c>
      <c r="CE2" s="3">
        <v>34.799999999999997</v>
      </c>
      <c r="CF2" s="3">
        <v>17.501000000000001</v>
      </c>
      <c r="CG2" s="2">
        <v>1.9903</v>
      </c>
      <c r="CH2" s="8">
        <v>0.13020000000000001</v>
      </c>
      <c r="CI2" s="8">
        <v>6.9996</v>
      </c>
      <c r="CJ2" s="8">
        <v>2.1873999999999998</v>
      </c>
      <c r="CK2" s="9">
        <v>43129</v>
      </c>
      <c r="CL2" s="8">
        <v>27.1</v>
      </c>
      <c r="CM2" s="8">
        <v>35.299999999999997</v>
      </c>
      <c r="CN2" s="1">
        <v>17.509799999999998</v>
      </c>
      <c r="CO2" s="8">
        <v>2.0501999999999998</v>
      </c>
      <c r="CP2" s="8">
        <v>26.9</v>
      </c>
      <c r="CQ2" s="8">
        <v>35.4</v>
      </c>
      <c r="CR2" s="8">
        <v>17.513100000000001</v>
      </c>
      <c r="CS2" s="8">
        <v>2.0448</v>
      </c>
      <c r="CT2" s="1"/>
      <c r="CU2" s="8">
        <v>-5.4000000000000003E-3</v>
      </c>
      <c r="CV2" s="8">
        <v>5.9900000000000002E-2</v>
      </c>
      <c r="CW2" s="8">
        <v>3.0095999999999998</v>
      </c>
      <c r="CX2" s="8">
        <v>2.3150742640266802</v>
      </c>
      <c r="CY2" s="9">
        <v>43145</v>
      </c>
      <c r="CZ2" s="8">
        <v>30.4</v>
      </c>
      <c r="DA2" s="8">
        <v>35.1</v>
      </c>
      <c r="DB2" s="8">
        <v>17.512799999999999</v>
      </c>
      <c r="DC2" s="8">
        <v>2.1111</v>
      </c>
      <c r="DD2" s="8">
        <v>6.6299999999999998E-2</v>
      </c>
      <c r="DE2" s="8">
        <v>3.2423999999999999</v>
      </c>
      <c r="DF2" s="8">
        <v>2.0265</v>
      </c>
      <c r="DG2" s="8"/>
      <c r="DH2" s="9">
        <v>43154</v>
      </c>
      <c r="DI2" s="8">
        <v>30.4</v>
      </c>
      <c r="DJ2" s="8">
        <v>37.4</v>
      </c>
      <c r="DK2" s="8">
        <v>17.512499999999999</v>
      </c>
      <c r="DL2" s="8">
        <v>2.129</v>
      </c>
      <c r="DM2" s="8">
        <v>1.7899999999999999E-2</v>
      </c>
      <c r="DN2" s="8">
        <v>0.84789999999999999</v>
      </c>
      <c r="DO2" s="8">
        <v>0.94210000000000005</v>
      </c>
      <c r="DP2" s="8"/>
      <c r="DQ2" s="9">
        <v>43167</v>
      </c>
      <c r="DR2" s="8">
        <v>28.3</v>
      </c>
      <c r="DS2" s="8">
        <v>35.700000000000003</v>
      </c>
      <c r="DT2" s="8">
        <v>17.510100000000001</v>
      </c>
      <c r="DU2" s="8">
        <v>2.1345000000000001</v>
      </c>
      <c r="DV2" s="8">
        <v>2.1943598290598301</v>
      </c>
      <c r="DW2" s="8">
        <v>6.5359829059828997E-2</v>
      </c>
      <c r="DX2" s="8">
        <v>3.06997787974773</v>
      </c>
      <c r="DY2" s="8">
        <v>2.3614999999999999</v>
      </c>
      <c r="DZ2" s="8"/>
    </row>
    <row r="3" spans="1:130">
      <c r="A3" s="3">
        <v>182</v>
      </c>
      <c r="B3" s="3" t="s">
        <v>43</v>
      </c>
      <c r="C3" s="3" t="s">
        <v>37</v>
      </c>
      <c r="D3" s="3" t="s">
        <v>38</v>
      </c>
      <c r="E3" s="27">
        <v>42977</v>
      </c>
      <c r="F3" s="18">
        <v>24</v>
      </c>
      <c r="G3" s="18">
        <v>31.5</v>
      </c>
      <c r="H3" s="18">
        <v>17.52</v>
      </c>
      <c r="I3" s="17">
        <v>2.649</v>
      </c>
      <c r="J3" s="28"/>
      <c r="K3" s="22">
        <f t="shared" si="0"/>
        <v>997.32661753089724</v>
      </c>
      <c r="L3" s="23">
        <f t="shared" si="1"/>
        <v>0.76074425760000008</v>
      </c>
      <c r="M3" s="24">
        <f t="shared" si="2"/>
        <v>-4.2225696E-3</v>
      </c>
      <c r="N3" s="25">
        <f t="shared" si="3"/>
        <v>1021.0229352475681</v>
      </c>
      <c r="O3" s="26">
        <f t="shared" si="4"/>
        <v>5.9515219775701622</v>
      </c>
      <c r="P3" s="13">
        <f t="shared" si="5"/>
        <v>9.2895000000000003</v>
      </c>
      <c r="AL3" s="16">
        <v>3.113</v>
      </c>
      <c r="AM3" s="16"/>
      <c r="AN3" s="16">
        <v>2E-3</v>
      </c>
      <c r="AO3" s="27">
        <v>43047</v>
      </c>
      <c r="AP3" s="28">
        <v>25.4</v>
      </c>
      <c r="AQ3" s="28">
        <v>33</v>
      </c>
      <c r="AR3" s="28">
        <v>17.514800000000001</v>
      </c>
      <c r="AS3" s="16">
        <v>3.2930999999999999</v>
      </c>
      <c r="AT3" s="16"/>
      <c r="AU3" s="22">
        <f t="shared" si="6"/>
        <v>996.97184273987057</v>
      </c>
      <c r="AV3" s="23">
        <f t="shared" si="7"/>
        <v>0.75864448218802816</v>
      </c>
      <c r="AW3" s="24">
        <f t="shared" si="8"/>
        <v>-4.1938237359999998E-3</v>
      </c>
      <c r="AX3" s="25">
        <f t="shared" si="9"/>
        <v>1021.7382245671358</v>
      </c>
      <c r="AY3" s="26">
        <f t="shared" si="10"/>
        <v>7.4050923334340046</v>
      </c>
      <c r="AZ3" s="13">
        <f t="shared" si="11"/>
        <v>12.832049999999999</v>
      </c>
      <c r="BA3" s="35">
        <v>2.7549999999999999</v>
      </c>
      <c r="BB3" s="14">
        <f>AW3-X125</f>
        <v>-2.297878573143469</v>
      </c>
      <c r="BC3" s="14">
        <f>(BB3/X125)*100</f>
        <v>-100.18284220344944</v>
      </c>
      <c r="BD3" s="32">
        <f>1000*(BB3/AX3)/X125</f>
        <v>-0.98051379301085051</v>
      </c>
      <c r="BE3" s="32" t="e">
        <f>1000*(BB3/AX3)/#REF!</f>
        <v>#REF!</v>
      </c>
      <c r="BF3" s="35"/>
      <c r="BG3" s="35"/>
      <c r="BH3" s="9">
        <v>43055</v>
      </c>
      <c r="BI3" s="8">
        <v>24.7</v>
      </c>
      <c r="BJ3" s="8">
        <v>33</v>
      </c>
      <c r="BK3" s="8">
        <v>17.5137</v>
      </c>
      <c r="BL3" s="1">
        <v>3.3660000000000001</v>
      </c>
      <c r="BM3" s="1">
        <v>7.2900000000000006E-2</v>
      </c>
      <c r="BN3" s="4">
        <v>3.1724999999999999</v>
      </c>
      <c r="BO3" s="4">
        <v>0.59050000000000002</v>
      </c>
      <c r="BP3" s="9">
        <v>43082</v>
      </c>
      <c r="BQ3" s="8">
        <v>22</v>
      </c>
      <c r="BR3" s="8">
        <v>33.700000000000003</v>
      </c>
      <c r="BS3" s="8">
        <v>17.513300000000001</v>
      </c>
      <c r="BT3" s="1">
        <v>3.7324000000000002</v>
      </c>
      <c r="BU3" s="1"/>
      <c r="BV3" s="4">
        <v>4.0316000000000001</v>
      </c>
      <c r="BW3" s="9">
        <v>43084</v>
      </c>
      <c r="BX3" s="8">
        <v>21.8</v>
      </c>
      <c r="BY3" s="8">
        <v>33.1</v>
      </c>
      <c r="BZ3" s="8">
        <v>17.513100000000001</v>
      </c>
      <c r="CA3" s="1">
        <v>3.774</v>
      </c>
      <c r="CB3" s="8">
        <v>4.1599999999999998E-2</v>
      </c>
      <c r="CC3" s="9">
        <v>43116</v>
      </c>
      <c r="CD3" s="3">
        <v>23.4</v>
      </c>
      <c r="CE3" s="3">
        <v>34.799999999999997</v>
      </c>
      <c r="CF3" s="3">
        <v>17.501000000000001</v>
      </c>
      <c r="CG3" s="2">
        <v>4.3956999999999997</v>
      </c>
      <c r="CH3" s="8">
        <v>0.62170000000000003</v>
      </c>
      <c r="CI3" s="8">
        <v>16.473199999999999</v>
      </c>
      <c r="CJ3" s="8">
        <v>5.1478999999999999</v>
      </c>
      <c r="CK3" s="9">
        <v>43129</v>
      </c>
      <c r="CL3" s="8">
        <v>27.1</v>
      </c>
      <c r="CM3" s="8">
        <v>35.299999999999997</v>
      </c>
      <c r="CN3" s="1">
        <v>17.509799999999998</v>
      </c>
      <c r="CO3" s="8">
        <v>4.6855000000000002</v>
      </c>
      <c r="CP3" s="8">
        <v>26.9</v>
      </c>
      <c r="CQ3" s="8">
        <v>35.4</v>
      </c>
      <c r="CR3" s="8">
        <v>17.513100000000001</v>
      </c>
      <c r="CS3" s="8">
        <v>4.6810999999999998</v>
      </c>
      <c r="CT3" s="1"/>
      <c r="CU3" s="8">
        <v>-4.4000000000000003E-3</v>
      </c>
      <c r="CV3" s="8">
        <v>0.2898</v>
      </c>
      <c r="CW3" s="8">
        <v>6.5928000000000004</v>
      </c>
      <c r="CX3" s="8">
        <v>5.0713896972740899</v>
      </c>
      <c r="CY3" s="9">
        <v>43145</v>
      </c>
      <c r="CZ3" s="8">
        <v>30.4</v>
      </c>
      <c r="DA3" s="8">
        <v>35.1</v>
      </c>
      <c r="DB3" s="8">
        <v>17.512799999999999</v>
      </c>
      <c r="DC3" s="8">
        <v>4.9779999999999998</v>
      </c>
      <c r="DD3" s="8">
        <v>0.2969</v>
      </c>
      <c r="DE3" s="8">
        <v>6.3425000000000002</v>
      </c>
      <c r="DF3" s="8">
        <v>3.9641000000000002</v>
      </c>
      <c r="DG3" s="8"/>
      <c r="DH3" s="9">
        <v>43154</v>
      </c>
      <c r="DI3" s="8">
        <v>30.4</v>
      </c>
      <c r="DJ3" s="8">
        <v>37.4</v>
      </c>
      <c r="DK3" s="8">
        <v>17.512499999999999</v>
      </c>
      <c r="DL3" s="8">
        <v>5.0382999999999996</v>
      </c>
      <c r="DM3" s="8">
        <v>6.0299999999999999E-2</v>
      </c>
      <c r="DN3" s="8">
        <v>1.2113</v>
      </c>
      <c r="DO3" s="8">
        <v>1.3459000000000001</v>
      </c>
      <c r="DP3" s="8"/>
      <c r="DQ3" s="9">
        <v>43167</v>
      </c>
      <c r="DR3" s="8">
        <v>28.3</v>
      </c>
      <c r="DS3" s="8">
        <v>35.700000000000003</v>
      </c>
      <c r="DT3" s="8">
        <v>17.510100000000001</v>
      </c>
      <c r="DU3" s="8">
        <v>5.1006</v>
      </c>
      <c r="DV3" s="8">
        <v>5.16045982905983</v>
      </c>
      <c r="DW3" s="8">
        <v>0.12215982905983</v>
      </c>
      <c r="DX3" s="8">
        <v>2.42462396165035</v>
      </c>
      <c r="DY3" s="8">
        <v>1.8651</v>
      </c>
      <c r="DZ3" s="8"/>
    </row>
    <row r="4" spans="1:130">
      <c r="A4" s="3">
        <v>189</v>
      </c>
      <c r="B4" s="3" t="s">
        <v>43</v>
      </c>
      <c r="C4" s="3" t="s">
        <v>37</v>
      </c>
      <c r="D4" s="3" t="s">
        <v>38</v>
      </c>
      <c r="E4" s="27">
        <v>42977</v>
      </c>
      <c r="F4" s="18">
        <v>24</v>
      </c>
      <c r="G4" s="18">
        <v>31.5</v>
      </c>
      <c r="H4" s="18">
        <v>17.52</v>
      </c>
      <c r="I4" s="17">
        <v>2.577</v>
      </c>
      <c r="J4" s="28"/>
      <c r="K4" s="22">
        <f t="shared" si="0"/>
        <v>997.32661753089724</v>
      </c>
      <c r="L4" s="23">
        <f t="shared" si="1"/>
        <v>0.76074425760000008</v>
      </c>
      <c r="M4" s="24">
        <f t="shared" si="2"/>
        <v>-4.2225696E-3</v>
      </c>
      <c r="N4" s="25">
        <f t="shared" si="3"/>
        <v>1021.0229352475681</v>
      </c>
      <c r="O4" s="26">
        <f t="shared" si="4"/>
        <v>5.7897592058128762</v>
      </c>
      <c r="P4" s="13">
        <f t="shared" si="5"/>
        <v>8.8934999999999995</v>
      </c>
      <c r="AL4" s="16">
        <v>2.996</v>
      </c>
      <c r="AM4" s="16"/>
      <c r="AN4" s="16">
        <v>0</v>
      </c>
      <c r="AO4" s="27">
        <v>43047</v>
      </c>
      <c r="AP4" s="28">
        <v>25.4</v>
      </c>
      <c r="AQ4" s="28">
        <v>33</v>
      </c>
      <c r="AR4" s="28">
        <v>17.514800000000001</v>
      </c>
      <c r="AS4" s="16">
        <v>3.1669</v>
      </c>
      <c r="AT4" s="16"/>
      <c r="AU4" s="22">
        <f t="shared" si="6"/>
        <v>996.97184273987057</v>
      </c>
      <c r="AV4" s="23">
        <f t="shared" si="7"/>
        <v>0.75864448218802816</v>
      </c>
      <c r="AW4" s="24">
        <f t="shared" si="8"/>
        <v>-4.1938237359999998E-3</v>
      </c>
      <c r="AX4" s="25">
        <f t="shared" si="9"/>
        <v>1021.7382245671358</v>
      </c>
      <c r="AY4" s="26">
        <f t="shared" si="10"/>
        <v>7.1213102884067139</v>
      </c>
      <c r="AZ4" s="13">
        <f t="shared" si="11"/>
        <v>12.13795</v>
      </c>
      <c r="BA4" s="35">
        <v>2.7162999999999999</v>
      </c>
      <c r="BB4" s="14">
        <f>AW4-X126</f>
        <v>-2.1579524468430273</v>
      </c>
      <c r="BC4" s="14">
        <f>(BB4/X126)*100</f>
        <v>-100.19472115821178</v>
      </c>
      <c r="BD4" s="32">
        <f>1000*(BB4/AX4)/X126</f>
        <v>-0.98063005522436775</v>
      </c>
      <c r="BE4" s="32" t="e">
        <f>1000*(BB4/AX4)/#REF!</f>
        <v>#REF!</v>
      </c>
      <c r="BF4" s="35"/>
      <c r="BG4" s="35"/>
      <c r="BH4" s="9">
        <v>43055</v>
      </c>
      <c r="BI4" s="8">
        <v>24.7</v>
      </c>
      <c r="BJ4" s="8">
        <v>33</v>
      </c>
      <c r="BK4" s="8">
        <v>17.5137</v>
      </c>
      <c r="BL4" s="1">
        <v>3.2265999999999999</v>
      </c>
      <c r="BM4" s="1">
        <v>5.9700000000000003E-2</v>
      </c>
      <c r="BN4" s="4">
        <v>3.0173000000000001</v>
      </c>
      <c r="BO4" s="4">
        <v>0.42559999999999998</v>
      </c>
      <c r="BP4" s="9">
        <v>43082</v>
      </c>
      <c r="BQ4" s="8">
        <v>22</v>
      </c>
      <c r="BR4" s="8">
        <v>33.700000000000003</v>
      </c>
      <c r="BS4" s="8">
        <v>17.513300000000001</v>
      </c>
      <c r="BT4" s="1">
        <v>3.5377000000000001</v>
      </c>
      <c r="BU4" s="1"/>
      <c r="BV4" s="4">
        <v>3.5710000000000002</v>
      </c>
      <c r="BW4" s="9">
        <v>43084</v>
      </c>
      <c r="BX4" s="8">
        <v>21.8</v>
      </c>
      <c r="BY4" s="8">
        <v>33.1</v>
      </c>
      <c r="BZ4" s="8">
        <v>17.513100000000001</v>
      </c>
      <c r="CA4" s="1">
        <v>3.5785999999999998</v>
      </c>
      <c r="CB4" s="8">
        <v>4.0899999999999999E-2</v>
      </c>
      <c r="CC4" s="9">
        <v>43116</v>
      </c>
      <c r="CD4" s="3">
        <v>23.4</v>
      </c>
      <c r="CE4" s="3">
        <v>34.799999999999997</v>
      </c>
      <c r="CF4" s="3">
        <v>17.501000000000001</v>
      </c>
      <c r="CG4" s="2">
        <v>4.0857999999999999</v>
      </c>
      <c r="CH4" s="8">
        <v>0.50719999999999998</v>
      </c>
      <c r="CI4" s="8">
        <v>14.1731</v>
      </c>
      <c r="CJ4" s="8">
        <v>4.4291</v>
      </c>
      <c r="CK4" s="9">
        <v>43129</v>
      </c>
      <c r="CL4" s="8">
        <v>27.1</v>
      </c>
      <c r="CM4" s="8">
        <v>35.299999999999997</v>
      </c>
      <c r="CN4" s="1">
        <v>17.509799999999998</v>
      </c>
      <c r="CO4" s="8">
        <v>4.3295000000000003</v>
      </c>
      <c r="CP4" s="8">
        <v>26.9</v>
      </c>
      <c r="CQ4" s="8">
        <v>35.4</v>
      </c>
      <c r="CR4" s="8">
        <v>17.513100000000001</v>
      </c>
      <c r="CS4" s="8">
        <v>4.3140000000000001</v>
      </c>
      <c r="CT4" s="1"/>
      <c r="CU4" s="8">
        <v>-1.55E-2</v>
      </c>
      <c r="CV4" s="8">
        <v>0.2437</v>
      </c>
      <c r="CW4" s="8">
        <v>5.9645999999999999</v>
      </c>
      <c r="CX4" s="8">
        <v>4.5881232185016101</v>
      </c>
      <c r="CY4" s="8" t="s">
        <v>39</v>
      </c>
      <c r="CZ4" s="8" t="s">
        <v>40</v>
      </c>
      <c r="DA4" s="8" t="s">
        <v>40</v>
      </c>
      <c r="DB4" s="8" t="s">
        <v>40</v>
      </c>
      <c r="DC4" s="8" t="s">
        <v>40</v>
      </c>
      <c r="DD4" s="8" t="s">
        <v>40</v>
      </c>
      <c r="DE4" s="8" t="s">
        <v>40</v>
      </c>
      <c r="DF4" s="8" t="s">
        <v>40</v>
      </c>
      <c r="DG4" s="8" t="s">
        <v>40</v>
      </c>
      <c r="DH4" s="8" t="s">
        <v>40</v>
      </c>
      <c r="DI4" s="8" t="s">
        <v>40</v>
      </c>
      <c r="DJ4" s="8" t="s">
        <v>40</v>
      </c>
      <c r="DK4" s="8" t="s">
        <v>40</v>
      </c>
      <c r="DL4" s="8" t="s">
        <v>40</v>
      </c>
      <c r="DM4" s="8" t="s">
        <v>40</v>
      </c>
      <c r="DN4" s="8" t="s">
        <v>40</v>
      </c>
      <c r="DO4" s="8" t="s">
        <v>40</v>
      </c>
      <c r="DP4" s="8" t="s">
        <v>40</v>
      </c>
      <c r="DQ4" s="8" t="s">
        <v>40</v>
      </c>
      <c r="DR4" s="8" t="s">
        <v>40</v>
      </c>
      <c r="DS4" s="8" t="s">
        <v>40</v>
      </c>
      <c r="DT4" s="8" t="s">
        <v>40</v>
      </c>
      <c r="DU4" s="8" t="s">
        <v>40</v>
      </c>
      <c r="DV4" s="8"/>
      <c r="DW4" s="8" t="s">
        <v>40</v>
      </c>
      <c r="DX4" s="8" t="s">
        <v>40</v>
      </c>
      <c r="DY4" s="8" t="s">
        <v>40</v>
      </c>
      <c r="DZ4" s="8"/>
    </row>
    <row r="5" spans="1:130">
      <c r="A5" s="3">
        <v>281</v>
      </c>
      <c r="B5" s="3" t="s">
        <v>43</v>
      </c>
      <c r="C5" s="3" t="s">
        <v>37</v>
      </c>
      <c r="D5" s="3" t="s">
        <v>38</v>
      </c>
      <c r="E5" s="27">
        <v>42977</v>
      </c>
      <c r="F5" s="18">
        <v>23.7</v>
      </c>
      <c r="G5" s="18">
        <v>31</v>
      </c>
      <c r="H5" s="18">
        <v>17.527000000000001</v>
      </c>
      <c r="I5" s="17">
        <v>2.625</v>
      </c>
      <c r="J5" s="28"/>
      <c r="K5" s="22">
        <f t="shared" si="0"/>
        <v>997.40018425598942</v>
      </c>
      <c r="L5" s="23">
        <f t="shared" si="1"/>
        <v>0.76121220240660681</v>
      </c>
      <c r="M5" s="24">
        <f t="shared" si="2"/>
        <v>-4.2295732740000001E-3</v>
      </c>
      <c r="N5" s="25">
        <f t="shared" si="3"/>
        <v>1020.7320327829005</v>
      </c>
      <c r="O5" s="26">
        <f t="shared" si="4"/>
        <v>5.8955069565414719</v>
      </c>
      <c r="P5" s="13">
        <f t="shared" si="5"/>
        <v>9.1574999999999989</v>
      </c>
      <c r="AL5" s="16">
        <v>2.9940000000000002</v>
      </c>
      <c r="AM5" s="16"/>
      <c r="AN5" s="16">
        <v>0</v>
      </c>
      <c r="AO5" s="27">
        <v>43047</v>
      </c>
      <c r="AP5" s="28">
        <v>25.4</v>
      </c>
      <c r="AQ5" s="28">
        <v>33</v>
      </c>
      <c r="AR5" s="28">
        <v>17.514800000000001</v>
      </c>
      <c r="AS5" s="16">
        <v>3.0998999999999999</v>
      </c>
      <c r="AT5" s="16"/>
      <c r="AU5" s="22">
        <f t="shared" si="6"/>
        <v>996.97184273987057</v>
      </c>
      <c r="AV5" s="23">
        <f t="shared" si="7"/>
        <v>0.75864448218802816</v>
      </c>
      <c r="AW5" s="24">
        <f t="shared" si="8"/>
        <v>-4.1938237359999998E-3</v>
      </c>
      <c r="AX5" s="25">
        <f t="shared" si="9"/>
        <v>1021.7382245671358</v>
      </c>
      <c r="AY5" s="26">
        <f t="shared" si="10"/>
        <v>6.9706494562606878</v>
      </c>
      <c r="AZ5" s="13">
        <f t="shared" si="11"/>
        <v>11.769449999999999</v>
      </c>
      <c r="BA5" s="35">
        <v>1.6842999999999999</v>
      </c>
      <c r="BB5" s="14">
        <f>AW5-X127</f>
        <v>-1.8501857281904386</v>
      </c>
      <c r="BC5" s="14">
        <f>(BB5/X127)*100</f>
        <v>-100.22718538070943</v>
      </c>
      <c r="BD5" s="32">
        <f>1000*(BB5/AX5)/X127</f>
        <v>-0.98094779044966385</v>
      </c>
      <c r="BE5" s="32" t="e">
        <f>1000*(BB5/AX5)/#REF!</f>
        <v>#REF!</v>
      </c>
      <c r="BF5" s="35"/>
      <c r="BG5" s="35"/>
      <c r="BH5" s="9">
        <v>43055</v>
      </c>
      <c r="BI5" s="8">
        <v>24.7</v>
      </c>
      <c r="BJ5" s="8">
        <v>33</v>
      </c>
      <c r="BK5" s="8">
        <v>17.5137</v>
      </c>
      <c r="BL5" s="1">
        <v>3.1615000000000002</v>
      </c>
      <c r="BM5" s="1">
        <v>6.1600000000000002E-2</v>
      </c>
      <c r="BN5" s="4">
        <v>2.2766000000000002</v>
      </c>
      <c r="BO5" s="4">
        <v>0.83760000000000001</v>
      </c>
      <c r="BP5" s="9">
        <v>43082</v>
      </c>
      <c r="BQ5" s="8">
        <v>22</v>
      </c>
      <c r="BR5" s="8">
        <v>33.700000000000003</v>
      </c>
      <c r="BS5" s="8">
        <v>17.513300000000001</v>
      </c>
      <c r="BT5" s="1">
        <v>3.4567999999999999</v>
      </c>
      <c r="BU5" s="1"/>
      <c r="BV5" s="4">
        <v>3.4594</v>
      </c>
      <c r="BW5" s="9">
        <v>43084</v>
      </c>
      <c r="BX5" s="8">
        <v>21.8</v>
      </c>
      <c r="BY5" s="8">
        <v>33.1</v>
      </c>
      <c r="BZ5" s="8">
        <v>17.513100000000001</v>
      </c>
      <c r="CA5" s="1">
        <v>3.4843999999999999</v>
      </c>
      <c r="CB5" s="8">
        <v>2.76E-2</v>
      </c>
      <c r="CC5" s="9">
        <v>43116</v>
      </c>
      <c r="CD5" s="3">
        <v>23.4</v>
      </c>
      <c r="CE5" s="3">
        <v>34.799999999999997</v>
      </c>
      <c r="CF5" s="3">
        <v>17.501000000000001</v>
      </c>
      <c r="CG5" s="2">
        <v>3.96</v>
      </c>
      <c r="CH5" s="8">
        <v>0.47560000000000002</v>
      </c>
      <c r="CI5" s="8">
        <v>13.6494</v>
      </c>
      <c r="CJ5" s="8">
        <v>4.2653999999999996</v>
      </c>
      <c r="CK5" s="9">
        <v>43129</v>
      </c>
      <c r="CL5" s="8">
        <v>27.1</v>
      </c>
      <c r="CM5" s="8">
        <v>35.299999999999997</v>
      </c>
      <c r="CN5" s="1">
        <v>17.509799999999998</v>
      </c>
      <c r="CO5" s="8">
        <v>4.1723999999999997</v>
      </c>
      <c r="CP5" s="8">
        <v>26.9</v>
      </c>
      <c r="CQ5" s="8">
        <v>35.4</v>
      </c>
      <c r="CR5" s="8">
        <v>17.513100000000001</v>
      </c>
      <c r="CS5" s="8">
        <v>4.1654</v>
      </c>
      <c r="CT5" s="1"/>
      <c r="CU5" s="8">
        <v>-7.0000000000000001E-3</v>
      </c>
      <c r="CV5" s="8">
        <v>0.21240000000000001</v>
      </c>
      <c r="CW5" s="8">
        <v>5.3635999999999999</v>
      </c>
      <c r="CX5" s="8">
        <v>4.1258741258741196</v>
      </c>
      <c r="CY5" s="9">
        <v>43145</v>
      </c>
      <c r="CZ5" s="8">
        <v>30.4</v>
      </c>
      <c r="DA5" s="8">
        <v>35.1</v>
      </c>
      <c r="DB5" s="8">
        <v>17.512799999999999</v>
      </c>
      <c r="DC5" s="8">
        <v>4.3681999999999999</v>
      </c>
      <c r="DD5" s="8">
        <v>0.20280000000000001</v>
      </c>
      <c r="DE5" s="8">
        <v>4.8686999999999996</v>
      </c>
      <c r="DF5" s="8">
        <v>3.0428999999999999</v>
      </c>
      <c r="DG5" s="8"/>
      <c r="DH5" s="9">
        <v>43154</v>
      </c>
      <c r="DI5" s="8">
        <v>30.4</v>
      </c>
      <c r="DJ5" s="8">
        <v>37.4</v>
      </c>
      <c r="DK5" s="8">
        <v>17.512499999999999</v>
      </c>
      <c r="DL5" s="8">
        <v>4.4362000000000004</v>
      </c>
      <c r="DM5" s="8">
        <v>6.8000000000001004E-2</v>
      </c>
      <c r="DN5" s="8">
        <v>1.5567</v>
      </c>
      <c r="DO5" s="8">
        <v>1.7297</v>
      </c>
      <c r="DP5" s="8"/>
      <c r="DQ5" s="9">
        <v>43167</v>
      </c>
      <c r="DR5" s="8">
        <v>28.3</v>
      </c>
      <c r="DS5" s="8">
        <v>35.700000000000003</v>
      </c>
      <c r="DT5" s="8">
        <v>17.510100000000001</v>
      </c>
      <c r="DU5" s="8">
        <v>4.4626999999999999</v>
      </c>
      <c r="DV5" s="8">
        <v>4.5225598290598299</v>
      </c>
      <c r="DW5" s="8">
        <v>8.6359829059829002E-2</v>
      </c>
      <c r="DX5" s="8">
        <v>1.94670729588</v>
      </c>
      <c r="DY5" s="8">
        <v>1.4975000000000001</v>
      </c>
      <c r="DZ5" s="8"/>
    </row>
    <row r="6" spans="1:130">
      <c r="A6" s="3">
        <v>287</v>
      </c>
      <c r="B6" s="3" t="s">
        <v>43</v>
      </c>
      <c r="C6" s="3" t="s">
        <v>37</v>
      </c>
      <c r="D6" s="3" t="s">
        <v>38</v>
      </c>
      <c r="E6" s="27">
        <v>42977</v>
      </c>
      <c r="F6" s="18">
        <v>23.7</v>
      </c>
      <c r="G6" s="18">
        <v>31</v>
      </c>
      <c r="H6" s="18">
        <v>17.527000000000001</v>
      </c>
      <c r="I6" s="17">
        <v>1.827</v>
      </c>
      <c r="J6" s="28"/>
      <c r="K6" s="22">
        <f t="shared" si="0"/>
        <v>997.40018425598942</v>
      </c>
      <c r="L6" s="23">
        <f t="shared" si="1"/>
        <v>0.76121220240660681</v>
      </c>
      <c r="M6" s="24">
        <f t="shared" si="2"/>
        <v>-4.2295732740000001E-3</v>
      </c>
      <c r="N6" s="25">
        <f t="shared" si="3"/>
        <v>1020.7320327829005</v>
      </c>
      <c r="O6" s="26">
        <f t="shared" si="4"/>
        <v>4.1032728417528643</v>
      </c>
      <c r="P6" s="13">
        <f t="shared" si="5"/>
        <v>4.7685000000000004</v>
      </c>
      <c r="AL6" s="16">
        <v>2.0630000000000002</v>
      </c>
      <c r="AM6" s="16"/>
      <c r="AN6" s="16">
        <v>3.0000000000000001E-3</v>
      </c>
      <c r="AO6" s="27">
        <v>43047</v>
      </c>
      <c r="AP6" s="28">
        <v>25.4</v>
      </c>
      <c r="AQ6" s="28">
        <v>33</v>
      </c>
      <c r="AR6" s="28">
        <v>17.514800000000001</v>
      </c>
      <c r="AS6" s="16">
        <v>2.1555</v>
      </c>
      <c r="AT6" s="16"/>
      <c r="AU6" s="22">
        <f t="shared" si="6"/>
        <v>996.97184273987057</v>
      </c>
      <c r="AV6" s="23">
        <f t="shared" si="7"/>
        <v>0.75864448218802816</v>
      </c>
      <c r="AW6" s="24">
        <f t="shared" si="8"/>
        <v>-4.1938237359999998E-3</v>
      </c>
      <c r="AX6" s="25">
        <f t="shared" si="9"/>
        <v>1021.7382245671358</v>
      </c>
      <c r="AY6" s="26">
        <f t="shared" si="10"/>
        <v>4.847006323742673</v>
      </c>
      <c r="AZ6" s="13">
        <f t="shared" si="11"/>
        <v>6.5752499999999996</v>
      </c>
      <c r="BA6" s="35">
        <v>2.1351</v>
      </c>
      <c r="BB6" s="14">
        <f>AW6-X128</f>
        <v>-2.3002493070150729</v>
      </c>
      <c r="BC6" s="14">
        <f>(BB6/X128)*100</f>
        <v>-100.18265341436832</v>
      </c>
      <c r="BD6" s="32">
        <f>1000*(BB6/AX6)/X128</f>
        <v>-0.9805119452862906</v>
      </c>
      <c r="BE6" s="32" t="e">
        <f>1000*(BB6/AX6)/#REF!</f>
        <v>#REF!</v>
      </c>
      <c r="BF6" s="35"/>
      <c r="BG6" s="35"/>
      <c r="BH6" s="9">
        <v>43055</v>
      </c>
      <c r="BI6" s="8">
        <v>24.7</v>
      </c>
      <c r="BJ6" s="8">
        <v>33</v>
      </c>
      <c r="BK6" s="8">
        <v>17.5137</v>
      </c>
      <c r="BL6" s="1">
        <v>2.1884000000000001</v>
      </c>
      <c r="BM6" s="1">
        <v>3.2899999999999999E-2</v>
      </c>
      <c r="BN6" s="4">
        <v>2.4024000000000001</v>
      </c>
      <c r="BO6" s="4">
        <v>0.378</v>
      </c>
      <c r="BP6" s="9">
        <v>43082</v>
      </c>
      <c r="BQ6" s="8">
        <v>22</v>
      </c>
      <c r="BR6" s="8">
        <v>33.700000000000003</v>
      </c>
      <c r="BS6" s="8">
        <v>17.513300000000001</v>
      </c>
      <c r="BT6" s="1">
        <v>2.3548</v>
      </c>
      <c r="BU6" s="1"/>
      <c r="BV6" s="4">
        <v>2.8161999999999998</v>
      </c>
      <c r="BW6" s="9">
        <v>43084</v>
      </c>
      <c r="BX6" s="8">
        <v>21.8</v>
      </c>
      <c r="BY6" s="8">
        <v>33.1</v>
      </c>
      <c r="BZ6" s="8">
        <v>17.513100000000001</v>
      </c>
      <c r="CA6" s="1">
        <v>2.3803999999999998</v>
      </c>
      <c r="CB6" s="8">
        <v>2.5600000000000001E-2</v>
      </c>
      <c r="CC6" s="9">
        <v>43116</v>
      </c>
      <c r="CD6" s="3">
        <v>23.4</v>
      </c>
      <c r="CE6" s="3">
        <v>34.799999999999997</v>
      </c>
      <c r="CF6" s="3">
        <v>17.501000000000001</v>
      </c>
      <c r="CG6" s="2">
        <v>2.6839</v>
      </c>
      <c r="CH6" s="8">
        <v>0.30349999999999999</v>
      </c>
      <c r="CI6" s="8">
        <v>12.75</v>
      </c>
      <c r="CJ6" s="8">
        <v>3.9843999999999999</v>
      </c>
      <c r="CK6" s="9">
        <v>43129</v>
      </c>
      <c r="CL6" s="8">
        <v>27.1</v>
      </c>
      <c r="CM6" s="8">
        <v>35.299999999999997</v>
      </c>
      <c r="CN6" s="1">
        <v>17.509799999999998</v>
      </c>
      <c r="CO6" s="8">
        <v>2.8172000000000001</v>
      </c>
      <c r="CP6" s="8">
        <v>26.9</v>
      </c>
      <c r="CQ6" s="8">
        <v>35.4</v>
      </c>
      <c r="CR6" s="8">
        <v>17.513100000000001</v>
      </c>
      <c r="CS6" s="8">
        <v>2.8121999999999998</v>
      </c>
      <c r="CT6" s="1"/>
      <c r="CU6" s="8">
        <v>-5.0000000000000001E-3</v>
      </c>
      <c r="CV6" s="8">
        <v>0.1333</v>
      </c>
      <c r="CW6" s="8">
        <v>4.9667000000000003</v>
      </c>
      <c r="CX6" s="8">
        <v>3.82050231150422</v>
      </c>
      <c r="CY6" s="9">
        <v>43145</v>
      </c>
      <c r="CZ6" s="8">
        <v>30.4</v>
      </c>
      <c r="DA6" s="8">
        <v>35.1</v>
      </c>
      <c r="DB6" s="8">
        <v>17.512799999999999</v>
      </c>
      <c r="DC6" s="8">
        <v>2.9481000000000002</v>
      </c>
      <c r="DD6" s="8">
        <v>0.13589999999999999</v>
      </c>
      <c r="DE6" s="8">
        <v>4.8324999999999996</v>
      </c>
      <c r="DF6" s="8">
        <v>3.0203000000000002</v>
      </c>
      <c r="DG6" s="8"/>
      <c r="DH6" s="9">
        <v>43154</v>
      </c>
      <c r="DI6" s="8">
        <v>30.4</v>
      </c>
      <c r="DJ6" s="8">
        <v>37.4</v>
      </c>
      <c r="DK6" s="8">
        <v>17.512499999999999</v>
      </c>
      <c r="DL6" s="8">
        <v>2.9954000000000001</v>
      </c>
      <c r="DM6" s="8">
        <v>4.7300000000000002E-2</v>
      </c>
      <c r="DN6" s="8">
        <v>1.6044</v>
      </c>
      <c r="DO6" s="8">
        <v>1.7827</v>
      </c>
      <c r="DP6" s="8"/>
      <c r="DQ6" s="9">
        <v>43167</v>
      </c>
      <c r="DR6" s="8">
        <v>28.3</v>
      </c>
      <c r="DS6" s="8">
        <v>35.700000000000003</v>
      </c>
      <c r="DT6" s="8">
        <v>17.510100000000001</v>
      </c>
      <c r="DU6" s="8">
        <v>3.012</v>
      </c>
      <c r="DV6" s="8">
        <v>3.07185982905983</v>
      </c>
      <c r="DW6" s="8">
        <v>7.6459829059828996E-2</v>
      </c>
      <c r="DX6" s="8">
        <v>2.5525749168668299</v>
      </c>
      <c r="DY6" s="8">
        <v>1.9635</v>
      </c>
      <c r="DZ6" s="8"/>
    </row>
    <row r="7" spans="1:130">
      <c r="A7" s="3">
        <v>116</v>
      </c>
      <c r="B7" s="3" t="s">
        <v>44</v>
      </c>
      <c r="C7" s="3" t="s">
        <v>37</v>
      </c>
      <c r="D7" s="3" t="s">
        <v>38</v>
      </c>
      <c r="E7" s="27">
        <v>42977</v>
      </c>
      <c r="F7" s="18">
        <v>24.2</v>
      </c>
      <c r="G7" s="18">
        <v>31.5</v>
      </c>
      <c r="H7" s="18">
        <v>17.501000000000001</v>
      </c>
      <c r="I7" s="17">
        <v>3.3490000000000002</v>
      </c>
      <c r="J7" s="28"/>
      <c r="K7" s="22">
        <f t="shared" si="0"/>
        <v>997.27708768547382</v>
      </c>
      <c r="L7" s="23">
        <f t="shared" si="1"/>
        <v>0.760435858711068</v>
      </c>
      <c r="M7" s="24">
        <f t="shared" si="2"/>
        <v>-4.2180659439999997E-3</v>
      </c>
      <c r="N7" s="25">
        <f t="shared" si="3"/>
        <v>1020.9644870534015</v>
      </c>
      <c r="O7" s="26">
        <f t="shared" si="4"/>
        <v>7.5236786471330657</v>
      </c>
      <c r="P7" s="13">
        <f t="shared" si="5"/>
        <v>13.139499999999998</v>
      </c>
      <c r="AL7" s="16">
        <v>3.9</v>
      </c>
      <c r="AM7" s="16"/>
      <c r="AN7" s="16">
        <v>2E-3</v>
      </c>
      <c r="AO7" s="27">
        <v>43047</v>
      </c>
      <c r="AP7" s="28">
        <v>25.4</v>
      </c>
      <c r="AQ7" s="28">
        <v>33</v>
      </c>
      <c r="AR7" s="28">
        <v>17.514800000000001</v>
      </c>
      <c r="AS7" s="16">
        <v>4.1361999999999997</v>
      </c>
      <c r="AT7" s="16"/>
      <c r="AU7" s="22">
        <f t="shared" si="6"/>
        <v>996.97184273987057</v>
      </c>
      <c r="AV7" s="23">
        <f t="shared" si="7"/>
        <v>0.75864448218802816</v>
      </c>
      <c r="AW7" s="24">
        <f t="shared" si="8"/>
        <v>-4.1938237359999998E-3</v>
      </c>
      <c r="AX7" s="25">
        <f t="shared" si="9"/>
        <v>1021.7382245671358</v>
      </c>
      <c r="AY7" s="26">
        <f t="shared" si="10"/>
        <v>9.3009452824237737</v>
      </c>
      <c r="AZ7" s="13">
        <f t="shared" si="11"/>
        <v>17.469099999999997</v>
      </c>
      <c r="BA7" s="35">
        <v>2.8839999999999999</v>
      </c>
      <c r="BB7" s="14">
        <f>AW7-X129</f>
        <v>-1.9290899780229742</v>
      </c>
      <c r="BC7" s="14">
        <f>(BB7/X129)*100</f>
        <v>-100.21787272662269</v>
      </c>
      <c r="BD7" s="32">
        <f>1000*(BB7/AX7)/X129</f>
        <v>-0.98085664524375049</v>
      </c>
      <c r="BE7" s="32" t="e">
        <f>1000*(BB7/AX7)/#REF!</f>
        <v>#REF!</v>
      </c>
      <c r="BF7" s="35"/>
      <c r="BG7" s="35"/>
      <c r="BH7" s="9">
        <v>43055</v>
      </c>
      <c r="BI7" s="8">
        <v>24.7</v>
      </c>
      <c r="BJ7" s="8">
        <v>33</v>
      </c>
      <c r="BK7" s="8">
        <v>17.5137</v>
      </c>
      <c r="BL7" s="1">
        <v>4.2328000000000001</v>
      </c>
      <c r="BM7" s="1">
        <v>9.6600000000000005E-2</v>
      </c>
      <c r="BN7" s="4">
        <v>3.1269</v>
      </c>
      <c r="BO7" s="4">
        <v>0.34360000000000002</v>
      </c>
      <c r="BP7" s="9">
        <v>43082</v>
      </c>
      <c r="BQ7" s="8">
        <v>22</v>
      </c>
      <c r="BR7" s="8">
        <v>33.700000000000003</v>
      </c>
      <c r="BS7" s="8">
        <v>17.513300000000001</v>
      </c>
      <c r="BT7" s="1">
        <v>4.694</v>
      </c>
      <c r="BU7" s="1"/>
      <c r="BV7" s="4">
        <v>4.0354999999999999</v>
      </c>
      <c r="BW7" s="9">
        <v>43084</v>
      </c>
      <c r="BX7" s="8">
        <v>21.8</v>
      </c>
      <c r="BY7" s="8">
        <v>33.1</v>
      </c>
      <c r="BZ7" s="8">
        <v>17.513100000000001</v>
      </c>
      <c r="CA7" s="1">
        <v>4.7413999999999996</v>
      </c>
      <c r="CB7" s="8">
        <v>4.7400000000000997E-2</v>
      </c>
      <c r="CC7" s="9">
        <v>43116</v>
      </c>
      <c r="CD7" s="3">
        <v>23.4</v>
      </c>
      <c r="CE7" s="3">
        <v>34.799999999999997</v>
      </c>
      <c r="CF7" s="3">
        <v>17.501000000000001</v>
      </c>
      <c r="CG7" s="2">
        <v>5.5103</v>
      </c>
      <c r="CH7" s="8">
        <v>0.76890000000000003</v>
      </c>
      <c r="CI7" s="8">
        <v>16.216699999999999</v>
      </c>
      <c r="CJ7" s="8">
        <v>5.0677000000000003</v>
      </c>
      <c r="CK7" s="9">
        <v>43129</v>
      </c>
      <c r="CL7" s="8">
        <v>27.1</v>
      </c>
      <c r="CM7" s="8">
        <v>35.299999999999997</v>
      </c>
      <c r="CN7" s="1">
        <v>17.509799999999998</v>
      </c>
      <c r="CO7" s="8">
        <v>5.8494000000000002</v>
      </c>
      <c r="CP7" s="8">
        <v>26.9</v>
      </c>
      <c r="CQ7" s="8">
        <v>35.4</v>
      </c>
      <c r="CR7" s="8">
        <v>17.513100000000001</v>
      </c>
      <c r="CS7" s="8">
        <v>5.8388999999999998</v>
      </c>
      <c r="CT7" s="1"/>
      <c r="CU7" s="8">
        <v>-1.0500000000000001E-2</v>
      </c>
      <c r="CV7" s="8">
        <v>0.33910000000000001</v>
      </c>
      <c r="CW7" s="8">
        <v>6.1539000000000001</v>
      </c>
      <c r="CX7" s="8">
        <v>4.7337922408245303</v>
      </c>
      <c r="CY7" s="9">
        <v>43145</v>
      </c>
      <c r="CZ7" s="8">
        <v>30.4</v>
      </c>
      <c r="DA7" s="8">
        <v>35.1</v>
      </c>
      <c r="DB7" s="8">
        <v>17.512799999999999</v>
      </c>
      <c r="DC7" s="8">
        <v>6.1863000000000001</v>
      </c>
      <c r="DD7" s="8">
        <v>0.34739999999999999</v>
      </c>
      <c r="DE7" s="8">
        <v>5.9497999999999998</v>
      </c>
      <c r="DF7" s="8">
        <v>3.7185999999999999</v>
      </c>
      <c r="DG7" s="8"/>
      <c r="DH7" s="9">
        <v>43154</v>
      </c>
      <c r="DI7" s="8">
        <v>30.4</v>
      </c>
      <c r="DJ7" s="8">
        <v>37.4</v>
      </c>
      <c r="DK7" s="8">
        <v>17.512499999999999</v>
      </c>
      <c r="DL7" s="8">
        <v>6.2830000000000004</v>
      </c>
      <c r="DM7" s="8">
        <v>9.6699999999999994E-2</v>
      </c>
      <c r="DN7" s="8">
        <v>1.5630999999999999</v>
      </c>
      <c r="DO7" s="8">
        <v>1.7367999999999999</v>
      </c>
      <c r="DP7" s="8"/>
      <c r="DQ7" s="9">
        <v>43167</v>
      </c>
      <c r="DR7" s="8">
        <v>28.3</v>
      </c>
      <c r="DS7" s="8">
        <v>35.700000000000003</v>
      </c>
      <c r="DT7" s="8">
        <v>17.510100000000001</v>
      </c>
      <c r="DU7" s="8">
        <v>6.3301999999999996</v>
      </c>
      <c r="DV7" s="8">
        <v>6.3900598290598296</v>
      </c>
      <c r="DW7" s="8">
        <v>0.107059829059828</v>
      </c>
      <c r="DX7" s="8">
        <v>1.70396035428662</v>
      </c>
      <c r="DY7" s="8">
        <v>1.3107</v>
      </c>
      <c r="DZ7" s="8"/>
    </row>
    <row r="8" spans="1:130">
      <c r="A8" s="3">
        <v>122</v>
      </c>
      <c r="B8" s="3" t="s">
        <v>44</v>
      </c>
      <c r="C8" s="3" t="s">
        <v>37</v>
      </c>
      <c r="D8" s="3" t="s">
        <v>38</v>
      </c>
      <c r="E8" s="27">
        <v>42977</v>
      </c>
      <c r="F8" s="18">
        <v>24.2</v>
      </c>
      <c r="G8" s="18">
        <v>31.5</v>
      </c>
      <c r="H8" s="18">
        <v>17.501000000000001</v>
      </c>
      <c r="I8" s="17">
        <v>4.391</v>
      </c>
      <c r="J8" s="28"/>
      <c r="K8" s="22">
        <f t="shared" si="0"/>
        <v>997.27708768547382</v>
      </c>
      <c r="L8" s="23">
        <f t="shared" si="1"/>
        <v>0.760435858711068</v>
      </c>
      <c r="M8" s="24">
        <f t="shared" si="2"/>
        <v>-4.2180659439999997E-3</v>
      </c>
      <c r="N8" s="25">
        <f t="shared" si="3"/>
        <v>1020.9644870534015</v>
      </c>
      <c r="O8" s="26">
        <f t="shared" si="4"/>
        <v>9.8645783635596569</v>
      </c>
      <c r="P8" s="13">
        <f t="shared" si="5"/>
        <v>18.8705</v>
      </c>
      <c r="AL8" s="16">
        <v>5.1269999999999998</v>
      </c>
      <c r="AM8" s="16"/>
      <c r="AN8" s="16">
        <v>3.0000000000000001E-3</v>
      </c>
      <c r="AO8" s="27">
        <v>43047</v>
      </c>
      <c r="AP8" s="28">
        <v>25.4</v>
      </c>
      <c r="AQ8" s="28">
        <v>33</v>
      </c>
      <c r="AR8" s="28">
        <v>17.514800000000001</v>
      </c>
      <c r="AS8" s="16">
        <v>5.3800999999999997</v>
      </c>
      <c r="AT8" s="16"/>
      <c r="AU8" s="22">
        <f t="shared" si="6"/>
        <v>996.97184273987057</v>
      </c>
      <c r="AV8" s="23">
        <f t="shared" si="7"/>
        <v>0.75864448218802816</v>
      </c>
      <c r="AW8" s="24">
        <f t="shared" si="8"/>
        <v>-4.1938237359999998E-3</v>
      </c>
      <c r="AX8" s="25">
        <f t="shared" si="9"/>
        <v>1021.7382245671358</v>
      </c>
      <c r="AY8" s="26">
        <f t="shared" si="10"/>
        <v>12.09806482132589</v>
      </c>
      <c r="AZ8" s="13">
        <f t="shared" si="11"/>
        <v>24.310549999999996</v>
      </c>
      <c r="BA8" s="35">
        <v>2.3508</v>
      </c>
      <c r="BB8" s="14">
        <f>AW8-X130</f>
        <v>-1.7953736705290455</v>
      </c>
      <c r="BC8" s="14">
        <f>(BB8/X130)*100</f>
        <v>-100.23413750124024</v>
      </c>
      <c r="BD8" s="32">
        <f>1000*(BB8/AX8)/X130</f>
        <v>-0.98101583254071656</v>
      </c>
      <c r="BE8" s="32" t="e">
        <f>1000*(BB8/AX8)/#REF!</f>
        <v>#REF!</v>
      </c>
      <c r="BF8" s="35"/>
      <c r="BG8" s="35"/>
      <c r="BH8" s="9">
        <v>43055</v>
      </c>
      <c r="BI8" s="8">
        <v>24.7</v>
      </c>
      <c r="BJ8" s="8">
        <v>33</v>
      </c>
      <c r="BK8" s="8">
        <v>17.5137</v>
      </c>
      <c r="BL8" s="1">
        <v>5.4768999999999997</v>
      </c>
      <c r="BM8" s="1">
        <v>9.6799999999999997E-2</v>
      </c>
      <c r="BN8" s="4">
        <v>2.8927</v>
      </c>
      <c r="BO8" s="4">
        <v>0.76639999999999997</v>
      </c>
      <c r="BP8" s="9">
        <v>43082</v>
      </c>
      <c r="BQ8" s="8">
        <v>22</v>
      </c>
      <c r="BR8" s="8">
        <v>33.700000000000003</v>
      </c>
      <c r="BS8" s="8">
        <v>17.513300000000001</v>
      </c>
      <c r="BT8" s="1">
        <v>5.9450000000000003</v>
      </c>
      <c r="BU8" s="1"/>
      <c r="BV8" s="4">
        <v>3.1655000000000002</v>
      </c>
      <c r="BW8" s="9">
        <v>43084</v>
      </c>
      <c r="BX8" s="8">
        <v>21.8</v>
      </c>
      <c r="BY8" s="8">
        <v>33.1</v>
      </c>
      <c r="BZ8" s="8">
        <v>17.513100000000001</v>
      </c>
      <c r="CA8" s="1">
        <v>6.0091999999999999</v>
      </c>
      <c r="CB8" s="8">
        <v>6.4199999999999993E-2</v>
      </c>
      <c r="CC8" s="9">
        <v>43116</v>
      </c>
      <c r="CD8" s="3">
        <v>23.4</v>
      </c>
      <c r="CE8" s="3">
        <v>34.799999999999997</v>
      </c>
      <c r="CF8" s="3">
        <v>17.501000000000001</v>
      </c>
      <c r="CG8" s="2">
        <v>6.7295999999999996</v>
      </c>
      <c r="CH8" s="8">
        <v>0.72040000000000004</v>
      </c>
      <c r="CI8" s="8">
        <v>11.988300000000001</v>
      </c>
      <c r="CJ8" s="8">
        <v>3.7463000000000002</v>
      </c>
      <c r="CK8" s="9">
        <v>43129</v>
      </c>
      <c r="CL8" s="8">
        <v>27.1</v>
      </c>
      <c r="CM8" s="8">
        <v>35.299999999999997</v>
      </c>
      <c r="CN8" s="1">
        <v>17.509799999999998</v>
      </c>
      <c r="CO8" s="8">
        <v>7.0808</v>
      </c>
      <c r="CP8" s="8">
        <v>26.9</v>
      </c>
      <c r="CQ8" s="8">
        <v>35.4</v>
      </c>
      <c r="CR8" s="8">
        <v>17.513100000000001</v>
      </c>
      <c r="CS8" s="8">
        <v>7.0671999999999997</v>
      </c>
      <c r="CT8" s="1"/>
      <c r="CU8" s="8">
        <v>-1.3599999999999999E-2</v>
      </c>
      <c r="CV8" s="8">
        <v>0.35120000000000001</v>
      </c>
      <c r="CW8" s="8">
        <v>5.2187000000000001</v>
      </c>
      <c r="CX8" s="8">
        <v>4.0144116463659998</v>
      </c>
      <c r="CY8" s="9">
        <v>43145</v>
      </c>
      <c r="CZ8" s="8">
        <v>30.4</v>
      </c>
      <c r="DA8" s="8">
        <v>35.1</v>
      </c>
      <c r="DB8" s="8">
        <v>17.512799999999999</v>
      </c>
      <c r="DC8" s="8">
        <v>7.4356999999999998</v>
      </c>
      <c r="DD8" s="8">
        <v>0.36849999999999999</v>
      </c>
      <c r="DE8" s="8">
        <v>5.2141999999999999</v>
      </c>
      <c r="DF8" s="8">
        <v>3.2589000000000001</v>
      </c>
      <c r="DG8" s="8"/>
      <c r="DH8" s="9">
        <v>43154</v>
      </c>
      <c r="DI8" s="8">
        <v>30.4</v>
      </c>
      <c r="DJ8" s="8">
        <v>37.4</v>
      </c>
      <c r="DK8" s="8">
        <v>17.512499999999999</v>
      </c>
      <c r="DL8" s="8">
        <v>7.5416999999999996</v>
      </c>
      <c r="DM8" s="8">
        <v>0.106000000000001</v>
      </c>
      <c r="DN8" s="8">
        <v>1.4256</v>
      </c>
      <c r="DO8" s="8">
        <v>1.5840000000000001</v>
      </c>
      <c r="DP8" s="8"/>
      <c r="DQ8" s="9">
        <v>43167</v>
      </c>
      <c r="DR8" s="8">
        <v>28.3</v>
      </c>
      <c r="DS8" s="8">
        <v>35.700000000000003</v>
      </c>
      <c r="DT8" s="8">
        <v>17.510100000000001</v>
      </c>
      <c r="DU8" s="8">
        <v>7.5865999999999998</v>
      </c>
      <c r="DV8" s="8">
        <v>7.6464598290598298</v>
      </c>
      <c r="DW8" s="8">
        <v>0.104759829059828</v>
      </c>
      <c r="DX8" s="8">
        <v>1.3890744667625099</v>
      </c>
      <c r="DY8" s="8">
        <v>1.0685</v>
      </c>
      <c r="DZ8" s="8"/>
    </row>
    <row r="9" spans="1:130">
      <c r="A9" s="3">
        <v>129</v>
      </c>
      <c r="B9" s="3" t="s">
        <v>44</v>
      </c>
      <c r="C9" s="3" t="s">
        <v>37</v>
      </c>
      <c r="D9" s="3" t="s">
        <v>38</v>
      </c>
      <c r="E9" s="27">
        <v>42977</v>
      </c>
      <c r="F9" s="18">
        <v>24.3</v>
      </c>
      <c r="G9" s="18">
        <v>31.8</v>
      </c>
      <c r="H9" s="18">
        <v>17.510999999999999</v>
      </c>
      <c r="I9" s="17">
        <v>4.3390000000000004</v>
      </c>
      <c r="J9" s="28"/>
      <c r="K9" s="22">
        <f t="shared" si="0"/>
        <v>997.25217771670884</v>
      </c>
      <c r="L9" s="23">
        <f t="shared" si="1"/>
        <v>0.76028272301154676</v>
      </c>
      <c r="M9" s="24">
        <f t="shared" si="2"/>
        <v>-4.2158637539999998E-3</v>
      </c>
      <c r="N9" s="25">
        <f t="shared" si="3"/>
        <v>1021.1617293120976</v>
      </c>
      <c r="O9" s="26">
        <f t="shared" si="4"/>
        <v>9.750106078081668</v>
      </c>
      <c r="P9" s="13">
        <f t="shared" si="5"/>
        <v>18.584500000000002</v>
      </c>
      <c r="AL9" s="16">
        <v>5.0110000000000001</v>
      </c>
      <c r="AM9" s="16"/>
      <c r="AN9" s="16">
        <v>1E-3</v>
      </c>
      <c r="AO9" s="27">
        <v>43047</v>
      </c>
      <c r="AP9" s="28">
        <v>25.4</v>
      </c>
      <c r="AQ9" s="28">
        <v>32.9</v>
      </c>
      <c r="AR9" s="28">
        <v>17.521000000000001</v>
      </c>
      <c r="AS9" s="16">
        <v>5.2398999999999996</v>
      </c>
      <c r="AT9" s="16"/>
      <c r="AU9" s="22">
        <f t="shared" si="6"/>
        <v>996.97184273987057</v>
      </c>
      <c r="AV9" s="23">
        <f t="shared" si="7"/>
        <v>0.75864448218802816</v>
      </c>
      <c r="AW9" s="24">
        <f t="shared" si="8"/>
        <v>-4.1938237359999998E-3</v>
      </c>
      <c r="AX9" s="25">
        <f t="shared" si="9"/>
        <v>1021.6627872397186</v>
      </c>
      <c r="AY9" s="26">
        <f t="shared" si="10"/>
        <v>11.781715226512979</v>
      </c>
      <c r="AZ9" s="13">
        <f t="shared" si="11"/>
        <v>23.539449999999995</v>
      </c>
      <c r="BA9" s="35">
        <v>2.1751999999999998</v>
      </c>
      <c r="BB9" s="14">
        <f>AW9-X131</f>
        <v>-1.6576387489630766</v>
      </c>
      <c r="BC9" s="14">
        <f>(BB9/X131)*100</f>
        <v>-100.25364157414703</v>
      </c>
      <c r="BD9" s="32">
        <f>1000*(BB9/AX9)/X131</f>
        <v>-0.98127917377716845</v>
      </c>
      <c r="BE9" s="32" t="e">
        <f>1000*(BB9/AX9)/#REF!</f>
        <v>#REF!</v>
      </c>
      <c r="BF9" s="35"/>
      <c r="BG9" s="35"/>
      <c r="BH9" s="9">
        <v>43055</v>
      </c>
      <c r="BI9" s="8">
        <v>24.7</v>
      </c>
      <c r="BJ9" s="8">
        <v>33</v>
      </c>
      <c r="BK9" s="8">
        <v>17.5137</v>
      </c>
      <c r="BL9" s="1">
        <v>5.3327</v>
      </c>
      <c r="BM9" s="1">
        <v>9.2799999999999994E-2</v>
      </c>
      <c r="BN9" s="4">
        <v>2.6703000000000001</v>
      </c>
      <c r="BO9" s="4">
        <v>0.70020000000000004</v>
      </c>
      <c r="BP9" s="9">
        <v>43082</v>
      </c>
      <c r="BQ9" s="8">
        <v>22</v>
      </c>
      <c r="BR9" s="8">
        <v>33.700000000000003</v>
      </c>
      <c r="BS9" s="8">
        <v>17.513300000000001</v>
      </c>
      <c r="BT9" s="1">
        <v>5.7694999999999999</v>
      </c>
      <c r="BU9" s="1"/>
      <c r="BV9" s="4">
        <v>3.0337000000000001</v>
      </c>
      <c r="BW9" s="9">
        <v>43084</v>
      </c>
      <c r="BX9" s="8">
        <v>21.8</v>
      </c>
      <c r="BY9" s="8">
        <v>33.1</v>
      </c>
      <c r="BZ9" s="8">
        <v>17.513100000000001</v>
      </c>
      <c r="CA9" s="1">
        <v>5.8181000000000003</v>
      </c>
      <c r="CB9" s="8">
        <v>4.8599999999999997E-2</v>
      </c>
      <c r="CC9" s="9">
        <v>43116</v>
      </c>
      <c r="CD9" s="3">
        <v>23.4</v>
      </c>
      <c r="CE9" s="3">
        <v>34.799999999999997</v>
      </c>
      <c r="CF9" s="3">
        <v>17.501000000000001</v>
      </c>
      <c r="CG9" s="2">
        <v>6.5308000000000002</v>
      </c>
      <c r="CH9" s="8">
        <v>0.7127</v>
      </c>
      <c r="CI9" s="8">
        <v>12.249700000000001</v>
      </c>
      <c r="CJ9" s="8">
        <v>3.8279999999999998</v>
      </c>
      <c r="CK9" s="9">
        <v>43129</v>
      </c>
      <c r="CL9" s="8">
        <v>27.1</v>
      </c>
      <c r="CM9" s="8">
        <v>35.299999999999997</v>
      </c>
      <c r="CN9" s="1">
        <v>17.509799999999998</v>
      </c>
      <c r="CO9" s="8">
        <v>6.8411</v>
      </c>
      <c r="CP9" s="8">
        <v>26.9</v>
      </c>
      <c r="CQ9" s="8">
        <v>35.4</v>
      </c>
      <c r="CR9" s="8">
        <v>17.513100000000001</v>
      </c>
      <c r="CS9" s="8">
        <v>6.8315000000000001</v>
      </c>
      <c r="CT9" s="1"/>
      <c r="CU9" s="8">
        <v>-9.5999999999999992E-3</v>
      </c>
      <c r="CV9" s="8">
        <v>0.31030000000000002</v>
      </c>
      <c r="CW9" s="8">
        <v>4.7512999999999996</v>
      </c>
      <c r="CX9" s="8">
        <v>3.6548708840005402</v>
      </c>
      <c r="CY9" s="8" t="s">
        <v>39</v>
      </c>
      <c r="CZ9" s="8" t="s">
        <v>40</v>
      </c>
      <c r="DA9" s="8" t="s">
        <v>40</v>
      </c>
      <c r="DB9" s="8" t="s">
        <v>40</v>
      </c>
      <c r="DC9" s="8" t="s">
        <v>40</v>
      </c>
      <c r="DD9" s="8" t="s">
        <v>40</v>
      </c>
      <c r="DE9" s="8" t="s">
        <v>40</v>
      </c>
      <c r="DF9" s="8" t="s">
        <v>40</v>
      </c>
      <c r="DG9" s="8" t="s">
        <v>40</v>
      </c>
      <c r="DH9" s="8" t="s">
        <v>40</v>
      </c>
      <c r="DI9" s="8" t="s">
        <v>40</v>
      </c>
      <c r="DJ9" s="8" t="s">
        <v>40</v>
      </c>
      <c r="DK9" s="8" t="s">
        <v>40</v>
      </c>
      <c r="DL9" s="8" t="s">
        <v>40</v>
      </c>
      <c r="DM9" s="8" t="s">
        <v>40</v>
      </c>
      <c r="DN9" s="8" t="s">
        <v>40</v>
      </c>
      <c r="DO9" s="8" t="s">
        <v>40</v>
      </c>
      <c r="DP9" s="8" t="s">
        <v>40</v>
      </c>
      <c r="DQ9" s="8" t="s">
        <v>40</v>
      </c>
      <c r="DR9" s="8" t="s">
        <v>40</v>
      </c>
      <c r="DS9" s="8" t="s">
        <v>40</v>
      </c>
      <c r="DT9" s="8" t="s">
        <v>40</v>
      </c>
      <c r="DU9" s="8" t="s">
        <v>40</v>
      </c>
      <c r="DV9" s="8"/>
      <c r="DW9" s="8" t="s">
        <v>40</v>
      </c>
      <c r="DX9" s="8" t="s">
        <v>40</v>
      </c>
      <c r="DY9" s="8" t="s">
        <v>40</v>
      </c>
      <c r="DZ9" s="8"/>
    </row>
    <row r="10" spans="1:130">
      <c r="A10" s="3">
        <v>220</v>
      </c>
      <c r="B10" s="3" t="s">
        <v>44</v>
      </c>
      <c r="C10" s="3" t="s">
        <v>37</v>
      </c>
      <c r="D10" s="3" t="s">
        <v>38</v>
      </c>
      <c r="E10" s="27">
        <v>42977</v>
      </c>
      <c r="F10" s="18">
        <v>24</v>
      </c>
      <c r="G10" s="18">
        <v>32</v>
      </c>
      <c r="H10" s="18">
        <v>17.521000000000001</v>
      </c>
      <c r="I10" s="17">
        <v>2.5499999999999998</v>
      </c>
      <c r="J10" s="28"/>
      <c r="K10" s="22">
        <f t="shared" si="0"/>
        <v>997.32661753089724</v>
      </c>
      <c r="L10" s="23">
        <f t="shared" si="1"/>
        <v>0.76074425760000008</v>
      </c>
      <c r="M10" s="24">
        <f t="shared" si="2"/>
        <v>-4.2225696E-3</v>
      </c>
      <c r="N10" s="25">
        <f t="shared" si="3"/>
        <v>1021.4008023889601</v>
      </c>
      <c r="O10" s="26">
        <f t="shared" si="4"/>
        <v>5.7317427303775821</v>
      </c>
      <c r="P10" s="13">
        <f t="shared" si="5"/>
        <v>8.7449999999999974</v>
      </c>
      <c r="AL10" s="16">
        <v>3.0920000000000001</v>
      </c>
      <c r="AM10" s="16"/>
      <c r="AN10" s="16">
        <v>3.0000000000000001E-3</v>
      </c>
      <c r="AO10" s="27">
        <v>43047</v>
      </c>
      <c r="AP10" s="28">
        <v>25.4</v>
      </c>
      <c r="AQ10" s="28">
        <v>32.9</v>
      </c>
      <c r="AR10" s="28">
        <v>17.521000000000001</v>
      </c>
      <c r="AS10" s="16">
        <v>3.3096000000000001</v>
      </c>
      <c r="AT10" s="16"/>
      <c r="AU10" s="22">
        <f t="shared" si="6"/>
        <v>996.97184273987057</v>
      </c>
      <c r="AV10" s="23">
        <f t="shared" si="7"/>
        <v>0.75864448218802816</v>
      </c>
      <c r="AW10" s="24">
        <f t="shared" si="8"/>
        <v>-4.1938237359999998E-3</v>
      </c>
      <c r="AX10" s="25">
        <f t="shared" si="9"/>
        <v>1021.6627872397186</v>
      </c>
      <c r="AY10" s="26">
        <f t="shared" si="10"/>
        <v>7.4415093253053231</v>
      </c>
      <c r="AZ10" s="13">
        <f t="shared" si="11"/>
        <v>12.922799999999999</v>
      </c>
      <c r="BA10" s="35">
        <v>3.3512</v>
      </c>
      <c r="BB10" s="14">
        <f>AW10-X132</f>
        <v>-2.8487717952769152</v>
      </c>
      <c r="BC10" s="14">
        <f>(BB10/X132)*100</f>
        <v>-100.14743219479156</v>
      </c>
      <c r="BD10" s="32">
        <f>1000*(BB10/AX10)/X132</f>
        <v>-0.98023960004812616</v>
      </c>
      <c r="BE10" s="32" t="e">
        <f>1000*(BB10/AX10)/#REF!</f>
        <v>#REF!</v>
      </c>
      <c r="BF10" s="35"/>
      <c r="BG10" s="35"/>
      <c r="BH10" s="9">
        <v>43055</v>
      </c>
      <c r="BI10" s="8">
        <v>24.7</v>
      </c>
      <c r="BJ10" s="8">
        <v>33</v>
      </c>
      <c r="BK10" s="8">
        <v>17.5137</v>
      </c>
      <c r="BL10" s="1">
        <v>3.3877000000000002</v>
      </c>
      <c r="BM10" s="1">
        <v>7.8100000000000003E-2</v>
      </c>
      <c r="BN10" s="4">
        <v>3.8565</v>
      </c>
      <c r="BO10" s="4">
        <v>0.71460000000000001</v>
      </c>
      <c r="BP10" s="9">
        <v>43082</v>
      </c>
      <c r="BQ10" s="8">
        <v>22</v>
      </c>
      <c r="BR10" s="8">
        <v>33.700000000000003</v>
      </c>
      <c r="BS10" s="8">
        <v>17.513300000000001</v>
      </c>
      <c r="BT10" s="1">
        <v>3.7679999999999998</v>
      </c>
      <c r="BU10" s="1"/>
      <c r="BV10" s="4">
        <v>4.1577000000000002</v>
      </c>
      <c r="BW10" s="9">
        <v>43084</v>
      </c>
      <c r="BX10" s="8">
        <v>21.8</v>
      </c>
      <c r="BY10" s="8">
        <v>33.1</v>
      </c>
      <c r="BZ10" s="8">
        <v>17.513100000000001</v>
      </c>
      <c r="CA10" s="1">
        <v>3.8037999999999998</v>
      </c>
      <c r="CB10" s="8">
        <v>3.5799999999999998E-2</v>
      </c>
      <c r="CC10" s="9">
        <v>43116</v>
      </c>
      <c r="CD10" s="3">
        <v>23.4</v>
      </c>
      <c r="CE10" s="3">
        <v>34.799999999999997</v>
      </c>
      <c r="CF10" s="3">
        <v>17.501000000000001</v>
      </c>
      <c r="CG10" s="2">
        <v>4.3624999999999998</v>
      </c>
      <c r="CH10" s="8">
        <v>0.55869999999999997</v>
      </c>
      <c r="CI10" s="8">
        <v>14.687900000000001</v>
      </c>
      <c r="CJ10" s="8">
        <v>4.59</v>
      </c>
      <c r="CK10" s="9">
        <v>43129</v>
      </c>
      <c r="CL10" s="8">
        <v>27.1</v>
      </c>
      <c r="CM10" s="8">
        <v>35.299999999999997</v>
      </c>
      <c r="CN10" s="1">
        <v>17.509799999999998</v>
      </c>
      <c r="CO10" s="8">
        <v>4.6265999999999998</v>
      </c>
      <c r="CP10" s="8">
        <v>26.9</v>
      </c>
      <c r="CQ10" s="8">
        <v>35.4</v>
      </c>
      <c r="CR10" s="8">
        <v>17.513100000000001</v>
      </c>
      <c r="CS10" s="8">
        <v>4.6150000000000002</v>
      </c>
      <c r="CT10" s="1"/>
      <c r="CU10" s="8">
        <v>-1.1599999999999999E-2</v>
      </c>
      <c r="CV10" s="8">
        <v>0.2641</v>
      </c>
      <c r="CW10" s="8">
        <v>6.0538999999999996</v>
      </c>
      <c r="CX10" s="8">
        <v>4.65682168834031</v>
      </c>
      <c r="CY10" s="9">
        <v>43145</v>
      </c>
      <c r="CZ10" s="8">
        <v>30.4</v>
      </c>
      <c r="DA10" s="8">
        <v>35.1</v>
      </c>
      <c r="DB10" s="8">
        <v>17.512799999999999</v>
      </c>
      <c r="DC10" s="8">
        <v>4.8666</v>
      </c>
      <c r="DD10" s="8">
        <v>0.25159999999999999</v>
      </c>
      <c r="DE10" s="8">
        <v>5.4518000000000004</v>
      </c>
      <c r="DF10" s="8">
        <v>3.4074</v>
      </c>
      <c r="DG10" s="8"/>
      <c r="DH10" s="9">
        <v>43154</v>
      </c>
      <c r="DI10" s="8">
        <v>30.4</v>
      </c>
      <c r="DJ10" s="8">
        <v>37.4</v>
      </c>
      <c r="DK10" s="8">
        <v>17.512499999999999</v>
      </c>
      <c r="DL10" s="8">
        <v>4.931</v>
      </c>
      <c r="DM10" s="8">
        <v>6.4399999999999999E-2</v>
      </c>
      <c r="DN10" s="8">
        <v>1.3232999999999999</v>
      </c>
      <c r="DO10" s="8">
        <v>1.4702999999999999</v>
      </c>
      <c r="DP10" s="8"/>
      <c r="DQ10" s="9">
        <v>43167</v>
      </c>
      <c r="DR10" s="8">
        <v>28.3</v>
      </c>
      <c r="DS10" s="8">
        <v>35.700000000000003</v>
      </c>
      <c r="DT10" s="8">
        <v>17.510100000000001</v>
      </c>
      <c r="DU10" s="8">
        <v>4.9577999999999998</v>
      </c>
      <c r="DV10" s="8">
        <v>5.0176598290598298</v>
      </c>
      <c r="DW10" s="8">
        <v>8.6659829059828997E-2</v>
      </c>
      <c r="DX10" s="8">
        <v>1.7574493826775299</v>
      </c>
      <c r="DY10" s="8">
        <v>1.3519000000000001</v>
      </c>
      <c r="DZ10" s="8"/>
    </row>
    <row r="11" spans="1:130">
      <c r="A11" s="3">
        <v>226</v>
      </c>
      <c r="B11" s="3" t="s">
        <v>44</v>
      </c>
      <c r="C11" s="3" t="s">
        <v>37</v>
      </c>
      <c r="D11" s="3" t="s">
        <v>38</v>
      </c>
      <c r="E11" s="27">
        <v>42977</v>
      </c>
      <c r="F11" s="18">
        <v>23.9</v>
      </c>
      <c r="G11" s="18">
        <v>31.9</v>
      </c>
      <c r="H11" s="18">
        <v>17.521999999999998</v>
      </c>
      <c r="I11" s="17">
        <v>2.72</v>
      </c>
      <c r="J11" s="28"/>
      <c r="K11" s="22">
        <f t="shared" si="0"/>
        <v>997.35123703333397</v>
      </c>
      <c r="L11" s="23">
        <f t="shared" si="1"/>
        <v>0.76089952447632669</v>
      </c>
      <c r="M11" s="24">
        <f t="shared" si="2"/>
        <v>-4.2248710660000004E-3</v>
      </c>
      <c r="N11" s="25">
        <f t="shared" si="3"/>
        <v>1021.3543787243402</v>
      </c>
      <c r="O11" s="26">
        <f t="shared" si="4"/>
        <v>6.113512208373189</v>
      </c>
      <c r="P11" s="13">
        <f t="shared" si="5"/>
        <v>9.68</v>
      </c>
      <c r="AL11" s="16">
        <v>3.1379999999999999</v>
      </c>
      <c r="AM11" s="16"/>
      <c r="AN11" s="16">
        <v>3.0000000000000001E-3</v>
      </c>
      <c r="AO11" s="27">
        <v>43047</v>
      </c>
      <c r="AP11" s="28">
        <v>25.4</v>
      </c>
      <c r="AQ11" s="28">
        <v>32.9</v>
      </c>
      <c r="AR11" s="28">
        <v>17.521000000000001</v>
      </c>
      <c r="AS11" s="16">
        <v>3.3210999999999999</v>
      </c>
      <c r="AT11" s="16"/>
      <c r="AU11" s="22">
        <f t="shared" si="6"/>
        <v>996.97184273987057</v>
      </c>
      <c r="AV11" s="23">
        <f t="shared" si="7"/>
        <v>0.75864448218802816</v>
      </c>
      <c r="AW11" s="24">
        <f t="shared" si="8"/>
        <v>-4.1938237359999998E-3</v>
      </c>
      <c r="AX11" s="25">
        <f t="shared" si="9"/>
        <v>1021.6627872397186</v>
      </c>
      <c r="AY11" s="26">
        <f t="shared" si="10"/>
        <v>7.4673666365335709</v>
      </c>
      <c r="AZ11" s="13">
        <f t="shared" si="11"/>
        <v>12.986049999999999</v>
      </c>
      <c r="BA11" s="35">
        <v>2.7785000000000002</v>
      </c>
      <c r="BB11" s="14">
        <f>AW11-X133</f>
        <v>-1.9869308632808149</v>
      </c>
      <c r="BC11" s="14">
        <f>(BB11/X133)*100</f>
        <v>-100.21151689065952</v>
      </c>
      <c r="BD11" s="32">
        <f>1000*(BB11/AX11)/X133</f>
        <v>-0.98086685883320057</v>
      </c>
      <c r="BE11" s="32" t="e">
        <f>1000*(BB11/AX11)/#REF!</f>
        <v>#REF!</v>
      </c>
      <c r="BF11" s="35"/>
      <c r="BG11" s="35"/>
      <c r="BH11" s="9">
        <v>43055</v>
      </c>
      <c r="BI11" s="8">
        <v>24.7</v>
      </c>
      <c r="BJ11" s="8">
        <v>33</v>
      </c>
      <c r="BK11" s="8">
        <v>17.5137</v>
      </c>
      <c r="BL11" s="1">
        <v>3.3767</v>
      </c>
      <c r="BM11" s="1">
        <v>5.5599999999999997E-2</v>
      </c>
      <c r="BN11" s="4">
        <v>2.9687000000000001</v>
      </c>
      <c r="BO11" s="4">
        <v>0.26889999999999997</v>
      </c>
      <c r="BP11" s="9">
        <v>43082</v>
      </c>
      <c r="BQ11" s="8">
        <v>22</v>
      </c>
      <c r="BR11" s="8">
        <v>33.700000000000003</v>
      </c>
      <c r="BS11" s="8">
        <v>17.513300000000001</v>
      </c>
      <c r="BT11" s="1">
        <v>3.6705000000000001</v>
      </c>
      <c r="BU11" s="1"/>
      <c r="BV11" s="4">
        <v>3.2225000000000001</v>
      </c>
      <c r="BW11" s="9">
        <v>43084</v>
      </c>
      <c r="BX11" s="8">
        <v>21.8</v>
      </c>
      <c r="BY11" s="8">
        <v>33.1</v>
      </c>
      <c r="BZ11" s="8">
        <v>17.513100000000001</v>
      </c>
      <c r="CA11" s="1">
        <v>3.7054999999999998</v>
      </c>
      <c r="CB11" s="8">
        <v>3.5000000000000003E-2</v>
      </c>
      <c r="CC11" s="9">
        <v>43116</v>
      </c>
      <c r="CD11" s="3">
        <v>23.4</v>
      </c>
      <c r="CE11" s="3">
        <v>34.799999999999997</v>
      </c>
      <c r="CF11" s="3">
        <v>17.501000000000001</v>
      </c>
      <c r="CG11" s="2">
        <v>4.2</v>
      </c>
      <c r="CH11" s="8">
        <v>0.4945</v>
      </c>
      <c r="CI11" s="8">
        <v>13.345000000000001</v>
      </c>
      <c r="CJ11" s="8">
        <v>4.1703000000000001</v>
      </c>
      <c r="CK11" s="9">
        <v>43129</v>
      </c>
      <c r="CL11" s="8">
        <v>27.1</v>
      </c>
      <c r="CM11" s="8">
        <v>35.299999999999997</v>
      </c>
      <c r="CN11" s="1">
        <v>17.509799999999998</v>
      </c>
      <c r="CO11" s="8">
        <v>4.4261999999999997</v>
      </c>
      <c r="CP11" s="8">
        <v>26.9</v>
      </c>
      <c r="CQ11" s="8">
        <v>35.4</v>
      </c>
      <c r="CR11" s="8">
        <v>17.513100000000001</v>
      </c>
      <c r="CS11" s="8">
        <v>4.4175000000000004</v>
      </c>
      <c r="CT11" s="1"/>
      <c r="CU11" s="8">
        <v>-8.6999999999999994E-3</v>
      </c>
      <c r="CV11" s="8">
        <v>0.22620000000000001</v>
      </c>
      <c r="CW11" s="8">
        <v>5.3856999999999999</v>
      </c>
      <c r="CX11" s="8">
        <v>4.1428571428571299</v>
      </c>
      <c r="CY11" s="9">
        <v>43145</v>
      </c>
      <c r="CZ11" s="8">
        <v>30.4</v>
      </c>
      <c r="DA11" s="8">
        <v>35.1</v>
      </c>
      <c r="DB11" s="8">
        <v>17.512799999999999</v>
      </c>
      <c r="DC11" s="8">
        <v>4.6342999999999996</v>
      </c>
      <c r="DD11" s="8">
        <v>0.21679999999999999</v>
      </c>
      <c r="DE11" s="8">
        <v>4.9077999999999999</v>
      </c>
      <c r="DF11" s="8">
        <v>3.0672999999999999</v>
      </c>
      <c r="DG11" s="8"/>
      <c r="DH11" s="9">
        <v>43154</v>
      </c>
      <c r="DI11" s="8">
        <v>30.4</v>
      </c>
      <c r="DJ11" s="8">
        <v>37.4</v>
      </c>
      <c r="DK11" s="8">
        <v>17.512499999999999</v>
      </c>
      <c r="DL11" s="8">
        <v>4.6868999999999996</v>
      </c>
      <c r="DM11" s="8">
        <v>5.2600000000000001E-2</v>
      </c>
      <c r="DN11" s="8">
        <v>1.135</v>
      </c>
      <c r="DO11" s="8">
        <v>1.2611000000000001</v>
      </c>
      <c r="DP11" s="8"/>
      <c r="DQ11" s="9">
        <v>43167</v>
      </c>
      <c r="DR11" s="8">
        <v>28.3</v>
      </c>
      <c r="DS11" s="8">
        <v>35.700000000000003</v>
      </c>
      <c r="DT11" s="8">
        <v>17.510100000000001</v>
      </c>
      <c r="DU11" s="8">
        <v>4.6951999999999998</v>
      </c>
      <c r="DV11" s="8">
        <v>4.7550598290598298</v>
      </c>
      <c r="DW11" s="8">
        <v>6.8159829059828994E-2</v>
      </c>
      <c r="DX11" s="8">
        <v>1.4542624988762201</v>
      </c>
      <c r="DY11" s="8">
        <v>1.1187</v>
      </c>
      <c r="DZ11" s="8"/>
    </row>
    <row r="12" spans="1:130">
      <c r="A12" s="3">
        <v>149</v>
      </c>
      <c r="B12" s="3" t="s">
        <v>45</v>
      </c>
      <c r="C12" s="3" t="s">
        <v>37</v>
      </c>
      <c r="D12" s="3" t="s">
        <v>38</v>
      </c>
      <c r="E12" s="27">
        <v>42977</v>
      </c>
      <c r="F12" s="18">
        <v>24.2</v>
      </c>
      <c r="G12" s="18">
        <v>31.7</v>
      </c>
      <c r="H12" s="18">
        <v>17.515000000000001</v>
      </c>
      <c r="I12" s="17">
        <v>1.4119999999999999</v>
      </c>
      <c r="J12" s="28"/>
      <c r="K12" s="22">
        <f t="shared" si="0"/>
        <v>997.27708768547382</v>
      </c>
      <c r="L12" s="23">
        <f t="shared" si="1"/>
        <v>0.760435858711068</v>
      </c>
      <c r="M12" s="24">
        <f t="shared" si="2"/>
        <v>-4.2180659439999997E-3</v>
      </c>
      <c r="N12" s="25">
        <f t="shared" si="3"/>
        <v>1021.1155677024707</v>
      </c>
      <c r="O12" s="26">
        <f t="shared" si="4"/>
        <v>3.1727065475046503</v>
      </c>
      <c r="P12" s="13">
        <f t="shared" si="5"/>
        <v>2.4859999999999998</v>
      </c>
      <c r="AL12" s="16">
        <v>1.6759999999999999</v>
      </c>
      <c r="AM12" s="16"/>
      <c r="AN12" s="16">
        <v>2E-3</v>
      </c>
      <c r="AO12" s="27">
        <v>43047</v>
      </c>
      <c r="AP12" s="28">
        <v>25.4</v>
      </c>
      <c r="AQ12" s="28">
        <v>32.9</v>
      </c>
      <c r="AR12" s="28">
        <v>17.521000000000001</v>
      </c>
      <c r="AS12" s="16">
        <v>1.8287</v>
      </c>
      <c r="AT12" s="16"/>
      <c r="AU12" s="22">
        <f t="shared" si="6"/>
        <v>996.97184273987057</v>
      </c>
      <c r="AV12" s="23">
        <f t="shared" si="7"/>
        <v>0.75864448218802816</v>
      </c>
      <c r="AW12" s="24">
        <f t="shared" si="8"/>
        <v>-4.1938237359999998E-3</v>
      </c>
      <c r="AX12" s="25">
        <f t="shared" si="9"/>
        <v>1021.6627872397186</v>
      </c>
      <c r="AY12" s="26">
        <f t="shared" si="10"/>
        <v>4.1117621776606974</v>
      </c>
      <c r="AZ12" s="13">
        <f t="shared" si="11"/>
        <v>4.7778499999999999</v>
      </c>
      <c r="BA12" s="35">
        <v>4.3385999999999996</v>
      </c>
      <c r="BB12" s="14">
        <f>AW12-X134</f>
        <v>-4.8944015510845409</v>
      </c>
      <c r="BC12" s="14">
        <f>(BB12/X134)*100</f>
        <v>-100.08575962351345</v>
      </c>
      <c r="BD12" s="32">
        <f>1000*(BB12/AX12)/X134</f>
        <v>-0.97963595105504964</v>
      </c>
      <c r="BE12" s="32" t="e">
        <f>1000*(BB12/AX12)/#REF!</f>
        <v>#REF!</v>
      </c>
      <c r="BF12" s="35"/>
      <c r="BG12" s="35"/>
      <c r="BH12" s="9">
        <v>43055</v>
      </c>
      <c r="BI12" s="8">
        <v>24.7</v>
      </c>
      <c r="BJ12" s="8">
        <v>33</v>
      </c>
      <c r="BK12" s="8">
        <v>17.5137</v>
      </c>
      <c r="BL12" s="1">
        <v>1.8912</v>
      </c>
      <c r="BM12" s="1">
        <v>6.25E-2</v>
      </c>
      <c r="BN12" s="4">
        <v>4.0915999999999997</v>
      </c>
      <c r="BO12" s="4">
        <v>0.3493</v>
      </c>
      <c r="BP12" s="9">
        <v>43082</v>
      </c>
      <c r="BQ12" s="8">
        <v>22</v>
      </c>
      <c r="BR12" s="8">
        <v>33.700000000000003</v>
      </c>
      <c r="BS12" s="8">
        <v>17.513300000000001</v>
      </c>
      <c r="BT12" s="1">
        <v>2.1495000000000002</v>
      </c>
      <c r="BU12" s="1"/>
      <c r="BV12" s="4">
        <v>5.0585000000000004</v>
      </c>
      <c r="BW12" s="9">
        <v>43084</v>
      </c>
      <c r="BX12" s="8">
        <v>21.8</v>
      </c>
      <c r="BY12" s="8">
        <v>33.1</v>
      </c>
      <c r="BZ12" s="8">
        <v>17.513100000000001</v>
      </c>
      <c r="CA12" s="1">
        <v>2.194</v>
      </c>
      <c r="CB12" s="8">
        <v>4.4499999999999998E-2</v>
      </c>
      <c r="CC12" s="9">
        <v>43116</v>
      </c>
      <c r="CD12" s="3">
        <v>23.4</v>
      </c>
      <c r="CE12" s="3">
        <v>34.799999999999997</v>
      </c>
      <c r="CF12" s="3">
        <v>17.501000000000001</v>
      </c>
      <c r="CG12" s="2">
        <v>2.6389</v>
      </c>
      <c r="CH12" s="8">
        <v>0.44490000000000002</v>
      </c>
      <c r="CI12" s="8">
        <v>20.277999999999999</v>
      </c>
      <c r="CJ12" s="8">
        <v>6.3369</v>
      </c>
      <c r="CK12" s="9">
        <v>43129</v>
      </c>
      <c r="CL12" s="8">
        <v>27.1</v>
      </c>
      <c r="CM12" s="8">
        <v>35.299999999999997</v>
      </c>
      <c r="CN12" s="1">
        <v>17.509799999999998</v>
      </c>
      <c r="CO12" s="8">
        <v>2.8100999999999998</v>
      </c>
      <c r="CP12" s="8">
        <v>26.9</v>
      </c>
      <c r="CQ12" s="8">
        <v>35.4</v>
      </c>
      <c r="CR12" s="8">
        <v>17.513100000000001</v>
      </c>
      <c r="CS12" s="8">
        <v>2.7970000000000002</v>
      </c>
      <c r="CT12" s="1"/>
      <c r="CU12" s="8">
        <v>-1.3100000000000001E-2</v>
      </c>
      <c r="CV12" s="8">
        <v>0.17119999999999999</v>
      </c>
      <c r="CW12" s="8">
        <v>6.4875999999999996</v>
      </c>
      <c r="CX12" s="8">
        <v>4.9904243318165902</v>
      </c>
      <c r="CY12" s="8" t="s">
        <v>39</v>
      </c>
      <c r="CZ12" s="8" t="s">
        <v>40</v>
      </c>
      <c r="DA12" s="8" t="s">
        <v>40</v>
      </c>
      <c r="DB12" s="8" t="s">
        <v>40</v>
      </c>
      <c r="DC12" s="8" t="s">
        <v>40</v>
      </c>
      <c r="DD12" s="8" t="s">
        <v>40</v>
      </c>
      <c r="DE12" s="8" t="s">
        <v>40</v>
      </c>
      <c r="DF12" s="8" t="s">
        <v>40</v>
      </c>
      <c r="DG12" s="8" t="s">
        <v>40</v>
      </c>
      <c r="DH12" s="8" t="s">
        <v>40</v>
      </c>
      <c r="DI12" s="8" t="s">
        <v>40</v>
      </c>
      <c r="DJ12" s="8" t="s">
        <v>40</v>
      </c>
      <c r="DK12" s="8" t="s">
        <v>40</v>
      </c>
      <c r="DL12" s="8" t="s">
        <v>40</v>
      </c>
      <c r="DM12" s="8" t="s">
        <v>40</v>
      </c>
      <c r="DN12" s="8" t="s">
        <v>40</v>
      </c>
      <c r="DO12" s="8" t="s">
        <v>40</v>
      </c>
      <c r="DP12" s="8" t="s">
        <v>40</v>
      </c>
      <c r="DQ12" s="8" t="s">
        <v>40</v>
      </c>
      <c r="DR12" s="8" t="s">
        <v>40</v>
      </c>
      <c r="DS12" s="8" t="s">
        <v>40</v>
      </c>
      <c r="DT12" s="8" t="s">
        <v>40</v>
      </c>
      <c r="DU12" s="8" t="s">
        <v>40</v>
      </c>
      <c r="DV12" s="8"/>
      <c r="DW12" s="8" t="s">
        <v>40</v>
      </c>
      <c r="DX12" s="8" t="s">
        <v>40</v>
      </c>
      <c r="DY12" s="8" t="s">
        <v>40</v>
      </c>
      <c r="DZ12" s="8"/>
    </row>
    <row r="13" spans="1:130">
      <c r="A13" s="3">
        <v>157</v>
      </c>
      <c r="B13" s="3" t="s">
        <v>45</v>
      </c>
      <c r="C13" s="3" t="s">
        <v>37</v>
      </c>
      <c r="D13" s="3" t="s">
        <v>38</v>
      </c>
      <c r="E13" s="27">
        <v>42977</v>
      </c>
      <c r="F13" s="18">
        <v>24.2</v>
      </c>
      <c r="G13" s="18">
        <v>31.7</v>
      </c>
      <c r="H13" s="18">
        <v>17.515000000000001</v>
      </c>
      <c r="I13" s="17">
        <v>1.4319999999999999</v>
      </c>
      <c r="J13" s="28"/>
      <c r="K13" s="22">
        <f t="shared" si="0"/>
        <v>997.27708768547382</v>
      </c>
      <c r="L13" s="23">
        <f t="shared" si="1"/>
        <v>0.760435858711068</v>
      </c>
      <c r="M13" s="24">
        <f t="shared" si="2"/>
        <v>-4.2180659439999997E-3</v>
      </c>
      <c r="N13" s="25">
        <f t="shared" si="3"/>
        <v>1021.1155677024707</v>
      </c>
      <c r="O13" s="26">
        <f t="shared" si="4"/>
        <v>3.2176457337299289</v>
      </c>
      <c r="P13" s="13">
        <f t="shared" si="5"/>
        <v>2.5959999999999992</v>
      </c>
      <c r="AL13" s="16">
        <v>1.661</v>
      </c>
      <c r="AM13" s="16"/>
      <c r="AN13" s="16">
        <v>2E-3</v>
      </c>
      <c r="AO13" s="27">
        <v>43047</v>
      </c>
      <c r="AP13" s="28">
        <v>25.4</v>
      </c>
      <c r="AQ13" s="28">
        <v>32.9</v>
      </c>
      <c r="AR13" s="28">
        <v>17.521000000000001</v>
      </c>
      <c r="AS13" s="16">
        <v>1.8126</v>
      </c>
      <c r="AT13" s="16"/>
      <c r="AU13" s="22">
        <f t="shared" si="6"/>
        <v>996.97184273987057</v>
      </c>
      <c r="AV13" s="23">
        <f t="shared" si="7"/>
        <v>0.75864448218802816</v>
      </c>
      <c r="AW13" s="24">
        <f t="shared" si="8"/>
        <v>-4.1938237359999998E-3</v>
      </c>
      <c r="AX13" s="25">
        <f t="shared" si="9"/>
        <v>1021.6627872397186</v>
      </c>
      <c r="AY13" s="26">
        <f t="shared" si="10"/>
        <v>4.0755619419411495</v>
      </c>
      <c r="AZ13" s="13">
        <f t="shared" si="11"/>
        <v>4.6893000000000002</v>
      </c>
      <c r="BA13" s="35">
        <v>4.3461999999999996</v>
      </c>
      <c r="BB13" s="14">
        <f>AW13-X135</f>
        <v>-4.069081921789647</v>
      </c>
      <c r="BC13" s="14">
        <f>(BB13/X135)*100</f>
        <v>-100.10317193572951</v>
      </c>
      <c r="BD13" s="32">
        <f>1000*(BB13/AX13)/X135</f>
        <v>-0.97980638216435045</v>
      </c>
      <c r="BE13" s="32" t="e">
        <f>1000*(BB13/AX13)/#REF!</f>
        <v>#REF!</v>
      </c>
      <c r="BF13" s="35"/>
      <c r="BG13" s="35"/>
      <c r="BH13" s="9">
        <v>43055</v>
      </c>
      <c r="BI13" s="8">
        <v>24.7</v>
      </c>
      <c r="BJ13" s="8">
        <v>33</v>
      </c>
      <c r="BK13" s="8">
        <v>17.5137</v>
      </c>
      <c r="BL13" s="1">
        <v>1.8444</v>
      </c>
      <c r="BM13" s="1">
        <v>3.1800000000000002E-2</v>
      </c>
      <c r="BN13" s="4">
        <v>3.8191999999999999</v>
      </c>
      <c r="BO13" s="4">
        <v>0.74539999999999995</v>
      </c>
      <c r="BP13" s="9">
        <v>43082</v>
      </c>
      <c r="BQ13" s="8">
        <v>22</v>
      </c>
      <c r="BR13" s="8">
        <v>33.700000000000003</v>
      </c>
      <c r="BS13" s="8">
        <v>17.513300000000001</v>
      </c>
      <c r="BT13" s="1">
        <v>2.0607000000000002</v>
      </c>
      <c r="BU13" s="1"/>
      <c r="BV13" s="4">
        <v>4.3434999999999997</v>
      </c>
      <c r="BW13" s="9">
        <v>43084</v>
      </c>
      <c r="BX13" s="8">
        <v>21.8</v>
      </c>
      <c r="BY13" s="8">
        <v>33.1</v>
      </c>
      <c r="BZ13" s="8">
        <v>17.513100000000001</v>
      </c>
      <c r="CA13" s="1">
        <v>2.0889000000000002</v>
      </c>
      <c r="CB13" s="8">
        <v>2.8199999999999999E-2</v>
      </c>
      <c r="CC13" s="9">
        <v>43116</v>
      </c>
      <c r="CD13" s="3">
        <v>23.4</v>
      </c>
      <c r="CE13" s="3">
        <v>34.799999999999997</v>
      </c>
      <c r="CF13" s="3">
        <v>17.501000000000001</v>
      </c>
      <c r="CG13" s="2">
        <v>2.4005000000000001</v>
      </c>
      <c r="CH13" s="8">
        <v>0.31159999999999999</v>
      </c>
      <c r="CI13" s="8">
        <v>14.9169</v>
      </c>
      <c r="CJ13" s="8">
        <v>4.6615000000000002</v>
      </c>
      <c r="CK13" s="9">
        <v>43129</v>
      </c>
      <c r="CL13" s="8">
        <v>27.1</v>
      </c>
      <c r="CM13" s="8">
        <v>35.299999999999997</v>
      </c>
      <c r="CN13" s="1">
        <v>17.509799999999998</v>
      </c>
      <c r="CO13" s="8">
        <v>2.5322</v>
      </c>
      <c r="CP13" s="8">
        <v>26.9</v>
      </c>
      <c r="CQ13" s="8">
        <v>35.4</v>
      </c>
      <c r="CR13" s="8">
        <v>17.513100000000001</v>
      </c>
      <c r="CS13" s="8">
        <v>2.5249999999999999</v>
      </c>
      <c r="CT13" s="1"/>
      <c r="CU13" s="8">
        <v>-7.1999999999999998E-3</v>
      </c>
      <c r="CV13" s="8">
        <v>0.13170000000000001</v>
      </c>
      <c r="CW13" s="8">
        <v>5.4863999999999997</v>
      </c>
      <c r="CX13" s="8">
        <v>4.2202746222742</v>
      </c>
      <c r="CY13" s="9">
        <v>43145</v>
      </c>
      <c r="CZ13" s="8">
        <v>30.4</v>
      </c>
      <c r="DA13" s="8">
        <v>35.1</v>
      </c>
      <c r="DB13" s="8">
        <v>17.512799999999999</v>
      </c>
      <c r="DC13" s="8">
        <v>2.6682000000000001</v>
      </c>
      <c r="DD13" s="8">
        <v>0.14319999999999999</v>
      </c>
      <c r="DE13" s="8">
        <v>5.6712999999999996</v>
      </c>
      <c r="DF13" s="8">
        <v>3.5446</v>
      </c>
      <c r="DG13" s="8"/>
      <c r="DH13" s="9">
        <v>43154</v>
      </c>
      <c r="DI13" s="8">
        <v>30.4</v>
      </c>
      <c r="DJ13" s="8">
        <v>37.4</v>
      </c>
      <c r="DK13" s="8">
        <v>17.512499999999999</v>
      </c>
      <c r="DL13" s="8">
        <v>2.7385999999999999</v>
      </c>
      <c r="DM13" s="8">
        <v>7.0400000000000004E-2</v>
      </c>
      <c r="DN13" s="8">
        <v>2.6385000000000001</v>
      </c>
      <c r="DO13" s="8">
        <v>2.9316</v>
      </c>
      <c r="DP13" s="8"/>
      <c r="DQ13" s="9">
        <v>43167</v>
      </c>
      <c r="DR13" s="8">
        <v>28.3</v>
      </c>
      <c r="DS13" s="8">
        <v>35.700000000000003</v>
      </c>
      <c r="DT13" s="8">
        <v>17.510100000000001</v>
      </c>
      <c r="DU13" s="8">
        <v>2.7522000000000002</v>
      </c>
      <c r="DV13" s="8">
        <v>2.8120598290598302</v>
      </c>
      <c r="DW13" s="8">
        <v>7.3459829059828993E-2</v>
      </c>
      <c r="DX13" s="8">
        <v>2.6823862214207801</v>
      </c>
      <c r="DY13" s="8">
        <v>2.0634000000000001</v>
      </c>
      <c r="DZ13" s="8"/>
    </row>
    <row r="14" spans="1:130">
      <c r="A14" s="3">
        <v>248</v>
      </c>
      <c r="B14" s="3" t="s">
        <v>45</v>
      </c>
      <c r="C14" s="3" t="s">
        <v>37</v>
      </c>
      <c r="D14" s="3" t="s">
        <v>38</v>
      </c>
      <c r="E14" s="27">
        <v>42977</v>
      </c>
      <c r="F14" s="18">
        <v>23.9</v>
      </c>
      <c r="G14" s="18">
        <v>31.8</v>
      </c>
      <c r="H14" s="18">
        <v>17.515999999999998</v>
      </c>
      <c r="I14" s="17">
        <v>2.38</v>
      </c>
      <c r="J14" s="28"/>
      <c r="K14" s="22">
        <f t="shared" si="0"/>
        <v>997.35123703333397</v>
      </c>
      <c r="L14" s="23">
        <f t="shared" si="1"/>
        <v>0.76089952447632669</v>
      </c>
      <c r="M14" s="24">
        <f t="shared" si="2"/>
        <v>-4.2248710660000004E-3</v>
      </c>
      <c r="N14" s="25">
        <f t="shared" si="3"/>
        <v>1021.2787876796716</v>
      </c>
      <c r="O14" s="26">
        <f t="shared" si="4"/>
        <v>5.348829289018858</v>
      </c>
      <c r="P14" s="13">
        <f t="shared" si="5"/>
        <v>7.81</v>
      </c>
      <c r="AL14" s="16">
        <v>2.8519999999999999</v>
      </c>
      <c r="AM14" s="16"/>
      <c r="AN14" s="16">
        <v>2E-3</v>
      </c>
      <c r="AO14" s="27">
        <v>43047</v>
      </c>
      <c r="AP14" s="28">
        <v>25.4</v>
      </c>
      <c r="AQ14" s="28">
        <v>32.9</v>
      </c>
      <c r="AR14" s="28">
        <v>17.521000000000001</v>
      </c>
      <c r="AS14" s="16">
        <v>3.0623</v>
      </c>
      <c r="AT14" s="16"/>
      <c r="AU14" s="22">
        <f t="shared" si="6"/>
        <v>996.97184273987057</v>
      </c>
      <c r="AV14" s="23">
        <f t="shared" si="7"/>
        <v>0.75864448218802816</v>
      </c>
      <c r="AW14" s="24">
        <f t="shared" si="8"/>
        <v>-4.1938237359999998E-3</v>
      </c>
      <c r="AX14" s="25">
        <f t="shared" si="9"/>
        <v>1021.6627872397186</v>
      </c>
      <c r="AY14" s="26">
        <f t="shared" si="10"/>
        <v>6.8854647108056835</v>
      </c>
      <c r="AZ14" s="13">
        <f t="shared" si="11"/>
        <v>11.562649999999998</v>
      </c>
      <c r="BA14" s="35">
        <v>3.5112999999999999</v>
      </c>
      <c r="BB14" s="14">
        <f>AW14-X136</f>
        <v>-2.7756242737547292</v>
      </c>
      <c r="BC14" s="14">
        <f>(BB14/X136)*100</f>
        <v>-100.15132343429262</v>
      </c>
      <c r="BD14" s="32">
        <f>1000*(BB14/AX14)/X136</f>
        <v>-0.98027768736568033</v>
      </c>
      <c r="BE14" s="32" t="e">
        <f>1000*(BB14/AX14)/#REF!</f>
        <v>#REF!</v>
      </c>
      <c r="BF14" s="35"/>
      <c r="BG14" s="35"/>
      <c r="BH14" s="9">
        <v>43055</v>
      </c>
      <c r="BI14" s="8">
        <v>24.7</v>
      </c>
      <c r="BJ14" s="8">
        <v>33</v>
      </c>
      <c r="BK14" s="8">
        <v>17.5137</v>
      </c>
      <c r="BL14" s="1">
        <v>3.1278000000000001</v>
      </c>
      <c r="BM14" s="1">
        <v>6.5500000000000003E-2</v>
      </c>
      <c r="BN14" s="4">
        <v>3.7879</v>
      </c>
      <c r="BO14" s="4">
        <v>0.3911</v>
      </c>
      <c r="BP14" s="9">
        <v>43082</v>
      </c>
      <c r="BQ14" s="8">
        <v>22</v>
      </c>
      <c r="BR14" s="8">
        <v>33.700000000000003</v>
      </c>
      <c r="BS14" s="8">
        <v>17.513300000000001</v>
      </c>
      <c r="BT14" s="1">
        <v>3.4866999999999999</v>
      </c>
      <c r="BU14" s="1"/>
      <c r="BV14" s="4">
        <v>4.2497999999999996</v>
      </c>
      <c r="BW14" s="9">
        <v>43084</v>
      </c>
      <c r="BX14" s="8">
        <v>21.8</v>
      </c>
      <c r="BY14" s="8">
        <v>33.1</v>
      </c>
      <c r="BZ14" s="8">
        <v>17.513100000000001</v>
      </c>
      <c r="CA14" s="1">
        <v>3.5084</v>
      </c>
      <c r="CB14" s="8">
        <v>2.1700000000000001E-2</v>
      </c>
      <c r="CC14" s="9">
        <v>43116</v>
      </c>
      <c r="CD14" s="3">
        <v>23.4</v>
      </c>
      <c r="CE14" s="3">
        <v>34.799999999999997</v>
      </c>
      <c r="CF14" s="3">
        <v>17.501000000000001</v>
      </c>
      <c r="CG14" s="2">
        <v>4.0637999999999996</v>
      </c>
      <c r="CH14" s="8">
        <v>0.5554</v>
      </c>
      <c r="CI14" s="8">
        <v>15.8306</v>
      </c>
      <c r="CJ14" s="8">
        <v>4.9470999999999998</v>
      </c>
      <c r="CK14" s="9">
        <v>43129</v>
      </c>
      <c r="CL14" s="8">
        <v>27.1</v>
      </c>
      <c r="CM14" s="8">
        <v>35.299999999999997</v>
      </c>
      <c r="CN14" s="1">
        <v>17.509799999999998</v>
      </c>
      <c r="CO14" s="8">
        <v>4.2969999999999997</v>
      </c>
      <c r="CP14" s="8">
        <v>26.9</v>
      </c>
      <c r="CQ14" s="8">
        <v>35.4</v>
      </c>
      <c r="CR14" s="8">
        <v>17.513100000000001</v>
      </c>
      <c r="CS14" s="8">
        <v>4.2859999999999996</v>
      </c>
      <c r="CT14" s="1"/>
      <c r="CU14" s="8">
        <v>-1.0999999999999999E-2</v>
      </c>
      <c r="CV14" s="8">
        <v>0.23319999999999999</v>
      </c>
      <c r="CW14" s="8">
        <v>5.7385000000000002</v>
      </c>
      <c r="CX14" s="8">
        <v>4.4142087549735596</v>
      </c>
      <c r="CY14" s="9">
        <v>43145</v>
      </c>
      <c r="CZ14" s="8">
        <v>30.4</v>
      </c>
      <c r="DA14" s="8">
        <v>35.1</v>
      </c>
      <c r="DB14" s="8">
        <v>17.512799999999999</v>
      </c>
      <c r="DC14" s="8">
        <v>4.5072999999999999</v>
      </c>
      <c r="DD14" s="8">
        <v>0.2213</v>
      </c>
      <c r="DE14" s="8">
        <v>5.1632999999999996</v>
      </c>
      <c r="DF14" s="8">
        <v>3.2271000000000001</v>
      </c>
      <c r="DG14" s="8"/>
      <c r="DH14" s="9">
        <v>43154</v>
      </c>
      <c r="DI14" s="8">
        <v>30.4</v>
      </c>
      <c r="DJ14" s="8">
        <v>37.4</v>
      </c>
      <c r="DK14" s="8">
        <v>17.512499999999999</v>
      </c>
      <c r="DL14" s="8">
        <v>4.5925000000000002</v>
      </c>
      <c r="DM14" s="8">
        <v>8.5199999999999998E-2</v>
      </c>
      <c r="DN14" s="8">
        <v>1.8903000000000001</v>
      </c>
      <c r="DO14" s="8">
        <v>2.1002999999999998</v>
      </c>
      <c r="DP14" s="8"/>
      <c r="DQ14" s="9">
        <v>43167</v>
      </c>
      <c r="DR14" s="8">
        <v>28.3</v>
      </c>
      <c r="DS14" s="8">
        <v>35.700000000000003</v>
      </c>
      <c r="DT14" s="8">
        <v>17.510100000000001</v>
      </c>
      <c r="DU14" s="8">
        <v>4.617</v>
      </c>
      <c r="DV14" s="8">
        <v>4.67685982905983</v>
      </c>
      <c r="DW14" s="8">
        <v>8.4359829059829E-2</v>
      </c>
      <c r="DX14" s="8">
        <v>1.83690428001805</v>
      </c>
      <c r="DY14" s="8">
        <v>1.413</v>
      </c>
      <c r="DZ14" s="8"/>
    </row>
    <row r="15" spans="1:130">
      <c r="A15" s="3">
        <v>162</v>
      </c>
      <c r="B15" s="3" t="s">
        <v>46</v>
      </c>
      <c r="C15" s="3" t="s">
        <v>37</v>
      </c>
      <c r="D15" s="3" t="s">
        <v>38</v>
      </c>
      <c r="E15" s="27">
        <v>42977</v>
      </c>
      <c r="F15" s="18">
        <v>24.2</v>
      </c>
      <c r="G15" s="18">
        <v>31.7</v>
      </c>
      <c r="H15" s="18">
        <v>17.515000000000001</v>
      </c>
      <c r="I15" s="17">
        <v>4.524</v>
      </c>
      <c r="J15" s="28"/>
      <c r="K15" s="22">
        <f t="shared" si="0"/>
        <v>997.27708768547382</v>
      </c>
      <c r="L15" s="23">
        <f t="shared" si="1"/>
        <v>0.760435858711068</v>
      </c>
      <c r="M15" s="24">
        <f t="shared" si="2"/>
        <v>-4.2180659439999997E-3</v>
      </c>
      <c r="N15" s="25">
        <f t="shared" si="3"/>
        <v>1021.1155677024707</v>
      </c>
      <c r="O15" s="26">
        <f t="shared" si="4"/>
        <v>10.165243924157959</v>
      </c>
      <c r="P15" s="13">
        <f t="shared" si="5"/>
        <v>19.602</v>
      </c>
      <c r="AL15" s="16">
        <v>5.4649999999999999</v>
      </c>
      <c r="AM15" s="16"/>
      <c r="AN15" s="16">
        <v>7.0000000000000001E-3</v>
      </c>
      <c r="AO15" s="27">
        <v>43047</v>
      </c>
      <c r="AP15" s="28">
        <v>25.4</v>
      </c>
      <c r="AQ15" s="28">
        <v>32.9</v>
      </c>
      <c r="AR15" s="28">
        <v>17.521000000000001</v>
      </c>
      <c r="AS15" s="16">
        <v>5.8791000000000002</v>
      </c>
      <c r="AT15" s="16"/>
      <c r="AU15" s="22">
        <f t="shared" si="6"/>
        <v>996.97184273987057</v>
      </c>
      <c r="AV15" s="23">
        <f t="shared" si="7"/>
        <v>0.75864448218802816</v>
      </c>
      <c r="AW15" s="24">
        <f t="shared" si="8"/>
        <v>-4.1938237359999998E-3</v>
      </c>
      <c r="AX15" s="25">
        <f t="shared" si="9"/>
        <v>1021.6627872397186</v>
      </c>
      <c r="AY15" s="26">
        <f t="shared" si="10"/>
        <v>13.21893203843441</v>
      </c>
      <c r="AZ15" s="13">
        <f t="shared" si="11"/>
        <v>27.055050000000001</v>
      </c>
      <c r="BA15" s="35">
        <v>3.6082000000000001</v>
      </c>
      <c r="BB15" s="14">
        <f>AW15-X137</f>
        <v>-2.2151409952330869</v>
      </c>
      <c r="BC15" s="14">
        <f>(BB15/X137)*100</f>
        <v>-100.18968448410102</v>
      </c>
      <c r="BD15" s="32">
        <f>1000*(BB15/AX15)/X137</f>
        <v>-0.98065316399346303</v>
      </c>
      <c r="BE15" s="32" t="e">
        <f>1000*(BB15/AX15)/#REF!</f>
        <v>#REF!</v>
      </c>
      <c r="BF15" s="35"/>
      <c r="BG15" s="35"/>
      <c r="BH15" s="9">
        <v>43055</v>
      </c>
      <c r="BI15" s="8">
        <v>24.7</v>
      </c>
      <c r="BJ15" s="8">
        <v>33</v>
      </c>
      <c r="BK15" s="8">
        <v>17.5137</v>
      </c>
      <c r="BL15" s="1">
        <v>5.9993999999999996</v>
      </c>
      <c r="BM15" s="1">
        <v>0.1203</v>
      </c>
      <c r="BN15" s="4">
        <v>3.9424000000000001</v>
      </c>
      <c r="BO15" s="4">
        <v>0.47249999999999998</v>
      </c>
      <c r="BP15" s="9">
        <v>43082</v>
      </c>
      <c r="BQ15" s="8">
        <v>22</v>
      </c>
      <c r="BR15" s="8">
        <v>33.700000000000003</v>
      </c>
      <c r="BS15" s="8">
        <v>17.513300000000001</v>
      </c>
      <c r="BT15" s="1">
        <v>6.56</v>
      </c>
      <c r="BU15" s="1"/>
      <c r="BV15" s="4">
        <v>3.4607999999999999</v>
      </c>
      <c r="BW15" s="9">
        <v>43084</v>
      </c>
      <c r="BX15" s="8">
        <v>21.8</v>
      </c>
      <c r="BY15" s="8">
        <v>33.1</v>
      </c>
      <c r="BZ15" s="8">
        <v>17.513100000000001</v>
      </c>
      <c r="CA15" s="1">
        <v>6.5860000000000003</v>
      </c>
      <c r="CB15" s="8">
        <v>2.5999999999999999E-2</v>
      </c>
      <c r="CC15" s="9">
        <v>43116</v>
      </c>
      <c r="CD15" s="3">
        <v>23.4</v>
      </c>
      <c r="CE15" s="3">
        <v>34.799999999999997</v>
      </c>
      <c r="CF15" s="3">
        <v>17.501000000000001</v>
      </c>
      <c r="CG15" s="2">
        <v>7.1952999999999996</v>
      </c>
      <c r="CH15" s="8">
        <v>0.60929999999999995</v>
      </c>
      <c r="CI15" s="8">
        <v>9.2514000000000003</v>
      </c>
      <c r="CJ15" s="8">
        <v>2.8910999999999998</v>
      </c>
      <c r="CK15" s="9">
        <v>43129</v>
      </c>
      <c r="CL15" s="8">
        <v>27.1</v>
      </c>
      <c r="CM15" s="8">
        <v>35.299999999999997</v>
      </c>
      <c r="CN15" s="1">
        <v>17.509799999999998</v>
      </c>
      <c r="CO15" s="8">
        <v>7.4252000000000002</v>
      </c>
      <c r="CP15" s="8">
        <v>26.9</v>
      </c>
      <c r="CQ15" s="8">
        <v>35.4</v>
      </c>
      <c r="CR15" s="8">
        <v>17.513100000000001</v>
      </c>
      <c r="CS15" s="8">
        <v>7.4116999999999997</v>
      </c>
      <c r="CT15" s="1"/>
      <c r="CU15" s="8">
        <v>-1.35E-2</v>
      </c>
      <c r="CV15" s="8">
        <v>0.22989999999999999</v>
      </c>
      <c r="CW15" s="8">
        <v>3.1951000000000001</v>
      </c>
      <c r="CX15" s="8">
        <v>2.4578009790579198</v>
      </c>
      <c r="CY15" s="9">
        <v>43145</v>
      </c>
      <c r="CZ15" s="8">
        <v>30.4</v>
      </c>
      <c r="DA15" s="8">
        <v>35.1</v>
      </c>
      <c r="DB15" s="8">
        <v>17.512799999999999</v>
      </c>
      <c r="DC15" s="8">
        <v>7.6760999999999999</v>
      </c>
      <c r="DD15" s="8">
        <v>0.26440000000000002</v>
      </c>
      <c r="DE15" s="8">
        <v>3.5672999999999999</v>
      </c>
      <c r="DF15" s="8">
        <v>2.2296</v>
      </c>
      <c r="DG15" s="8"/>
      <c r="DH15" s="9">
        <v>43154</v>
      </c>
      <c r="DI15" s="8">
        <v>30.4</v>
      </c>
      <c r="DJ15" s="8">
        <v>37.4</v>
      </c>
      <c r="DK15" s="8">
        <v>17.512499999999999</v>
      </c>
      <c r="DL15" s="8">
        <v>7.7615999999999996</v>
      </c>
      <c r="DM15" s="8">
        <v>8.5500000000000007E-2</v>
      </c>
      <c r="DN15" s="8">
        <v>1.1137999999999999</v>
      </c>
      <c r="DO15" s="8">
        <v>1.2376</v>
      </c>
      <c r="DP15" s="8"/>
      <c r="DQ15" s="9">
        <v>43167</v>
      </c>
      <c r="DR15" s="8">
        <v>28.3</v>
      </c>
      <c r="DS15" s="8">
        <v>35.700000000000003</v>
      </c>
      <c r="DT15" s="8">
        <v>17.510100000000001</v>
      </c>
      <c r="DU15" s="8">
        <v>7.7842000000000002</v>
      </c>
      <c r="DV15" s="8">
        <v>7.8440598290598302</v>
      </c>
      <c r="DW15" s="8">
        <v>8.245982905983E-2</v>
      </c>
      <c r="DX15" s="8">
        <v>1.0624076100266699</v>
      </c>
      <c r="DY15" s="8">
        <v>0.81720000000000004</v>
      </c>
      <c r="DZ15" s="8"/>
    </row>
    <row r="16" spans="1:130">
      <c r="A16" s="3">
        <v>169</v>
      </c>
      <c r="B16" s="3" t="s">
        <v>46</v>
      </c>
      <c r="C16" s="3" t="s">
        <v>37</v>
      </c>
      <c r="D16" s="3" t="s">
        <v>38</v>
      </c>
      <c r="E16" s="27">
        <v>42977</v>
      </c>
      <c r="F16" s="18">
        <v>24</v>
      </c>
      <c r="G16" s="18">
        <v>31.6</v>
      </c>
      <c r="H16" s="18">
        <v>17.515000000000001</v>
      </c>
      <c r="I16" s="17">
        <v>2.944</v>
      </c>
      <c r="J16" s="28"/>
      <c r="K16" s="22">
        <f t="shared" si="0"/>
        <v>997.32661753089724</v>
      </c>
      <c r="L16" s="23">
        <f t="shared" si="1"/>
        <v>0.76074425760000008</v>
      </c>
      <c r="M16" s="24">
        <f t="shared" si="2"/>
        <v>-4.2225696E-3</v>
      </c>
      <c r="N16" s="25">
        <f t="shared" si="3"/>
        <v>1021.0985005999307</v>
      </c>
      <c r="O16" s="26">
        <f t="shared" si="4"/>
        <v>6.614910345100709</v>
      </c>
      <c r="P16" s="13">
        <f t="shared" si="5"/>
        <v>10.911999999999999</v>
      </c>
      <c r="AL16" s="16">
        <v>3.5190000000000001</v>
      </c>
      <c r="AM16" s="16"/>
      <c r="AN16" s="16">
        <v>4.0000000000000001E-3</v>
      </c>
      <c r="AO16" s="27">
        <v>43047</v>
      </c>
      <c r="AP16" s="28">
        <v>25.4</v>
      </c>
      <c r="AQ16" s="28">
        <v>32.9</v>
      </c>
      <c r="AR16" s="28">
        <v>17.521000000000001</v>
      </c>
      <c r="AS16" s="16">
        <v>3.7008000000000001</v>
      </c>
      <c r="AT16" s="16"/>
      <c r="AU16" s="22">
        <f t="shared" si="6"/>
        <v>996.97184273987057</v>
      </c>
      <c r="AV16" s="23">
        <f t="shared" si="7"/>
        <v>0.75864448218802816</v>
      </c>
      <c r="AW16" s="24">
        <f t="shared" si="8"/>
        <v>-4.1938237359999998E-3</v>
      </c>
      <c r="AX16" s="25">
        <f t="shared" si="9"/>
        <v>1021.6627872397186</v>
      </c>
      <c r="AY16" s="26">
        <f t="shared" si="10"/>
        <v>8.3211075994349581</v>
      </c>
      <c r="AZ16" s="13">
        <f t="shared" si="11"/>
        <v>15.074400000000001</v>
      </c>
      <c r="BA16" s="35">
        <v>2.4601000000000002</v>
      </c>
      <c r="BB16" s="14">
        <f>AW16-X138</f>
        <v>-2.4297913556564779</v>
      </c>
      <c r="BC16" s="14">
        <f>(BB16/X138)*100</f>
        <v>-100.17289858192919</v>
      </c>
      <c r="BD16" s="32">
        <f>1000*(BB16/AX16)/X138</f>
        <v>-0.98048886416399406</v>
      </c>
      <c r="BE16" s="32" t="e">
        <f>1000*(BB16/AX16)/#REF!</f>
        <v>#REF!</v>
      </c>
      <c r="BF16" s="35"/>
      <c r="BG16" s="35"/>
      <c r="BH16" s="9">
        <v>43055</v>
      </c>
      <c r="BI16" s="8">
        <v>24.7</v>
      </c>
      <c r="BJ16" s="8">
        <v>33</v>
      </c>
      <c r="BK16" s="8">
        <v>17.5137</v>
      </c>
      <c r="BL16" s="1">
        <v>3.8471000000000002</v>
      </c>
      <c r="BM16" s="1">
        <v>0.14630000000000001</v>
      </c>
      <c r="BN16" s="4">
        <v>3.2368999999999999</v>
      </c>
      <c r="BO16" s="4">
        <v>1.0985</v>
      </c>
      <c r="BP16" s="9">
        <v>43082</v>
      </c>
      <c r="BQ16" s="8">
        <v>22</v>
      </c>
      <c r="BR16" s="8">
        <v>33.700000000000003</v>
      </c>
      <c r="BS16" s="8">
        <v>17.513300000000001</v>
      </c>
      <c r="BT16" s="1">
        <v>4.1451000000000002</v>
      </c>
      <c r="BU16" s="1"/>
      <c r="BV16" s="4">
        <v>2.8689</v>
      </c>
      <c r="BW16" s="9">
        <v>43084</v>
      </c>
      <c r="BX16" s="8">
        <v>21.8</v>
      </c>
      <c r="BY16" s="8">
        <v>33.1</v>
      </c>
      <c r="BZ16" s="8">
        <v>17.513100000000001</v>
      </c>
      <c r="CA16" s="1">
        <v>4.1558000000000002</v>
      </c>
      <c r="CB16" s="8">
        <v>1.0699999999999999E-2</v>
      </c>
      <c r="CC16" s="9">
        <v>43116</v>
      </c>
      <c r="CD16" s="3">
        <v>23.4</v>
      </c>
      <c r="CE16" s="3">
        <v>34.799999999999997</v>
      </c>
      <c r="CF16" s="3">
        <v>17.501000000000001</v>
      </c>
      <c r="CG16" s="2">
        <v>4.4249999999999998</v>
      </c>
      <c r="CH16" s="8">
        <v>0.26919999999999999</v>
      </c>
      <c r="CI16" s="8">
        <v>6.4776999999999996</v>
      </c>
      <c r="CJ16" s="8">
        <v>2.0243000000000002</v>
      </c>
      <c r="CK16" s="9">
        <v>43129</v>
      </c>
      <c r="CL16" s="8">
        <v>27.1</v>
      </c>
      <c r="CM16" s="8">
        <v>35.299999999999997</v>
      </c>
      <c r="CN16" s="1">
        <v>17.509799999999998</v>
      </c>
      <c r="CO16" s="8">
        <v>4.5518999999999998</v>
      </c>
      <c r="CP16" s="8">
        <v>26.9</v>
      </c>
      <c r="CQ16" s="8">
        <v>35.4</v>
      </c>
      <c r="CR16" s="8">
        <v>17.513100000000001</v>
      </c>
      <c r="CS16" s="8">
        <v>4.5529000000000002</v>
      </c>
      <c r="CT16" s="1"/>
      <c r="CU16" s="8">
        <v>1E-3</v>
      </c>
      <c r="CV16" s="8">
        <v>0.12690000000000001</v>
      </c>
      <c r="CW16" s="8">
        <v>2.8677999999999999</v>
      </c>
      <c r="CX16" s="8">
        <v>2.20599739243807</v>
      </c>
      <c r="CY16" s="9">
        <v>43145</v>
      </c>
      <c r="CZ16" s="8">
        <v>30.4</v>
      </c>
      <c r="DA16" s="8">
        <v>35.1</v>
      </c>
      <c r="DB16" s="8">
        <v>17.512799999999999</v>
      </c>
      <c r="DC16" s="8">
        <v>4.6852999999999998</v>
      </c>
      <c r="DD16" s="8">
        <v>0.13239999999999999</v>
      </c>
      <c r="DE16" s="8">
        <v>2.9079999999999999</v>
      </c>
      <c r="DF16" s="8">
        <v>1.8174999999999999</v>
      </c>
      <c r="DG16" s="8"/>
      <c r="DH16" s="9">
        <v>43154</v>
      </c>
      <c r="DI16" s="8">
        <v>30.4</v>
      </c>
      <c r="DJ16" s="8">
        <v>37.4</v>
      </c>
      <c r="DK16" s="8">
        <v>17.512499999999999</v>
      </c>
      <c r="DL16" s="8">
        <v>4.7343000000000002</v>
      </c>
      <c r="DM16" s="8">
        <v>4.9000000000000002E-2</v>
      </c>
      <c r="DN16" s="8">
        <v>1.0458000000000001</v>
      </c>
      <c r="DO16" s="8">
        <v>1.1619999999999999</v>
      </c>
      <c r="DP16" s="8"/>
      <c r="DQ16" s="9">
        <v>43167</v>
      </c>
      <c r="DR16" s="8">
        <v>28.3</v>
      </c>
      <c r="DS16" s="8">
        <v>35.700000000000003</v>
      </c>
      <c r="DT16" s="8">
        <v>17.510100000000001</v>
      </c>
      <c r="DU16" s="8">
        <v>4.7412000000000001</v>
      </c>
      <c r="DV16" s="8">
        <v>4.8010598290598301</v>
      </c>
      <c r="DW16" s="8">
        <v>6.6759829059828996E-2</v>
      </c>
      <c r="DX16" s="8">
        <v>1.4101309393115999</v>
      </c>
      <c r="DY16" s="8">
        <v>1.0847</v>
      </c>
      <c r="DZ16" s="8"/>
    </row>
    <row r="17" spans="1:130">
      <c r="A17" s="3">
        <v>261</v>
      </c>
      <c r="B17" s="3" t="s">
        <v>46</v>
      </c>
      <c r="C17" s="3" t="s">
        <v>37</v>
      </c>
      <c r="D17" s="3" t="s">
        <v>38</v>
      </c>
      <c r="E17" s="27">
        <v>42977</v>
      </c>
      <c r="F17" s="18">
        <v>23.9</v>
      </c>
      <c r="G17" s="18">
        <v>31.8</v>
      </c>
      <c r="H17" s="18">
        <v>17.515999999999998</v>
      </c>
      <c r="I17" s="16">
        <v>3.2450000000000001</v>
      </c>
      <c r="J17" s="28"/>
      <c r="K17" s="22">
        <f t="shared" si="0"/>
        <v>997.35123703333397</v>
      </c>
      <c r="L17" s="23">
        <f t="shared" si="1"/>
        <v>0.76089952447632669</v>
      </c>
      <c r="M17" s="24">
        <f t="shared" si="2"/>
        <v>-4.2248710660000004E-3</v>
      </c>
      <c r="N17" s="25">
        <f t="shared" si="3"/>
        <v>1021.2787876796716</v>
      </c>
      <c r="O17" s="26">
        <f t="shared" si="4"/>
        <v>7.2928365726328552</v>
      </c>
      <c r="P17" s="13">
        <f t="shared" si="5"/>
        <v>12.567499999999999</v>
      </c>
      <c r="AL17" s="16">
        <v>3.8180000000000001</v>
      </c>
      <c r="AM17" s="16"/>
      <c r="AN17" s="16">
        <v>6.0000000000000001E-3</v>
      </c>
      <c r="AO17" s="27">
        <v>43047</v>
      </c>
      <c r="AP17" s="28">
        <v>25.4</v>
      </c>
      <c r="AQ17" s="28">
        <v>32.9</v>
      </c>
      <c r="AR17" s="28">
        <v>17.521000000000001</v>
      </c>
      <c r="AS17" s="16">
        <v>4.0472999999999999</v>
      </c>
      <c r="AT17" s="16"/>
      <c r="AU17" s="22">
        <f t="shared" si="6"/>
        <v>996.97184273987057</v>
      </c>
      <c r="AV17" s="23">
        <f t="shared" si="7"/>
        <v>0.75864448218802816</v>
      </c>
      <c r="AW17" s="24">
        <f t="shared" si="8"/>
        <v>-4.1938237359999998E-3</v>
      </c>
      <c r="AX17" s="25">
        <f t="shared" si="9"/>
        <v>1021.6627872397186</v>
      </c>
      <c r="AY17" s="26">
        <f t="shared" si="10"/>
        <v>9.1001996290513141</v>
      </c>
      <c r="AZ17" s="13">
        <f t="shared" si="11"/>
        <v>16.980149999999998</v>
      </c>
      <c r="BA17" s="35">
        <v>2.8599000000000001</v>
      </c>
      <c r="BB17" s="14">
        <f>AW17-X139</f>
        <v>-2.1071050106704061</v>
      </c>
      <c r="BC17" s="14">
        <f>(BB17/X139)*100</f>
        <v>-100.19942942726526</v>
      </c>
      <c r="BD17" s="32">
        <f>1000*(BB17/AX17)/X139</f>
        <v>-0.98074854715986515</v>
      </c>
      <c r="BE17" s="32" t="e">
        <f>1000*(BB17/AX17)/#REF!</f>
        <v>#REF!</v>
      </c>
      <c r="BF17" s="35"/>
      <c r="BG17" s="35"/>
      <c r="BH17" s="9">
        <v>43055</v>
      </c>
      <c r="BI17" s="8">
        <v>24.7</v>
      </c>
      <c r="BJ17" s="8">
        <v>33</v>
      </c>
      <c r="BK17" s="8">
        <v>17.5137</v>
      </c>
      <c r="BL17" s="1">
        <v>4.1189</v>
      </c>
      <c r="BM17" s="1">
        <v>7.1599999999999997E-2</v>
      </c>
      <c r="BN17" s="4">
        <v>3.2505999999999999</v>
      </c>
      <c r="BO17" s="4">
        <v>0.55259999999999998</v>
      </c>
      <c r="BP17" s="9">
        <v>43082</v>
      </c>
      <c r="BQ17" s="8">
        <v>22</v>
      </c>
      <c r="BR17" s="8">
        <v>33.700000000000003</v>
      </c>
      <c r="BS17" s="8">
        <v>17.513300000000001</v>
      </c>
      <c r="BT17" s="1">
        <v>4.452</v>
      </c>
      <c r="BU17" s="1"/>
      <c r="BV17" s="4">
        <v>2.9952000000000001</v>
      </c>
      <c r="BW17" s="9">
        <v>43084</v>
      </c>
      <c r="BX17" s="8">
        <v>21.8</v>
      </c>
      <c r="BY17" s="8">
        <v>33.1</v>
      </c>
      <c r="BZ17" s="8">
        <v>17.513100000000001</v>
      </c>
      <c r="CA17" s="1">
        <v>4.4634999999999998</v>
      </c>
      <c r="CB17" s="8">
        <v>1.15E-2</v>
      </c>
      <c r="CC17" s="9">
        <v>43116</v>
      </c>
      <c r="CD17" s="3">
        <v>23.4</v>
      </c>
      <c r="CE17" s="3">
        <v>34.799999999999997</v>
      </c>
      <c r="CF17" s="3">
        <v>17.501000000000001</v>
      </c>
      <c r="CG17" s="2" t="s">
        <v>47</v>
      </c>
      <c r="CH17" s="8" t="s">
        <v>40</v>
      </c>
      <c r="CI17" s="8" t="s">
        <v>40</v>
      </c>
      <c r="CJ17" s="8" t="s">
        <v>40</v>
      </c>
      <c r="CK17" s="9">
        <v>43129</v>
      </c>
      <c r="CL17" s="8">
        <v>27.1</v>
      </c>
      <c r="CM17" s="8">
        <v>35.299999999999997</v>
      </c>
      <c r="CN17" s="1">
        <v>17.509799999999998</v>
      </c>
      <c r="CO17" s="8">
        <v>4.9359000000000002</v>
      </c>
      <c r="CP17" s="8">
        <v>26.9</v>
      </c>
      <c r="CQ17" s="8">
        <v>35.4</v>
      </c>
      <c r="CR17" s="8">
        <v>17.513100000000001</v>
      </c>
      <c r="CS17" s="8">
        <v>4.9260999999999999</v>
      </c>
      <c r="CT17" s="1"/>
      <c r="CU17" s="8">
        <v>-9.7999999999999997E-3</v>
      </c>
      <c r="CV17" s="8" t="s">
        <v>40</v>
      </c>
      <c r="CW17" s="8" t="s">
        <v>40</v>
      </c>
      <c r="CX17" s="8">
        <v>2.3519161594662901</v>
      </c>
      <c r="CY17" s="9">
        <v>43145</v>
      </c>
      <c r="CZ17" s="8">
        <v>30.4</v>
      </c>
      <c r="DA17" s="8">
        <v>35.1</v>
      </c>
      <c r="DB17" s="8">
        <v>17.512799999999999</v>
      </c>
      <c r="DC17" s="8">
        <v>5.0811999999999999</v>
      </c>
      <c r="DD17" s="8">
        <v>0.15509999999999999</v>
      </c>
      <c r="DE17" s="8">
        <v>3.1484999999999999</v>
      </c>
      <c r="DF17" s="8">
        <v>1.9678</v>
      </c>
      <c r="DG17" s="8"/>
      <c r="DH17" s="9">
        <v>43154</v>
      </c>
      <c r="DI17" s="8">
        <v>30.4</v>
      </c>
      <c r="DJ17" s="8">
        <v>37.4</v>
      </c>
      <c r="DK17" s="8">
        <v>17.512499999999999</v>
      </c>
      <c r="DL17" s="8">
        <v>5.1382000000000003</v>
      </c>
      <c r="DM17" s="8">
        <v>5.7000000000000002E-2</v>
      </c>
      <c r="DN17" s="8">
        <v>1.1217999999999999</v>
      </c>
      <c r="DO17" s="8">
        <v>1.2464</v>
      </c>
      <c r="DP17" s="8"/>
      <c r="DQ17" s="9">
        <v>43167</v>
      </c>
      <c r="DR17" s="8">
        <v>28.3</v>
      </c>
      <c r="DS17" s="8">
        <v>35.700000000000003</v>
      </c>
      <c r="DT17" s="8">
        <v>17.510100000000001</v>
      </c>
      <c r="DU17" s="8">
        <v>5.1338999999999997</v>
      </c>
      <c r="DV17" s="8">
        <v>5.1937598290598297</v>
      </c>
      <c r="DW17" s="8">
        <v>5.5559829059829001E-2</v>
      </c>
      <c r="DX17" s="8">
        <v>1.08130919504551</v>
      </c>
      <c r="DY17" s="8">
        <v>0.83179999999999998</v>
      </c>
      <c r="DZ17" s="8"/>
    </row>
    <row r="18" spans="1:130">
      <c r="A18" s="3">
        <v>267</v>
      </c>
      <c r="B18" s="3" t="s">
        <v>46</v>
      </c>
      <c r="C18" s="3" t="s">
        <v>37</v>
      </c>
      <c r="D18" s="3" t="s">
        <v>38</v>
      </c>
      <c r="E18" s="27">
        <v>42977</v>
      </c>
      <c r="F18" s="18">
        <v>23.7</v>
      </c>
      <c r="G18" s="18">
        <v>31.7</v>
      </c>
      <c r="H18" s="18">
        <v>17.521999999999998</v>
      </c>
      <c r="I18" s="17">
        <v>4.3899999999999997</v>
      </c>
      <c r="J18" s="28"/>
      <c r="K18" s="22">
        <f t="shared" si="0"/>
        <v>997.40018425598942</v>
      </c>
      <c r="L18" s="23">
        <f t="shared" si="1"/>
        <v>0.76121220240660681</v>
      </c>
      <c r="M18" s="24">
        <f t="shared" si="2"/>
        <v>-4.2295732740000001E-3</v>
      </c>
      <c r="N18" s="25">
        <f t="shared" si="3"/>
        <v>1021.2612205430163</v>
      </c>
      <c r="O18" s="26">
        <f t="shared" si="4"/>
        <v>9.8659061994807988</v>
      </c>
      <c r="P18" s="13">
        <f t="shared" si="5"/>
        <v>18.864999999999998</v>
      </c>
      <c r="AL18" s="16">
        <v>4.8780000000000001</v>
      </c>
      <c r="AM18" s="16"/>
      <c r="AN18" s="16">
        <v>8.0000000000000002E-3</v>
      </c>
      <c r="AO18" s="27">
        <v>43047</v>
      </c>
      <c r="AP18" s="28">
        <v>25.4</v>
      </c>
      <c r="AQ18" s="28">
        <v>32.9</v>
      </c>
      <c r="AR18" s="28">
        <v>17.521000000000001</v>
      </c>
      <c r="AS18" s="16">
        <v>5.0505000000000004</v>
      </c>
      <c r="AT18" s="16"/>
      <c r="AU18" s="22">
        <f t="shared" si="6"/>
        <v>996.97184273987057</v>
      </c>
      <c r="AV18" s="23">
        <f t="shared" si="7"/>
        <v>0.75864448218802816</v>
      </c>
      <c r="AW18" s="24">
        <f t="shared" si="8"/>
        <v>-4.1938237359999998E-3</v>
      </c>
      <c r="AX18" s="25">
        <f t="shared" si="9"/>
        <v>1021.6627872397186</v>
      </c>
      <c r="AY18" s="26">
        <f t="shared" si="10"/>
        <v>11.355856552892959</v>
      </c>
      <c r="AZ18" s="13">
        <f t="shared" si="11"/>
        <v>22.49775</v>
      </c>
      <c r="BA18" s="35">
        <v>1.6839</v>
      </c>
      <c r="BB18" s="14">
        <f>AW18-X140</f>
        <v>-1.2016675529065679</v>
      </c>
      <c r="BC18" s="14">
        <f>(BB18/X140)*100</f>
        <v>-100.35022260896737</v>
      </c>
      <c r="BD18" s="32">
        <f>1000*(BB18/AX18)/X140</f>
        <v>-0.98222450560315477</v>
      </c>
      <c r="BE18" s="32" t="e">
        <f>1000*(BB18/AX18)/#REF!</f>
        <v>#REF!</v>
      </c>
      <c r="BF18" s="35"/>
      <c r="BG18" s="35"/>
      <c r="BH18" s="9">
        <v>43055</v>
      </c>
      <c r="BI18" s="8">
        <v>24.7</v>
      </c>
      <c r="BJ18" s="8">
        <v>33</v>
      </c>
      <c r="BK18" s="8">
        <v>17.5137</v>
      </c>
      <c r="BL18" s="1">
        <v>5.0910000000000002</v>
      </c>
      <c r="BM18" s="1">
        <v>4.0500000000000001E-2</v>
      </c>
      <c r="BN18" s="4">
        <v>1.9948999999999999</v>
      </c>
      <c r="BO18" s="4">
        <v>0.43969999999999998</v>
      </c>
      <c r="BP18" s="9">
        <v>43082</v>
      </c>
      <c r="BQ18" s="8">
        <v>22</v>
      </c>
      <c r="BR18" s="8">
        <v>33.700000000000003</v>
      </c>
      <c r="BS18" s="8">
        <v>17.513300000000001</v>
      </c>
      <c r="BT18" s="1">
        <v>5.3987999999999996</v>
      </c>
      <c r="BU18" s="1"/>
      <c r="BV18" s="4">
        <v>2.2391999999999999</v>
      </c>
      <c r="BW18" s="9">
        <v>43084</v>
      </c>
      <c r="BX18" s="8">
        <v>21.8</v>
      </c>
      <c r="BY18" s="8">
        <v>33.1</v>
      </c>
      <c r="BZ18" s="8">
        <v>17.513100000000001</v>
      </c>
      <c r="CA18" s="1">
        <v>5.4053000000000004</v>
      </c>
      <c r="CB18" s="8">
        <v>6.5000000000009998E-3</v>
      </c>
      <c r="CC18" s="9">
        <v>43116</v>
      </c>
      <c r="CD18" s="3">
        <v>23.4</v>
      </c>
      <c r="CE18" s="3">
        <v>34.799999999999997</v>
      </c>
      <c r="CF18" s="3">
        <v>17.501000000000001</v>
      </c>
      <c r="CG18" s="2">
        <v>5.8025000000000002</v>
      </c>
      <c r="CH18" s="8">
        <v>0.3972</v>
      </c>
      <c r="CI18" s="8">
        <v>7.3483000000000001</v>
      </c>
      <c r="CJ18" s="8">
        <v>2.2964000000000002</v>
      </c>
      <c r="CK18" s="9">
        <v>43129</v>
      </c>
      <c r="CL18" s="8">
        <v>27.1</v>
      </c>
      <c r="CM18" s="8">
        <v>35.299999999999997</v>
      </c>
      <c r="CN18" s="1">
        <v>17.509799999999998</v>
      </c>
      <c r="CO18" s="8">
        <v>5.9645999999999999</v>
      </c>
      <c r="CP18" s="8">
        <v>26.9</v>
      </c>
      <c r="CQ18" s="8">
        <v>35.4</v>
      </c>
      <c r="CR18" s="8">
        <v>17.513100000000001</v>
      </c>
      <c r="CS18" s="8">
        <v>5.9474</v>
      </c>
      <c r="CT18" s="1"/>
      <c r="CU18" s="8">
        <v>-1.72E-2</v>
      </c>
      <c r="CV18" s="8">
        <v>0.16209999999999999</v>
      </c>
      <c r="CW18" s="8">
        <v>2.7936000000000001</v>
      </c>
      <c r="CX18" s="8">
        <v>2.14894110628707</v>
      </c>
      <c r="CY18" s="8" t="s">
        <v>39</v>
      </c>
      <c r="CZ18" s="8" t="s">
        <v>40</v>
      </c>
      <c r="DA18" s="8" t="s">
        <v>40</v>
      </c>
      <c r="DB18" s="8" t="s">
        <v>40</v>
      </c>
      <c r="DC18" s="8" t="s">
        <v>40</v>
      </c>
      <c r="DD18" s="8" t="s">
        <v>40</v>
      </c>
      <c r="DE18" s="8" t="s">
        <v>40</v>
      </c>
      <c r="DF18" s="8" t="s">
        <v>40</v>
      </c>
      <c r="DG18" s="8" t="s">
        <v>40</v>
      </c>
      <c r="DH18" s="8" t="s">
        <v>40</v>
      </c>
      <c r="DI18" s="8" t="s">
        <v>40</v>
      </c>
      <c r="DJ18" s="8" t="s">
        <v>40</v>
      </c>
      <c r="DK18" s="8" t="s">
        <v>40</v>
      </c>
      <c r="DL18" s="8" t="s">
        <v>40</v>
      </c>
      <c r="DM18" s="8" t="s">
        <v>40</v>
      </c>
      <c r="DN18" s="8" t="s">
        <v>40</v>
      </c>
      <c r="DO18" s="8" t="s">
        <v>40</v>
      </c>
      <c r="DP18" s="8" t="s">
        <v>40</v>
      </c>
      <c r="DQ18" s="8" t="s">
        <v>40</v>
      </c>
      <c r="DR18" s="8" t="s">
        <v>40</v>
      </c>
      <c r="DS18" s="8" t="s">
        <v>40</v>
      </c>
      <c r="DT18" s="8" t="s">
        <v>40</v>
      </c>
      <c r="DU18" s="8" t="s">
        <v>40</v>
      </c>
      <c r="DV18" s="8"/>
      <c r="DW18" s="8" t="s">
        <v>40</v>
      </c>
      <c r="DX18" s="8" t="s">
        <v>40</v>
      </c>
      <c r="DY18" s="8" t="s">
        <v>40</v>
      </c>
      <c r="DZ18" s="8"/>
    </row>
    <row r="19" spans="1:130">
      <c r="A19" s="3">
        <v>273</v>
      </c>
      <c r="B19" s="3" t="s">
        <v>46</v>
      </c>
      <c r="C19" s="3" t="s">
        <v>37</v>
      </c>
      <c r="D19" s="3" t="s">
        <v>38</v>
      </c>
      <c r="E19" s="27">
        <v>42977</v>
      </c>
      <c r="F19" s="18">
        <v>23.7</v>
      </c>
      <c r="G19" s="18">
        <v>31.7</v>
      </c>
      <c r="H19" s="18">
        <v>17.521999999999998</v>
      </c>
      <c r="I19" s="17">
        <v>3.903</v>
      </c>
      <c r="J19" s="28"/>
      <c r="K19" s="22">
        <f t="shared" si="0"/>
        <v>997.40018425598942</v>
      </c>
      <c r="L19" s="23">
        <f t="shared" si="1"/>
        <v>0.76121220240660681</v>
      </c>
      <c r="M19" s="24">
        <f t="shared" si="2"/>
        <v>-4.2295732740000001E-3</v>
      </c>
      <c r="N19" s="25">
        <f t="shared" si="3"/>
        <v>1021.2612205430163</v>
      </c>
      <c r="O19" s="26">
        <f t="shared" si="4"/>
        <v>8.7714423454609491</v>
      </c>
      <c r="P19" s="13">
        <f t="shared" si="5"/>
        <v>16.186499999999999</v>
      </c>
      <c r="AL19" s="16">
        <v>4.601</v>
      </c>
      <c r="AM19" s="16"/>
      <c r="AN19" s="16">
        <v>4.0000000000000001E-3</v>
      </c>
      <c r="AO19" s="27">
        <v>43047</v>
      </c>
      <c r="AP19" s="28">
        <v>25.4</v>
      </c>
      <c r="AQ19" s="28">
        <v>32.9</v>
      </c>
      <c r="AR19" s="28">
        <v>17.521000000000001</v>
      </c>
      <c r="AS19" s="16">
        <v>4.7927999999999997</v>
      </c>
      <c r="AT19" s="16"/>
      <c r="AU19" s="22">
        <f t="shared" si="6"/>
        <v>996.97184273987057</v>
      </c>
      <c r="AV19" s="23">
        <f t="shared" si="7"/>
        <v>0.75864448218802816</v>
      </c>
      <c r="AW19" s="24">
        <f t="shared" si="8"/>
        <v>-4.1938237359999998E-3</v>
      </c>
      <c r="AX19" s="25">
        <f t="shared" si="9"/>
        <v>1021.6627872397186</v>
      </c>
      <c r="AY19" s="26">
        <f t="shared" si="10"/>
        <v>10.776427935195597</v>
      </c>
      <c r="AZ19" s="13">
        <f t="shared" si="11"/>
        <v>21.080399999999997</v>
      </c>
      <c r="BA19" s="35">
        <v>1.9851000000000001</v>
      </c>
      <c r="BB19" s="14">
        <f>AW19-X141</f>
        <v>-1.9840866104627577</v>
      </c>
      <c r="BC19" s="14">
        <f>(BB19/X141)*100</f>
        <v>-100.21182074929085</v>
      </c>
      <c r="BD19" s="32">
        <f>1000*(BB19/AX19)/X141</f>
        <v>-0.98086983299096686</v>
      </c>
      <c r="BE19" s="32" t="e">
        <f>1000*(BB19/AX19)/#REF!</f>
        <v>#REF!</v>
      </c>
      <c r="BF19" s="35"/>
      <c r="BG19" s="35"/>
      <c r="BH19" s="9">
        <v>43055</v>
      </c>
      <c r="BI19" s="8">
        <v>24.7</v>
      </c>
      <c r="BJ19" s="8">
        <v>33</v>
      </c>
      <c r="BK19" s="8">
        <v>17.5137</v>
      </c>
      <c r="BL19" s="1">
        <v>4.8632999999999997</v>
      </c>
      <c r="BM19" s="1">
        <v>7.0499999999999993E-2</v>
      </c>
      <c r="BN19" s="4">
        <v>2.8279000000000001</v>
      </c>
      <c r="BO19" s="4">
        <v>1.1919</v>
      </c>
      <c r="BP19" s="9">
        <v>43082</v>
      </c>
      <c r="BQ19" s="8">
        <v>22</v>
      </c>
      <c r="BR19" s="8">
        <v>33.700000000000003</v>
      </c>
      <c r="BS19" s="8">
        <v>17.513300000000001</v>
      </c>
      <c r="BT19" s="1">
        <v>5.2412000000000001</v>
      </c>
      <c r="BU19" s="1"/>
      <c r="BV19" s="4">
        <v>2.8778999999999999</v>
      </c>
      <c r="BW19" s="9">
        <v>43084</v>
      </c>
      <c r="BX19" s="8">
        <v>21.8</v>
      </c>
      <c r="BY19" s="8">
        <v>33.1</v>
      </c>
      <c r="BZ19" s="8">
        <v>17.513100000000001</v>
      </c>
      <c r="CA19" s="1">
        <v>5.2762000000000002</v>
      </c>
      <c r="CB19" s="8">
        <v>3.5000000000000003E-2</v>
      </c>
      <c r="CC19" s="9">
        <v>43116</v>
      </c>
      <c r="CD19" s="3">
        <v>23.4</v>
      </c>
      <c r="CE19" s="3">
        <v>34.799999999999997</v>
      </c>
      <c r="CF19" s="3">
        <v>17.501000000000001</v>
      </c>
      <c r="CG19" s="2">
        <v>5.7717000000000001</v>
      </c>
      <c r="CH19" s="8">
        <v>0.4955</v>
      </c>
      <c r="CI19" s="8">
        <v>9.3911999999999995</v>
      </c>
      <c r="CJ19" s="8">
        <v>2.9348000000000001</v>
      </c>
      <c r="CK19" s="9">
        <v>43129</v>
      </c>
      <c r="CL19" s="8">
        <v>27.1</v>
      </c>
      <c r="CM19" s="8">
        <v>35.299999999999997</v>
      </c>
      <c r="CN19" s="1">
        <v>17.509799999999998</v>
      </c>
      <c r="CO19" s="8">
        <v>5.9463999999999997</v>
      </c>
      <c r="CP19" s="8">
        <v>26.9</v>
      </c>
      <c r="CQ19" s="8">
        <v>35.4</v>
      </c>
      <c r="CR19" s="8">
        <v>17.513100000000001</v>
      </c>
      <c r="CS19" s="8">
        <v>5.9246999999999996</v>
      </c>
      <c r="CT19" s="1"/>
      <c r="CU19" s="8">
        <v>-2.1700000000000001E-2</v>
      </c>
      <c r="CV19" s="8">
        <v>0.17469999999999999</v>
      </c>
      <c r="CW19" s="8">
        <v>3.0268000000000002</v>
      </c>
      <c r="CX19" s="8">
        <v>2.3283368051807098</v>
      </c>
      <c r="CY19" s="9">
        <v>43145</v>
      </c>
      <c r="CZ19" s="8">
        <v>30.4</v>
      </c>
      <c r="DA19" s="8">
        <v>35.1</v>
      </c>
      <c r="DB19" s="8">
        <v>17.512799999999999</v>
      </c>
      <c r="DC19" s="8">
        <v>6.0968999999999998</v>
      </c>
      <c r="DD19" s="8">
        <v>0.17219999999999999</v>
      </c>
      <c r="DE19" s="8">
        <v>2.9064999999999999</v>
      </c>
      <c r="DF19" s="8">
        <v>1.8165</v>
      </c>
      <c r="DG19" s="8"/>
      <c r="DH19" s="9">
        <v>43154</v>
      </c>
      <c r="DI19" s="8">
        <v>30.4</v>
      </c>
      <c r="DJ19" s="8">
        <v>37.4</v>
      </c>
      <c r="DK19" s="8">
        <v>17.512499999999999</v>
      </c>
      <c r="DL19" s="8">
        <v>6.1590999999999996</v>
      </c>
      <c r="DM19" s="8">
        <v>6.2200000000000998E-2</v>
      </c>
      <c r="DN19" s="8">
        <v>1.0202</v>
      </c>
      <c r="DO19" s="8">
        <v>1.1335</v>
      </c>
      <c r="DP19" s="8"/>
      <c r="DQ19" s="9">
        <v>43167</v>
      </c>
      <c r="DR19" s="8">
        <v>28.3</v>
      </c>
      <c r="DS19" s="8">
        <v>35.700000000000003</v>
      </c>
      <c r="DT19" s="8">
        <v>17.510100000000001</v>
      </c>
      <c r="DU19" s="8">
        <v>6.1692999999999998</v>
      </c>
      <c r="DV19" s="8">
        <v>6.2291598290598298</v>
      </c>
      <c r="DW19" s="8">
        <v>7.0059829059827994E-2</v>
      </c>
      <c r="DX19" s="8">
        <v>1.13750108067459</v>
      </c>
      <c r="DY19" s="8">
        <v>0.875</v>
      </c>
      <c r="DZ19" s="8"/>
    </row>
    <row r="20" spans="1:130">
      <c r="A20" s="3">
        <v>105</v>
      </c>
      <c r="B20" s="3" t="s">
        <v>48</v>
      </c>
      <c r="C20" s="3" t="s">
        <v>37</v>
      </c>
      <c r="D20" s="3" t="s">
        <v>38</v>
      </c>
      <c r="E20" s="27">
        <v>42977</v>
      </c>
      <c r="F20" s="18">
        <v>24.3</v>
      </c>
      <c r="G20" s="18">
        <v>31.7</v>
      </c>
      <c r="H20" s="18">
        <v>17.515000000000001</v>
      </c>
      <c r="I20" s="17">
        <v>2.867</v>
      </c>
      <c r="J20" s="28"/>
      <c r="K20" s="22">
        <f t="shared" si="0"/>
        <v>997.25217771670884</v>
      </c>
      <c r="L20" s="23">
        <f t="shared" si="1"/>
        <v>0.76028272301154676</v>
      </c>
      <c r="M20" s="24">
        <f t="shared" si="2"/>
        <v>-4.2158637539999998E-3</v>
      </c>
      <c r="N20" s="25">
        <f t="shared" si="3"/>
        <v>1021.0861963783011</v>
      </c>
      <c r="O20" s="26">
        <f t="shared" si="4"/>
        <v>6.4418012941896148</v>
      </c>
      <c r="P20" s="13">
        <f t="shared" si="5"/>
        <v>10.488499999999998</v>
      </c>
      <c r="AL20" s="16">
        <v>3.3530000000000002</v>
      </c>
      <c r="AM20" s="16"/>
      <c r="AN20" s="16">
        <v>6.0000000000000001E-3</v>
      </c>
      <c r="AO20" s="27">
        <v>43047</v>
      </c>
      <c r="AP20" s="28">
        <v>25.4</v>
      </c>
      <c r="AQ20" s="28">
        <v>32.9</v>
      </c>
      <c r="AR20" s="28">
        <v>17.521000000000001</v>
      </c>
      <c r="AS20" s="16">
        <v>3.5348999999999999</v>
      </c>
      <c r="AT20" s="16"/>
      <c r="AU20" s="22">
        <f t="shared" si="6"/>
        <v>996.97184273987057</v>
      </c>
      <c r="AV20" s="23">
        <f t="shared" si="7"/>
        <v>0.75864448218802816</v>
      </c>
      <c r="AW20" s="24">
        <f t="shared" si="8"/>
        <v>-4.1938237359999998E-3</v>
      </c>
      <c r="AX20" s="25">
        <f t="shared" si="9"/>
        <v>1021.6627872397186</v>
      </c>
      <c r="AY20" s="26">
        <f t="shared" si="10"/>
        <v>7.9480877791943998</v>
      </c>
      <c r="AZ20" s="13">
        <f t="shared" si="11"/>
        <v>14.161949999999997</v>
      </c>
      <c r="BA20" s="35">
        <v>2.5832999999999999</v>
      </c>
      <c r="BB20" s="14">
        <f>AW20-X142</f>
        <v>-2.1479229409868354</v>
      </c>
      <c r="BC20" s="14">
        <f>(BB20/X142)*100</f>
        <v>-100.19563216743441</v>
      </c>
      <c r="BD20" s="32">
        <f>1000*(BB20/AX20)/X142</f>
        <v>-0.98071137971207067</v>
      </c>
      <c r="BE20" s="32" t="e">
        <f>1000*(BB20/AX20)/#REF!</f>
        <v>#REF!</v>
      </c>
      <c r="BF20" s="35"/>
      <c r="BG20" s="35"/>
      <c r="BH20" s="9">
        <v>43055</v>
      </c>
      <c r="BI20" s="8">
        <v>23.9</v>
      </c>
      <c r="BJ20" s="8">
        <v>33.1</v>
      </c>
      <c r="BK20" s="8">
        <v>17.520099999999999</v>
      </c>
      <c r="BL20" s="1">
        <v>3.6006</v>
      </c>
      <c r="BM20" s="1">
        <v>6.5699999999999995E-2</v>
      </c>
      <c r="BN20" s="4">
        <v>3.0428000000000002</v>
      </c>
      <c r="BO20" s="4">
        <v>0.64970000000000006</v>
      </c>
      <c r="BP20" s="9">
        <v>43082</v>
      </c>
      <c r="BQ20" s="8">
        <v>22</v>
      </c>
      <c r="BR20" s="8">
        <v>33.700000000000003</v>
      </c>
      <c r="BS20" s="8">
        <v>17.513300000000001</v>
      </c>
      <c r="BT20" s="1">
        <v>3.9500999999999999</v>
      </c>
      <c r="BU20" s="1"/>
      <c r="BV20" s="4">
        <v>3.5951</v>
      </c>
      <c r="BW20" s="9">
        <v>43084</v>
      </c>
      <c r="BX20" s="8">
        <v>22.5</v>
      </c>
      <c r="BY20" s="8">
        <v>34</v>
      </c>
      <c r="BZ20" s="8">
        <v>17.5122</v>
      </c>
      <c r="CA20" s="1">
        <v>3.956</v>
      </c>
      <c r="CB20" s="8">
        <v>5.8999999999999999E-3</v>
      </c>
      <c r="CC20" s="9">
        <v>43116</v>
      </c>
      <c r="CD20" s="8">
        <v>22.6</v>
      </c>
      <c r="CE20" s="8">
        <v>34.799999999999997</v>
      </c>
      <c r="CF20" s="3">
        <v>17.5106</v>
      </c>
      <c r="CG20" s="2">
        <v>4.319</v>
      </c>
      <c r="CH20" s="8">
        <v>0.36299999999999999</v>
      </c>
      <c r="CI20" s="8">
        <v>9.1759000000000004</v>
      </c>
      <c r="CJ20" s="8">
        <v>2.8675000000000002</v>
      </c>
      <c r="CK20" s="9">
        <v>43129</v>
      </c>
      <c r="CL20" s="8">
        <v>23.6</v>
      </c>
      <c r="CM20" s="8">
        <v>35.6</v>
      </c>
      <c r="CN20" s="8">
        <v>17.508299999999998</v>
      </c>
      <c r="CO20" s="8">
        <v>4.4588000000000001</v>
      </c>
      <c r="CP20" s="8">
        <v>23.6</v>
      </c>
      <c r="CQ20" s="8">
        <v>35.6</v>
      </c>
      <c r="CR20" s="8">
        <v>17.508299999999998</v>
      </c>
      <c r="CS20" s="8">
        <v>4.4526000000000003</v>
      </c>
      <c r="CT20" s="1"/>
      <c r="CU20" s="8">
        <v>-6.1999999999999998E-3</v>
      </c>
      <c r="CV20" s="8">
        <v>0.13980000000000001</v>
      </c>
      <c r="CW20" s="8">
        <v>3.2368999999999999</v>
      </c>
      <c r="CX20" s="8">
        <v>2.4898926033447899</v>
      </c>
      <c r="CY20" s="9">
        <v>43145</v>
      </c>
      <c r="CZ20" s="8">
        <v>30.4</v>
      </c>
      <c r="DA20" s="8">
        <v>35.1</v>
      </c>
      <c r="DB20" s="8">
        <v>17.512799999999999</v>
      </c>
      <c r="DC20" s="8">
        <v>4.5906000000000002</v>
      </c>
      <c r="DD20" s="8">
        <v>0.13800000000000001</v>
      </c>
      <c r="DE20" s="8">
        <v>3.0992999999999999</v>
      </c>
      <c r="DF20" s="8">
        <v>1.9371</v>
      </c>
      <c r="DG20" s="8"/>
      <c r="DH20" s="9">
        <v>43154</v>
      </c>
      <c r="DI20" s="8">
        <v>30.4</v>
      </c>
      <c r="DJ20" s="8">
        <v>37.4</v>
      </c>
      <c r="DK20" s="8">
        <v>17.512499999999999</v>
      </c>
      <c r="DL20" s="8">
        <v>4.6506999999999996</v>
      </c>
      <c r="DM20" s="8">
        <v>6.0100000000000001E-2</v>
      </c>
      <c r="DN20" s="8">
        <v>1.3091999999999999</v>
      </c>
      <c r="DO20" s="8">
        <v>1.4547000000000001</v>
      </c>
      <c r="DP20" s="8"/>
      <c r="DQ20" s="9">
        <v>43167</v>
      </c>
      <c r="DR20" s="8">
        <v>28.3</v>
      </c>
      <c r="DS20" s="8">
        <v>35.700000000000003</v>
      </c>
      <c r="DT20" s="8">
        <v>17.510100000000001</v>
      </c>
      <c r="DU20" s="8">
        <v>4.6752000000000002</v>
      </c>
      <c r="DV20" s="8">
        <v>4.7350598290598302</v>
      </c>
      <c r="DW20" s="8">
        <v>8.4359829059829E-2</v>
      </c>
      <c r="DX20" s="8">
        <v>1.81391680950887</v>
      </c>
      <c r="DY20" s="8">
        <v>1.3953</v>
      </c>
      <c r="DZ20" s="8"/>
    </row>
    <row r="21" spans="1:130">
      <c r="A21" s="3">
        <v>204</v>
      </c>
      <c r="B21" s="3" t="s">
        <v>48</v>
      </c>
      <c r="C21" s="3" t="s">
        <v>37</v>
      </c>
      <c r="D21" s="3" t="s">
        <v>38</v>
      </c>
      <c r="E21" s="27">
        <v>42977</v>
      </c>
      <c r="F21" s="18">
        <v>24</v>
      </c>
      <c r="G21" s="18">
        <v>32</v>
      </c>
      <c r="H21" s="18">
        <v>17.521000000000001</v>
      </c>
      <c r="I21" s="17">
        <v>3.105</v>
      </c>
      <c r="J21" s="28"/>
      <c r="K21" s="22">
        <f t="shared" si="0"/>
        <v>997.32661753089724</v>
      </c>
      <c r="L21" s="23">
        <f t="shared" si="1"/>
        <v>0.76074425760000008</v>
      </c>
      <c r="M21" s="24">
        <f t="shared" si="2"/>
        <v>-4.2225696E-3</v>
      </c>
      <c r="N21" s="25">
        <f t="shared" si="3"/>
        <v>1021.4008023889601</v>
      </c>
      <c r="O21" s="26">
        <f t="shared" si="4"/>
        <v>6.979239677577409</v>
      </c>
      <c r="P21" s="13">
        <f t="shared" si="5"/>
        <v>11.797499999999999</v>
      </c>
      <c r="AL21" s="16">
        <v>3.7639999999999998</v>
      </c>
      <c r="AM21" s="16"/>
      <c r="AN21" s="16">
        <v>1E-3</v>
      </c>
      <c r="AO21" s="27">
        <v>43047</v>
      </c>
      <c r="AP21" s="28">
        <v>25.4</v>
      </c>
      <c r="AQ21" s="28">
        <v>32.9</v>
      </c>
      <c r="AR21" s="28">
        <v>17.521000000000001</v>
      </c>
      <c r="AS21" s="16">
        <v>3.97</v>
      </c>
      <c r="AT21" s="16"/>
      <c r="AU21" s="22">
        <f t="shared" si="6"/>
        <v>996.97184273987057</v>
      </c>
      <c r="AV21" s="23">
        <f t="shared" si="7"/>
        <v>0.75864448218802816</v>
      </c>
      <c r="AW21" s="24">
        <f t="shared" si="8"/>
        <v>-4.1938237359999998E-3</v>
      </c>
      <c r="AX21" s="25">
        <f t="shared" si="9"/>
        <v>1021.6627872397186</v>
      </c>
      <c r="AY21" s="26">
        <f t="shared" si="10"/>
        <v>8.9263935283605669</v>
      </c>
      <c r="AZ21" s="13">
        <f t="shared" si="11"/>
        <v>16.555</v>
      </c>
      <c r="BA21" s="35">
        <v>2.6061000000000001</v>
      </c>
      <c r="BB21" s="14">
        <f>AW21-X143</f>
        <v>-2.5576316187668318</v>
      </c>
      <c r="BC21" s="14">
        <f>(BB21/X143)*100</f>
        <v>-100.16424225192256</v>
      </c>
      <c r="BD21" s="32">
        <f>1000*(BB21/AX21)/X143</f>
        <v>-0.98040413630549939</v>
      </c>
      <c r="BE21" s="32" t="e">
        <f>1000*(BB21/AX21)/#REF!</f>
        <v>#REF!</v>
      </c>
      <c r="BF21" s="35"/>
      <c r="BG21" s="35"/>
      <c r="BH21" s="9">
        <v>43055</v>
      </c>
      <c r="BI21" s="8">
        <v>23.9</v>
      </c>
      <c r="BJ21" s="8">
        <v>33.1</v>
      </c>
      <c r="BK21" s="8">
        <v>17.520099999999999</v>
      </c>
      <c r="BL21" s="1">
        <v>4.0598000000000001</v>
      </c>
      <c r="BM21" s="1">
        <v>8.9800000000000005E-2</v>
      </c>
      <c r="BN21" s="4">
        <v>3.4721000000000002</v>
      </c>
      <c r="BO21" s="4">
        <v>1.2245999999999999</v>
      </c>
      <c r="BP21" s="9">
        <v>43082</v>
      </c>
      <c r="BQ21" s="8">
        <v>22</v>
      </c>
      <c r="BR21" s="8">
        <v>33.700000000000003</v>
      </c>
      <c r="BS21" s="8">
        <v>17.513300000000001</v>
      </c>
      <c r="BT21" s="1">
        <v>4.4943999999999997</v>
      </c>
      <c r="BU21" s="1"/>
      <c r="BV21" s="4">
        <v>3.9647999999999999</v>
      </c>
      <c r="BW21" s="9">
        <v>43084</v>
      </c>
      <c r="BX21" s="8">
        <v>22.5</v>
      </c>
      <c r="BY21" s="8">
        <v>34</v>
      </c>
      <c r="BZ21" s="8">
        <v>17.5122</v>
      </c>
      <c r="CA21" s="1">
        <v>4.4882999999999997</v>
      </c>
      <c r="CB21" s="8">
        <v>-6.1000000000000004E-3</v>
      </c>
      <c r="CC21" s="9">
        <v>43116</v>
      </c>
      <c r="CD21" s="8">
        <v>22.6</v>
      </c>
      <c r="CE21" s="8">
        <v>34.799999999999997</v>
      </c>
      <c r="CF21" s="3">
        <v>17.5106</v>
      </c>
      <c r="CG21" s="2">
        <v>4.9432</v>
      </c>
      <c r="CH21" s="8">
        <v>0.45490000000000003</v>
      </c>
      <c r="CI21" s="8">
        <v>10.135199999999999</v>
      </c>
      <c r="CJ21" s="8">
        <v>3.1673</v>
      </c>
      <c r="CK21" s="9">
        <v>43129</v>
      </c>
      <c r="CL21" s="8">
        <v>23.6</v>
      </c>
      <c r="CM21" s="8">
        <v>35.6</v>
      </c>
      <c r="CN21" s="8">
        <v>17.508299999999998</v>
      </c>
      <c r="CO21" s="8">
        <v>5.1287000000000003</v>
      </c>
      <c r="CP21" s="8">
        <v>23.6</v>
      </c>
      <c r="CQ21" s="8">
        <v>35.6</v>
      </c>
      <c r="CR21" s="8">
        <v>17.508299999999998</v>
      </c>
      <c r="CS21" s="8">
        <v>5.1147999999999998</v>
      </c>
      <c r="CT21" s="1"/>
      <c r="CU21" s="8">
        <v>-1.3899999999999999E-2</v>
      </c>
      <c r="CV21" s="8">
        <v>0.1855</v>
      </c>
      <c r="CW21" s="8">
        <v>3.7526000000000002</v>
      </c>
      <c r="CX21" s="8">
        <v>2.8866383656802901</v>
      </c>
      <c r="CY21" s="9">
        <v>43145</v>
      </c>
      <c r="CZ21" s="8">
        <v>30.4</v>
      </c>
      <c r="DA21" s="8">
        <v>35.1</v>
      </c>
      <c r="DB21" s="8">
        <v>17.512799999999999</v>
      </c>
      <c r="DC21" s="8">
        <v>5.3010999999999999</v>
      </c>
      <c r="DD21" s="8">
        <v>0.18629999999999999</v>
      </c>
      <c r="DE21" s="8">
        <v>3.6423999999999999</v>
      </c>
      <c r="DF21" s="8">
        <v>2.2765</v>
      </c>
      <c r="DG21" s="8"/>
      <c r="DH21" s="9">
        <v>43154</v>
      </c>
      <c r="DI21" s="8">
        <v>30.4</v>
      </c>
      <c r="DJ21" s="8">
        <v>37.4</v>
      </c>
      <c r="DK21" s="8">
        <v>17.512499999999999</v>
      </c>
      <c r="DL21" s="8">
        <v>5.3936000000000002</v>
      </c>
      <c r="DM21" s="8">
        <v>9.2499999999999999E-2</v>
      </c>
      <c r="DN21" s="8">
        <v>1.7448999999999999</v>
      </c>
      <c r="DO21" s="8">
        <v>1.9388000000000001</v>
      </c>
      <c r="DP21" s="8"/>
      <c r="DQ21" s="9">
        <v>43167</v>
      </c>
      <c r="DR21" s="8">
        <v>28.3</v>
      </c>
      <c r="DS21" s="8">
        <v>35.700000000000003</v>
      </c>
      <c r="DT21" s="8">
        <v>17.510100000000001</v>
      </c>
      <c r="DU21" s="8">
        <v>5.4283000000000001</v>
      </c>
      <c r="DV21" s="8">
        <v>5.4881598290598301</v>
      </c>
      <c r="DW21" s="8">
        <v>9.4559829059829001E-2</v>
      </c>
      <c r="DX21" s="8">
        <v>1.75318579538396</v>
      </c>
      <c r="DY21" s="8">
        <v>1.3486</v>
      </c>
      <c r="DZ21" s="8"/>
    </row>
    <row r="22" spans="1:130">
      <c r="A22" s="3">
        <v>143</v>
      </c>
      <c r="B22" s="3" t="s">
        <v>49</v>
      </c>
      <c r="C22" s="3" t="s">
        <v>37</v>
      </c>
      <c r="D22" s="3" t="s">
        <v>38</v>
      </c>
      <c r="E22" s="27">
        <v>42977</v>
      </c>
      <c r="F22" s="18">
        <v>24.2</v>
      </c>
      <c r="G22" s="18">
        <v>31.7</v>
      </c>
      <c r="H22" s="18">
        <v>17.515000000000001</v>
      </c>
      <c r="I22" s="17">
        <v>3.6960000000000002</v>
      </c>
      <c r="J22" s="28"/>
      <c r="K22" s="22">
        <f t="shared" si="0"/>
        <v>997.27708768547382</v>
      </c>
      <c r="L22" s="23">
        <f t="shared" si="1"/>
        <v>0.760435858711068</v>
      </c>
      <c r="M22" s="24">
        <f t="shared" si="2"/>
        <v>-4.2180659439999997E-3</v>
      </c>
      <c r="N22" s="25">
        <f t="shared" si="3"/>
        <v>1021.1155677024707</v>
      </c>
      <c r="O22" s="26">
        <f t="shared" si="4"/>
        <v>8.3047616144314365</v>
      </c>
      <c r="P22" s="13">
        <f t="shared" si="5"/>
        <v>15.047999999999998</v>
      </c>
      <c r="AL22" s="16">
        <v>4.38</v>
      </c>
      <c r="AM22" s="16"/>
      <c r="AN22" s="16">
        <v>2E-3</v>
      </c>
      <c r="AO22" s="27">
        <v>43047</v>
      </c>
      <c r="AP22" s="28">
        <v>25.4</v>
      </c>
      <c r="AQ22" s="28">
        <v>32.9</v>
      </c>
      <c r="AR22" s="28">
        <v>17.521000000000001</v>
      </c>
      <c r="AS22" s="16">
        <v>4.5727000000000002</v>
      </c>
      <c r="AT22" s="16"/>
      <c r="AU22" s="22">
        <f t="shared" si="6"/>
        <v>996.97184273987057</v>
      </c>
      <c r="AV22" s="23">
        <f t="shared" si="7"/>
        <v>0.75864448218802816</v>
      </c>
      <c r="AW22" s="24">
        <f t="shared" si="8"/>
        <v>-4.1938237359999998E-3</v>
      </c>
      <c r="AX22" s="25">
        <f t="shared" si="9"/>
        <v>1021.6627872397186</v>
      </c>
      <c r="AY22" s="26">
        <f t="shared" si="10"/>
        <v>10.281541482905382</v>
      </c>
      <c r="AZ22" s="13">
        <f t="shared" si="11"/>
        <v>19.86985</v>
      </c>
      <c r="BA22" s="35">
        <v>2.0950000000000002</v>
      </c>
      <c r="BB22" s="14">
        <f>AW22-X144</f>
        <v>-2.0875992835673483</v>
      </c>
      <c r="BC22" s="14">
        <f>(BB22/X144)*100</f>
        <v>-100.20129657029599</v>
      </c>
      <c r="BD22" s="32">
        <f>1000*(BB22/AX22)/X144</f>
        <v>-0.98076682269122506</v>
      </c>
      <c r="BE22" s="32" t="e">
        <f>1000*(BB22/AX22)/#REF!</f>
        <v>#REF!</v>
      </c>
      <c r="BF22" s="35"/>
      <c r="BG22" s="35"/>
      <c r="BH22" s="9">
        <v>43055</v>
      </c>
      <c r="BI22" s="8">
        <v>23.9</v>
      </c>
      <c r="BJ22" s="8">
        <v>33.1</v>
      </c>
      <c r="BK22" s="8">
        <v>17.520099999999999</v>
      </c>
      <c r="BL22" s="1">
        <v>4.6387999999999998</v>
      </c>
      <c r="BM22" s="1">
        <v>6.6100000000000006E-2</v>
      </c>
      <c r="BN22" s="4">
        <v>2.9413999999999998</v>
      </c>
      <c r="BO22" s="4">
        <v>1.1970000000000001</v>
      </c>
      <c r="BP22" s="9">
        <v>43082</v>
      </c>
      <c r="BQ22" s="8">
        <v>22</v>
      </c>
      <c r="BR22" s="8">
        <v>33.700000000000003</v>
      </c>
      <c r="BS22" s="8">
        <v>17.513300000000001</v>
      </c>
      <c r="BT22" s="1">
        <v>4.9065000000000003</v>
      </c>
      <c r="BU22" s="1"/>
      <c r="BV22" s="4">
        <v>2.1374</v>
      </c>
      <c r="BW22" s="9">
        <v>43084</v>
      </c>
      <c r="BX22" s="8">
        <v>22.5</v>
      </c>
      <c r="BY22" s="8">
        <v>34</v>
      </c>
      <c r="BZ22" s="8">
        <v>17.5122</v>
      </c>
      <c r="CA22" s="1">
        <v>4.8852000000000002</v>
      </c>
      <c r="CB22" s="8">
        <v>-2.1299999999999999E-2</v>
      </c>
      <c r="CC22" s="9">
        <v>43116</v>
      </c>
      <c r="CD22" s="8">
        <v>22.6</v>
      </c>
      <c r="CE22" s="8">
        <v>34.799999999999997</v>
      </c>
      <c r="CF22" s="3">
        <v>17.5106</v>
      </c>
      <c r="CG22" s="2">
        <v>5.2202000000000002</v>
      </c>
      <c r="CH22" s="8">
        <v>0.33500000000000002</v>
      </c>
      <c r="CI22" s="8">
        <v>6.8574000000000002</v>
      </c>
      <c r="CJ22" s="8">
        <v>2.1429999999999998</v>
      </c>
      <c r="CK22" s="9">
        <v>43129</v>
      </c>
      <c r="CL22" s="8">
        <v>23.6</v>
      </c>
      <c r="CM22" s="8">
        <v>35.6</v>
      </c>
      <c r="CN22" s="8">
        <v>17.508299999999998</v>
      </c>
      <c r="CO22" s="8">
        <v>5.3872999999999998</v>
      </c>
      <c r="CP22" s="8">
        <v>23.6</v>
      </c>
      <c r="CQ22" s="8">
        <v>35.6</v>
      </c>
      <c r="CR22" s="8">
        <v>17.508299999999998</v>
      </c>
      <c r="CS22" s="8">
        <v>5.3731999999999998</v>
      </c>
      <c r="CT22" s="1"/>
      <c r="CU22" s="8">
        <v>-1.41E-2</v>
      </c>
      <c r="CV22" s="8">
        <v>0.1671</v>
      </c>
      <c r="CW22" s="8">
        <v>3.2010000000000001</v>
      </c>
      <c r="CX22" s="8">
        <v>2.46232829275624</v>
      </c>
      <c r="CY22" s="9">
        <v>43145</v>
      </c>
      <c r="CZ22" s="8">
        <v>30.4</v>
      </c>
      <c r="DA22" s="8">
        <v>35.1</v>
      </c>
      <c r="DB22" s="8">
        <v>17.512799999999999</v>
      </c>
      <c r="DC22" s="8">
        <v>5.5271999999999997</v>
      </c>
      <c r="DD22" s="8">
        <v>0.154</v>
      </c>
      <c r="DE22" s="8">
        <v>2.8660999999999999</v>
      </c>
      <c r="DF22" s="8">
        <v>1.7912999999999999</v>
      </c>
      <c r="DG22" s="8"/>
      <c r="DH22" s="9">
        <v>43154</v>
      </c>
      <c r="DI22" s="8">
        <v>30.4</v>
      </c>
      <c r="DJ22" s="8">
        <v>37.4</v>
      </c>
      <c r="DK22" s="8">
        <v>17.512499999999999</v>
      </c>
      <c r="DL22" s="8">
        <v>5.6397000000000004</v>
      </c>
      <c r="DM22" s="8">
        <v>0.112500000000001</v>
      </c>
      <c r="DN22" s="8">
        <v>2.0354000000000001</v>
      </c>
      <c r="DO22" s="8">
        <v>2.2614999999999998</v>
      </c>
      <c r="DP22" s="8"/>
      <c r="DQ22" s="9">
        <v>43167</v>
      </c>
      <c r="DR22" s="8">
        <v>28.3</v>
      </c>
      <c r="DS22" s="8">
        <v>35.700000000000003</v>
      </c>
      <c r="DT22" s="8">
        <v>17.510100000000001</v>
      </c>
      <c r="DU22" s="8">
        <v>5.6833</v>
      </c>
      <c r="DV22" s="8">
        <v>5.74315982905983</v>
      </c>
      <c r="DW22" s="8">
        <v>0.10345982905982901</v>
      </c>
      <c r="DX22" s="8">
        <v>1.8344917116128301</v>
      </c>
      <c r="DY22" s="8">
        <v>1.4111</v>
      </c>
      <c r="DZ22" s="8"/>
    </row>
    <row r="23" spans="1:130">
      <c r="A23" s="3">
        <v>177</v>
      </c>
      <c r="B23" s="3" t="s">
        <v>43</v>
      </c>
      <c r="C23" s="3" t="s">
        <v>50</v>
      </c>
      <c r="D23" s="3" t="s">
        <v>38</v>
      </c>
      <c r="E23" s="27">
        <v>42977</v>
      </c>
      <c r="F23" s="18">
        <v>24</v>
      </c>
      <c r="G23" s="18">
        <v>31.6</v>
      </c>
      <c r="H23" s="18">
        <v>17.515000000000001</v>
      </c>
      <c r="I23" s="17">
        <v>3.7930000000000001</v>
      </c>
      <c r="J23" s="28"/>
      <c r="K23" s="22">
        <f t="shared" si="0"/>
        <v>997.32661753089724</v>
      </c>
      <c r="L23" s="23">
        <f t="shared" si="1"/>
        <v>0.76074425760000008</v>
      </c>
      <c r="M23" s="24">
        <f t="shared" si="2"/>
        <v>-4.2225696E-3</v>
      </c>
      <c r="N23" s="25">
        <f t="shared" si="3"/>
        <v>1021.0985005999307</v>
      </c>
      <c r="O23" s="26">
        <f t="shared" si="4"/>
        <v>8.5225390417686793</v>
      </c>
      <c r="P23" s="13">
        <f t="shared" si="5"/>
        <v>15.581499999999998</v>
      </c>
      <c r="AL23" s="16">
        <v>4.5439999999999996</v>
      </c>
      <c r="AM23" s="16"/>
      <c r="AN23" s="16">
        <v>3.0000000000000001E-3</v>
      </c>
      <c r="AO23" s="27">
        <v>43047</v>
      </c>
      <c r="AP23" s="28">
        <v>25.2</v>
      </c>
      <c r="AQ23" s="28">
        <v>32.799999999999997</v>
      </c>
      <c r="AR23" s="28">
        <v>17.5168</v>
      </c>
      <c r="AS23" s="16">
        <v>4.8169000000000004</v>
      </c>
      <c r="AT23" s="16"/>
      <c r="AU23" s="22">
        <f t="shared" si="6"/>
        <v>997.02366982706667</v>
      </c>
      <c r="AV23" s="23">
        <f t="shared" si="7"/>
        <v>0.75893608977772808</v>
      </c>
      <c r="AW23" s="24">
        <f t="shared" si="8"/>
        <v>-4.197533184E-3</v>
      </c>
      <c r="AX23" s="25">
        <f t="shared" si="9"/>
        <v>1021.648049088428</v>
      </c>
      <c r="AY23" s="26">
        <f t="shared" si="10"/>
        <v>10.830420811152575</v>
      </c>
      <c r="AZ23" s="13">
        <f t="shared" si="11"/>
        <v>21.212949999999999</v>
      </c>
      <c r="BA23" s="35">
        <v>2.8599000000000001</v>
      </c>
      <c r="BB23" s="14">
        <f>AW23-X145</f>
        <v>-2.2175997034880175</v>
      </c>
      <c r="BC23" s="14">
        <f>(BB23/X145)*100</f>
        <v>-100.18964168556064</v>
      </c>
      <c r="BD23" s="32">
        <f>1000*(BB23/AX23)/X145</f>
        <v>-0.9806668918416227</v>
      </c>
      <c r="BE23" s="32" t="e">
        <f>1000*(BB23/AX23)/#REF!</f>
        <v>#REF!</v>
      </c>
      <c r="BF23" s="35"/>
      <c r="BG23" s="35"/>
      <c r="BH23" s="9">
        <v>43055</v>
      </c>
      <c r="BI23" s="8">
        <v>24.6</v>
      </c>
      <c r="BJ23" s="8">
        <v>33.1</v>
      </c>
      <c r="BK23" s="8">
        <v>17.517600000000002</v>
      </c>
      <c r="BL23" s="1">
        <v>4.9119999999999999</v>
      </c>
      <c r="BM23" s="1">
        <v>9.5100000000000004E-2</v>
      </c>
      <c r="BN23" s="4">
        <v>3.4584000000000001</v>
      </c>
      <c r="BO23" s="4">
        <v>0.84640000000000004</v>
      </c>
      <c r="BP23" s="9">
        <v>43082</v>
      </c>
      <c r="BQ23" s="8">
        <v>22.1</v>
      </c>
      <c r="BR23" s="8">
        <v>34.200000000000003</v>
      </c>
      <c r="BS23" s="8">
        <v>17.359200000000001</v>
      </c>
      <c r="BT23" s="1">
        <v>5.3338000000000001</v>
      </c>
      <c r="BU23" s="1"/>
      <c r="BV23" s="4">
        <v>3.1804000000000001</v>
      </c>
      <c r="BW23" s="9">
        <v>43084</v>
      </c>
      <c r="BX23" s="8">
        <v>22.1</v>
      </c>
      <c r="BY23" s="8">
        <v>34.1</v>
      </c>
      <c r="BZ23" s="8">
        <v>17.515999999999998</v>
      </c>
      <c r="CA23" s="1">
        <v>5.3579999999999997</v>
      </c>
      <c r="CB23" s="8">
        <v>2.4199999999999999E-2</v>
      </c>
      <c r="CC23" s="9">
        <v>43116</v>
      </c>
      <c r="CD23" s="3">
        <v>23.1</v>
      </c>
      <c r="CE23" s="3">
        <v>34.799999999999997</v>
      </c>
      <c r="CF23" s="3">
        <v>17.513100000000001</v>
      </c>
      <c r="CG23" s="2">
        <v>5.8856999999999999</v>
      </c>
      <c r="CH23" s="8">
        <v>0.52769999999999995</v>
      </c>
      <c r="CI23" s="8">
        <v>9.8488000000000007</v>
      </c>
      <c r="CJ23" s="8">
        <v>3.0777999999999999</v>
      </c>
      <c r="CK23" s="9">
        <v>43129</v>
      </c>
      <c r="CL23" s="8">
        <v>26.5</v>
      </c>
      <c r="CM23" s="8">
        <v>35.4</v>
      </c>
      <c r="CN23" s="8">
        <v>17.514800000000001</v>
      </c>
      <c r="CO23" s="8">
        <v>6.0475000000000003</v>
      </c>
      <c r="CP23" s="8">
        <v>26</v>
      </c>
      <c r="CQ23" s="8">
        <v>35.5</v>
      </c>
      <c r="CR23" s="8">
        <v>17.5167</v>
      </c>
      <c r="CS23" s="8">
        <v>6.0359999999999996</v>
      </c>
      <c r="CT23" s="1"/>
      <c r="CU23" s="8">
        <v>-1.15E-2</v>
      </c>
      <c r="CV23" s="8">
        <v>0.1618</v>
      </c>
      <c r="CW23" s="8">
        <v>2.7490000000000001</v>
      </c>
      <c r="CX23" s="8">
        <v>2.1146429220235299</v>
      </c>
      <c r="CY23" s="9">
        <v>43145</v>
      </c>
      <c r="CZ23" s="8">
        <v>29.3</v>
      </c>
      <c r="DA23" s="8">
        <v>35</v>
      </c>
      <c r="DB23" s="8">
        <v>17.5137</v>
      </c>
      <c r="DC23" s="8">
        <v>6.1828000000000003</v>
      </c>
      <c r="DD23" s="8">
        <v>0.14680000000000001</v>
      </c>
      <c r="DE23" s="8">
        <v>2.4321000000000002</v>
      </c>
      <c r="DF23" s="8">
        <v>1.52</v>
      </c>
      <c r="DG23" s="8"/>
      <c r="DH23" s="9">
        <v>43154</v>
      </c>
      <c r="DI23" s="8">
        <v>28.8</v>
      </c>
      <c r="DJ23" s="8">
        <v>37.1</v>
      </c>
      <c r="DK23" s="8">
        <v>17.513200000000001</v>
      </c>
      <c r="DL23" s="8">
        <v>6.1595000000000004</v>
      </c>
      <c r="DM23" s="8">
        <v>-2.3300000000000001E-2</v>
      </c>
      <c r="DN23" s="8">
        <v>-0.37690000000000001</v>
      </c>
      <c r="DO23" s="8">
        <v>-0.41870000000000002</v>
      </c>
      <c r="DP23" s="8"/>
      <c r="DQ23" s="8" t="s">
        <v>40</v>
      </c>
      <c r="DR23" s="8" t="s">
        <v>40</v>
      </c>
      <c r="DS23" s="8" t="s">
        <v>40</v>
      </c>
      <c r="DT23" s="8" t="s">
        <v>40</v>
      </c>
      <c r="DU23" s="8" t="s">
        <v>40</v>
      </c>
      <c r="DV23" s="8"/>
      <c r="DW23" s="8" t="s">
        <v>40</v>
      </c>
      <c r="DX23" s="8" t="s">
        <v>40</v>
      </c>
      <c r="DY23" s="8" t="s">
        <v>40</v>
      </c>
      <c r="DZ23" s="8"/>
    </row>
    <row r="24" spans="1:130">
      <c r="A24" s="3">
        <v>183</v>
      </c>
      <c r="B24" s="3" t="s">
        <v>43</v>
      </c>
      <c r="C24" s="3" t="s">
        <v>50</v>
      </c>
      <c r="D24" s="3" t="s">
        <v>38</v>
      </c>
      <c r="E24" s="27">
        <v>42977</v>
      </c>
      <c r="F24" s="18">
        <v>24</v>
      </c>
      <c r="G24" s="18">
        <v>31.5</v>
      </c>
      <c r="H24" s="18">
        <v>17.52</v>
      </c>
      <c r="I24" s="17">
        <v>2.9209999999999998</v>
      </c>
      <c r="J24" s="18"/>
      <c r="K24" s="22">
        <f t="shared" si="0"/>
        <v>997.32661753089724</v>
      </c>
      <c r="L24" s="23">
        <f t="shared" si="1"/>
        <v>0.76074425760000008</v>
      </c>
      <c r="M24" s="24">
        <f t="shared" si="2"/>
        <v>-4.2225696E-3</v>
      </c>
      <c r="N24" s="25">
        <f t="shared" si="3"/>
        <v>1021.0229352475681</v>
      </c>
      <c r="O24" s="26">
        <f t="shared" si="4"/>
        <v>6.5626257819865774</v>
      </c>
      <c r="P24" s="13">
        <f t="shared" si="5"/>
        <v>10.785499999999999</v>
      </c>
      <c r="AL24" s="16">
        <v>3.4449999999999998</v>
      </c>
      <c r="AM24" s="16"/>
      <c r="AN24" s="16">
        <v>1E-3</v>
      </c>
      <c r="AO24" s="27">
        <v>43047</v>
      </c>
      <c r="AP24" s="28">
        <v>25.2</v>
      </c>
      <c r="AQ24" s="28">
        <v>32.799999999999997</v>
      </c>
      <c r="AR24" s="28">
        <v>17.5168</v>
      </c>
      <c r="AS24" s="16">
        <v>3.66</v>
      </c>
      <c r="AT24" s="16"/>
      <c r="AU24" s="22">
        <f t="shared" si="6"/>
        <v>997.02366982706667</v>
      </c>
      <c r="AV24" s="23">
        <f t="shared" si="7"/>
        <v>0.75893608977772808</v>
      </c>
      <c r="AW24" s="24">
        <f t="shared" si="8"/>
        <v>-4.197533184E-3</v>
      </c>
      <c r="AX24" s="25">
        <f t="shared" si="9"/>
        <v>1021.648049088428</v>
      </c>
      <c r="AY24" s="26">
        <f t="shared" si="10"/>
        <v>8.2292221488547455</v>
      </c>
      <c r="AZ24" s="13">
        <f t="shared" si="11"/>
        <v>14.850000000000001</v>
      </c>
      <c r="BA24" s="35">
        <v>2.9719000000000002</v>
      </c>
      <c r="BB24" s="14">
        <f>AW24-X146</f>
        <v>-2.2313199318214112</v>
      </c>
      <c r="BC24" s="14">
        <f>(BB24/X146)*100</f>
        <v>-100.18847339448287</v>
      </c>
      <c r="BD24" s="32">
        <f>1000*(BB24/AX24)/X146</f>
        <v>-0.98065545648402763</v>
      </c>
      <c r="BE24" s="32" t="e">
        <f>1000*(BB24/AX24)/#REF!</f>
        <v>#REF!</v>
      </c>
      <c r="BF24" s="35"/>
      <c r="BG24" s="35"/>
      <c r="BH24" s="9">
        <v>43055</v>
      </c>
      <c r="BI24" s="8">
        <v>24.6</v>
      </c>
      <c r="BJ24" s="8">
        <v>33.1</v>
      </c>
      <c r="BK24" s="8">
        <v>17.517600000000002</v>
      </c>
      <c r="BL24" s="1">
        <v>3.7404000000000002</v>
      </c>
      <c r="BM24" s="1">
        <v>8.0399999999999999E-2</v>
      </c>
      <c r="BN24" s="4">
        <v>3.3199000000000001</v>
      </c>
      <c r="BO24" s="4">
        <v>0.49230000000000002</v>
      </c>
      <c r="BP24" s="9">
        <v>43082</v>
      </c>
      <c r="BQ24" s="8">
        <v>22.1</v>
      </c>
      <c r="BR24" s="8">
        <v>34.200000000000003</v>
      </c>
      <c r="BS24" s="8">
        <v>17.359200000000001</v>
      </c>
      <c r="BT24" s="1">
        <v>4.0644999999999998</v>
      </c>
      <c r="BU24" s="1"/>
      <c r="BV24" s="4">
        <v>3.2092000000000001</v>
      </c>
      <c r="BW24" s="9">
        <v>43084</v>
      </c>
      <c r="BX24" s="8">
        <v>22.1</v>
      </c>
      <c r="BY24" s="8">
        <v>34.1</v>
      </c>
      <c r="BZ24" s="8">
        <v>17.515999999999998</v>
      </c>
      <c r="CA24" s="1">
        <v>4.0781000000000001</v>
      </c>
      <c r="CB24" s="8">
        <v>1.3599999999999999E-2</v>
      </c>
      <c r="CC24" s="9">
        <v>43116</v>
      </c>
      <c r="CD24" s="3">
        <v>23.1</v>
      </c>
      <c r="CE24" s="3">
        <v>34.799999999999997</v>
      </c>
      <c r="CF24" s="3">
        <v>17.513100000000001</v>
      </c>
      <c r="CG24" s="2">
        <v>4.4763000000000002</v>
      </c>
      <c r="CH24" s="8">
        <v>0.3982</v>
      </c>
      <c r="CI24" s="8">
        <v>9.7644000000000002</v>
      </c>
      <c r="CJ24" s="8">
        <v>3.0514000000000001</v>
      </c>
      <c r="CK24" s="9">
        <v>43129</v>
      </c>
      <c r="CL24" s="8">
        <v>26.5</v>
      </c>
      <c r="CM24" s="8">
        <v>35.4</v>
      </c>
      <c r="CN24" s="8">
        <v>17.514800000000001</v>
      </c>
      <c r="CO24" s="8">
        <v>4.5923999999999996</v>
      </c>
      <c r="CP24" s="8">
        <v>26</v>
      </c>
      <c r="CQ24" s="8">
        <v>35.5</v>
      </c>
      <c r="CR24" s="8">
        <v>17.5167</v>
      </c>
      <c r="CS24" s="8">
        <v>4.5824999999999996</v>
      </c>
      <c r="CT24" s="1"/>
      <c r="CU24" s="8">
        <v>-9.9000000000000008E-3</v>
      </c>
      <c r="CV24" s="8">
        <v>0.11609999999999999</v>
      </c>
      <c r="CW24" s="8">
        <v>2.5937000000000001</v>
      </c>
      <c r="CX24" s="8">
        <v>1.995123032587</v>
      </c>
      <c r="CY24" s="8" t="s">
        <v>39</v>
      </c>
      <c r="CZ24" s="8" t="s">
        <v>40</v>
      </c>
      <c r="DA24" s="8" t="s">
        <v>40</v>
      </c>
      <c r="DB24" s="8" t="s">
        <v>40</v>
      </c>
      <c r="DC24" s="8" t="s">
        <v>40</v>
      </c>
      <c r="DD24" s="8" t="s">
        <v>40</v>
      </c>
      <c r="DE24" s="8" t="s">
        <v>40</v>
      </c>
      <c r="DF24" s="8" t="s">
        <v>40</v>
      </c>
      <c r="DG24" s="8" t="s">
        <v>40</v>
      </c>
      <c r="DH24" s="8" t="s">
        <v>40</v>
      </c>
      <c r="DI24" s="8" t="s">
        <v>40</v>
      </c>
      <c r="DJ24" s="8" t="s">
        <v>40</v>
      </c>
      <c r="DK24" s="8" t="s">
        <v>40</v>
      </c>
      <c r="DL24" s="8" t="s">
        <v>40</v>
      </c>
      <c r="DM24" s="8" t="s">
        <v>40</v>
      </c>
      <c r="DN24" s="8" t="s">
        <v>40</v>
      </c>
      <c r="DO24" s="8" t="s">
        <v>40</v>
      </c>
      <c r="DP24" s="8" t="s">
        <v>40</v>
      </c>
      <c r="DQ24" s="8" t="s">
        <v>40</v>
      </c>
      <c r="DR24" s="8" t="s">
        <v>40</v>
      </c>
      <c r="DS24" s="8" t="s">
        <v>40</v>
      </c>
      <c r="DT24" s="8" t="s">
        <v>40</v>
      </c>
      <c r="DU24" s="8" t="s">
        <v>40</v>
      </c>
      <c r="DV24" s="8"/>
      <c r="DW24" s="8" t="s">
        <v>40</v>
      </c>
      <c r="DX24" s="8" t="s">
        <v>40</v>
      </c>
      <c r="DY24" s="8" t="s">
        <v>40</v>
      </c>
      <c r="DZ24" s="8"/>
    </row>
    <row r="25" spans="1:130">
      <c r="A25" s="3">
        <v>190</v>
      </c>
      <c r="B25" s="3" t="s">
        <v>43</v>
      </c>
      <c r="C25" s="3" t="s">
        <v>50</v>
      </c>
      <c r="D25" s="3" t="s">
        <v>38</v>
      </c>
      <c r="E25" s="27">
        <v>42977</v>
      </c>
      <c r="F25" s="18">
        <v>24</v>
      </c>
      <c r="G25" s="18">
        <v>32</v>
      </c>
      <c r="H25" s="18">
        <v>17.521000000000001</v>
      </c>
      <c r="I25" s="17">
        <v>3.26</v>
      </c>
      <c r="J25" s="28"/>
      <c r="K25" s="22">
        <f t="shared" si="0"/>
        <v>997.32661753089724</v>
      </c>
      <c r="L25" s="23">
        <f t="shared" si="1"/>
        <v>0.76074425760000008</v>
      </c>
      <c r="M25" s="24">
        <f t="shared" si="2"/>
        <v>-4.2225696E-3</v>
      </c>
      <c r="N25" s="25">
        <f t="shared" si="3"/>
        <v>1021.4008023889601</v>
      </c>
      <c r="O25" s="26">
        <f t="shared" si="4"/>
        <v>7.3276397258944774</v>
      </c>
      <c r="P25" s="13">
        <f t="shared" si="5"/>
        <v>12.649999999999999</v>
      </c>
      <c r="AL25" s="16">
        <v>3.71</v>
      </c>
      <c r="AM25" s="16"/>
      <c r="AN25" s="16">
        <v>5.0000000000000001E-3</v>
      </c>
      <c r="AO25" s="27">
        <v>43047</v>
      </c>
      <c r="AP25" s="28">
        <v>25.2</v>
      </c>
      <c r="AQ25" s="28">
        <v>32.799999999999997</v>
      </c>
      <c r="AR25" s="28">
        <v>17.5168</v>
      </c>
      <c r="AS25" s="16">
        <v>3.8938999999999999</v>
      </c>
      <c r="AT25" s="16"/>
      <c r="AU25" s="22">
        <f t="shared" si="6"/>
        <v>997.02366982706667</v>
      </c>
      <c r="AV25" s="23">
        <f t="shared" si="7"/>
        <v>0.75893608977772808</v>
      </c>
      <c r="AW25" s="24">
        <f t="shared" si="8"/>
        <v>-4.197533184E-3</v>
      </c>
      <c r="AX25" s="25">
        <f t="shared" si="9"/>
        <v>1021.648049088428</v>
      </c>
      <c r="AY25" s="26">
        <f t="shared" si="10"/>
        <v>8.7551279031217195</v>
      </c>
      <c r="AZ25" s="13">
        <f t="shared" si="11"/>
        <v>16.13645</v>
      </c>
      <c r="BA25" s="35">
        <v>2.3603999999999998</v>
      </c>
      <c r="BB25" s="14">
        <f>AW25-X147</f>
        <v>-1.6435694130288956</v>
      </c>
      <c r="BC25" s="14">
        <f>(BB25/X147)*100</f>
        <v>-100.25604521070576</v>
      </c>
      <c r="BD25" s="32">
        <f>1000*(BB25/AX25)/X147</f>
        <v>-0.98131685662356893</v>
      </c>
      <c r="BE25" s="32" t="e">
        <f>1000*(BB25/AX25)/#REF!</f>
        <v>#REF!</v>
      </c>
      <c r="BF25" s="35"/>
      <c r="BG25" s="35"/>
      <c r="BH25" s="9">
        <v>43055</v>
      </c>
      <c r="BI25" s="8">
        <v>24.6</v>
      </c>
      <c r="BJ25" s="8">
        <v>33.1</v>
      </c>
      <c r="BK25" s="8">
        <v>17.517600000000002</v>
      </c>
      <c r="BL25" s="1">
        <v>3.9512</v>
      </c>
      <c r="BM25" s="1">
        <v>5.7299999999999997E-2</v>
      </c>
      <c r="BN25" s="4">
        <v>2.6044</v>
      </c>
      <c r="BO25" s="4">
        <v>0.34499999999999997</v>
      </c>
      <c r="BP25" s="9">
        <v>43082</v>
      </c>
      <c r="BQ25" s="8">
        <v>22.1</v>
      </c>
      <c r="BR25" s="8">
        <v>34.200000000000003</v>
      </c>
      <c r="BS25" s="8">
        <v>17.359200000000001</v>
      </c>
      <c r="BT25" s="1">
        <v>4.2359999999999998</v>
      </c>
      <c r="BU25" s="1"/>
      <c r="BV25" s="4">
        <v>2.6696</v>
      </c>
      <c r="BW25" s="9">
        <v>43084</v>
      </c>
      <c r="BX25" s="8">
        <v>22.1</v>
      </c>
      <c r="BY25" s="8">
        <v>34.1</v>
      </c>
      <c r="BZ25" s="8">
        <v>17.515999999999998</v>
      </c>
      <c r="CA25" s="1">
        <v>4.2485999999999997</v>
      </c>
      <c r="CB25" s="8">
        <v>1.26E-2</v>
      </c>
      <c r="CC25" s="9">
        <v>43116</v>
      </c>
      <c r="CD25" s="3">
        <v>23.1</v>
      </c>
      <c r="CE25" s="3">
        <v>34.799999999999997</v>
      </c>
      <c r="CF25" s="3">
        <v>17.513100000000001</v>
      </c>
      <c r="CG25" s="2">
        <v>4.6111000000000004</v>
      </c>
      <c r="CH25" s="8">
        <v>0.36249999999999999</v>
      </c>
      <c r="CI25" s="8">
        <v>8.5321999999999996</v>
      </c>
      <c r="CJ25" s="8">
        <v>2.6663000000000001</v>
      </c>
      <c r="CK25" s="9">
        <v>43129</v>
      </c>
      <c r="CL25" s="8">
        <v>26.5</v>
      </c>
      <c r="CM25" s="8">
        <v>35.4</v>
      </c>
      <c r="CN25" s="8">
        <v>17.514800000000001</v>
      </c>
      <c r="CO25" s="8">
        <v>4.7333999999999996</v>
      </c>
      <c r="CP25" s="8">
        <v>26</v>
      </c>
      <c r="CQ25" s="8">
        <v>35.5</v>
      </c>
      <c r="CR25" s="8">
        <v>17.5167</v>
      </c>
      <c r="CS25" s="8">
        <v>4.7226999999999997</v>
      </c>
      <c r="CT25" s="1"/>
      <c r="CU25" s="8">
        <v>-1.0699999999999999E-2</v>
      </c>
      <c r="CV25" s="8">
        <v>0.12230000000000001</v>
      </c>
      <c r="CW25" s="8">
        <v>2.6522999999999999</v>
      </c>
      <c r="CX25" s="8">
        <v>2.0402273443846899</v>
      </c>
      <c r="CY25" s="9">
        <v>43145</v>
      </c>
      <c r="CZ25" s="8">
        <v>29.3</v>
      </c>
      <c r="DA25" s="8">
        <v>35</v>
      </c>
      <c r="DB25" s="8">
        <v>17.5137</v>
      </c>
      <c r="DC25" s="8">
        <v>4.8266999999999998</v>
      </c>
      <c r="DD25" s="8">
        <v>0.104</v>
      </c>
      <c r="DE25" s="8">
        <v>2.2021000000000002</v>
      </c>
      <c r="DF25" s="8">
        <v>1.3763000000000001</v>
      </c>
      <c r="DG25" s="8"/>
      <c r="DH25" s="9">
        <v>43154</v>
      </c>
      <c r="DI25" s="8">
        <v>28.8</v>
      </c>
      <c r="DJ25" s="8">
        <v>37.1</v>
      </c>
      <c r="DK25" s="8">
        <v>17.513200000000001</v>
      </c>
      <c r="DL25" s="8">
        <v>4.7983000000000002</v>
      </c>
      <c r="DM25" s="8">
        <v>-2.8400000000000002E-2</v>
      </c>
      <c r="DN25" s="8">
        <v>-0.58840000000000003</v>
      </c>
      <c r="DO25" s="8">
        <v>-0.65380000000000005</v>
      </c>
      <c r="DP25" s="8"/>
      <c r="DQ25" s="8" t="s">
        <v>40</v>
      </c>
      <c r="DR25" s="8" t="s">
        <v>40</v>
      </c>
      <c r="DS25" s="8" t="s">
        <v>40</v>
      </c>
      <c r="DT25" s="8" t="s">
        <v>40</v>
      </c>
      <c r="DU25" s="8" t="s">
        <v>40</v>
      </c>
      <c r="DV25" s="8"/>
      <c r="DW25" s="8" t="s">
        <v>40</v>
      </c>
      <c r="DX25" s="8" t="s">
        <v>40</v>
      </c>
      <c r="DY25" s="8" t="s">
        <v>40</v>
      </c>
      <c r="DZ25" s="8"/>
    </row>
    <row r="26" spans="1:130">
      <c r="A26" s="3">
        <v>282</v>
      </c>
      <c r="B26" s="3" t="s">
        <v>43</v>
      </c>
      <c r="C26" s="3" t="s">
        <v>50</v>
      </c>
      <c r="D26" s="3" t="s">
        <v>38</v>
      </c>
      <c r="E26" s="27">
        <v>42977</v>
      </c>
      <c r="F26" s="18">
        <v>23.7</v>
      </c>
      <c r="G26" s="18">
        <v>31</v>
      </c>
      <c r="H26" s="18">
        <v>17.527000000000001</v>
      </c>
      <c r="I26" s="17">
        <v>1.4419999999999999</v>
      </c>
      <c r="J26" s="28"/>
      <c r="K26" s="22">
        <f t="shared" si="0"/>
        <v>997.40018425598942</v>
      </c>
      <c r="L26" s="23">
        <f t="shared" si="1"/>
        <v>0.76121220240660681</v>
      </c>
      <c r="M26" s="24">
        <f t="shared" si="2"/>
        <v>-4.2295732740000001E-3</v>
      </c>
      <c r="N26" s="25">
        <f t="shared" si="3"/>
        <v>1020.7320327829005</v>
      </c>
      <c r="O26" s="26">
        <f t="shared" si="4"/>
        <v>3.2385984881267817</v>
      </c>
      <c r="P26" s="13">
        <f t="shared" si="5"/>
        <v>2.6509999999999998</v>
      </c>
      <c r="AL26" s="16">
        <v>1.6279999999999999</v>
      </c>
      <c r="AM26" s="16"/>
      <c r="AN26" s="16">
        <v>2E-3</v>
      </c>
      <c r="AO26" s="27">
        <v>43047</v>
      </c>
      <c r="AP26" s="28">
        <v>25.2</v>
      </c>
      <c r="AQ26" s="28">
        <v>32.799999999999997</v>
      </c>
      <c r="AR26" s="28">
        <v>17.5168</v>
      </c>
      <c r="AS26" s="16">
        <v>1.7419</v>
      </c>
      <c r="AT26" s="16"/>
      <c r="AU26" s="22">
        <f t="shared" si="6"/>
        <v>997.02366982706667</v>
      </c>
      <c r="AV26" s="23">
        <f t="shared" si="7"/>
        <v>0.75893608977772808</v>
      </c>
      <c r="AW26" s="24">
        <f t="shared" si="8"/>
        <v>-4.197533184E-3</v>
      </c>
      <c r="AX26" s="25">
        <f t="shared" si="9"/>
        <v>1021.648049088428</v>
      </c>
      <c r="AY26" s="26">
        <f t="shared" si="10"/>
        <v>3.9165251533033008</v>
      </c>
      <c r="AZ26" s="13">
        <f t="shared" si="11"/>
        <v>4.3004500000000005</v>
      </c>
      <c r="BA26" s="35">
        <v>3.3315999999999999</v>
      </c>
      <c r="BB26" s="14">
        <f>AW26-X148</f>
        <v>-3.2555231596641163</v>
      </c>
      <c r="BC26" s="14">
        <f>(BB26/X148)*100</f>
        <v>-100.12910220833662</v>
      </c>
      <c r="BD26" s="32">
        <f>1000*(BB26/AX26)/X148</f>
        <v>-0.98007432498576619</v>
      </c>
      <c r="BE26" s="32" t="e">
        <f>1000*(BB26/AX26)/#REF!</f>
        <v>#REF!</v>
      </c>
      <c r="BF26" s="35"/>
      <c r="BG26" s="35"/>
      <c r="BH26" s="9">
        <v>43055</v>
      </c>
      <c r="BI26" s="8">
        <v>24.6</v>
      </c>
      <c r="BJ26" s="8">
        <v>33.1</v>
      </c>
      <c r="BK26" s="8">
        <v>17.517600000000002</v>
      </c>
      <c r="BL26" s="1">
        <v>1.7674000000000001</v>
      </c>
      <c r="BM26" s="1">
        <v>2.5499999999999998E-2</v>
      </c>
      <c r="BN26" s="4">
        <v>2.9961000000000002</v>
      </c>
      <c r="BO26" s="4">
        <v>0.47439999999999999</v>
      </c>
      <c r="BP26" s="9">
        <v>43082</v>
      </c>
      <c r="BQ26" s="8">
        <v>22.1</v>
      </c>
      <c r="BR26" s="8">
        <v>34.200000000000003</v>
      </c>
      <c r="BS26" s="8">
        <v>17.359200000000001</v>
      </c>
      <c r="BT26" s="1">
        <v>1.9052</v>
      </c>
      <c r="BU26" s="1"/>
      <c r="BV26" s="4">
        <v>2.8877000000000002</v>
      </c>
      <c r="BW26" s="9">
        <v>43084</v>
      </c>
      <c r="BX26" s="8">
        <v>22.1</v>
      </c>
      <c r="BY26" s="8">
        <v>34.1</v>
      </c>
      <c r="BZ26" s="8">
        <v>17.515999999999998</v>
      </c>
      <c r="CA26" s="1">
        <v>1.9083000000000001</v>
      </c>
      <c r="CB26" s="8">
        <v>3.0999999999999999E-3</v>
      </c>
      <c r="CC26" s="9">
        <v>43116</v>
      </c>
      <c r="CD26" s="3">
        <v>23.1</v>
      </c>
      <c r="CE26" s="3">
        <v>34.799999999999997</v>
      </c>
      <c r="CF26" s="3">
        <v>17.513100000000001</v>
      </c>
      <c r="CG26" s="2">
        <v>2.1135000000000002</v>
      </c>
      <c r="CH26" s="8">
        <v>0.20519999999999999</v>
      </c>
      <c r="CI26" s="8">
        <v>10.753</v>
      </c>
      <c r="CJ26" s="8">
        <v>3.3603000000000001</v>
      </c>
      <c r="CK26" s="9">
        <v>43129</v>
      </c>
      <c r="CL26" s="8">
        <v>26.5</v>
      </c>
      <c r="CM26" s="8">
        <v>35.4</v>
      </c>
      <c r="CN26" s="8">
        <v>17.514800000000001</v>
      </c>
      <c r="CO26" s="8">
        <v>2.1918000000000002</v>
      </c>
      <c r="CP26" s="8">
        <v>26</v>
      </c>
      <c r="CQ26" s="8">
        <v>35.5</v>
      </c>
      <c r="CR26" s="8">
        <v>17.5167</v>
      </c>
      <c r="CS26" s="8">
        <v>2.1840999999999999</v>
      </c>
      <c r="CT26" s="1"/>
      <c r="CU26" s="8">
        <v>-7.7000000000000002E-3</v>
      </c>
      <c r="CV26" s="8">
        <v>7.8299999999999995E-2</v>
      </c>
      <c r="CW26" s="8">
        <v>3.7048000000000001</v>
      </c>
      <c r="CX26" s="8">
        <v>2.8498116503794302</v>
      </c>
      <c r="CY26" s="9">
        <v>43145</v>
      </c>
      <c r="CZ26" s="8">
        <v>29.3</v>
      </c>
      <c r="DA26" s="8">
        <v>35</v>
      </c>
      <c r="DB26" s="8">
        <v>17.5137</v>
      </c>
      <c r="DC26" s="8">
        <v>2.2362000000000002</v>
      </c>
      <c r="DD26" s="8">
        <v>5.21E-2</v>
      </c>
      <c r="DE26" s="8">
        <v>2.3854000000000002</v>
      </c>
      <c r="DF26" s="8">
        <v>1.4908999999999999</v>
      </c>
      <c r="DG26" s="8"/>
      <c r="DH26" s="9">
        <v>43154</v>
      </c>
      <c r="DI26" s="8">
        <v>28.8</v>
      </c>
      <c r="DJ26" s="8">
        <v>37.1</v>
      </c>
      <c r="DK26" s="8">
        <v>17.513200000000001</v>
      </c>
      <c r="DL26" s="8">
        <v>2.2122000000000002</v>
      </c>
      <c r="DM26" s="8">
        <v>-2.4E-2</v>
      </c>
      <c r="DN26" s="8">
        <v>-1.0731999999999999</v>
      </c>
      <c r="DO26" s="8">
        <v>-1.1924999999999999</v>
      </c>
      <c r="DP26" s="8"/>
      <c r="DQ26" s="8" t="s">
        <v>40</v>
      </c>
      <c r="DR26" s="8" t="s">
        <v>40</v>
      </c>
      <c r="DS26" s="8" t="s">
        <v>40</v>
      </c>
      <c r="DT26" s="8" t="s">
        <v>40</v>
      </c>
      <c r="DU26" s="8" t="s">
        <v>40</v>
      </c>
      <c r="DV26" s="8"/>
      <c r="DW26" s="8" t="s">
        <v>40</v>
      </c>
      <c r="DX26" s="8" t="s">
        <v>40</v>
      </c>
      <c r="DY26" s="8" t="s">
        <v>40</v>
      </c>
      <c r="DZ26" s="8"/>
    </row>
    <row r="27" spans="1:130">
      <c r="A27" s="3">
        <v>288</v>
      </c>
      <c r="B27" s="3" t="s">
        <v>43</v>
      </c>
      <c r="C27" s="3" t="s">
        <v>50</v>
      </c>
      <c r="D27" s="3" t="s">
        <v>38</v>
      </c>
      <c r="E27" s="27">
        <v>42977</v>
      </c>
      <c r="F27" s="18">
        <v>23.7</v>
      </c>
      <c r="G27" s="18">
        <v>31</v>
      </c>
      <c r="H27" s="18">
        <v>17.527000000000001</v>
      </c>
      <c r="I27" s="17">
        <v>5.1029999999999998</v>
      </c>
      <c r="J27" s="28"/>
      <c r="K27" s="22">
        <f t="shared" si="0"/>
        <v>997.40018425598942</v>
      </c>
      <c r="L27" s="23">
        <f t="shared" si="1"/>
        <v>0.76121220240660681</v>
      </c>
      <c r="M27" s="24">
        <f t="shared" si="2"/>
        <v>-4.2295732740000001E-3</v>
      </c>
      <c r="N27" s="25">
        <f t="shared" si="3"/>
        <v>1020.7320327829005</v>
      </c>
      <c r="O27" s="26">
        <f t="shared" si="4"/>
        <v>11.46086552351662</v>
      </c>
      <c r="P27" s="13">
        <f t="shared" si="5"/>
        <v>22.786499999999997</v>
      </c>
      <c r="AL27" s="16">
        <v>5.8460000000000001</v>
      </c>
      <c r="AM27" s="16"/>
      <c r="AN27" s="16">
        <v>0</v>
      </c>
      <c r="AO27" s="27">
        <v>43047</v>
      </c>
      <c r="AP27" s="28">
        <v>25.2</v>
      </c>
      <c r="AQ27" s="28">
        <v>32.799999999999997</v>
      </c>
      <c r="AR27" s="28">
        <v>17.5168</v>
      </c>
      <c r="AS27" s="16">
        <v>6.1386000000000003</v>
      </c>
      <c r="AT27" s="16"/>
      <c r="AU27" s="22">
        <f t="shared" si="6"/>
        <v>997.02366982706667</v>
      </c>
      <c r="AV27" s="23">
        <f t="shared" si="7"/>
        <v>0.75893608977772808</v>
      </c>
      <c r="AW27" s="24">
        <f t="shared" si="8"/>
        <v>-4.197533184E-3</v>
      </c>
      <c r="AX27" s="25">
        <f t="shared" si="9"/>
        <v>1021.648049088428</v>
      </c>
      <c r="AY27" s="26">
        <f t="shared" si="10"/>
        <v>13.802159312284083</v>
      </c>
      <c r="AZ27" s="13">
        <f t="shared" si="11"/>
        <v>28.482300000000002</v>
      </c>
      <c r="BA27" s="35">
        <v>2.3834</v>
      </c>
      <c r="BB27" s="14">
        <f>AW27-X149</f>
        <v>-1.4990996363696771</v>
      </c>
      <c r="BC27" s="14">
        <f>(BB27/X149)*100</f>
        <v>-100.28078983734487</v>
      </c>
      <c r="BD27" s="32">
        <f>1000*(BB27/AX27)/X149</f>
        <v>-0.98155905966659507</v>
      </c>
      <c r="BE27" s="32" t="e">
        <f>1000*(BB27/AX27)/#REF!</f>
        <v>#REF!</v>
      </c>
      <c r="BF27" s="35"/>
      <c r="BG27" s="35"/>
      <c r="BH27" s="9">
        <v>43055</v>
      </c>
      <c r="BI27" s="8">
        <v>24.6</v>
      </c>
      <c r="BJ27" s="8">
        <v>33.1</v>
      </c>
      <c r="BK27" s="8">
        <v>17.517600000000002</v>
      </c>
      <c r="BL27" s="1">
        <v>6.2329999999999997</v>
      </c>
      <c r="BM27" s="1">
        <v>9.4399999999999998E-2</v>
      </c>
      <c r="BN27" s="4">
        <v>2.6774</v>
      </c>
      <c r="BO27" s="4">
        <v>0.4158</v>
      </c>
      <c r="BP27" s="9">
        <v>43082</v>
      </c>
      <c r="BQ27" s="8">
        <v>22.1</v>
      </c>
      <c r="BR27" s="8">
        <v>34.200000000000003</v>
      </c>
      <c r="BS27" s="8">
        <v>17.359200000000001</v>
      </c>
      <c r="BT27" s="1">
        <v>6.681</v>
      </c>
      <c r="BU27" s="1"/>
      <c r="BV27" s="4">
        <v>2.6621000000000001</v>
      </c>
      <c r="BW27" s="9">
        <v>43084</v>
      </c>
      <c r="BX27" s="8">
        <v>22.1</v>
      </c>
      <c r="BY27" s="8">
        <v>34.1</v>
      </c>
      <c r="BZ27" s="8">
        <v>17.515999999999998</v>
      </c>
      <c r="CA27" s="1">
        <v>6.7110000000000003</v>
      </c>
      <c r="CB27" s="8">
        <v>0.03</v>
      </c>
      <c r="CC27" s="9">
        <v>43116</v>
      </c>
      <c r="CD27" s="3">
        <v>23.1</v>
      </c>
      <c r="CE27" s="3">
        <v>34.799999999999997</v>
      </c>
      <c r="CF27" s="3">
        <v>17.513100000000001</v>
      </c>
      <c r="CG27" s="2">
        <v>7.2603999999999997</v>
      </c>
      <c r="CH27" s="8">
        <v>0.5494</v>
      </c>
      <c r="CI27" s="8">
        <v>8.1866000000000003</v>
      </c>
      <c r="CJ27" s="8">
        <v>2.5583</v>
      </c>
      <c r="CK27" s="9">
        <v>43129</v>
      </c>
      <c r="CL27" s="8">
        <v>26.5</v>
      </c>
      <c r="CM27" s="8">
        <v>35.4</v>
      </c>
      <c r="CN27" s="8">
        <v>17.514800000000001</v>
      </c>
      <c r="CO27" s="8">
        <v>7.4311999999999996</v>
      </c>
      <c r="CP27" s="8">
        <v>26</v>
      </c>
      <c r="CQ27" s="8">
        <v>35.5</v>
      </c>
      <c r="CR27" s="8">
        <v>17.5167</v>
      </c>
      <c r="CS27" s="8">
        <v>7.4160000000000004</v>
      </c>
      <c r="CT27" s="1"/>
      <c r="CU27" s="8">
        <v>-1.52E-2</v>
      </c>
      <c r="CV27" s="8">
        <v>0.17080000000000001</v>
      </c>
      <c r="CW27" s="8">
        <v>2.3525</v>
      </c>
      <c r="CX27" s="8">
        <v>1.8096057432733199</v>
      </c>
      <c r="CY27" s="9">
        <v>43145</v>
      </c>
      <c r="CZ27" s="8">
        <v>29.3</v>
      </c>
      <c r="DA27" s="8">
        <v>35</v>
      </c>
      <c r="DB27" s="8">
        <v>17.5137</v>
      </c>
      <c r="DC27" s="8">
        <v>7.5763999999999996</v>
      </c>
      <c r="DD27" s="8">
        <v>0.16039999999999999</v>
      </c>
      <c r="DE27" s="8">
        <v>2.1629</v>
      </c>
      <c r="DF27" s="8">
        <v>1.3517999999999999</v>
      </c>
      <c r="DG27" s="8"/>
      <c r="DH27" s="9">
        <v>43154</v>
      </c>
      <c r="DI27" s="8">
        <v>28.8</v>
      </c>
      <c r="DJ27" s="8">
        <v>37.1</v>
      </c>
      <c r="DK27" s="8">
        <v>17.513200000000001</v>
      </c>
      <c r="DL27" s="8">
        <v>7.5434999999999999</v>
      </c>
      <c r="DM27" s="8">
        <v>-3.2899999999999999E-2</v>
      </c>
      <c r="DN27" s="8">
        <v>-0.43419999999999997</v>
      </c>
      <c r="DO27" s="8">
        <v>-0.48249999999999998</v>
      </c>
      <c r="DP27" s="8"/>
      <c r="DQ27" s="8" t="s">
        <v>40</v>
      </c>
      <c r="DR27" s="8" t="s">
        <v>40</v>
      </c>
      <c r="DS27" s="8" t="s">
        <v>40</v>
      </c>
      <c r="DT27" s="8" t="s">
        <v>40</v>
      </c>
      <c r="DU27" s="8" t="s">
        <v>40</v>
      </c>
      <c r="DV27" s="8"/>
      <c r="DW27" s="8" t="s">
        <v>40</v>
      </c>
      <c r="DX27" s="8" t="s">
        <v>40</v>
      </c>
      <c r="DY27" s="8" t="s">
        <v>40</v>
      </c>
      <c r="DZ27" s="8"/>
    </row>
    <row r="28" spans="1:130">
      <c r="A28" s="3">
        <v>117</v>
      </c>
      <c r="B28" s="3" t="s">
        <v>44</v>
      </c>
      <c r="C28" s="3" t="s">
        <v>50</v>
      </c>
      <c r="D28" s="3" t="s">
        <v>38</v>
      </c>
      <c r="E28" s="27">
        <v>42977</v>
      </c>
      <c r="F28" s="18">
        <v>24.2</v>
      </c>
      <c r="G28" s="18">
        <v>31.5</v>
      </c>
      <c r="H28" s="18">
        <v>17.501000000000001</v>
      </c>
      <c r="I28" s="17">
        <v>2.3860000000000001</v>
      </c>
      <c r="J28" s="28"/>
      <c r="K28" s="22">
        <f t="shared" si="0"/>
        <v>997.27708768547382</v>
      </c>
      <c r="L28" s="23">
        <f t="shared" si="1"/>
        <v>0.760435858711068</v>
      </c>
      <c r="M28" s="24">
        <f t="shared" si="2"/>
        <v>-4.2180659439999997E-3</v>
      </c>
      <c r="N28" s="25">
        <f t="shared" si="3"/>
        <v>1020.9644870534015</v>
      </c>
      <c r="O28" s="26">
        <f t="shared" si="4"/>
        <v>5.3602559725468781</v>
      </c>
      <c r="P28" s="13">
        <f t="shared" si="5"/>
        <v>7.8430000000000009</v>
      </c>
      <c r="AL28" s="16">
        <v>2.6739999999999999</v>
      </c>
      <c r="AM28" s="16"/>
      <c r="AN28" s="16">
        <v>2E-3</v>
      </c>
      <c r="AO28" s="27">
        <v>43047</v>
      </c>
      <c r="AP28" s="28">
        <v>25.2</v>
      </c>
      <c r="AQ28" s="28">
        <v>32.799999999999997</v>
      </c>
      <c r="AR28" s="28">
        <v>17.5168</v>
      </c>
      <c r="AS28" s="16">
        <v>2.8130000000000002</v>
      </c>
      <c r="AT28" s="16"/>
      <c r="AU28" s="22">
        <f t="shared" si="6"/>
        <v>997.02366982706667</v>
      </c>
      <c r="AV28" s="23">
        <f t="shared" si="7"/>
        <v>0.75893608977772808</v>
      </c>
      <c r="AW28" s="24">
        <f t="shared" si="8"/>
        <v>-4.197533184E-3</v>
      </c>
      <c r="AX28" s="25">
        <f t="shared" si="9"/>
        <v>1021.648049088428</v>
      </c>
      <c r="AY28" s="26">
        <f t="shared" si="10"/>
        <v>6.3248092635869941</v>
      </c>
      <c r="AZ28" s="13">
        <f t="shared" si="11"/>
        <v>10.191500000000001</v>
      </c>
      <c r="BA28" s="35">
        <v>2.4752999999999998</v>
      </c>
      <c r="BB28" s="14">
        <f>AW28-X150</f>
        <v>-1.6954973467241408</v>
      </c>
      <c r="BC28" s="14">
        <f>(BB28/X150)*100</f>
        <v>-100.24818386133528</v>
      </c>
      <c r="BD28" s="32">
        <f>1000*(BB28/AX28)/X150</f>
        <v>-0.98123990889800394</v>
      </c>
      <c r="BE28" s="32" t="e">
        <f>1000*(BB28/AX28)/#REF!</f>
        <v>#REF!</v>
      </c>
      <c r="BF28" s="35"/>
      <c r="BG28" s="35"/>
      <c r="BH28" s="9">
        <v>43055</v>
      </c>
      <c r="BI28" s="8">
        <v>24.6</v>
      </c>
      <c r="BJ28" s="8">
        <v>33.1</v>
      </c>
      <c r="BK28" s="8">
        <v>17.517600000000002</v>
      </c>
      <c r="BL28" s="1">
        <v>2.8635000000000002</v>
      </c>
      <c r="BM28" s="1">
        <v>5.0500000000000003E-2</v>
      </c>
      <c r="BN28" s="4">
        <v>2.4779</v>
      </c>
      <c r="BO28" s="4">
        <v>3.5999999999999999E-3</v>
      </c>
      <c r="BP28" s="9">
        <v>43082</v>
      </c>
      <c r="BQ28" s="8">
        <v>22.1</v>
      </c>
      <c r="BR28" s="8">
        <v>34.200000000000003</v>
      </c>
      <c r="BS28" s="8">
        <v>17.359200000000001</v>
      </c>
      <c r="BT28" s="1">
        <v>3.0749</v>
      </c>
      <c r="BU28" s="1"/>
      <c r="BV28" s="4">
        <v>2.7343000000000002</v>
      </c>
      <c r="BW28" s="9">
        <v>43084</v>
      </c>
      <c r="BX28" s="8">
        <v>22.1</v>
      </c>
      <c r="BY28" s="8">
        <v>34.1</v>
      </c>
      <c r="BZ28" s="8">
        <v>17.515999999999998</v>
      </c>
      <c r="CA28" s="1">
        <v>3.0781000000000001</v>
      </c>
      <c r="CB28" s="8">
        <v>3.2000000000000002E-3</v>
      </c>
      <c r="CC28" s="9">
        <v>43116</v>
      </c>
      <c r="CD28" s="3">
        <v>23.1</v>
      </c>
      <c r="CE28" s="3">
        <v>34.799999999999997</v>
      </c>
      <c r="CF28" s="3">
        <v>17.513100000000001</v>
      </c>
      <c r="CG28" s="2">
        <v>3.3369</v>
      </c>
      <c r="CH28" s="8">
        <v>0.25879999999999997</v>
      </c>
      <c r="CI28" s="8">
        <v>8.4077999999999999</v>
      </c>
      <c r="CJ28" s="8">
        <v>2.6274000000000002</v>
      </c>
      <c r="CK28" s="9">
        <v>43129</v>
      </c>
      <c r="CL28" s="8">
        <v>26.5</v>
      </c>
      <c r="CM28" s="8">
        <v>35.4</v>
      </c>
      <c r="CN28" s="8">
        <v>17.514800000000001</v>
      </c>
      <c r="CO28" s="8">
        <v>3.4260999999999999</v>
      </c>
      <c r="CP28" s="8">
        <v>26</v>
      </c>
      <c r="CQ28" s="8">
        <v>35.5</v>
      </c>
      <c r="CR28" s="8">
        <v>17.5167</v>
      </c>
      <c r="CS28" s="8">
        <v>3.4182000000000001</v>
      </c>
      <c r="CT28" s="1"/>
      <c r="CU28" s="8">
        <v>-7.9000000000000008E-3</v>
      </c>
      <c r="CV28" s="8">
        <v>8.9200000000000002E-2</v>
      </c>
      <c r="CW28" s="8">
        <v>2.6730999999999998</v>
      </c>
      <c r="CX28" s="8">
        <v>2.0562613388289899</v>
      </c>
      <c r="CY28" s="9">
        <v>43145</v>
      </c>
      <c r="CZ28" s="8">
        <v>29.3</v>
      </c>
      <c r="DA28" s="8">
        <v>35</v>
      </c>
      <c r="DB28" s="8">
        <v>17.5137</v>
      </c>
      <c r="DC28" s="8">
        <v>3.4878999999999998</v>
      </c>
      <c r="DD28" s="8">
        <v>6.9699999999999998E-2</v>
      </c>
      <c r="DE28" s="8">
        <v>2.0390999999999999</v>
      </c>
      <c r="DF28" s="8">
        <v>1.2744</v>
      </c>
      <c r="DG28" s="8"/>
      <c r="DH28" s="9">
        <v>43154</v>
      </c>
      <c r="DI28" s="8">
        <v>28.8</v>
      </c>
      <c r="DJ28" s="8">
        <v>37.1</v>
      </c>
      <c r="DK28" s="8">
        <v>17.513200000000001</v>
      </c>
      <c r="DL28" s="8">
        <v>3.4710000000000001</v>
      </c>
      <c r="DM28" s="8">
        <v>-1.6899999999999998E-2</v>
      </c>
      <c r="DN28" s="8">
        <v>-0.48449999999999999</v>
      </c>
      <c r="DO28" s="8">
        <v>-0.53839999999999999</v>
      </c>
      <c r="DP28" s="8"/>
      <c r="DQ28" s="8" t="s">
        <v>40</v>
      </c>
      <c r="DR28" s="8" t="s">
        <v>40</v>
      </c>
      <c r="DS28" s="8" t="s">
        <v>40</v>
      </c>
      <c r="DT28" s="8" t="s">
        <v>40</v>
      </c>
      <c r="DU28" s="8" t="s">
        <v>40</v>
      </c>
      <c r="DV28" s="8"/>
      <c r="DW28" s="8" t="s">
        <v>40</v>
      </c>
      <c r="DX28" s="8" t="s">
        <v>40</v>
      </c>
      <c r="DY28" s="8" t="s">
        <v>40</v>
      </c>
      <c r="DZ28" s="8"/>
    </row>
    <row r="29" spans="1:130">
      <c r="A29" s="3">
        <v>123</v>
      </c>
      <c r="B29" s="3" t="s">
        <v>44</v>
      </c>
      <c r="C29" s="3" t="s">
        <v>50</v>
      </c>
      <c r="D29" s="3" t="s">
        <v>38</v>
      </c>
      <c r="E29" s="27">
        <v>42977</v>
      </c>
      <c r="F29" s="18">
        <v>24.2</v>
      </c>
      <c r="G29" s="18">
        <v>31.5</v>
      </c>
      <c r="H29" s="18">
        <v>17.501000000000001</v>
      </c>
      <c r="I29" s="17">
        <v>4.0010000000000003</v>
      </c>
      <c r="J29" s="28"/>
      <c r="K29" s="22">
        <f t="shared" si="0"/>
        <v>997.27708768547382</v>
      </c>
      <c r="L29" s="23">
        <f t="shared" si="1"/>
        <v>0.760435858711068</v>
      </c>
      <c r="M29" s="24">
        <f t="shared" si="2"/>
        <v>-4.2180659439999997E-3</v>
      </c>
      <c r="N29" s="25">
        <f t="shared" si="3"/>
        <v>1020.9644870534015</v>
      </c>
      <c r="O29" s="26">
        <f t="shared" si="4"/>
        <v>8.9884258785247528</v>
      </c>
      <c r="P29" s="13">
        <f t="shared" si="5"/>
        <v>16.7255</v>
      </c>
      <c r="AL29" s="16">
        <v>4.6900000000000004</v>
      </c>
      <c r="AM29" s="16"/>
      <c r="AN29" s="16">
        <v>1E-3</v>
      </c>
      <c r="AO29" s="27">
        <v>43047</v>
      </c>
      <c r="AP29" s="28">
        <v>24.9</v>
      </c>
      <c r="AQ29" s="28">
        <v>32.799999999999997</v>
      </c>
      <c r="AR29" s="28">
        <v>17.520399999999999</v>
      </c>
      <c r="AS29" s="16">
        <v>4.9363999999999999</v>
      </c>
      <c r="AT29" s="16"/>
      <c r="AU29" s="22">
        <f t="shared" si="6"/>
        <v>997.10069892065189</v>
      </c>
      <c r="AV29" s="23">
        <f t="shared" si="7"/>
        <v>0.75937868713470669</v>
      </c>
      <c r="AW29" s="24">
        <f t="shared" si="8"/>
        <v>-4.2033455460000002E-3</v>
      </c>
      <c r="AX29" s="25">
        <f t="shared" si="9"/>
        <v>1021.7385035242111</v>
      </c>
      <c r="AY29" s="26">
        <f t="shared" si="10"/>
        <v>11.100334109719105</v>
      </c>
      <c r="AZ29" s="13">
        <f t="shared" si="11"/>
        <v>21.870199999999997</v>
      </c>
      <c r="BA29" s="35">
        <v>2.5017999999999998</v>
      </c>
      <c r="BB29" s="14">
        <f>AW29-X151</f>
        <v>-1.8923772930517029</v>
      </c>
      <c r="BC29" s="14">
        <f>(BB29/X151)*100</f>
        <v>-100.22261431747603</v>
      </c>
      <c r="BD29" s="32">
        <f>1000*(BB29/AX29)/X151</f>
        <v>-0.98090278453621138</v>
      </c>
      <c r="BE29" s="32" t="e">
        <f>1000*(BB29/AX29)/#REF!</f>
        <v>#REF!</v>
      </c>
      <c r="BF29" s="35"/>
      <c r="BG29" s="35"/>
      <c r="BH29" s="9">
        <v>43055</v>
      </c>
      <c r="BI29" s="8">
        <v>24.6</v>
      </c>
      <c r="BJ29" s="8">
        <v>33.1</v>
      </c>
      <c r="BK29" s="8">
        <v>17.517600000000002</v>
      </c>
      <c r="BL29" s="1">
        <v>5.0281000000000002</v>
      </c>
      <c r="BM29" s="1">
        <v>9.1700000000000004E-2</v>
      </c>
      <c r="BN29" s="4">
        <v>3.0106999999999999</v>
      </c>
      <c r="BO29" s="4">
        <v>0.71970000000000001</v>
      </c>
      <c r="BP29" s="9">
        <v>43082</v>
      </c>
      <c r="BQ29" s="8">
        <v>22.1</v>
      </c>
      <c r="BR29" s="8">
        <v>34.200000000000003</v>
      </c>
      <c r="BS29" s="8">
        <v>17.359200000000001</v>
      </c>
      <c r="BT29" s="1">
        <v>5.4169</v>
      </c>
      <c r="BU29" s="1"/>
      <c r="BV29" s="4">
        <v>2.8639000000000001</v>
      </c>
      <c r="BW29" s="9">
        <v>43084</v>
      </c>
      <c r="BX29" s="8">
        <v>22.1</v>
      </c>
      <c r="BY29" s="8">
        <v>34.1</v>
      </c>
      <c r="BZ29" s="8">
        <v>17.515999999999998</v>
      </c>
      <c r="CA29" s="1">
        <v>5.4325999999999999</v>
      </c>
      <c r="CB29" s="8">
        <v>1.5699999999999999E-2</v>
      </c>
      <c r="CC29" s="9">
        <v>43116</v>
      </c>
      <c r="CD29" s="3">
        <v>23.1</v>
      </c>
      <c r="CE29" s="3">
        <v>34.799999999999997</v>
      </c>
      <c r="CF29" s="3">
        <v>17.513100000000001</v>
      </c>
      <c r="CG29" s="2">
        <v>5.9511000000000003</v>
      </c>
      <c r="CH29" s="8">
        <v>0.51849999999999996</v>
      </c>
      <c r="CI29" s="8">
        <v>9.5442</v>
      </c>
      <c r="CJ29" s="8">
        <v>2.9826000000000001</v>
      </c>
      <c r="CK29" s="9">
        <v>43129</v>
      </c>
      <c r="CL29" s="8">
        <v>26.5</v>
      </c>
      <c r="CM29" s="8">
        <v>35.4</v>
      </c>
      <c r="CN29" s="8">
        <v>17.514800000000001</v>
      </c>
      <c r="CO29" s="8">
        <v>6.1554000000000002</v>
      </c>
      <c r="CP29" s="8">
        <v>26</v>
      </c>
      <c r="CQ29" s="8">
        <v>35.5</v>
      </c>
      <c r="CR29" s="8">
        <v>17.5167</v>
      </c>
      <c r="CS29" s="8">
        <v>6.1430999999999996</v>
      </c>
      <c r="CT29" s="1"/>
      <c r="CU29" s="8">
        <v>-1.23E-2</v>
      </c>
      <c r="CV29" s="8">
        <v>0.20430000000000001</v>
      </c>
      <c r="CW29" s="8">
        <v>3.4329999999999998</v>
      </c>
      <c r="CX29" s="8">
        <v>2.64075290540986</v>
      </c>
      <c r="CY29" s="9">
        <v>43145</v>
      </c>
      <c r="CZ29" s="8">
        <v>29.3</v>
      </c>
      <c r="DA29" s="8">
        <v>35</v>
      </c>
      <c r="DB29" s="8">
        <v>17.5137</v>
      </c>
      <c r="DC29" s="8">
        <v>6.2904</v>
      </c>
      <c r="DD29" s="8">
        <v>0.14729999999999999</v>
      </c>
      <c r="DE29" s="8">
        <v>2.3978000000000002</v>
      </c>
      <c r="DF29" s="8">
        <v>1.4985999999999999</v>
      </c>
      <c r="DG29" s="8"/>
      <c r="DH29" s="9">
        <v>43154</v>
      </c>
      <c r="DI29" s="8">
        <v>28.8</v>
      </c>
      <c r="DJ29" s="8">
        <v>37.1</v>
      </c>
      <c r="DK29" s="8">
        <v>17.513200000000001</v>
      </c>
      <c r="DL29" s="8">
        <v>6.2704000000000004</v>
      </c>
      <c r="DM29" s="8">
        <v>-0.02</v>
      </c>
      <c r="DN29" s="8">
        <v>-0.31790000000000002</v>
      </c>
      <c r="DO29" s="8">
        <v>-0.3533</v>
      </c>
      <c r="DP29" s="8"/>
      <c r="DQ29" s="8" t="s">
        <v>40</v>
      </c>
      <c r="DR29" s="8" t="s">
        <v>40</v>
      </c>
      <c r="DS29" s="8" t="s">
        <v>40</v>
      </c>
      <c r="DT29" s="8" t="s">
        <v>40</v>
      </c>
      <c r="DU29" s="8" t="s">
        <v>40</v>
      </c>
      <c r="DV29" s="8"/>
      <c r="DW29" s="8" t="s">
        <v>40</v>
      </c>
      <c r="DX29" s="8" t="s">
        <v>40</v>
      </c>
      <c r="DY29" s="8" t="s">
        <v>40</v>
      </c>
      <c r="DZ29" s="8"/>
    </row>
    <row r="30" spans="1:130">
      <c r="A30" s="3">
        <v>130</v>
      </c>
      <c r="B30" s="3" t="s">
        <v>44</v>
      </c>
      <c r="C30" s="3" t="s">
        <v>50</v>
      </c>
      <c r="D30" s="3" t="s">
        <v>38</v>
      </c>
      <c r="E30" s="27">
        <v>42977</v>
      </c>
      <c r="F30" s="18">
        <v>24.3</v>
      </c>
      <c r="G30" s="18">
        <v>31.8</v>
      </c>
      <c r="H30" s="18">
        <v>17.510999999999999</v>
      </c>
      <c r="I30" s="17">
        <v>3.7629999999999999</v>
      </c>
      <c r="J30" s="28"/>
      <c r="K30" s="22">
        <f t="shared" si="0"/>
        <v>997.25217771670884</v>
      </c>
      <c r="L30" s="23">
        <f t="shared" si="1"/>
        <v>0.76028272301154676</v>
      </c>
      <c r="M30" s="24">
        <f t="shared" si="2"/>
        <v>-4.2158637539999998E-3</v>
      </c>
      <c r="N30" s="25">
        <f t="shared" si="3"/>
        <v>1021.1617293120976</v>
      </c>
      <c r="O30" s="26">
        <f t="shared" si="4"/>
        <v>8.4557845521597859</v>
      </c>
      <c r="P30" s="13">
        <f t="shared" si="5"/>
        <v>15.416499999999999</v>
      </c>
      <c r="AL30" s="16">
        <v>4.2300000000000004</v>
      </c>
      <c r="AM30" s="16"/>
      <c r="AN30" s="16">
        <v>7.9000000000000001E-2</v>
      </c>
      <c r="AO30" s="27">
        <v>43047</v>
      </c>
      <c r="AP30" s="28">
        <v>24.9</v>
      </c>
      <c r="AQ30" s="28">
        <v>32.799999999999997</v>
      </c>
      <c r="AR30" s="28">
        <v>17.520399999999999</v>
      </c>
      <c r="AS30" s="16">
        <v>4.4261999999999997</v>
      </c>
      <c r="AT30" s="16"/>
      <c r="AU30" s="22">
        <f t="shared" si="6"/>
        <v>997.10069892065189</v>
      </c>
      <c r="AV30" s="23">
        <f t="shared" si="7"/>
        <v>0.75937868713470669</v>
      </c>
      <c r="AW30" s="24">
        <f t="shared" si="8"/>
        <v>-4.2033455460000002E-3</v>
      </c>
      <c r="AX30" s="25">
        <f t="shared" si="9"/>
        <v>1021.7385035242111</v>
      </c>
      <c r="AY30" s="26">
        <f t="shared" si="10"/>
        <v>9.9530627251516695</v>
      </c>
      <c r="AZ30" s="13">
        <f t="shared" si="11"/>
        <v>19.064099999999996</v>
      </c>
      <c r="BA30" s="35">
        <v>2.2086999999999999</v>
      </c>
      <c r="BB30" s="14">
        <f>AW30-X152</f>
        <v>-1.6220434206489438</v>
      </c>
      <c r="BC30" s="14">
        <f>(BB30/X152)*100</f>
        <v>-100.25981217863777</v>
      </c>
      <c r="BD30" s="32">
        <f>1000*(BB30/AX30)/X152</f>
        <v>-0.98126684893266358</v>
      </c>
      <c r="BE30" s="32" t="e">
        <f>1000*(BB30/AX30)/#REF!</f>
        <v>#REF!</v>
      </c>
      <c r="BF30" s="35"/>
      <c r="BG30" s="35"/>
      <c r="BH30" s="9">
        <v>43055</v>
      </c>
      <c r="BI30" s="8">
        <v>24.6</v>
      </c>
      <c r="BJ30" s="8">
        <v>33.1</v>
      </c>
      <c r="BK30" s="8">
        <v>17.517600000000002</v>
      </c>
      <c r="BL30" s="1">
        <v>4.4961000000000002</v>
      </c>
      <c r="BM30" s="1">
        <v>6.9900000000000004E-2</v>
      </c>
      <c r="BN30" s="4">
        <v>2.5849000000000002</v>
      </c>
      <c r="BO30" s="4">
        <v>0.53210000000000002</v>
      </c>
      <c r="BP30" s="9">
        <v>43082</v>
      </c>
      <c r="BQ30" s="8">
        <v>22.1</v>
      </c>
      <c r="BR30" s="8">
        <v>34.200000000000003</v>
      </c>
      <c r="BS30" s="8">
        <v>17.359200000000001</v>
      </c>
      <c r="BT30" s="1">
        <v>4.7531999999999996</v>
      </c>
      <c r="BU30" s="1"/>
      <c r="BV30" s="4">
        <v>2.1179000000000001</v>
      </c>
      <c r="BW30" s="9">
        <v>43084</v>
      </c>
      <c r="BX30" s="8">
        <v>22.1</v>
      </c>
      <c r="BY30" s="8">
        <v>34.1</v>
      </c>
      <c r="BZ30" s="8">
        <v>17.515999999999998</v>
      </c>
      <c r="CA30" s="1">
        <v>4.7591999999999999</v>
      </c>
      <c r="CB30" s="8">
        <v>6.0000000000000001E-3</v>
      </c>
      <c r="CC30" s="9">
        <v>43116</v>
      </c>
      <c r="CD30" s="3">
        <v>23.1</v>
      </c>
      <c r="CE30" s="3">
        <v>34.799999999999997</v>
      </c>
      <c r="CF30" s="3">
        <v>17.513100000000001</v>
      </c>
      <c r="CG30" s="2">
        <v>5.0730000000000004</v>
      </c>
      <c r="CH30" s="8">
        <v>0.31380000000000002</v>
      </c>
      <c r="CI30" s="8">
        <v>6.5934999999999997</v>
      </c>
      <c r="CJ30" s="8">
        <v>2.0605000000000002</v>
      </c>
      <c r="CK30" s="9">
        <v>43129</v>
      </c>
      <c r="CL30" s="8">
        <v>26.5</v>
      </c>
      <c r="CM30" s="8">
        <v>35.4</v>
      </c>
      <c r="CN30" s="8">
        <v>17.514800000000001</v>
      </c>
      <c r="CO30" s="8">
        <v>5.1779000000000002</v>
      </c>
      <c r="CP30" s="8">
        <v>26</v>
      </c>
      <c r="CQ30" s="8">
        <v>35.5</v>
      </c>
      <c r="CR30" s="8">
        <v>17.5167</v>
      </c>
      <c r="CS30" s="8">
        <v>5.1673</v>
      </c>
      <c r="CT30" s="1"/>
      <c r="CU30" s="8">
        <v>-1.06E-2</v>
      </c>
      <c r="CV30" s="8">
        <v>0.10489999999999999</v>
      </c>
      <c r="CW30" s="8">
        <v>2.0678000000000001</v>
      </c>
      <c r="CX30" s="8">
        <v>1.5906230572108699</v>
      </c>
      <c r="CY30" s="9">
        <v>43145</v>
      </c>
      <c r="CZ30" s="8">
        <v>29.3</v>
      </c>
      <c r="DA30" s="8">
        <v>35</v>
      </c>
      <c r="DB30" s="8">
        <v>17.5137</v>
      </c>
      <c r="DC30" s="8">
        <v>5.2339000000000002</v>
      </c>
      <c r="DD30" s="8">
        <v>6.6600000000000006E-2</v>
      </c>
      <c r="DE30" s="8">
        <v>1.2888999999999999</v>
      </c>
      <c r="DF30" s="8">
        <v>0.80549999999999999</v>
      </c>
      <c r="DG30" s="8"/>
      <c r="DH30" s="9">
        <v>43154</v>
      </c>
      <c r="DI30" s="8">
        <v>28.8</v>
      </c>
      <c r="DJ30" s="8">
        <v>37.1</v>
      </c>
      <c r="DK30" s="8">
        <v>17.513200000000001</v>
      </c>
      <c r="DL30" s="8">
        <v>5.2126000000000001</v>
      </c>
      <c r="DM30" s="8">
        <v>-2.1299999999999999E-2</v>
      </c>
      <c r="DN30" s="8">
        <v>-0.40699999999999997</v>
      </c>
      <c r="DO30" s="8">
        <v>-0.45219999999999999</v>
      </c>
      <c r="DP30" s="8"/>
      <c r="DQ30" s="8" t="s">
        <v>40</v>
      </c>
      <c r="DR30" s="8" t="s">
        <v>40</v>
      </c>
      <c r="DS30" s="8" t="s">
        <v>40</v>
      </c>
      <c r="DT30" s="8" t="s">
        <v>40</v>
      </c>
      <c r="DU30" s="8" t="s">
        <v>40</v>
      </c>
      <c r="DV30" s="8"/>
      <c r="DW30" s="8" t="s">
        <v>40</v>
      </c>
      <c r="DX30" s="8" t="s">
        <v>40</v>
      </c>
      <c r="DY30" s="8" t="s">
        <v>40</v>
      </c>
      <c r="DZ30" s="8"/>
    </row>
    <row r="31" spans="1:130">
      <c r="A31" s="3">
        <v>221</v>
      </c>
      <c r="B31" s="3" t="s">
        <v>44</v>
      </c>
      <c r="C31" s="3" t="s">
        <v>50</v>
      </c>
      <c r="D31" s="3" t="s">
        <v>38</v>
      </c>
      <c r="E31" s="27">
        <v>42977</v>
      </c>
      <c r="F31" s="18">
        <v>23.9</v>
      </c>
      <c r="G31" s="18">
        <v>31.9</v>
      </c>
      <c r="H31" s="18">
        <v>17.521999999999998</v>
      </c>
      <c r="I31" s="17">
        <v>3.468</v>
      </c>
      <c r="J31" s="28"/>
      <c r="K31" s="22">
        <f t="shared" si="0"/>
        <v>997.35123703333397</v>
      </c>
      <c r="L31" s="23">
        <f t="shared" si="1"/>
        <v>0.76089952447632669</v>
      </c>
      <c r="M31" s="24">
        <f t="shared" si="2"/>
        <v>-4.2248710660000004E-3</v>
      </c>
      <c r="N31" s="25">
        <f t="shared" si="3"/>
        <v>1021.3543787243402</v>
      </c>
      <c r="O31" s="26">
        <f t="shared" si="4"/>
        <v>7.7947280656758151</v>
      </c>
      <c r="P31" s="13">
        <f t="shared" si="5"/>
        <v>13.793999999999997</v>
      </c>
      <c r="AL31" s="16">
        <v>4.07</v>
      </c>
      <c r="AM31" s="16"/>
      <c r="AN31" s="16">
        <v>9.1999999999999998E-2</v>
      </c>
      <c r="AO31" s="27">
        <v>43047</v>
      </c>
      <c r="AP31" s="28">
        <v>24.9</v>
      </c>
      <c r="AQ31" s="28">
        <v>32.799999999999997</v>
      </c>
      <c r="AR31" s="28">
        <v>17.520399999999999</v>
      </c>
      <c r="AS31" s="16">
        <v>4.3170999999999999</v>
      </c>
      <c r="AT31" s="16"/>
      <c r="AU31" s="22">
        <f t="shared" si="6"/>
        <v>997.10069892065189</v>
      </c>
      <c r="AV31" s="23">
        <f t="shared" si="7"/>
        <v>0.75937868713470669</v>
      </c>
      <c r="AW31" s="24">
        <f t="shared" si="8"/>
        <v>-4.2033455460000002E-3</v>
      </c>
      <c r="AX31" s="25">
        <f t="shared" si="9"/>
        <v>1021.7385035242111</v>
      </c>
      <c r="AY31" s="26">
        <f t="shared" si="10"/>
        <v>9.707732838722217</v>
      </c>
      <c r="AZ31" s="13">
        <f t="shared" si="11"/>
        <v>18.46405</v>
      </c>
      <c r="BA31" s="35">
        <v>2.8910999999999998</v>
      </c>
      <c r="BB31" s="14">
        <f>AW31-X153</f>
        <v>-2.3019015736424628</v>
      </c>
      <c r="BC31" s="14">
        <f>(BB31/X153)*100</f>
        <v>-100.1829372323398</v>
      </c>
      <c r="BD31" s="32">
        <f>1000*(BB31/AX31)/X153</f>
        <v>-0.98051445537958892</v>
      </c>
      <c r="BE31" s="32" t="e">
        <f>1000*(BB31/AX31)/#REF!</f>
        <v>#REF!</v>
      </c>
      <c r="BF31" s="35"/>
      <c r="BG31" s="35"/>
      <c r="BH31" s="9">
        <v>43055</v>
      </c>
      <c r="BI31" s="8">
        <v>24.6</v>
      </c>
      <c r="BJ31" s="8">
        <v>33.1</v>
      </c>
      <c r="BK31" s="8">
        <v>17.517600000000002</v>
      </c>
      <c r="BL31" s="1">
        <v>4.4089</v>
      </c>
      <c r="BM31" s="1">
        <v>9.1800000000000007E-2</v>
      </c>
      <c r="BN31" s="4">
        <v>3.4874999999999998</v>
      </c>
      <c r="BO31" s="4">
        <v>0.84350000000000003</v>
      </c>
      <c r="BP31" s="9">
        <v>43082</v>
      </c>
      <c r="BQ31" s="8">
        <v>22.1</v>
      </c>
      <c r="BR31" s="8">
        <v>34.200000000000003</v>
      </c>
      <c r="BS31" s="8">
        <v>17.359200000000001</v>
      </c>
      <c r="BT31" s="1">
        <v>4.7062999999999997</v>
      </c>
      <c r="BU31" s="1"/>
      <c r="BV31" s="4">
        <v>2.4983</v>
      </c>
      <c r="BW31" s="9">
        <v>43084</v>
      </c>
      <c r="BX31" s="8">
        <v>22.1</v>
      </c>
      <c r="BY31" s="8">
        <v>34.1</v>
      </c>
      <c r="BZ31" s="8">
        <v>17.515999999999998</v>
      </c>
      <c r="CA31" s="1">
        <v>4.7390999999999996</v>
      </c>
      <c r="CB31" s="8">
        <v>3.2800000000001002E-2</v>
      </c>
      <c r="CC31" s="9">
        <v>43116</v>
      </c>
      <c r="CD31" s="3">
        <v>23.1</v>
      </c>
      <c r="CE31" s="3">
        <v>34.799999999999997</v>
      </c>
      <c r="CF31" s="3">
        <v>17.513100000000001</v>
      </c>
      <c r="CG31" s="2">
        <v>5.1498999999999997</v>
      </c>
      <c r="CH31" s="8">
        <v>0.4108</v>
      </c>
      <c r="CI31" s="8">
        <v>8.6683000000000003</v>
      </c>
      <c r="CJ31" s="8">
        <v>2.7088000000000001</v>
      </c>
      <c r="CK31" s="9">
        <v>43129</v>
      </c>
      <c r="CL31" s="8">
        <v>26.5</v>
      </c>
      <c r="CM31" s="8">
        <v>35.4</v>
      </c>
      <c r="CN31" s="8">
        <v>17.514800000000001</v>
      </c>
      <c r="CO31" s="8">
        <v>5.2815000000000003</v>
      </c>
      <c r="CP31" s="8">
        <v>26</v>
      </c>
      <c r="CQ31" s="8">
        <v>35.5</v>
      </c>
      <c r="CR31" s="8">
        <v>17.5167</v>
      </c>
      <c r="CS31" s="8">
        <v>5.2508999999999997</v>
      </c>
      <c r="CT31" s="1" t="s">
        <v>51</v>
      </c>
      <c r="CU31" s="8">
        <v>-3.0599999999999999E-2</v>
      </c>
      <c r="CV31" s="8">
        <v>0.13159999999999999</v>
      </c>
      <c r="CW31" s="8">
        <v>2.5554000000000001</v>
      </c>
      <c r="CX31" s="8">
        <v>1.96568417310569</v>
      </c>
      <c r="CY31" s="9">
        <v>43145</v>
      </c>
      <c r="CZ31" s="8">
        <v>29.3</v>
      </c>
      <c r="DA31" s="8">
        <v>35</v>
      </c>
      <c r="DB31" s="8">
        <v>17.5137</v>
      </c>
      <c r="DC31" s="8">
        <v>5.3888999999999996</v>
      </c>
      <c r="DD31" s="8">
        <v>0.13800000000000001</v>
      </c>
      <c r="DE31" s="8">
        <v>2.6280999999999999</v>
      </c>
      <c r="DF31" s="8">
        <v>1.6426000000000001</v>
      </c>
      <c r="DG31" s="8"/>
      <c r="DH31" s="9">
        <v>43154</v>
      </c>
      <c r="DI31" s="8">
        <v>28.8</v>
      </c>
      <c r="DJ31" s="8">
        <v>37.1</v>
      </c>
      <c r="DK31" s="8">
        <v>17.513200000000001</v>
      </c>
      <c r="DL31" s="8">
        <v>5.3853999999999997</v>
      </c>
      <c r="DM31" s="8">
        <v>-3.5000000000000001E-3</v>
      </c>
      <c r="DN31" s="8">
        <v>-6.4899999999999999E-2</v>
      </c>
      <c r="DO31" s="8">
        <v>-7.22E-2</v>
      </c>
      <c r="DP31" s="8"/>
      <c r="DQ31" s="8" t="s">
        <v>40</v>
      </c>
      <c r="DR31" s="8" t="s">
        <v>40</v>
      </c>
      <c r="DS31" s="8" t="s">
        <v>40</v>
      </c>
      <c r="DT31" s="8" t="s">
        <v>40</v>
      </c>
      <c r="DU31" s="8" t="s">
        <v>40</v>
      </c>
      <c r="DV31" s="8"/>
      <c r="DW31" s="8" t="s">
        <v>40</v>
      </c>
      <c r="DX31" s="8" t="s">
        <v>40</v>
      </c>
      <c r="DY31" s="8" t="s">
        <v>40</v>
      </c>
      <c r="DZ31" s="8"/>
    </row>
    <row r="32" spans="1:130">
      <c r="A32" s="3">
        <v>227</v>
      </c>
      <c r="B32" s="3" t="s">
        <v>44</v>
      </c>
      <c r="C32" s="3" t="s">
        <v>50</v>
      </c>
      <c r="D32" s="3" t="s">
        <v>38</v>
      </c>
      <c r="E32" s="27">
        <v>42977</v>
      </c>
      <c r="F32" s="18">
        <v>23.9</v>
      </c>
      <c r="G32" s="18">
        <v>31.9</v>
      </c>
      <c r="H32" s="18">
        <v>17.521999999999998</v>
      </c>
      <c r="I32" s="17">
        <v>4.0720000000000001</v>
      </c>
      <c r="J32" s="28"/>
      <c r="K32" s="22">
        <f t="shared" si="0"/>
        <v>997.35123703333397</v>
      </c>
      <c r="L32" s="23">
        <f t="shared" si="1"/>
        <v>0.76089952447632669</v>
      </c>
      <c r="M32" s="24">
        <f t="shared" si="2"/>
        <v>-4.2248710660000004E-3</v>
      </c>
      <c r="N32" s="25">
        <f t="shared" si="3"/>
        <v>1021.3543787243402</v>
      </c>
      <c r="O32" s="26">
        <f t="shared" si="4"/>
        <v>9.1522873942998615</v>
      </c>
      <c r="P32" s="13">
        <f t="shared" si="5"/>
        <v>17.116</v>
      </c>
      <c r="AL32" s="16">
        <v>4.5990000000000002</v>
      </c>
      <c r="AM32" s="16"/>
      <c r="AN32" s="16">
        <v>3.0000000000000001E-3</v>
      </c>
      <c r="AO32" s="27">
        <v>43047</v>
      </c>
      <c r="AP32" s="28">
        <v>24.9</v>
      </c>
      <c r="AQ32" s="28">
        <v>32.799999999999997</v>
      </c>
      <c r="AR32" s="28">
        <v>17.520399999999999</v>
      </c>
      <c r="AS32" s="16">
        <v>4.8242000000000003</v>
      </c>
      <c r="AT32" s="16"/>
      <c r="AU32" s="22">
        <f t="shared" si="6"/>
        <v>997.10069892065189</v>
      </c>
      <c r="AV32" s="23">
        <f t="shared" si="7"/>
        <v>0.75937868713470669</v>
      </c>
      <c r="AW32" s="24">
        <f t="shared" si="8"/>
        <v>-4.2033455460000002E-3</v>
      </c>
      <c r="AX32" s="25">
        <f t="shared" si="9"/>
        <v>1021.7385035242111</v>
      </c>
      <c r="AY32" s="26">
        <f t="shared" si="10"/>
        <v>10.848033346590007</v>
      </c>
      <c r="AZ32" s="13">
        <f t="shared" si="11"/>
        <v>21.2531</v>
      </c>
      <c r="BA32" s="35">
        <v>2.3317999999999999</v>
      </c>
      <c r="BB32" s="14">
        <f>AW32-X154</f>
        <v>-1.4155794417564083</v>
      </c>
      <c r="BC32" s="14">
        <f>(BB32/X154)*100</f>
        <v>-100.29781895536462</v>
      </c>
      <c r="BD32" s="32">
        <f>1000*(BB32/AX32)/X154</f>
        <v>-0.98163883037992983</v>
      </c>
      <c r="BE32" s="32" t="e">
        <f>1000*(BB32/AX32)/#REF!</f>
        <v>#REF!</v>
      </c>
      <c r="BF32" s="35"/>
      <c r="BG32" s="35"/>
      <c r="BH32" s="9">
        <v>43055</v>
      </c>
      <c r="BI32" s="8">
        <v>24.6</v>
      </c>
      <c r="BJ32" s="8">
        <v>33.1</v>
      </c>
      <c r="BK32" s="8">
        <v>17.517600000000002</v>
      </c>
      <c r="BL32" s="1">
        <v>4.9040999999999997</v>
      </c>
      <c r="BM32" s="1">
        <v>7.9899999999999999E-2</v>
      </c>
      <c r="BN32" s="4">
        <v>2.4940000000000002</v>
      </c>
      <c r="BO32" s="4">
        <v>0.22950000000000001</v>
      </c>
      <c r="BP32" s="9">
        <v>43082</v>
      </c>
      <c r="BQ32" s="8">
        <v>22.1</v>
      </c>
      <c r="BR32" s="8">
        <v>34.200000000000003</v>
      </c>
      <c r="BS32" s="8">
        <v>17.359200000000001</v>
      </c>
      <c r="BT32" s="1">
        <v>5.2038000000000002</v>
      </c>
      <c r="BU32" s="1"/>
      <c r="BV32" s="4">
        <v>2.2633999999999999</v>
      </c>
      <c r="BW32" s="9">
        <v>43084</v>
      </c>
      <c r="BX32" s="8">
        <v>22.1</v>
      </c>
      <c r="BY32" s="8">
        <v>34.1</v>
      </c>
      <c r="BZ32" s="8">
        <v>17.515999999999998</v>
      </c>
      <c r="CA32" s="1">
        <v>5.2135999999999996</v>
      </c>
      <c r="CB32" s="8">
        <v>9.7999999999990005E-3</v>
      </c>
      <c r="CC32" s="9">
        <v>43116</v>
      </c>
      <c r="CD32" s="3">
        <v>23.1</v>
      </c>
      <c r="CE32" s="3">
        <v>34.799999999999997</v>
      </c>
      <c r="CF32" s="3">
        <v>17.513100000000001</v>
      </c>
      <c r="CG32" s="2">
        <v>5.6105</v>
      </c>
      <c r="CH32" s="8">
        <v>0.39689999999999998</v>
      </c>
      <c r="CI32" s="8">
        <v>7.6128</v>
      </c>
      <c r="CJ32" s="8">
        <v>2.379</v>
      </c>
      <c r="CK32" s="9">
        <v>43129</v>
      </c>
      <c r="CL32" s="8">
        <v>26.5</v>
      </c>
      <c r="CM32" s="8">
        <v>35.4</v>
      </c>
      <c r="CN32" s="8">
        <v>17.514800000000001</v>
      </c>
      <c r="CO32" s="8">
        <v>5.7605000000000004</v>
      </c>
      <c r="CP32" s="8">
        <v>26</v>
      </c>
      <c r="CQ32" s="8">
        <v>35.5</v>
      </c>
      <c r="CR32" s="8">
        <v>17.5167</v>
      </c>
      <c r="CS32" s="8">
        <v>5.7553999999999998</v>
      </c>
      <c r="CT32" s="1"/>
      <c r="CU32" s="8">
        <v>-5.1000000000000004E-3</v>
      </c>
      <c r="CV32" s="8">
        <v>0.15</v>
      </c>
      <c r="CW32" s="8">
        <v>2.6736</v>
      </c>
      <c r="CX32" s="8">
        <v>2.05658346643999</v>
      </c>
      <c r="CY32" s="8" t="s">
        <v>39</v>
      </c>
      <c r="CZ32" s="8" t="s">
        <v>40</v>
      </c>
      <c r="DA32" s="8" t="s">
        <v>40</v>
      </c>
      <c r="DB32" s="8" t="s">
        <v>40</v>
      </c>
      <c r="DC32" s="8" t="s">
        <v>40</v>
      </c>
      <c r="DD32" s="8" t="s">
        <v>40</v>
      </c>
      <c r="DE32" s="8" t="s">
        <v>40</v>
      </c>
      <c r="DF32" s="8" t="s">
        <v>40</v>
      </c>
      <c r="DG32" s="8" t="s">
        <v>40</v>
      </c>
      <c r="DH32" s="8" t="s">
        <v>40</v>
      </c>
      <c r="DI32" s="8" t="s">
        <v>40</v>
      </c>
      <c r="DJ32" s="8" t="s">
        <v>40</v>
      </c>
      <c r="DK32" s="8" t="s">
        <v>40</v>
      </c>
      <c r="DL32" s="8" t="s">
        <v>40</v>
      </c>
      <c r="DM32" s="8" t="s">
        <v>40</v>
      </c>
      <c r="DN32" s="8" t="s">
        <v>40</v>
      </c>
      <c r="DO32" s="8" t="s">
        <v>40</v>
      </c>
      <c r="DP32" s="8" t="s">
        <v>40</v>
      </c>
      <c r="DQ32" s="8" t="s">
        <v>40</v>
      </c>
      <c r="DR32" s="8" t="s">
        <v>40</v>
      </c>
      <c r="DS32" s="8" t="s">
        <v>40</v>
      </c>
      <c r="DT32" s="8" t="s">
        <v>40</v>
      </c>
      <c r="DU32" s="8" t="s">
        <v>40</v>
      </c>
      <c r="DV32" s="8"/>
      <c r="DW32" s="8" t="s">
        <v>40</v>
      </c>
      <c r="DX32" s="8" t="s">
        <v>40</v>
      </c>
      <c r="DY32" s="8" t="s">
        <v>40</v>
      </c>
      <c r="DZ32" s="8"/>
    </row>
    <row r="33" spans="1:130">
      <c r="A33" s="3">
        <v>150</v>
      </c>
      <c r="B33" s="3" t="s">
        <v>45</v>
      </c>
      <c r="C33" s="3" t="s">
        <v>50</v>
      </c>
      <c r="D33" s="3" t="s">
        <v>38</v>
      </c>
      <c r="E33" s="27">
        <v>42977</v>
      </c>
      <c r="F33" s="18">
        <v>24.2</v>
      </c>
      <c r="G33" s="18">
        <v>31.7</v>
      </c>
      <c r="H33" s="18">
        <v>17.515000000000001</v>
      </c>
      <c r="I33" s="17">
        <v>1.2569999999999999</v>
      </c>
      <c r="J33" s="28"/>
      <c r="K33" s="22">
        <f t="shared" si="0"/>
        <v>997.27708768547382</v>
      </c>
      <c r="L33" s="23">
        <f t="shared" si="1"/>
        <v>0.760435858711068</v>
      </c>
      <c r="M33" s="24">
        <f t="shared" si="2"/>
        <v>-4.2180659439999997E-3</v>
      </c>
      <c r="N33" s="25">
        <f t="shared" si="3"/>
        <v>1021.1155677024707</v>
      </c>
      <c r="O33" s="26">
        <f t="shared" si="4"/>
        <v>2.8244278542587433</v>
      </c>
      <c r="P33" s="13">
        <f t="shared" si="5"/>
        <v>1.6334999999999988</v>
      </c>
      <c r="AL33" s="16">
        <v>1.4390000000000001</v>
      </c>
      <c r="AM33" s="16"/>
      <c r="AN33" s="16">
        <v>6.0000000000000001E-3</v>
      </c>
      <c r="AO33" s="27">
        <v>43047</v>
      </c>
      <c r="AP33" s="28">
        <v>24.9</v>
      </c>
      <c r="AQ33" s="28">
        <v>32.799999999999997</v>
      </c>
      <c r="AR33" s="28">
        <v>17.520399999999999</v>
      </c>
      <c r="AS33" s="16">
        <v>1.5665</v>
      </c>
      <c r="AT33" s="16"/>
      <c r="AU33" s="22">
        <f t="shared" si="6"/>
        <v>997.10069892065189</v>
      </c>
      <c r="AV33" s="23">
        <f t="shared" si="7"/>
        <v>0.75937868713470669</v>
      </c>
      <c r="AW33" s="24">
        <f t="shared" si="8"/>
        <v>-4.2033455460000002E-3</v>
      </c>
      <c r="AX33" s="25">
        <f t="shared" si="9"/>
        <v>1021.7385035242111</v>
      </c>
      <c r="AY33" s="26">
        <f t="shared" si="10"/>
        <v>3.5225414032240052</v>
      </c>
      <c r="AZ33" s="13">
        <f t="shared" si="11"/>
        <v>3.33575</v>
      </c>
      <c r="BA33" s="35">
        <v>4.2191999999999998</v>
      </c>
      <c r="BB33" s="14">
        <f>AW33-X155</f>
        <v>-5.2640853424746785</v>
      </c>
      <c r="BC33" s="14">
        <f>(BB33/X155)*100</f>
        <v>-100.07991330505996</v>
      </c>
      <c r="BD33" s="32">
        <f>1000*(BB33/AX33)/X155</f>
        <v>-0.97950613547264131</v>
      </c>
      <c r="BE33" s="32" t="e">
        <f>1000*(BB33/AX33)/#REF!</f>
        <v>#REF!</v>
      </c>
      <c r="BF33" s="35"/>
      <c r="BG33" s="35"/>
      <c r="BH33" s="9">
        <v>43055</v>
      </c>
      <c r="BI33" s="8">
        <v>24.6</v>
      </c>
      <c r="BJ33" s="8">
        <v>33.1</v>
      </c>
      <c r="BK33" s="8">
        <v>17.517600000000002</v>
      </c>
      <c r="BL33" s="1">
        <v>1.6052999999999999</v>
      </c>
      <c r="BM33" s="1">
        <v>3.8800000000000001E-2</v>
      </c>
      <c r="BN33" s="4">
        <v>3.6356999999999999</v>
      </c>
      <c r="BO33" s="4">
        <v>0.82509999999999994</v>
      </c>
      <c r="BP33" s="9">
        <v>43082</v>
      </c>
      <c r="BQ33" s="8">
        <v>22.1</v>
      </c>
      <c r="BR33" s="8">
        <v>34.200000000000003</v>
      </c>
      <c r="BS33" s="8">
        <v>17.359200000000001</v>
      </c>
      <c r="BT33" s="1">
        <v>1.7602</v>
      </c>
      <c r="BU33" s="1"/>
      <c r="BV33" s="4">
        <v>3.5737999999999999</v>
      </c>
      <c r="BW33" s="9">
        <v>43084</v>
      </c>
      <c r="BX33" s="8">
        <v>22.1</v>
      </c>
      <c r="BY33" s="8">
        <v>34.1</v>
      </c>
      <c r="BZ33" s="8">
        <v>17.515999999999998</v>
      </c>
      <c r="CA33" s="1">
        <v>1.7645999999999999</v>
      </c>
      <c r="CB33" s="8">
        <v>4.4000000000000003E-3</v>
      </c>
      <c r="CC33" s="9">
        <v>43116</v>
      </c>
      <c r="CD33" s="3">
        <v>23.1</v>
      </c>
      <c r="CE33" s="3">
        <v>34.799999999999997</v>
      </c>
      <c r="CF33" s="3">
        <v>17.513100000000001</v>
      </c>
      <c r="CG33" s="2">
        <v>1.9255</v>
      </c>
      <c r="CH33" s="8">
        <v>0.16089999999999999</v>
      </c>
      <c r="CI33" s="8">
        <v>9.1181999999999999</v>
      </c>
      <c r="CJ33" s="8">
        <v>2.8494000000000002</v>
      </c>
      <c r="CK33" s="9">
        <v>43129</v>
      </c>
      <c r="CL33" s="8">
        <v>26.5</v>
      </c>
      <c r="CM33" s="8">
        <v>35.4</v>
      </c>
      <c r="CN33" s="8">
        <v>17.514800000000001</v>
      </c>
      <c r="CO33" s="8">
        <v>1.9604999999999999</v>
      </c>
      <c r="CP33" s="8">
        <v>26</v>
      </c>
      <c r="CQ33" s="8">
        <v>35.5</v>
      </c>
      <c r="CR33" s="8">
        <v>17.5167</v>
      </c>
      <c r="CS33" s="8">
        <v>1.9591000000000001</v>
      </c>
      <c r="CT33" s="1"/>
      <c r="CU33" s="8">
        <v>-1.4E-3</v>
      </c>
      <c r="CV33" s="8">
        <v>3.5000000000000003E-2</v>
      </c>
      <c r="CW33" s="8">
        <v>1.8177000000000001</v>
      </c>
      <c r="CX33" s="8">
        <v>1.3982382198429999</v>
      </c>
      <c r="CY33" s="9">
        <v>43145</v>
      </c>
      <c r="CZ33" s="8">
        <v>29.3</v>
      </c>
      <c r="DA33" s="8">
        <v>35</v>
      </c>
      <c r="DB33" s="8">
        <v>17.5137</v>
      </c>
      <c r="DC33" s="8">
        <v>1.9670000000000001</v>
      </c>
      <c r="DD33" s="8">
        <v>7.9000000000000008E-3</v>
      </c>
      <c r="DE33" s="8">
        <v>0.4032</v>
      </c>
      <c r="DF33" s="8">
        <v>0.252</v>
      </c>
      <c r="DG33" s="8"/>
      <c r="DH33" s="9">
        <v>43154</v>
      </c>
      <c r="DI33" s="8">
        <v>28.8</v>
      </c>
      <c r="DJ33" s="8">
        <v>37.1</v>
      </c>
      <c r="DK33" s="8">
        <v>17.513200000000001</v>
      </c>
      <c r="DL33" s="8">
        <v>1.9375</v>
      </c>
      <c r="DM33" s="8">
        <v>-2.9499999999999998E-2</v>
      </c>
      <c r="DN33" s="8">
        <v>-1.4997</v>
      </c>
      <c r="DO33" s="8">
        <v>-1.6664000000000001</v>
      </c>
      <c r="DP33" s="8" t="s">
        <v>52</v>
      </c>
      <c r="DQ33" s="8" t="s">
        <v>40</v>
      </c>
      <c r="DR33" s="8" t="s">
        <v>40</v>
      </c>
      <c r="DS33" s="8" t="s">
        <v>40</v>
      </c>
      <c r="DT33" s="8" t="s">
        <v>40</v>
      </c>
      <c r="DU33" s="8" t="s">
        <v>40</v>
      </c>
      <c r="DV33" s="8"/>
      <c r="DW33" s="8" t="s">
        <v>40</v>
      </c>
      <c r="DX33" s="8" t="s">
        <v>40</v>
      </c>
      <c r="DY33" s="8" t="s">
        <v>40</v>
      </c>
      <c r="DZ33" s="8"/>
    </row>
    <row r="34" spans="1:130">
      <c r="A34" s="3">
        <v>158</v>
      </c>
      <c r="B34" s="3" t="s">
        <v>45</v>
      </c>
      <c r="C34" s="3" t="s">
        <v>50</v>
      </c>
      <c r="D34" s="3" t="s">
        <v>38</v>
      </c>
      <c r="E34" s="27">
        <v>42977</v>
      </c>
      <c r="F34" s="18">
        <v>24.2</v>
      </c>
      <c r="G34" s="18">
        <v>31.7</v>
      </c>
      <c r="H34" s="18">
        <v>17.515000000000001</v>
      </c>
      <c r="I34" s="17">
        <v>3.774</v>
      </c>
      <c r="J34" s="28"/>
      <c r="K34" s="22">
        <f t="shared" si="0"/>
        <v>997.27708768547382</v>
      </c>
      <c r="L34" s="23">
        <f t="shared" si="1"/>
        <v>0.760435858711068</v>
      </c>
      <c r="M34" s="24">
        <f t="shared" si="2"/>
        <v>-4.2180659439999997E-3</v>
      </c>
      <c r="N34" s="25">
        <f t="shared" si="3"/>
        <v>1021.1155677024707</v>
      </c>
      <c r="O34" s="26">
        <f t="shared" si="4"/>
        <v>8.4800244407100216</v>
      </c>
      <c r="P34" s="13">
        <f t="shared" si="5"/>
        <v>15.477</v>
      </c>
      <c r="AL34" s="16">
        <v>4.5960000000000001</v>
      </c>
      <c r="AM34" s="16"/>
      <c r="AN34" s="16">
        <v>0</v>
      </c>
      <c r="AO34" s="27">
        <v>43047</v>
      </c>
      <c r="AP34" s="28">
        <v>24.9</v>
      </c>
      <c r="AQ34" s="28">
        <v>32.799999999999997</v>
      </c>
      <c r="AR34" s="28">
        <v>17.520399999999999</v>
      </c>
      <c r="AS34" s="16">
        <v>4.9702000000000002</v>
      </c>
      <c r="AT34" s="16"/>
      <c r="AU34" s="22">
        <f t="shared" si="6"/>
        <v>997.10069892065189</v>
      </c>
      <c r="AV34" s="23">
        <f t="shared" si="7"/>
        <v>0.75937868713470669</v>
      </c>
      <c r="AW34" s="24">
        <f t="shared" si="8"/>
        <v>-4.2033455460000002E-3</v>
      </c>
      <c r="AX34" s="25">
        <f t="shared" si="9"/>
        <v>1021.7385035242111</v>
      </c>
      <c r="AY34" s="26">
        <f t="shared" si="10"/>
        <v>11.176339152444271</v>
      </c>
      <c r="AZ34" s="13">
        <f t="shared" si="11"/>
        <v>22.056100000000001</v>
      </c>
      <c r="BA34" s="35">
        <v>3.8771</v>
      </c>
      <c r="BB34" s="14">
        <f>AW34-X156</f>
        <v>-2.4337276584336394</v>
      </c>
      <c r="BC34" s="14">
        <f>(BB34/X156)*100</f>
        <v>-100.17301105091656</v>
      </c>
      <c r="BD34" s="32">
        <f>1000*(BB34/AX34)/X156</f>
        <v>-0.98041730545924244</v>
      </c>
      <c r="BE34" s="32" t="e">
        <f>1000*(BB34/AX34)/#REF!</f>
        <v>#REF!</v>
      </c>
      <c r="BF34" s="35"/>
      <c r="BG34" s="35"/>
      <c r="BH34" s="9">
        <v>43055</v>
      </c>
      <c r="BI34" s="8">
        <v>24.6</v>
      </c>
      <c r="BJ34" s="8">
        <v>33.1</v>
      </c>
      <c r="BK34" s="8">
        <v>17.517600000000002</v>
      </c>
      <c r="BL34" s="1">
        <v>5.0932000000000004</v>
      </c>
      <c r="BM34" s="1">
        <v>0.123</v>
      </c>
      <c r="BN34" s="4">
        <v>4.1609999999999996</v>
      </c>
      <c r="BO34" s="4">
        <v>0.40160000000000001</v>
      </c>
      <c r="BP34" s="9">
        <v>43082</v>
      </c>
      <c r="BQ34" s="8">
        <v>22.1</v>
      </c>
      <c r="BR34" s="8">
        <v>34.200000000000003</v>
      </c>
      <c r="BS34" s="8">
        <v>17.359200000000001</v>
      </c>
      <c r="BT34" s="1">
        <v>5.4915000000000003</v>
      </c>
      <c r="BU34" s="1"/>
      <c r="BV34" s="4">
        <v>2.8963999999999999</v>
      </c>
      <c r="BW34" s="9">
        <v>43084</v>
      </c>
      <c r="BX34" s="8">
        <v>22.1</v>
      </c>
      <c r="BY34" s="8">
        <v>34.1</v>
      </c>
      <c r="BZ34" s="8">
        <v>17.515999999999998</v>
      </c>
      <c r="CA34" s="1">
        <v>5.4886999999999997</v>
      </c>
      <c r="CB34" s="8">
        <v>-2.800000000001E-3</v>
      </c>
      <c r="CC34" s="9">
        <v>43116</v>
      </c>
      <c r="CD34" s="3">
        <v>23.1</v>
      </c>
      <c r="CE34" s="3">
        <v>34.799999999999997</v>
      </c>
      <c r="CF34" s="3">
        <v>17.513100000000001</v>
      </c>
      <c r="CG34" s="2">
        <v>5.8440000000000003</v>
      </c>
      <c r="CH34" s="8">
        <v>0.3553</v>
      </c>
      <c r="CI34" s="8">
        <v>6.4733000000000001</v>
      </c>
      <c r="CJ34" s="8">
        <v>2.0228999999999999</v>
      </c>
      <c r="CK34" s="9">
        <v>43129</v>
      </c>
      <c r="CL34" s="8">
        <v>26.5</v>
      </c>
      <c r="CM34" s="8">
        <v>35.4</v>
      </c>
      <c r="CN34" s="8">
        <v>17.514800000000001</v>
      </c>
      <c r="CO34" s="8">
        <v>5.9703999999999997</v>
      </c>
      <c r="CP34" s="8">
        <v>26</v>
      </c>
      <c r="CQ34" s="8">
        <v>35.5</v>
      </c>
      <c r="CR34" s="8">
        <v>17.5167</v>
      </c>
      <c r="CS34" s="8">
        <v>5.9515000000000002</v>
      </c>
      <c r="CT34" s="1"/>
      <c r="CU34" s="8">
        <v>-1.89E-2</v>
      </c>
      <c r="CV34" s="8">
        <v>0.12640000000000001</v>
      </c>
      <c r="CW34" s="8">
        <v>2.1629</v>
      </c>
      <c r="CX34" s="8">
        <v>1.6637708629495001</v>
      </c>
      <c r="CY34" s="8" t="s">
        <v>39</v>
      </c>
      <c r="CZ34" s="8" t="s">
        <v>40</v>
      </c>
      <c r="DA34" s="8" t="s">
        <v>40</v>
      </c>
      <c r="DB34" s="8" t="s">
        <v>40</v>
      </c>
      <c r="DC34" s="8" t="s">
        <v>40</v>
      </c>
      <c r="DD34" s="8" t="s">
        <v>40</v>
      </c>
      <c r="DE34" s="8" t="s">
        <v>40</v>
      </c>
      <c r="DF34" s="8" t="s">
        <v>40</v>
      </c>
      <c r="DG34" s="8" t="s">
        <v>40</v>
      </c>
      <c r="DH34" s="8" t="s">
        <v>40</v>
      </c>
      <c r="DI34" s="8" t="s">
        <v>40</v>
      </c>
      <c r="DJ34" s="8" t="s">
        <v>40</v>
      </c>
      <c r="DK34" s="8" t="s">
        <v>40</v>
      </c>
      <c r="DL34" s="8" t="s">
        <v>40</v>
      </c>
      <c r="DM34" s="8" t="s">
        <v>40</v>
      </c>
      <c r="DN34" s="8" t="s">
        <v>40</v>
      </c>
      <c r="DO34" s="8" t="s">
        <v>40</v>
      </c>
      <c r="DP34" s="8" t="s">
        <v>40</v>
      </c>
      <c r="DQ34" s="8" t="s">
        <v>40</v>
      </c>
      <c r="DR34" s="8" t="s">
        <v>40</v>
      </c>
      <c r="DS34" s="8" t="s">
        <v>40</v>
      </c>
      <c r="DT34" s="8" t="s">
        <v>40</v>
      </c>
      <c r="DU34" s="8" t="s">
        <v>40</v>
      </c>
      <c r="DV34" s="8"/>
      <c r="DW34" s="8" t="s">
        <v>40</v>
      </c>
      <c r="DX34" s="8" t="s">
        <v>40</v>
      </c>
      <c r="DY34" s="8" t="s">
        <v>40</v>
      </c>
      <c r="DZ34" s="8"/>
    </row>
    <row r="35" spans="1:130">
      <c r="A35" s="3">
        <v>249</v>
      </c>
      <c r="B35" s="3" t="s">
        <v>45</v>
      </c>
      <c r="C35" s="3" t="s">
        <v>50</v>
      </c>
      <c r="D35" s="3" t="s">
        <v>38</v>
      </c>
      <c r="E35" s="27">
        <v>42977</v>
      </c>
      <c r="F35" s="18">
        <v>23.9</v>
      </c>
      <c r="G35" s="18">
        <v>31.8</v>
      </c>
      <c r="H35" s="18">
        <v>17.515999999999998</v>
      </c>
      <c r="I35" s="17">
        <v>2.089</v>
      </c>
      <c r="J35" s="28"/>
      <c r="K35" s="22">
        <f t="shared" si="0"/>
        <v>997.35123703333397</v>
      </c>
      <c r="L35" s="23">
        <f t="shared" si="1"/>
        <v>0.76089952447632669</v>
      </c>
      <c r="M35" s="24">
        <f t="shared" si="2"/>
        <v>-4.2248710660000004E-3</v>
      </c>
      <c r="N35" s="25">
        <f t="shared" si="3"/>
        <v>1021.2787876796716</v>
      </c>
      <c r="O35" s="26">
        <f t="shared" si="4"/>
        <v>4.6948337751094096</v>
      </c>
      <c r="P35" s="13">
        <f t="shared" si="5"/>
        <v>6.2094999999999994</v>
      </c>
      <c r="AL35" s="16">
        <v>2.5720000000000001</v>
      </c>
      <c r="AM35" s="16"/>
      <c r="AN35" s="16">
        <v>3.0000000000000001E-3</v>
      </c>
      <c r="AO35" s="27">
        <v>43047</v>
      </c>
      <c r="AP35" s="28">
        <v>24.9</v>
      </c>
      <c r="AQ35" s="28">
        <v>32.799999999999997</v>
      </c>
      <c r="AR35" s="28">
        <v>17.520399999999999</v>
      </c>
      <c r="AS35" s="16">
        <v>2.8130000000000002</v>
      </c>
      <c r="AT35" s="16"/>
      <c r="AU35" s="22">
        <f t="shared" si="6"/>
        <v>997.10069892065189</v>
      </c>
      <c r="AV35" s="23">
        <f t="shared" si="7"/>
        <v>0.75937868713470669</v>
      </c>
      <c r="AW35" s="24">
        <f t="shared" si="8"/>
        <v>-4.2033455460000002E-3</v>
      </c>
      <c r="AX35" s="25">
        <f t="shared" si="9"/>
        <v>1021.7385035242111</v>
      </c>
      <c r="AY35" s="26">
        <f t="shared" si="10"/>
        <v>6.3255084374523634</v>
      </c>
      <c r="AZ35" s="13">
        <f t="shared" si="11"/>
        <v>10.191500000000001</v>
      </c>
      <c r="BA35" s="35">
        <v>4.4619999999999997</v>
      </c>
      <c r="BB35" s="14">
        <f>AW35-X157</f>
        <v>-3.5818580007227649</v>
      </c>
      <c r="BC35" s="14">
        <f>(BB35/X157)*100</f>
        <v>-100.11748885655909</v>
      </c>
      <c r="BD35" s="32">
        <f>1000*(BB35/AX35)/X157</f>
        <v>-0.97987389641508915</v>
      </c>
      <c r="BE35" s="32" t="e">
        <f>1000*(BB35/AX35)/#REF!</f>
        <v>#REF!</v>
      </c>
      <c r="BF35" s="35"/>
      <c r="BG35" s="35"/>
      <c r="BH35" s="9">
        <v>43055</v>
      </c>
      <c r="BI35" s="8">
        <v>24.6</v>
      </c>
      <c r="BJ35" s="8">
        <v>33.1</v>
      </c>
      <c r="BK35" s="8">
        <v>17.517600000000002</v>
      </c>
      <c r="BL35" s="1">
        <v>2.8837000000000002</v>
      </c>
      <c r="BM35" s="1">
        <v>7.0699999999999999E-2</v>
      </c>
      <c r="BN35" s="4">
        <v>4.6048999999999998</v>
      </c>
      <c r="BO35" s="4">
        <v>0.20219999999999999</v>
      </c>
      <c r="BP35" s="9">
        <v>43082</v>
      </c>
      <c r="BQ35" s="8">
        <v>22.1</v>
      </c>
      <c r="BR35" s="8">
        <v>34.200000000000003</v>
      </c>
      <c r="BS35" s="8">
        <v>17.359200000000001</v>
      </c>
      <c r="BT35" s="1">
        <v>3.1758999999999999</v>
      </c>
      <c r="BU35" s="1"/>
      <c r="BV35" s="4">
        <v>3.7528999999999999</v>
      </c>
      <c r="BW35" s="9">
        <v>43084</v>
      </c>
      <c r="BX35" s="8">
        <v>22.1</v>
      </c>
      <c r="BY35" s="8">
        <v>34.1</v>
      </c>
      <c r="BZ35" s="8">
        <v>17.515999999999998</v>
      </c>
      <c r="CA35" s="1">
        <v>3.1858</v>
      </c>
      <c r="CB35" s="8">
        <v>9.9000000000000008E-3</v>
      </c>
      <c r="CC35" s="9">
        <v>43116</v>
      </c>
      <c r="CD35" s="3">
        <v>23.1</v>
      </c>
      <c r="CE35" s="3">
        <v>34.799999999999997</v>
      </c>
      <c r="CF35" s="3">
        <v>17.513100000000001</v>
      </c>
      <c r="CG35" s="2">
        <v>3.4279000000000002</v>
      </c>
      <c r="CH35" s="8">
        <v>0.24210000000000001</v>
      </c>
      <c r="CI35" s="8">
        <v>7.5993000000000004</v>
      </c>
      <c r="CJ35" s="8">
        <v>2.3748</v>
      </c>
      <c r="CK35" s="9">
        <v>43129</v>
      </c>
      <c r="CL35" s="8">
        <v>26.5</v>
      </c>
      <c r="CM35" s="8">
        <v>35.4</v>
      </c>
      <c r="CN35" s="8">
        <v>17.514800000000001</v>
      </c>
      <c r="CO35" s="8">
        <v>3.4916</v>
      </c>
      <c r="CP35" s="8">
        <v>26</v>
      </c>
      <c r="CQ35" s="8">
        <v>35.5</v>
      </c>
      <c r="CR35" s="8">
        <v>17.5167</v>
      </c>
      <c r="CS35" s="8">
        <v>3.4821</v>
      </c>
      <c r="CT35" s="1"/>
      <c r="CU35" s="8">
        <v>-9.4999999999999998E-3</v>
      </c>
      <c r="CV35" s="8">
        <v>6.3700000000000007E-2</v>
      </c>
      <c r="CW35" s="8">
        <v>1.8583000000000001</v>
      </c>
      <c r="CX35" s="8">
        <v>1.4294465999591599</v>
      </c>
      <c r="CY35" s="9">
        <v>43145</v>
      </c>
      <c r="CZ35" s="8">
        <v>29.3</v>
      </c>
      <c r="DA35" s="8">
        <v>35</v>
      </c>
      <c r="DB35" s="8">
        <v>17.5137</v>
      </c>
      <c r="DC35" s="8">
        <v>3.5190999999999999</v>
      </c>
      <c r="DD35" s="8">
        <v>3.6999999999999998E-2</v>
      </c>
      <c r="DE35" s="8">
        <v>1.0626</v>
      </c>
      <c r="DF35" s="8">
        <v>0.66410000000000002</v>
      </c>
      <c r="DG35" s="8"/>
      <c r="DH35" s="9">
        <v>43154</v>
      </c>
      <c r="DI35" s="8">
        <v>28.8</v>
      </c>
      <c r="DJ35" s="8">
        <v>37.1</v>
      </c>
      <c r="DK35" s="8">
        <v>17.513200000000001</v>
      </c>
      <c r="DL35" s="8" t="s">
        <v>42</v>
      </c>
      <c r="DM35" s="8"/>
      <c r="DN35" s="8"/>
      <c r="DO35" s="8"/>
      <c r="DP35" s="8"/>
      <c r="DQ35" s="8" t="s">
        <v>40</v>
      </c>
      <c r="DR35" s="8" t="s">
        <v>40</v>
      </c>
      <c r="DS35" s="8" t="s">
        <v>40</v>
      </c>
      <c r="DT35" s="8" t="s">
        <v>40</v>
      </c>
      <c r="DU35" s="8" t="s">
        <v>40</v>
      </c>
      <c r="DV35" s="8"/>
      <c r="DW35" s="8" t="s">
        <v>40</v>
      </c>
      <c r="DX35" s="8" t="s">
        <v>40</v>
      </c>
      <c r="DY35" s="8" t="s">
        <v>40</v>
      </c>
      <c r="DZ35" s="8"/>
    </row>
    <row r="36" spans="1:130">
      <c r="A36" s="3">
        <v>164</v>
      </c>
      <c r="B36" s="3" t="s">
        <v>46</v>
      </c>
      <c r="C36" s="3" t="s">
        <v>50</v>
      </c>
      <c r="D36" s="3" t="s">
        <v>38</v>
      </c>
      <c r="E36" s="27">
        <v>42977</v>
      </c>
      <c r="F36" s="18">
        <v>24</v>
      </c>
      <c r="G36" s="18">
        <v>31.9</v>
      </c>
      <c r="H36" s="18">
        <v>17.516999999999999</v>
      </c>
      <c r="I36" s="17">
        <v>1.4570000000000001</v>
      </c>
      <c r="J36" s="28"/>
      <c r="K36" s="22">
        <f t="shared" si="0"/>
        <v>997.32661753089724</v>
      </c>
      <c r="L36" s="23">
        <f t="shared" si="1"/>
        <v>0.76074425760000008</v>
      </c>
      <c r="M36" s="24">
        <f t="shared" si="2"/>
        <v>-4.2225696E-3</v>
      </c>
      <c r="N36" s="25">
        <f t="shared" si="3"/>
        <v>1021.3252208670636</v>
      </c>
      <c r="O36" s="26">
        <f t="shared" si="4"/>
        <v>3.2746581039657006</v>
      </c>
      <c r="P36" s="13">
        <f t="shared" si="5"/>
        <v>2.7335000000000003</v>
      </c>
      <c r="AL36" s="16">
        <v>1.7949999999999999</v>
      </c>
      <c r="AM36" s="16"/>
      <c r="AN36" s="16">
        <v>2E-3</v>
      </c>
      <c r="AO36" s="27">
        <v>43047</v>
      </c>
      <c r="AP36" s="28">
        <v>24.9</v>
      </c>
      <c r="AQ36" s="28">
        <v>32.799999999999997</v>
      </c>
      <c r="AR36" s="28">
        <v>17.520399999999999</v>
      </c>
      <c r="AS36" s="16">
        <v>1.9309000000000001</v>
      </c>
      <c r="AT36" s="16"/>
      <c r="AU36" s="22">
        <f t="shared" si="6"/>
        <v>997.10069892065189</v>
      </c>
      <c r="AV36" s="23">
        <f t="shared" si="7"/>
        <v>0.75937868713470669</v>
      </c>
      <c r="AW36" s="24">
        <f t="shared" si="8"/>
        <v>-4.2033455460000002E-3</v>
      </c>
      <c r="AX36" s="25">
        <f t="shared" si="9"/>
        <v>1021.7385035242111</v>
      </c>
      <c r="AY36" s="26">
        <f t="shared" si="10"/>
        <v>4.3419567159177985</v>
      </c>
      <c r="AZ36" s="13">
        <f t="shared" si="11"/>
        <v>5.3399500000000009</v>
      </c>
      <c r="BA36" s="35">
        <v>3.6053000000000002</v>
      </c>
      <c r="BB36" s="14">
        <f>AW36-X158</f>
        <v>-5.6884944957939529</v>
      </c>
      <c r="BC36" s="14">
        <f>(BB36/X158)*100</f>
        <v>-100.07394669686856</v>
      </c>
      <c r="BD36" s="32">
        <f>1000*(BB36/AX36)/X158</f>
        <v>-0.97944773884600134</v>
      </c>
      <c r="BE36" s="32" t="e">
        <f>1000*(BB36/AX36)/#REF!</f>
        <v>#REF!</v>
      </c>
      <c r="BF36" s="35"/>
      <c r="BG36" s="35"/>
      <c r="BH36" s="9">
        <v>43055</v>
      </c>
      <c r="BI36" s="8">
        <v>24.6</v>
      </c>
      <c r="BJ36" s="8">
        <v>33.1</v>
      </c>
      <c r="BK36" s="8">
        <v>17.517600000000002</v>
      </c>
      <c r="BL36" s="1">
        <v>1.9601</v>
      </c>
      <c r="BM36" s="1">
        <v>2.92E-2</v>
      </c>
      <c r="BN36" s="4">
        <v>4.1837999999999997</v>
      </c>
      <c r="BO36" s="4">
        <v>0.81820000000000004</v>
      </c>
      <c r="BP36" s="9">
        <v>43082</v>
      </c>
      <c r="BQ36" s="8">
        <v>22.1</v>
      </c>
      <c r="BR36" s="8">
        <v>34.200000000000003</v>
      </c>
      <c r="BS36" s="8">
        <v>17.359200000000001</v>
      </c>
      <c r="BT36" s="1">
        <v>2.0432999999999999</v>
      </c>
      <c r="BU36" s="1"/>
      <c r="BV36" s="4">
        <v>1.5721000000000001</v>
      </c>
      <c r="BW36" s="9">
        <v>43084</v>
      </c>
      <c r="BX36" s="8">
        <v>22.1</v>
      </c>
      <c r="BY36" s="8">
        <v>34.1</v>
      </c>
      <c r="BZ36" s="8">
        <v>17.515999999999998</v>
      </c>
      <c r="CA36" s="1">
        <v>2.0358999999999998</v>
      </c>
      <c r="CB36" s="8">
        <v>-7.4000000000000003E-3</v>
      </c>
      <c r="CC36" s="9">
        <v>43116</v>
      </c>
      <c r="CD36" s="3">
        <v>23.1</v>
      </c>
      <c r="CE36" s="3">
        <v>34.799999999999997</v>
      </c>
      <c r="CF36" s="3">
        <v>17.513100000000001</v>
      </c>
      <c r="CG36" s="2">
        <v>2.0916999999999999</v>
      </c>
      <c r="CH36" s="8">
        <v>5.5800000000000002E-2</v>
      </c>
      <c r="CI36" s="8">
        <v>2.7408000000000001</v>
      </c>
      <c r="CJ36" s="8">
        <v>0.85650000000000004</v>
      </c>
      <c r="CK36" s="9">
        <v>43129</v>
      </c>
      <c r="CL36" s="8">
        <v>26.5</v>
      </c>
      <c r="CM36" s="8">
        <v>35.4</v>
      </c>
      <c r="CN36" s="8">
        <v>17.514800000000001</v>
      </c>
      <c r="CO36" s="8">
        <v>2.1097000000000001</v>
      </c>
      <c r="CP36" s="8">
        <v>26</v>
      </c>
      <c r="CQ36" s="8">
        <v>35.5</v>
      </c>
      <c r="CR36" s="8">
        <v>17.5167</v>
      </c>
      <c r="CS36" s="8">
        <v>2.1073</v>
      </c>
      <c r="CT36" s="1"/>
      <c r="CU36" s="8">
        <v>-2.3999999999999998E-3</v>
      </c>
      <c r="CV36" s="8">
        <v>1.7999999999999999E-2</v>
      </c>
      <c r="CW36" s="8">
        <v>0.86050000000000004</v>
      </c>
      <c r="CX36" s="8">
        <v>0.66195696544217797</v>
      </c>
      <c r="CY36" s="9">
        <v>43145</v>
      </c>
      <c r="CZ36" s="8">
        <v>29.3</v>
      </c>
      <c r="DA36" s="8">
        <v>35</v>
      </c>
      <c r="DB36" s="8">
        <v>17.5137</v>
      </c>
      <c r="DC36" s="8" t="s">
        <v>42</v>
      </c>
      <c r="DD36" s="8" t="s">
        <v>40</v>
      </c>
      <c r="DE36" s="8" t="s">
        <v>40</v>
      </c>
      <c r="DF36" s="8" t="s">
        <v>40</v>
      </c>
      <c r="DG36" s="8"/>
      <c r="DH36" s="9">
        <v>43154</v>
      </c>
      <c r="DI36" s="8"/>
      <c r="DJ36" s="8"/>
      <c r="DK36" s="8"/>
      <c r="DL36" s="8"/>
      <c r="DM36" s="8"/>
      <c r="DN36" s="8"/>
      <c r="DO36" s="8"/>
      <c r="DP36" s="8"/>
      <c r="DQ36" s="8" t="s">
        <v>40</v>
      </c>
      <c r="DR36" s="8" t="s">
        <v>40</v>
      </c>
      <c r="DS36" s="8" t="s">
        <v>40</v>
      </c>
      <c r="DT36" s="8" t="s">
        <v>40</v>
      </c>
      <c r="DU36" s="8" t="s">
        <v>40</v>
      </c>
      <c r="DV36" s="8"/>
      <c r="DW36" s="8" t="s">
        <v>40</v>
      </c>
      <c r="DX36" s="8" t="s">
        <v>40</v>
      </c>
      <c r="DY36" s="8" t="s">
        <v>40</v>
      </c>
      <c r="DZ36" s="8"/>
    </row>
    <row r="37" spans="1:130">
      <c r="A37" s="3">
        <v>170</v>
      </c>
      <c r="B37" s="3" t="s">
        <v>46</v>
      </c>
      <c r="C37" s="3" t="s">
        <v>50</v>
      </c>
      <c r="D37" s="3" t="s">
        <v>38</v>
      </c>
      <c r="E37" s="27">
        <v>42977</v>
      </c>
      <c r="F37" s="18">
        <v>24</v>
      </c>
      <c r="G37" s="18">
        <v>31.6</v>
      </c>
      <c r="H37" s="18">
        <v>17.515000000000001</v>
      </c>
      <c r="I37" s="17">
        <v>3.2869999999999999</v>
      </c>
      <c r="J37" s="28"/>
      <c r="K37" s="22">
        <f t="shared" si="0"/>
        <v>997.32661753089724</v>
      </c>
      <c r="L37" s="23">
        <f t="shared" si="1"/>
        <v>0.76074425760000008</v>
      </c>
      <c r="M37" s="24">
        <f t="shared" si="2"/>
        <v>-4.2225696E-3</v>
      </c>
      <c r="N37" s="25">
        <f t="shared" si="3"/>
        <v>1021.0985005999307</v>
      </c>
      <c r="O37" s="26">
        <f t="shared" si="4"/>
        <v>7.3856013262044939</v>
      </c>
      <c r="P37" s="13">
        <f t="shared" si="5"/>
        <v>12.798499999999997</v>
      </c>
      <c r="AL37" s="16">
        <v>3.9140000000000001</v>
      </c>
      <c r="AM37" s="16"/>
      <c r="AN37" s="16">
        <v>3.0000000000000001E-3</v>
      </c>
      <c r="AO37" s="27">
        <v>43047</v>
      </c>
      <c r="AP37" s="28">
        <v>24.9</v>
      </c>
      <c r="AQ37" s="28">
        <v>32.799999999999997</v>
      </c>
      <c r="AR37" s="28">
        <v>17.520399999999999</v>
      </c>
      <c r="AS37" s="16">
        <v>4.1589</v>
      </c>
      <c r="AT37" s="16"/>
      <c r="AU37" s="22">
        <f t="shared" si="6"/>
        <v>997.10069892065189</v>
      </c>
      <c r="AV37" s="23">
        <f t="shared" si="7"/>
        <v>0.75937868713470669</v>
      </c>
      <c r="AW37" s="24">
        <f t="shared" si="8"/>
        <v>-4.2033455460000002E-3</v>
      </c>
      <c r="AX37" s="25">
        <f t="shared" si="9"/>
        <v>1021.7385035242111</v>
      </c>
      <c r="AY37" s="26">
        <f t="shared" si="10"/>
        <v>9.3519932600499942</v>
      </c>
      <c r="AZ37" s="13">
        <f t="shared" si="11"/>
        <v>17.59395</v>
      </c>
      <c r="BA37" s="35">
        <v>2.9794999999999998</v>
      </c>
      <c r="BB37" s="14">
        <f>AW37-X159</f>
        <v>-2.2555679493408447</v>
      </c>
      <c r="BC37" s="14">
        <f>(BB37/X159)*100</f>
        <v>-100.18670212452105</v>
      </c>
      <c r="BD37" s="32">
        <f>1000*(BB37/AX37)/X159</f>
        <v>-0.98055130328312068</v>
      </c>
      <c r="BE37" s="32" t="e">
        <f>1000*(BB37/AX37)/#REF!</f>
        <v>#REF!</v>
      </c>
      <c r="BF37" s="35"/>
      <c r="BG37" s="35"/>
      <c r="BH37" s="9">
        <v>43055</v>
      </c>
      <c r="BI37" s="8">
        <v>24.6</v>
      </c>
      <c r="BJ37" s="8">
        <v>33.1</v>
      </c>
      <c r="BK37" s="8">
        <v>17.517600000000002</v>
      </c>
      <c r="BL37" s="1">
        <v>4.2282999999999999</v>
      </c>
      <c r="BM37" s="1">
        <v>6.9400000000000003E-2</v>
      </c>
      <c r="BN37" s="4">
        <v>3.4455</v>
      </c>
      <c r="BO37" s="4">
        <v>0.65900000000000003</v>
      </c>
      <c r="BP37" s="9">
        <v>43082</v>
      </c>
      <c r="BQ37" s="8">
        <v>22.1</v>
      </c>
      <c r="BR37" s="8">
        <v>34.200000000000003</v>
      </c>
      <c r="BS37" s="8">
        <v>17.359200000000001</v>
      </c>
      <c r="BT37" s="1">
        <v>4.4324000000000003</v>
      </c>
      <c r="BU37" s="1"/>
      <c r="BV37" s="4">
        <v>1.7878000000000001</v>
      </c>
      <c r="BW37" s="9">
        <v>43084</v>
      </c>
      <c r="BX37" s="8">
        <v>22.1</v>
      </c>
      <c r="BY37" s="8">
        <v>34.1</v>
      </c>
      <c r="BZ37" s="8">
        <v>17.515999999999998</v>
      </c>
      <c r="CA37" s="1">
        <v>4.4267000000000003</v>
      </c>
      <c r="CB37" s="8">
        <v>-5.7000000000000002E-3</v>
      </c>
      <c r="CC37" s="9">
        <v>43116</v>
      </c>
      <c r="CD37" s="3">
        <v>23.1</v>
      </c>
      <c r="CE37" s="3">
        <v>34.799999999999997</v>
      </c>
      <c r="CF37" s="3">
        <v>17.513100000000001</v>
      </c>
      <c r="CG37" s="2">
        <v>4.617</v>
      </c>
      <c r="CH37" s="8">
        <v>0.1903</v>
      </c>
      <c r="CI37" s="8">
        <v>4.2988999999999997</v>
      </c>
      <c r="CJ37" s="8">
        <v>1.3433999999999999</v>
      </c>
      <c r="CK37" s="9">
        <v>43129</v>
      </c>
      <c r="CL37" s="8">
        <v>26.5</v>
      </c>
      <c r="CM37" s="8">
        <v>35.4</v>
      </c>
      <c r="CN37" s="8">
        <v>17.514800000000001</v>
      </c>
      <c r="CO37" s="8">
        <v>4.6767000000000003</v>
      </c>
      <c r="CP37" s="8">
        <v>26</v>
      </c>
      <c r="CQ37" s="8">
        <v>35.5</v>
      </c>
      <c r="CR37" s="8">
        <v>17.5167</v>
      </c>
      <c r="CS37" s="8">
        <v>4.6622000000000003</v>
      </c>
      <c r="CT37" s="1"/>
      <c r="CU37" s="8">
        <v>-1.4500000000000001E-2</v>
      </c>
      <c r="CV37" s="8">
        <v>5.9700000000000003E-2</v>
      </c>
      <c r="CW37" s="8">
        <v>1.2929999999999999</v>
      </c>
      <c r="CX37" s="8">
        <v>0.99465187184485904</v>
      </c>
      <c r="CY37" s="9">
        <v>43145</v>
      </c>
      <c r="CZ37" s="8">
        <v>29.3</v>
      </c>
      <c r="DA37" s="8">
        <v>35</v>
      </c>
      <c r="DB37" s="8">
        <v>17.5137</v>
      </c>
      <c r="DC37" s="8">
        <v>4.6829999999999998</v>
      </c>
      <c r="DD37" s="8">
        <v>2.0799999999999999E-2</v>
      </c>
      <c r="DE37" s="8">
        <v>0.4461</v>
      </c>
      <c r="DF37" s="8">
        <v>0.27879999999999999</v>
      </c>
      <c r="DG37" s="8"/>
      <c r="DH37" s="9">
        <v>43154</v>
      </c>
      <c r="DI37" s="8"/>
      <c r="DJ37" s="8"/>
      <c r="DK37" s="8"/>
      <c r="DL37" s="8"/>
      <c r="DM37" s="8"/>
      <c r="DN37" s="8"/>
      <c r="DO37" s="8"/>
      <c r="DP37" s="8"/>
      <c r="DQ37" s="8" t="s">
        <v>40</v>
      </c>
      <c r="DR37" s="8" t="s">
        <v>40</v>
      </c>
      <c r="DS37" s="8" t="s">
        <v>40</v>
      </c>
      <c r="DT37" s="8" t="s">
        <v>40</v>
      </c>
      <c r="DU37" s="8" t="s">
        <v>40</v>
      </c>
      <c r="DV37" s="8"/>
      <c r="DW37" s="8" t="s">
        <v>40</v>
      </c>
      <c r="DX37" s="8" t="s">
        <v>40</v>
      </c>
      <c r="DY37" s="8" t="s">
        <v>40</v>
      </c>
      <c r="DZ37" s="8"/>
    </row>
    <row r="38" spans="1:130">
      <c r="A38" s="3">
        <v>262</v>
      </c>
      <c r="B38" s="3" t="s">
        <v>46</v>
      </c>
      <c r="C38" s="3" t="s">
        <v>50</v>
      </c>
      <c r="D38" s="3" t="s">
        <v>38</v>
      </c>
      <c r="E38" s="27">
        <v>42977</v>
      </c>
      <c r="F38" s="18">
        <v>23.7</v>
      </c>
      <c r="G38" s="18">
        <v>31.7</v>
      </c>
      <c r="H38" s="18">
        <v>17.521999999999998</v>
      </c>
      <c r="I38" s="17">
        <v>3.7090000000000001</v>
      </c>
      <c r="J38" s="28"/>
      <c r="K38" s="22">
        <f t="shared" si="0"/>
        <v>997.40018425598942</v>
      </c>
      <c r="L38" s="23">
        <f t="shared" si="1"/>
        <v>0.76121220240660681</v>
      </c>
      <c r="M38" s="24">
        <f t="shared" si="2"/>
        <v>-4.2295732740000001E-3</v>
      </c>
      <c r="N38" s="25">
        <f t="shared" si="3"/>
        <v>1021.2612205430163</v>
      </c>
      <c r="O38" s="26">
        <f t="shared" si="4"/>
        <v>8.3354546910875378</v>
      </c>
      <c r="P38" s="13">
        <f t="shared" si="5"/>
        <v>15.119499999999999</v>
      </c>
      <c r="AL38" s="16">
        <v>4.08</v>
      </c>
      <c r="AM38" s="16"/>
      <c r="AN38" s="16">
        <v>8.0000000000000002E-3</v>
      </c>
      <c r="AO38" s="27">
        <v>43047</v>
      </c>
      <c r="AP38" s="28">
        <v>24.9</v>
      </c>
      <c r="AQ38" s="28">
        <v>32.799999999999997</v>
      </c>
      <c r="AR38" s="28">
        <v>17.520399999999999</v>
      </c>
      <c r="AS38" s="16">
        <v>4.2896000000000001</v>
      </c>
      <c r="AT38" s="16"/>
      <c r="AU38" s="22">
        <f t="shared" si="6"/>
        <v>997.10069892065189</v>
      </c>
      <c r="AV38" s="23">
        <f t="shared" si="7"/>
        <v>0.75937868713470669</v>
      </c>
      <c r="AW38" s="24">
        <f t="shared" si="8"/>
        <v>-4.2033455460000002E-3</v>
      </c>
      <c r="AX38" s="25">
        <f t="shared" si="9"/>
        <v>1021.7385035242111</v>
      </c>
      <c r="AY38" s="26">
        <f t="shared" si="10"/>
        <v>9.6458944163866533</v>
      </c>
      <c r="AZ38" s="13">
        <f t="shared" si="11"/>
        <v>18.312799999999999</v>
      </c>
      <c r="BA38" s="35">
        <v>2.4462999999999999</v>
      </c>
      <c r="BB38" s="14">
        <f>AW38-X160</f>
        <v>-1.1462601953932903</v>
      </c>
      <c r="BC38" s="14">
        <f>(BB38/X160)*100</f>
        <v>-100.36805046496258</v>
      </c>
      <c r="BD38" s="32">
        <f>1000*(BB38/AX38)/X160</f>
        <v>-0.98232620302327933</v>
      </c>
      <c r="BE38" s="32" t="e">
        <f>1000*(BB38/AX38)/#REF!</f>
        <v>#REF!</v>
      </c>
      <c r="BF38" s="35"/>
      <c r="BG38" s="35"/>
      <c r="BH38" s="9">
        <v>43055</v>
      </c>
      <c r="BI38" s="8">
        <v>24.6</v>
      </c>
      <c r="BJ38" s="8">
        <v>33.1</v>
      </c>
      <c r="BK38" s="8">
        <v>17.517600000000002</v>
      </c>
      <c r="BL38" s="1">
        <v>4.3434999999999997</v>
      </c>
      <c r="BM38" s="1">
        <v>5.3900000000000003E-2</v>
      </c>
      <c r="BN38" s="4">
        <v>2.2658</v>
      </c>
      <c r="BO38" s="4">
        <v>0.25519999999999998</v>
      </c>
      <c r="BP38" s="9">
        <v>43082</v>
      </c>
      <c r="BQ38" s="8">
        <v>22.1</v>
      </c>
      <c r="BR38" s="8">
        <v>34.200000000000003</v>
      </c>
      <c r="BS38" s="8">
        <v>17.359200000000001</v>
      </c>
      <c r="BT38" s="1">
        <v>4.5236000000000001</v>
      </c>
      <c r="BU38" s="1"/>
      <c r="BV38" s="4">
        <v>1.5357000000000001</v>
      </c>
      <c r="BW38" s="9">
        <v>43084</v>
      </c>
      <c r="BX38" s="8">
        <v>22.1</v>
      </c>
      <c r="BY38" s="8">
        <v>34.1</v>
      </c>
      <c r="BZ38" s="8">
        <v>17.515999999999998</v>
      </c>
      <c r="CA38" s="1">
        <v>4.5109000000000004</v>
      </c>
      <c r="CB38" s="8">
        <v>-1.2699999999999999E-2</v>
      </c>
      <c r="CC38" s="9">
        <v>43116</v>
      </c>
      <c r="CD38" s="3">
        <v>23.1</v>
      </c>
      <c r="CE38" s="3">
        <v>34.799999999999997</v>
      </c>
      <c r="CF38" s="3">
        <v>17.513100000000001</v>
      </c>
      <c r="CG38" s="2">
        <v>4.6654999999999998</v>
      </c>
      <c r="CH38" s="8">
        <v>0.15459999999999999</v>
      </c>
      <c r="CI38" s="8">
        <v>3.4272999999999998</v>
      </c>
      <c r="CJ38" s="8">
        <v>1.071</v>
      </c>
      <c r="CK38" s="9">
        <v>43129</v>
      </c>
      <c r="CL38" s="8">
        <v>26.5</v>
      </c>
      <c r="CM38" s="8">
        <v>35.4</v>
      </c>
      <c r="CN38" s="8">
        <v>17.514800000000001</v>
      </c>
      <c r="CO38" s="8">
        <v>4.7343000000000002</v>
      </c>
      <c r="CP38" s="8">
        <v>26</v>
      </c>
      <c r="CQ38" s="8">
        <v>35.5</v>
      </c>
      <c r="CR38" s="8">
        <v>17.5167</v>
      </c>
      <c r="CS38" s="8">
        <v>4.7145999999999999</v>
      </c>
      <c r="CT38" s="1"/>
      <c r="CU38" s="8">
        <v>-1.9699999999999999E-2</v>
      </c>
      <c r="CV38" s="8">
        <v>6.88E-2</v>
      </c>
      <c r="CW38" s="8">
        <v>1.4746999999999999</v>
      </c>
      <c r="CX38" s="8">
        <v>1.1343495214463</v>
      </c>
      <c r="CY38" s="9">
        <v>43145</v>
      </c>
      <c r="CZ38" s="8">
        <v>29.3</v>
      </c>
      <c r="DA38" s="8">
        <v>35</v>
      </c>
      <c r="DB38" s="8">
        <v>17.5137</v>
      </c>
      <c r="DC38" s="8">
        <v>4.7449000000000003</v>
      </c>
      <c r="DD38" s="8">
        <v>3.0300000000000001E-2</v>
      </c>
      <c r="DE38" s="8">
        <v>0.64270000000000005</v>
      </c>
      <c r="DF38" s="8">
        <v>0.4017</v>
      </c>
      <c r="DG38" s="8"/>
      <c r="DH38" s="9">
        <v>43154</v>
      </c>
      <c r="DI38" s="8"/>
      <c r="DJ38" s="8"/>
      <c r="DK38" s="8"/>
      <c r="DL38" s="8"/>
      <c r="DM38" s="8"/>
      <c r="DN38" s="8"/>
      <c r="DO38" s="8"/>
      <c r="DP38" s="8"/>
      <c r="DQ38" s="8" t="s">
        <v>40</v>
      </c>
      <c r="DR38" s="8" t="s">
        <v>40</v>
      </c>
      <c r="DS38" s="8" t="s">
        <v>40</v>
      </c>
      <c r="DT38" s="8" t="s">
        <v>40</v>
      </c>
      <c r="DU38" s="8" t="s">
        <v>40</v>
      </c>
      <c r="DV38" s="8"/>
      <c r="DW38" s="8" t="s">
        <v>40</v>
      </c>
      <c r="DX38" s="8" t="s">
        <v>40</v>
      </c>
      <c r="DY38" s="8" t="s">
        <v>40</v>
      </c>
      <c r="DZ38" s="8"/>
    </row>
    <row r="39" spans="1:130">
      <c r="A39" s="3">
        <v>268</v>
      </c>
      <c r="B39" s="3" t="s">
        <v>46</v>
      </c>
      <c r="C39" s="3" t="s">
        <v>50</v>
      </c>
      <c r="D39" s="3" t="s">
        <v>38</v>
      </c>
      <c r="E39" s="27">
        <v>42977</v>
      </c>
      <c r="F39" s="18">
        <v>23.7</v>
      </c>
      <c r="G39" s="18">
        <v>31.7</v>
      </c>
      <c r="H39" s="18">
        <v>17.521999999999998</v>
      </c>
      <c r="I39" s="17">
        <v>7.4669999999999996</v>
      </c>
      <c r="J39" s="28"/>
      <c r="K39" s="22">
        <f t="shared" si="0"/>
        <v>997.40018425598942</v>
      </c>
      <c r="L39" s="23">
        <f t="shared" si="1"/>
        <v>0.76121220240660681</v>
      </c>
      <c r="M39" s="24">
        <f t="shared" si="2"/>
        <v>-4.2295732740000001E-3</v>
      </c>
      <c r="N39" s="25">
        <f t="shared" si="3"/>
        <v>1021.2612205430163</v>
      </c>
      <c r="O39" s="26">
        <f t="shared" si="4"/>
        <v>16.781029975290007</v>
      </c>
      <c r="P39" s="13">
        <f t="shared" si="5"/>
        <v>35.788499999999999</v>
      </c>
      <c r="AL39" s="16">
        <v>8.6470000000000002</v>
      </c>
      <c r="AM39" s="16"/>
      <c r="AN39" s="16">
        <v>6.0000000000000001E-3</v>
      </c>
      <c r="AO39" s="27">
        <v>43047</v>
      </c>
      <c r="AP39" s="28">
        <v>24.9</v>
      </c>
      <c r="AQ39" s="28">
        <v>32.799999999999997</v>
      </c>
      <c r="AR39" s="28">
        <v>17.520399999999999</v>
      </c>
      <c r="AS39" s="16">
        <v>9.1295999999999999</v>
      </c>
      <c r="AT39" s="16"/>
      <c r="AU39" s="22">
        <f t="shared" si="6"/>
        <v>997.10069892065189</v>
      </c>
      <c r="AV39" s="23">
        <f t="shared" si="7"/>
        <v>0.75937868713470669</v>
      </c>
      <c r="AW39" s="24">
        <f t="shared" si="8"/>
        <v>-4.2033455460000002E-3</v>
      </c>
      <c r="AX39" s="25">
        <f t="shared" si="9"/>
        <v>1021.7385035242111</v>
      </c>
      <c r="AY39" s="26">
        <f t="shared" si="10"/>
        <v>20.52945674744582</v>
      </c>
      <c r="AZ39" s="13">
        <f t="shared" si="11"/>
        <v>44.9328</v>
      </c>
      <c r="BA39" s="35">
        <v>2.6577000000000002</v>
      </c>
      <c r="BB39" s="14">
        <f>AW39-X161</f>
        <v>-1.5172926380992511</v>
      </c>
      <c r="BC39" s="14">
        <f>(BB39/X161)*100</f>
        <v>-100.27779890893993</v>
      </c>
      <c r="BD39" s="32">
        <f>1000*(BB39/AX39)/X161</f>
        <v>-0.98144288937980462</v>
      </c>
      <c r="BE39" s="32" t="e">
        <f>1000*(BB39/AX39)/#REF!</f>
        <v>#REF!</v>
      </c>
      <c r="BF39" s="35"/>
      <c r="BG39" s="35"/>
      <c r="BH39" s="9">
        <v>43055</v>
      </c>
      <c r="BI39" s="8">
        <v>24.6</v>
      </c>
      <c r="BJ39" s="8">
        <v>33.1</v>
      </c>
      <c r="BK39" s="8">
        <v>17.517600000000002</v>
      </c>
      <c r="BL39" s="1">
        <v>9.2607999999999997</v>
      </c>
      <c r="BM39" s="1">
        <v>0.13120000000000001</v>
      </c>
      <c r="BN39" s="4">
        <v>2.9496000000000002</v>
      </c>
      <c r="BO39" s="4">
        <v>0.4128</v>
      </c>
      <c r="BP39" s="9">
        <v>43082</v>
      </c>
      <c r="BQ39" s="8">
        <v>22.1</v>
      </c>
      <c r="BR39" s="8">
        <v>34.200000000000003</v>
      </c>
      <c r="BS39" s="8">
        <v>17.359200000000001</v>
      </c>
      <c r="BT39" s="1">
        <v>9.7123000000000008</v>
      </c>
      <c r="BU39" s="1"/>
      <c r="BV39" s="4">
        <v>1.8057000000000001</v>
      </c>
      <c r="BW39" s="9">
        <v>43084</v>
      </c>
      <c r="BX39" s="8">
        <v>22.1</v>
      </c>
      <c r="BY39" s="8">
        <v>34.1</v>
      </c>
      <c r="BZ39" s="8">
        <v>17.515999999999998</v>
      </c>
      <c r="CA39" s="1">
        <v>9.7114999999999991</v>
      </c>
      <c r="CB39" s="8">
        <v>-8.0000000000000004E-4</v>
      </c>
      <c r="CC39" s="9">
        <v>43116</v>
      </c>
      <c r="CD39" s="3">
        <v>23.1</v>
      </c>
      <c r="CE39" s="3">
        <v>34.799999999999997</v>
      </c>
      <c r="CF39" s="3">
        <v>17.513100000000001</v>
      </c>
      <c r="CG39" s="2">
        <v>10.1036</v>
      </c>
      <c r="CH39" s="8">
        <v>0.3921</v>
      </c>
      <c r="CI39" s="8">
        <v>4.0374999999999996</v>
      </c>
      <c r="CJ39" s="8">
        <v>1.2617</v>
      </c>
      <c r="CK39" s="9">
        <v>43129</v>
      </c>
      <c r="CL39" s="8">
        <v>26.5</v>
      </c>
      <c r="CM39" s="8">
        <v>35.4</v>
      </c>
      <c r="CN39" s="8">
        <v>17.514800000000001</v>
      </c>
      <c r="CO39" s="8">
        <v>10.2256</v>
      </c>
      <c r="CP39" s="8">
        <v>26</v>
      </c>
      <c r="CQ39" s="8">
        <v>35.5</v>
      </c>
      <c r="CR39" s="8">
        <v>17.5167</v>
      </c>
      <c r="CS39" s="8">
        <v>10.202500000000001</v>
      </c>
      <c r="CT39" s="1"/>
      <c r="CU39" s="8">
        <v>-2.3099999999999999E-2</v>
      </c>
      <c r="CV39" s="8">
        <v>0.122</v>
      </c>
      <c r="CW39" s="8">
        <v>1.2075</v>
      </c>
      <c r="CX39" s="8">
        <v>0.92883876881659799</v>
      </c>
      <c r="CY39" s="8" t="s">
        <v>39</v>
      </c>
      <c r="CZ39" s="8" t="s">
        <v>40</v>
      </c>
      <c r="DA39" s="8" t="s">
        <v>40</v>
      </c>
      <c r="DB39" s="8" t="s">
        <v>40</v>
      </c>
      <c r="DC39" s="8" t="s">
        <v>40</v>
      </c>
      <c r="DD39" s="8" t="s">
        <v>40</v>
      </c>
      <c r="DE39" s="8" t="s">
        <v>40</v>
      </c>
      <c r="DF39" s="8" t="s">
        <v>40</v>
      </c>
      <c r="DG39" s="8" t="s">
        <v>40</v>
      </c>
      <c r="DH39" s="8" t="s">
        <v>40</v>
      </c>
      <c r="DI39" s="8" t="s">
        <v>40</v>
      </c>
      <c r="DJ39" s="8" t="s">
        <v>40</v>
      </c>
      <c r="DK39" s="8" t="s">
        <v>40</v>
      </c>
      <c r="DL39" s="8" t="s">
        <v>40</v>
      </c>
      <c r="DM39" s="8" t="s">
        <v>40</v>
      </c>
      <c r="DN39" s="8" t="s">
        <v>40</v>
      </c>
      <c r="DO39" s="8" t="s">
        <v>40</v>
      </c>
      <c r="DP39" s="8" t="s">
        <v>40</v>
      </c>
      <c r="DQ39" s="8" t="s">
        <v>40</v>
      </c>
      <c r="DR39" s="8" t="s">
        <v>40</v>
      </c>
      <c r="DS39" s="8" t="s">
        <v>40</v>
      </c>
      <c r="DT39" s="8" t="s">
        <v>40</v>
      </c>
      <c r="DU39" s="8" t="s">
        <v>40</v>
      </c>
      <c r="DV39" s="8"/>
      <c r="DW39" s="8" t="s">
        <v>40</v>
      </c>
      <c r="DX39" s="8" t="s">
        <v>40</v>
      </c>
      <c r="DY39" s="8" t="s">
        <v>40</v>
      </c>
      <c r="DZ39" s="8"/>
    </row>
    <row r="40" spans="1:130">
      <c r="A40" s="3">
        <v>274</v>
      </c>
      <c r="B40" s="3" t="s">
        <v>46</v>
      </c>
      <c r="C40" s="3" t="s">
        <v>50</v>
      </c>
      <c r="D40" s="3" t="s">
        <v>38</v>
      </c>
      <c r="E40" s="27">
        <v>42977</v>
      </c>
      <c r="F40" s="18">
        <v>23.7</v>
      </c>
      <c r="G40" s="18">
        <v>31</v>
      </c>
      <c r="H40" s="18">
        <v>17.527000000000001</v>
      </c>
      <c r="I40" s="17">
        <v>1.427</v>
      </c>
      <c r="J40" s="28"/>
      <c r="K40" s="22">
        <f t="shared" si="0"/>
        <v>997.40018425598942</v>
      </c>
      <c r="L40" s="23">
        <f t="shared" si="1"/>
        <v>0.76121220240660681</v>
      </c>
      <c r="M40" s="24">
        <f t="shared" si="2"/>
        <v>-4.2295732740000001E-3</v>
      </c>
      <c r="N40" s="25">
        <f t="shared" si="3"/>
        <v>1020.7320327829005</v>
      </c>
      <c r="O40" s="26">
        <f t="shared" si="4"/>
        <v>3.2049098769465449</v>
      </c>
      <c r="P40" s="13">
        <f t="shared" si="5"/>
        <v>2.5685000000000002</v>
      </c>
      <c r="AL40" s="16">
        <v>1.885</v>
      </c>
      <c r="AM40" s="16"/>
      <c r="AN40" s="16">
        <v>3.0000000000000001E-3</v>
      </c>
      <c r="AO40" s="27">
        <v>43047</v>
      </c>
      <c r="AP40" s="28">
        <v>24.9</v>
      </c>
      <c r="AQ40" s="28">
        <v>32.799999999999997</v>
      </c>
      <c r="AR40" s="28">
        <v>17.520399999999999</v>
      </c>
      <c r="AS40" s="16">
        <v>2.0274999999999999</v>
      </c>
      <c r="AT40" s="16"/>
      <c r="AU40" s="22">
        <f t="shared" si="6"/>
        <v>997.10069892065189</v>
      </c>
      <c r="AV40" s="23">
        <f t="shared" si="7"/>
        <v>0.75937868713470669</v>
      </c>
      <c r="AW40" s="24">
        <f t="shared" si="8"/>
        <v>-4.2033455460000002E-3</v>
      </c>
      <c r="AX40" s="25">
        <f t="shared" si="9"/>
        <v>1021.7385035242111</v>
      </c>
      <c r="AY40" s="26">
        <f t="shared" si="10"/>
        <v>4.5591782285583591</v>
      </c>
      <c r="AZ40" s="13">
        <f t="shared" si="11"/>
        <v>5.871249999999999</v>
      </c>
      <c r="BA40" s="35">
        <v>3.5998000000000001</v>
      </c>
      <c r="BB40" s="14">
        <f>AW40-X162</f>
        <v>-8.231784860771592</v>
      </c>
      <c r="BC40" s="14">
        <f>(BB40/X162)*100</f>
        <v>-100.05108847038733</v>
      </c>
      <c r="BD40" s="32">
        <f>1000*(BB40/AX40)/X162</f>
        <v>-0.97922401989636387</v>
      </c>
      <c r="BE40" s="32" t="e">
        <f>1000*(BB40/AX40)/#REF!</f>
        <v>#REF!</v>
      </c>
      <c r="BF40" s="35"/>
      <c r="BG40" s="35"/>
      <c r="BH40" s="9">
        <v>43055</v>
      </c>
      <c r="BI40" s="8">
        <v>24.6</v>
      </c>
      <c r="BJ40" s="8">
        <v>33.1</v>
      </c>
      <c r="BK40" s="8">
        <v>17.517600000000002</v>
      </c>
      <c r="BL40" s="1">
        <v>2.024</v>
      </c>
      <c r="BM40" s="1">
        <v>-3.5000000000000001E-3</v>
      </c>
      <c r="BN40" s="4">
        <v>5.0964</v>
      </c>
      <c r="BO40" s="4">
        <v>2.1164999999999998</v>
      </c>
      <c r="BP40" s="9">
        <v>43082</v>
      </c>
      <c r="BQ40" s="8">
        <v>22.1</v>
      </c>
      <c r="BR40" s="8">
        <v>34.200000000000003</v>
      </c>
      <c r="BS40" s="8">
        <v>17.359200000000001</v>
      </c>
      <c r="BT40" s="1">
        <v>2.1381999999999999</v>
      </c>
      <c r="BU40" s="1"/>
      <c r="BV40" s="4">
        <v>2.0897000000000001</v>
      </c>
      <c r="BW40" s="9">
        <v>43084</v>
      </c>
      <c r="BX40" s="8">
        <v>22.1</v>
      </c>
      <c r="BY40" s="8">
        <v>34.1</v>
      </c>
      <c r="BZ40" s="8">
        <v>17.515999999999998</v>
      </c>
      <c r="CA40" s="1">
        <v>2.1246</v>
      </c>
      <c r="CB40" s="8">
        <v>-1.3599999999999999E-2</v>
      </c>
      <c r="CC40" s="9">
        <v>43116</v>
      </c>
      <c r="CD40" s="3">
        <v>23.1</v>
      </c>
      <c r="CE40" s="3">
        <v>34.799999999999997</v>
      </c>
      <c r="CF40" s="3">
        <v>17.513100000000001</v>
      </c>
      <c r="CG40" s="2">
        <v>2.2422</v>
      </c>
      <c r="CH40" s="8">
        <v>0.1176</v>
      </c>
      <c r="CI40" s="8">
        <v>5.5351999999999997</v>
      </c>
      <c r="CJ40" s="8">
        <v>1.7297</v>
      </c>
      <c r="CK40" s="9">
        <v>43129</v>
      </c>
      <c r="CL40" s="8">
        <v>26.5</v>
      </c>
      <c r="CM40" s="8">
        <v>35.4</v>
      </c>
      <c r="CN40" s="8">
        <v>17.514800000000001</v>
      </c>
      <c r="CO40" s="8">
        <v>2.2679</v>
      </c>
      <c r="CP40" s="8">
        <v>26</v>
      </c>
      <c r="CQ40" s="8">
        <v>35.5</v>
      </c>
      <c r="CR40" s="8">
        <v>17.5167</v>
      </c>
      <c r="CS40" s="8">
        <v>2.2564000000000002</v>
      </c>
      <c r="CT40" s="1"/>
      <c r="CU40" s="8">
        <v>-1.15E-2</v>
      </c>
      <c r="CV40" s="8">
        <v>2.5700000000000001E-2</v>
      </c>
      <c r="CW40" s="8">
        <v>1.1462000000000001</v>
      </c>
      <c r="CX40" s="8">
        <v>0.88168900050088395</v>
      </c>
      <c r="CY40" s="9">
        <v>43145</v>
      </c>
      <c r="CZ40" s="8">
        <v>29.3</v>
      </c>
      <c r="DA40" s="8">
        <v>35</v>
      </c>
      <c r="DB40" s="8">
        <v>17.5137</v>
      </c>
      <c r="DC40" s="8">
        <v>2.2871000000000001</v>
      </c>
      <c r="DD40" s="8">
        <v>3.0700000000000002E-2</v>
      </c>
      <c r="DE40" s="8">
        <v>1.3606</v>
      </c>
      <c r="DF40" s="8">
        <v>0.85040000000000004</v>
      </c>
      <c r="DG40" s="8"/>
      <c r="DH40" s="9">
        <v>43154</v>
      </c>
      <c r="DI40" s="8"/>
      <c r="DJ40" s="8"/>
      <c r="DK40" s="8"/>
      <c r="DL40" s="8"/>
      <c r="DM40" s="8"/>
      <c r="DN40" s="8"/>
      <c r="DO40" s="8"/>
      <c r="DP40" s="8"/>
      <c r="DQ40" s="8" t="s">
        <v>40</v>
      </c>
      <c r="DR40" s="8" t="s">
        <v>40</v>
      </c>
      <c r="DS40" s="8" t="s">
        <v>40</v>
      </c>
      <c r="DT40" s="8" t="s">
        <v>40</v>
      </c>
      <c r="DU40" s="8" t="s">
        <v>40</v>
      </c>
      <c r="DV40" s="8"/>
      <c r="DW40" s="8" t="s">
        <v>40</v>
      </c>
      <c r="DX40" s="8" t="s">
        <v>40</v>
      </c>
      <c r="DY40" s="8" t="s">
        <v>40</v>
      </c>
      <c r="DZ40" s="8"/>
    </row>
    <row r="41" spans="1:130">
      <c r="A41" s="3">
        <v>106</v>
      </c>
      <c r="B41" s="3" t="s">
        <v>48</v>
      </c>
      <c r="C41" s="3" t="s">
        <v>50</v>
      </c>
      <c r="D41" s="3" t="s">
        <v>38</v>
      </c>
      <c r="E41" s="27">
        <v>42977</v>
      </c>
      <c r="F41" s="18">
        <v>24.3</v>
      </c>
      <c r="G41" s="18">
        <v>31.7</v>
      </c>
      <c r="H41" s="18">
        <v>17.515000000000001</v>
      </c>
      <c r="I41" s="17">
        <v>2.1669999999999998</v>
      </c>
      <c r="J41" s="28"/>
      <c r="K41" s="22">
        <f t="shared" si="0"/>
        <v>997.25217771670884</v>
      </c>
      <c r="L41" s="23">
        <f t="shared" si="1"/>
        <v>0.76028272301154676</v>
      </c>
      <c r="M41" s="24">
        <f t="shared" si="2"/>
        <v>-4.2158637539999998E-3</v>
      </c>
      <c r="N41" s="25">
        <f t="shared" si="3"/>
        <v>1021.0861963783011</v>
      </c>
      <c r="O41" s="26">
        <f t="shared" si="4"/>
        <v>4.8689861892252857</v>
      </c>
      <c r="P41" s="13">
        <f t="shared" si="5"/>
        <v>6.6384999999999978</v>
      </c>
      <c r="AL41" s="16">
        <v>2.677</v>
      </c>
      <c r="AM41" s="16"/>
      <c r="AN41" s="16">
        <v>0.183</v>
      </c>
      <c r="AO41" s="27">
        <v>43047</v>
      </c>
      <c r="AP41" s="28">
        <v>24.9</v>
      </c>
      <c r="AQ41" s="28">
        <v>32.799999999999997</v>
      </c>
      <c r="AR41" s="28">
        <v>17.520399999999999</v>
      </c>
      <c r="AS41" s="16">
        <v>2.8489</v>
      </c>
      <c r="AT41" s="16"/>
      <c r="AU41" s="22">
        <f t="shared" si="6"/>
        <v>997.10069892065189</v>
      </c>
      <c r="AV41" s="23">
        <f t="shared" si="7"/>
        <v>0.75937868713470669</v>
      </c>
      <c r="AW41" s="24">
        <f t="shared" si="8"/>
        <v>-4.2033455460000002E-3</v>
      </c>
      <c r="AX41" s="25">
        <f t="shared" si="9"/>
        <v>1021.7385035242111</v>
      </c>
      <c r="AY41" s="26">
        <f t="shared" si="10"/>
        <v>6.4062356869740622</v>
      </c>
      <c r="AZ41" s="13">
        <f t="shared" si="11"/>
        <v>10.388950000000001</v>
      </c>
      <c r="BA41" s="35">
        <v>3.0577999999999999</v>
      </c>
      <c r="BB41" s="14">
        <f>AW41-X163</f>
        <v>-4.7830918034880616</v>
      </c>
      <c r="BC41" s="14">
        <f>(BB41/X163)*100</f>
        <v>-100.08795655272127</v>
      </c>
      <c r="BD41" s="32">
        <f>1000*(BB41/AX41)/X163</f>
        <v>-0.97958485666826578</v>
      </c>
      <c r="BE41" s="32" t="e">
        <f>1000*(BB41/AX41)/#REF!</f>
        <v>#REF!</v>
      </c>
      <c r="BF41" s="35"/>
      <c r="BG41" s="35"/>
      <c r="BH41" s="9">
        <v>43055</v>
      </c>
      <c r="BI41" s="8">
        <v>23.9</v>
      </c>
      <c r="BJ41" s="8">
        <v>33.1</v>
      </c>
      <c r="BK41" s="8">
        <v>17.520099999999999</v>
      </c>
      <c r="BL41" s="1">
        <v>2.9041000000000001</v>
      </c>
      <c r="BM41" s="1">
        <v>5.5199999999999999E-2</v>
      </c>
      <c r="BN41" s="4">
        <v>4.7920999999999996</v>
      </c>
      <c r="BO41" s="4">
        <v>2.4527000000000001</v>
      </c>
      <c r="BP41" s="9">
        <v>43082</v>
      </c>
      <c r="BQ41" s="8">
        <v>22.1</v>
      </c>
      <c r="BR41" s="8">
        <v>34.200000000000003</v>
      </c>
      <c r="BS41" s="8">
        <v>17.359200000000001</v>
      </c>
      <c r="BT41" s="1">
        <v>3.1505999999999998</v>
      </c>
      <c r="BU41" s="1"/>
      <c r="BV41" s="4">
        <v>3.1436999999999999</v>
      </c>
      <c r="BW41" s="9">
        <v>43084</v>
      </c>
      <c r="BX41" s="8">
        <v>22.5</v>
      </c>
      <c r="BY41" s="8">
        <v>34</v>
      </c>
      <c r="BZ41" s="8">
        <v>17.5122</v>
      </c>
      <c r="CA41" s="1">
        <v>3.1251000000000002</v>
      </c>
      <c r="CB41" s="8">
        <v>-2.5499999999999998E-2</v>
      </c>
      <c r="CC41" s="9">
        <v>43116</v>
      </c>
      <c r="CD41" s="3">
        <v>23.1</v>
      </c>
      <c r="CE41" s="3">
        <v>34.799999999999997</v>
      </c>
      <c r="CF41" s="3">
        <v>17.513100000000001</v>
      </c>
      <c r="CG41" s="2">
        <v>3.1993</v>
      </c>
      <c r="CH41" s="8">
        <v>7.4200000000000002E-2</v>
      </c>
      <c r="CI41" s="8">
        <v>2.3742999999999999</v>
      </c>
      <c r="CJ41" s="8">
        <v>0.74199999999999999</v>
      </c>
      <c r="CK41" s="9">
        <v>43129</v>
      </c>
      <c r="CL41" s="8">
        <v>26.5</v>
      </c>
      <c r="CM41" s="8">
        <v>35.4</v>
      </c>
      <c r="CN41" s="8">
        <v>17.514800000000001</v>
      </c>
      <c r="CO41" s="8">
        <v>3.2025000000000001</v>
      </c>
      <c r="CP41" s="8">
        <v>26</v>
      </c>
      <c r="CQ41" s="8">
        <v>35.5</v>
      </c>
      <c r="CR41" s="8">
        <v>17.5167</v>
      </c>
      <c r="CS41" s="8">
        <v>3.1916000000000002</v>
      </c>
      <c r="CT41" s="1" t="s">
        <v>53</v>
      </c>
      <c r="CU41" s="8">
        <v>-1.09E-2</v>
      </c>
      <c r="CV41" s="8">
        <v>3.2000000000000002E-3</v>
      </c>
      <c r="CW41" s="8">
        <v>0.1</v>
      </c>
      <c r="CX41" s="8">
        <v>7.6939907527851001E-2</v>
      </c>
      <c r="CY41" s="9">
        <v>43145</v>
      </c>
      <c r="CZ41" s="8">
        <v>29.3</v>
      </c>
      <c r="DA41" s="8">
        <v>35</v>
      </c>
      <c r="DB41" s="8">
        <v>17.5137</v>
      </c>
      <c r="DC41" s="8">
        <v>3.1678999999999999</v>
      </c>
      <c r="DD41" s="8">
        <v>-2.3699999999999999E-2</v>
      </c>
      <c r="DE41" s="8">
        <v>-0.74260000000000004</v>
      </c>
      <c r="DF41" s="8">
        <v>-0.46410000000000001</v>
      </c>
      <c r="DG41" s="8"/>
      <c r="DH41" s="9">
        <v>43154</v>
      </c>
      <c r="DI41" s="8"/>
      <c r="DJ41" s="8"/>
      <c r="DK41" s="8"/>
      <c r="DL41" s="8"/>
      <c r="DM41" s="8"/>
      <c r="DN41" s="8"/>
      <c r="DO41" s="8"/>
      <c r="DP41" s="8"/>
      <c r="DQ41" s="8" t="s">
        <v>40</v>
      </c>
      <c r="DR41" s="8" t="s">
        <v>40</v>
      </c>
      <c r="DS41" s="8" t="s">
        <v>40</v>
      </c>
      <c r="DT41" s="8" t="s">
        <v>40</v>
      </c>
      <c r="DU41" s="8" t="s">
        <v>40</v>
      </c>
      <c r="DV41" s="8"/>
      <c r="DW41" s="8" t="s">
        <v>40</v>
      </c>
      <c r="DX41" s="8" t="s">
        <v>40</v>
      </c>
      <c r="DY41" s="8" t="s">
        <v>40</v>
      </c>
      <c r="DZ41" s="8"/>
    </row>
    <row r="42" spans="1:130">
      <c r="A42" s="3">
        <v>206</v>
      </c>
      <c r="B42" s="3" t="s">
        <v>48</v>
      </c>
      <c r="C42" s="3" t="s">
        <v>50</v>
      </c>
      <c r="D42" s="3" t="s">
        <v>38</v>
      </c>
      <c r="E42" s="27">
        <v>42977</v>
      </c>
      <c r="F42" s="18">
        <v>24</v>
      </c>
      <c r="G42" s="18">
        <v>32</v>
      </c>
      <c r="H42" s="18">
        <v>17.521000000000001</v>
      </c>
      <c r="I42" s="16">
        <v>1.621</v>
      </c>
      <c r="J42" s="28"/>
      <c r="K42" s="22">
        <f t="shared" si="0"/>
        <v>997.32661753089724</v>
      </c>
      <c r="L42" s="23">
        <f t="shared" si="1"/>
        <v>0.76074425760000008</v>
      </c>
      <c r="M42" s="24">
        <f t="shared" si="2"/>
        <v>-4.2225696E-3</v>
      </c>
      <c r="N42" s="25">
        <f t="shared" si="3"/>
        <v>1021.4008023889601</v>
      </c>
      <c r="O42" s="26">
        <f t="shared" si="4"/>
        <v>3.6435901827223769</v>
      </c>
      <c r="P42" s="13">
        <f t="shared" si="5"/>
        <v>3.6354999999999995</v>
      </c>
      <c r="AL42" s="16">
        <v>2.0230000000000001</v>
      </c>
      <c r="AM42" s="16"/>
      <c r="AN42" s="16">
        <v>3.0000000000000001E-3</v>
      </c>
      <c r="AO42" s="27">
        <v>43047</v>
      </c>
      <c r="AP42" s="28">
        <v>24.9</v>
      </c>
      <c r="AQ42" s="28">
        <v>32.799999999999997</v>
      </c>
      <c r="AR42" s="28">
        <v>17.520399999999999</v>
      </c>
      <c r="AS42" s="16">
        <v>2.1766000000000001</v>
      </c>
      <c r="AT42" s="16"/>
      <c r="AU42" s="22">
        <f t="shared" si="6"/>
        <v>997.10069892065189</v>
      </c>
      <c r="AV42" s="23">
        <f t="shared" si="7"/>
        <v>0.75937868713470669</v>
      </c>
      <c r="AW42" s="24">
        <f t="shared" si="8"/>
        <v>-4.2033455460000002E-3</v>
      </c>
      <c r="AX42" s="25">
        <f t="shared" si="9"/>
        <v>1021.7385035242111</v>
      </c>
      <c r="AY42" s="26">
        <f t="shared" si="10"/>
        <v>4.8944549111122697</v>
      </c>
      <c r="AZ42" s="13">
        <f t="shared" si="11"/>
        <v>6.6913000000000009</v>
      </c>
      <c r="BA42" s="35">
        <v>3.6156000000000001</v>
      </c>
      <c r="BB42" s="14">
        <f>AW42-X164</f>
        <v>-5.0943665429453002</v>
      </c>
      <c r="BC42" s="14">
        <f>(BB42/X164)*100</f>
        <v>-100.08257781495391</v>
      </c>
      <c r="BD42" s="32">
        <f>1000*(BB42/AX42)/X164</f>
        <v>-0.97953221367058296</v>
      </c>
      <c r="BE42" s="32" t="e">
        <f>1000*(BB42/AX42)/#REF!</f>
        <v>#REF!</v>
      </c>
      <c r="BF42" s="35"/>
      <c r="BG42" s="35"/>
      <c r="BH42" s="9">
        <v>43055</v>
      </c>
      <c r="BI42" s="8">
        <v>23.9</v>
      </c>
      <c r="BJ42" s="8">
        <v>33.1</v>
      </c>
      <c r="BK42" s="8">
        <v>17.520099999999999</v>
      </c>
      <c r="BL42" s="1">
        <v>2.2229999999999999</v>
      </c>
      <c r="BM42" s="1">
        <v>4.6399999999999997E-2</v>
      </c>
      <c r="BN42" s="4">
        <v>4.3571999999999997</v>
      </c>
      <c r="BO42" s="4">
        <v>1.0488999999999999</v>
      </c>
      <c r="BP42" s="9">
        <v>43082</v>
      </c>
      <c r="BQ42" s="8">
        <v>22.1</v>
      </c>
      <c r="BR42" s="8">
        <v>34.200000000000003</v>
      </c>
      <c r="BS42" s="8">
        <v>17.359200000000001</v>
      </c>
      <c r="BT42" s="1">
        <v>2.3898999999999999</v>
      </c>
      <c r="BU42" s="1"/>
      <c r="BV42" s="4">
        <v>2.7806999999999999</v>
      </c>
      <c r="BW42" s="9">
        <v>43084</v>
      </c>
      <c r="BX42" s="8">
        <v>22.5</v>
      </c>
      <c r="BY42" s="8">
        <v>34</v>
      </c>
      <c r="BZ42" s="8">
        <v>17.5122</v>
      </c>
      <c r="CA42" s="1">
        <v>2.3637000000000001</v>
      </c>
      <c r="CB42" s="8">
        <v>-2.6200000000000001E-2</v>
      </c>
      <c r="CC42" s="9">
        <v>43116</v>
      </c>
      <c r="CD42" s="8">
        <v>22.6</v>
      </c>
      <c r="CE42" s="8">
        <v>34.799999999999997</v>
      </c>
      <c r="CF42" s="3">
        <v>17.5106</v>
      </c>
      <c r="CG42" s="2">
        <v>2.3814000000000002</v>
      </c>
      <c r="CH42" s="8">
        <v>1.77E-2</v>
      </c>
      <c r="CI42" s="8">
        <v>0.74880000000000002</v>
      </c>
      <c r="CJ42" s="8">
        <v>0.23400000000000001</v>
      </c>
      <c r="CK42" s="8" t="s">
        <v>54</v>
      </c>
      <c r="CL42" s="8" t="s">
        <v>40</v>
      </c>
      <c r="CM42" s="8" t="s">
        <v>40</v>
      </c>
      <c r="CN42" s="8" t="s">
        <v>40</v>
      </c>
      <c r="CO42" s="8" t="s">
        <v>40</v>
      </c>
      <c r="CP42" s="8" t="s">
        <v>40</v>
      </c>
      <c r="CQ42" s="8" t="s">
        <v>40</v>
      </c>
      <c r="CR42" s="8" t="s">
        <v>40</v>
      </c>
      <c r="CS42" s="8" t="s">
        <v>40</v>
      </c>
      <c r="CT42" s="8" t="s">
        <v>40</v>
      </c>
      <c r="CU42" s="8" t="s">
        <v>40</v>
      </c>
      <c r="CV42" s="8" t="s">
        <v>40</v>
      </c>
      <c r="CW42" s="8" t="s">
        <v>40</v>
      </c>
      <c r="CX42" s="8" t="s">
        <v>40</v>
      </c>
      <c r="CY42" s="8" t="s">
        <v>40</v>
      </c>
      <c r="CZ42" s="8" t="s">
        <v>40</v>
      </c>
      <c r="DA42" s="8" t="s">
        <v>40</v>
      </c>
      <c r="DB42" s="8" t="s">
        <v>40</v>
      </c>
      <c r="DC42" s="8" t="s">
        <v>40</v>
      </c>
      <c r="DD42" s="8" t="s">
        <v>40</v>
      </c>
      <c r="DE42" s="8" t="s">
        <v>40</v>
      </c>
      <c r="DF42" s="8" t="s">
        <v>40</v>
      </c>
      <c r="DG42" s="8"/>
      <c r="DH42" s="8" t="s">
        <v>40</v>
      </c>
      <c r="DI42" s="8" t="s">
        <v>40</v>
      </c>
      <c r="DJ42" s="8" t="s">
        <v>40</v>
      </c>
      <c r="DK42" s="8" t="s">
        <v>40</v>
      </c>
      <c r="DL42" s="8" t="s">
        <v>40</v>
      </c>
      <c r="DM42" s="8" t="s">
        <v>40</v>
      </c>
      <c r="DN42" s="8" t="s">
        <v>40</v>
      </c>
      <c r="DO42" s="8" t="s">
        <v>40</v>
      </c>
      <c r="DP42" s="8"/>
      <c r="DQ42" s="8" t="s">
        <v>40</v>
      </c>
      <c r="DR42" s="8" t="s">
        <v>40</v>
      </c>
      <c r="DS42" s="8" t="s">
        <v>40</v>
      </c>
      <c r="DT42" s="8" t="s">
        <v>40</v>
      </c>
      <c r="DU42" s="8" t="s">
        <v>40</v>
      </c>
      <c r="DV42" s="8"/>
      <c r="DW42" s="8" t="s">
        <v>40</v>
      </c>
      <c r="DX42" s="8" t="s">
        <v>40</v>
      </c>
      <c r="DY42" s="8" t="s">
        <v>40</v>
      </c>
      <c r="DZ42" s="8"/>
    </row>
    <row r="43" spans="1:130">
      <c r="A43" s="3">
        <v>144</v>
      </c>
      <c r="B43" s="3" t="s">
        <v>49</v>
      </c>
      <c r="C43" s="3" t="s">
        <v>50</v>
      </c>
      <c r="D43" s="3" t="s">
        <v>38</v>
      </c>
      <c r="E43" s="27">
        <v>42977</v>
      </c>
      <c r="F43" s="18">
        <v>24.2</v>
      </c>
      <c r="G43" s="18">
        <v>31.7</v>
      </c>
      <c r="H43" s="18">
        <v>17.515000000000001</v>
      </c>
      <c r="I43" s="17">
        <v>3.3660000000000001</v>
      </c>
      <c r="J43" s="18" t="s">
        <v>41</v>
      </c>
      <c r="K43" s="22">
        <f t="shared" si="0"/>
        <v>997.27708768547382</v>
      </c>
      <c r="L43" s="23">
        <f t="shared" si="1"/>
        <v>0.760435858711068</v>
      </c>
      <c r="M43" s="24">
        <f t="shared" si="2"/>
        <v>-4.2180659439999997E-3</v>
      </c>
      <c r="N43" s="25">
        <f t="shared" si="3"/>
        <v>1021.1155677024707</v>
      </c>
      <c r="O43" s="26">
        <f t="shared" si="4"/>
        <v>7.5632650417143443</v>
      </c>
      <c r="P43" s="13">
        <f t="shared" si="5"/>
        <v>13.233000000000001</v>
      </c>
      <c r="AL43" s="16">
        <v>4.1500000000000004</v>
      </c>
      <c r="AM43" s="16"/>
      <c r="AN43" s="16">
        <v>-1E-3</v>
      </c>
      <c r="AO43" s="27">
        <v>43047</v>
      </c>
      <c r="AP43" s="28">
        <v>24.9</v>
      </c>
      <c r="AQ43" s="28">
        <v>32.799999999999997</v>
      </c>
      <c r="AR43" s="28">
        <v>17.520399999999999</v>
      </c>
      <c r="AS43" s="16">
        <v>4.4379</v>
      </c>
      <c r="AT43" s="16"/>
      <c r="AU43" s="22">
        <f t="shared" si="6"/>
        <v>997.10069892065189</v>
      </c>
      <c r="AV43" s="23">
        <f t="shared" si="7"/>
        <v>0.75937868713470669</v>
      </c>
      <c r="AW43" s="24">
        <f t="shared" si="8"/>
        <v>-4.2033455460000002E-3</v>
      </c>
      <c r="AX43" s="25">
        <f t="shared" si="9"/>
        <v>1021.7385035242111</v>
      </c>
      <c r="AY43" s="26">
        <f t="shared" si="10"/>
        <v>9.9793721630180734</v>
      </c>
      <c r="AZ43" s="13">
        <f t="shared" si="11"/>
        <v>19.128449999999997</v>
      </c>
      <c r="BA43" s="35">
        <v>3.3035000000000001</v>
      </c>
      <c r="BB43" s="1" t="s">
        <v>40</v>
      </c>
      <c r="BC43" s="1" t="s">
        <v>40</v>
      </c>
      <c r="BD43" s="1" t="s">
        <v>40</v>
      </c>
      <c r="BE43" s="1" t="s">
        <v>40</v>
      </c>
      <c r="BF43" s="35"/>
      <c r="BG43" s="35"/>
      <c r="BH43" s="9">
        <v>43055</v>
      </c>
      <c r="BI43" s="8">
        <v>23.9</v>
      </c>
      <c r="BJ43" s="8">
        <v>33.1</v>
      </c>
      <c r="BK43" s="8">
        <v>17.520099999999999</v>
      </c>
      <c r="BL43" s="1">
        <v>4.5289000000000001</v>
      </c>
      <c r="BM43" s="1">
        <v>9.0999999999999998E-2</v>
      </c>
      <c r="BN43" s="4">
        <v>4.0254000000000003</v>
      </c>
      <c r="BO43" s="4">
        <v>1.0209999999999999</v>
      </c>
      <c r="BP43" s="9">
        <v>43082</v>
      </c>
      <c r="BQ43" s="8">
        <v>22.1</v>
      </c>
      <c r="BR43" s="8">
        <v>34.200000000000003</v>
      </c>
      <c r="BS43" s="8">
        <v>17.359200000000001</v>
      </c>
      <c r="BT43" s="1">
        <v>4.8159999999999998</v>
      </c>
      <c r="BU43" s="1"/>
      <c r="BV43" s="4">
        <v>2.3479000000000001</v>
      </c>
      <c r="BW43" s="9">
        <v>43084</v>
      </c>
      <c r="BX43" s="8">
        <v>22.2</v>
      </c>
      <c r="BY43" s="8">
        <v>34.1</v>
      </c>
      <c r="BZ43" s="8">
        <v>17.512799999999999</v>
      </c>
      <c r="CA43" s="1">
        <v>4.8003999999999998</v>
      </c>
      <c r="CB43" s="8">
        <v>-1.5599999999999999E-2</v>
      </c>
      <c r="CC43" s="9">
        <v>43116</v>
      </c>
      <c r="CD43" s="8">
        <v>22.6</v>
      </c>
      <c r="CE43" s="8">
        <v>34.799999999999997</v>
      </c>
      <c r="CF43" s="3">
        <v>17.5106</v>
      </c>
      <c r="CG43" s="2">
        <v>4.8493000000000004</v>
      </c>
      <c r="CH43" s="8">
        <v>4.8899999999999999E-2</v>
      </c>
      <c r="CI43" s="8">
        <v>1.0186999999999999</v>
      </c>
      <c r="CJ43" s="8">
        <v>0.31830000000000003</v>
      </c>
      <c r="CK43" s="9">
        <v>43129</v>
      </c>
      <c r="CL43" s="8">
        <v>23.6</v>
      </c>
      <c r="CM43" s="8">
        <v>35.6</v>
      </c>
      <c r="CN43" s="8">
        <v>17.508299999999998</v>
      </c>
      <c r="CO43" s="8">
        <v>4.9051</v>
      </c>
      <c r="CP43" s="8">
        <v>23.6</v>
      </c>
      <c r="CQ43" s="8">
        <v>35.6</v>
      </c>
      <c r="CR43" s="8">
        <v>17.508299999999998</v>
      </c>
      <c r="CS43" s="8">
        <v>4.8845999999999998</v>
      </c>
      <c r="CT43" s="1"/>
      <c r="CU43" s="8">
        <v>-2.0500000000000001E-2</v>
      </c>
      <c r="CV43" s="8">
        <v>5.5800000000000002E-2</v>
      </c>
      <c r="CW43" s="8">
        <v>1.1507000000000001</v>
      </c>
      <c r="CX43" s="8">
        <v>0.88513964743522999</v>
      </c>
      <c r="CY43" s="9">
        <v>43145</v>
      </c>
      <c r="CZ43" s="8">
        <v>29.3</v>
      </c>
      <c r="DA43" s="8">
        <v>35</v>
      </c>
      <c r="DB43" s="8">
        <v>17.5137</v>
      </c>
      <c r="DC43" s="8">
        <v>3.3538999999999999</v>
      </c>
      <c r="DD43" s="8">
        <v>-1.5306999999999999</v>
      </c>
      <c r="DE43" s="8">
        <v>-31.337299999999999</v>
      </c>
      <c r="DF43" s="8">
        <v>-19.585799999999999</v>
      </c>
      <c r="DG43" s="8"/>
      <c r="DH43" s="9">
        <v>43154</v>
      </c>
      <c r="DI43" s="8"/>
      <c r="DJ43" s="8"/>
      <c r="DK43" s="8"/>
      <c r="DL43" s="8"/>
      <c r="DM43" s="8"/>
      <c r="DN43" s="8"/>
      <c r="DO43" s="8"/>
      <c r="DP43" s="8"/>
      <c r="DQ43" s="8" t="s">
        <v>40</v>
      </c>
      <c r="DR43" s="8" t="s">
        <v>40</v>
      </c>
      <c r="DS43" s="8" t="s">
        <v>40</v>
      </c>
      <c r="DT43" s="8" t="s">
        <v>40</v>
      </c>
      <c r="DU43" s="8" t="s">
        <v>40</v>
      </c>
      <c r="DV43" s="8"/>
      <c r="DW43" s="8" t="s">
        <v>40</v>
      </c>
      <c r="DX43" s="8" t="s">
        <v>40</v>
      </c>
      <c r="DY43" s="8" t="s">
        <v>40</v>
      </c>
      <c r="DZ43" s="8"/>
    </row>
    <row r="44" spans="1:130">
      <c r="A44" s="3">
        <v>178</v>
      </c>
      <c r="B44" s="3" t="s">
        <v>43</v>
      </c>
      <c r="C44" s="3" t="s">
        <v>55</v>
      </c>
      <c r="D44" s="3" t="s">
        <v>38</v>
      </c>
      <c r="E44" s="27">
        <v>42977</v>
      </c>
      <c r="F44" s="18">
        <v>24</v>
      </c>
      <c r="G44" s="18">
        <v>31.6</v>
      </c>
      <c r="H44" s="18">
        <v>17.515000000000001</v>
      </c>
      <c r="I44" s="17">
        <v>3.9049999999999998</v>
      </c>
      <c r="J44" s="28"/>
      <c r="K44" s="22">
        <f t="shared" si="0"/>
        <v>997.32661753089724</v>
      </c>
      <c r="L44" s="23">
        <f t="shared" si="1"/>
        <v>0.76074425760000008</v>
      </c>
      <c r="M44" s="24">
        <f t="shared" si="2"/>
        <v>-4.2225696E-3</v>
      </c>
      <c r="N44" s="25">
        <f t="shared" si="3"/>
        <v>1021.0985005999307</v>
      </c>
      <c r="O44" s="26">
        <f t="shared" si="4"/>
        <v>8.7741932396801179</v>
      </c>
      <c r="P44" s="13">
        <f t="shared" si="5"/>
        <v>16.197499999999998</v>
      </c>
      <c r="AL44" s="16">
        <v>4.6180000000000003</v>
      </c>
      <c r="AM44" s="16"/>
      <c r="AN44" s="16">
        <v>-4.0000000000000001E-3</v>
      </c>
      <c r="AO44" s="27">
        <v>43047</v>
      </c>
      <c r="AP44" s="28">
        <v>24.8</v>
      </c>
      <c r="AQ44" s="28">
        <v>32.799999999999997</v>
      </c>
      <c r="AR44" s="28">
        <v>17.519100000000002</v>
      </c>
      <c r="AS44" s="16">
        <v>4.9004000000000003</v>
      </c>
      <c r="AT44" s="16"/>
      <c r="AU44" s="22">
        <f t="shared" si="6"/>
        <v>997.12618482430514</v>
      </c>
      <c r="AV44" s="23">
        <f t="shared" si="7"/>
        <v>0.75952760938444797</v>
      </c>
      <c r="AW44" s="24">
        <f t="shared" si="8"/>
        <v>-4.2053491839999999E-3</v>
      </c>
      <c r="AX44" s="25">
        <f t="shared" si="9"/>
        <v>1021.7684976946335</v>
      </c>
      <c r="AY44" s="26">
        <f t="shared" si="10"/>
        <v>11.019785934170653</v>
      </c>
      <c r="AZ44" s="13">
        <f t="shared" si="11"/>
        <v>21.6722</v>
      </c>
      <c r="BA44" s="35">
        <v>2.9119999999999999</v>
      </c>
      <c r="BB44" s="14">
        <f>AW44-X166</f>
        <v>-2.0073782449755657</v>
      </c>
      <c r="BC44" s="14">
        <f>(BB44/X166)*100</f>
        <v>-100.20993440919827</v>
      </c>
      <c r="BD44" s="32">
        <f>1000*(BB44/AX44)/X166</f>
        <v>-0.98074989232196019</v>
      </c>
      <c r="BE44" s="32" t="e">
        <f>1000*(BB44/AX44)/#REF!</f>
        <v>#REF!</v>
      </c>
      <c r="BF44" s="35"/>
      <c r="BG44" s="35"/>
      <c r="BH44" s="9">
        <v>43055</v>
      </c>
      <c r="BI44" s="8">
        <v>24.4</v>
      </c>
      <c r="BJ44" s="8">
        <v>33.200000000000003</v>
      </c>
      <c r="BK44" s="8">
        <v>17.512899999999998</v>
      </c>
      <c r="BL44" s="1">
        <v>4.9958999999999998</v>
      </c>
      <c r="BM44" s="1">
        <v>9.5500000000000002E-2</v>
      </c>
      <c r="BN44" s="4">
        <v>3.3087</v>
      </c>
      <c r="BO44" s="4">
        <v>0.56100000000000005</v>
      </c>
      <c r="BP44" s="9">
        <v>43082</v>
      </c>
      <c r="BQ44" s="8">
        <v>21.9</v>
      </c>
      <c r="BR44" s="8">
        <v>33.6</v>
      </c>
      <c r="BS44" s="8">
        <v>17.5154</v>
      </c>
      <c r="BT44" s="1">
        <v>5.5605000000000002</v>
      </c>
      <c r="BU44" s="1"/>
      <c r="BV44" s="4">
        <v>4.1856999999999998</v>
      </c>
      <c r="BW44" s="9">
        <v>43084</v>
      </c>
      <c r="BX44" s="8">
        <v>22.2</v>
      </c>
      <c r="BY44" s="8">
        <v>34.1</v>
      </c>
      <c r="BZ44" s="8">
        <v>17.512799999999999</v>
      </c>
      <c r="CA44" s="1">
        <v>5.5972999999999997</v>
      </c>
      <c r="CB44" s="8">
        <v>3.6799999999999999E-2</v>
      </c>
      <c r="CC44" s="9">
        <v>43116</v>
      </c>
      <c r="CD44" s="8">
        <v>23</v>
      </c>
      <c r="CE44" s="8">
        <v>34.9</v>
      </c>
      <c r="CF44" s="3">
        <v>17.513500000000001</v>
      </c>
      <c r="CG44" s="1">
        <v>6.1261999999999999</v>
      </c>
      <c r="CH44" s="8">
        <v>0.52890000000000004</v>
      </c>
      <c r="CI44" s="8">
        <v>9.4491999999999994</v>
      </c>
      <c r="CJ44" s="8">
        <v>2.9529000000000001</v>
      </c>
      <c r="CK44" s="9">
        <v>43129</v>
      </c>
      <c r="CL44" s="8">
        <v>25.4</v>
      </c>
      <c r="CM44" s="8">
        <v>35.5</v>
      </c>
      <c r="CN44" s="8">
        <v>17.511299999999999</v>
      </c>
      <c r="CO44" s="8">
        <v>6.3289999999999997</v>
      </c>
      <c r="CP44" s="8">
        <v>25.2</v>
      </c>
      <c r="CQ44" s="8">
        <v>35.4</v>
      </c>
      <c r="CR44" s="8">
        <v>17.5105</v>
      </c>
      <c r="CS44" s="8">
        <v>6.3114999999999997</v>
      </c>
      <c r="CT44" s="1"/>
      <c r="CU44" s="8">
        <v>-1.7500000000000002E-2</v>
      </c>
      <c r="CV44" s="8">
        <v>0.20280000000000001</v>
      </c>
      <c r="CW44" s="8">
        <v>3.3104</v>
      </c>
      <c r="CX44" s="8">
        <v>2.54643988116614</v>
      </c>
      <c r="CY44" s="9">
        <v>43145</v>
      </c>
      <c r="CZ44" s="8">
        <v>28.1</v>
      </c>
      <c r="DA44" s="8">
        <v>34.9</v>
      </c>
      <c r="DB44" s="8">
        <v>17.521999999999998</v>
      </c>
      <c r="DC44" s="8">
        <v>6.5564999999999998</v>
      </c>
      <c r="DD44" s="8">
        <v>0.245</v>
      </c>
      <c r="DE44" s="8">
        <v>3.8818000000000001</v>
      </c>
      <c r="DF44" s="8">
        <v>2.4260999999999999</v>
      </c>
      <c r="DG44" s="8"/>
      <c r="DH44" s="9">
        <v>43154</v>
      </c>
      <c r="DI44" s="8">
        <v>28.4</v>
      </c>
      <c r="DJ44" s="8">
        <v>37.5</v>
      </c>
      <c r="DK44" s="8">
        <v>17.5121</v>
      </c>
      <c r="DL44" s="8">
        <v>6.5366</v>
      </c>
      <c r="DM44" s="8">
        <v>-1.9900000000000001E-2</v>
      </c>
      <c r="DN44" s="8">
        <v>-0.30349999999999999</v>
      </c>
      <c r="DO44" s="8">
        <v>-0.3372</v>
      </c>
      <c r="DP44" s="8"/>
      <c r="DQ44" s="8" t="s">
        <v>40</v>
      </c>
      <c r="DR44" s="8" t="s">
        <v>40</v>
      </c>
      <c r="DS44" s="8" t="s">
        <v>40</v>
      </c>
      <c r="DT44" s="8" t="s">
        <v>40</v>
      </c>
      <c r="DU44" s="8" t="s">
        <v>40</v>
      </c>
      <c r="DV44" s="8"/>
      <c r="DW44" s="8" t="s">
        <v>40</v>
      </c>
      <c r="DX44" s="8" t="s">
        <v>40</v>
      </c>
      <c r="DY44" s="8" t="s">
        <v>40</v>
      </c>
      <c r="DZ44" s="8"/>
    </row>
    <row r="45" spans="1:130">
      <c r="A45" s="3">
        <v>184</v>
      </c>
      <c r="B45" s="3" t="s">
        <v>43</v>
      </c>
      <c r="C45" s="3" t="s">
        <v>55</v>
      </c>
      <c r="D45" s="3" t="s">
        <v>38</v>
      </c>
      <c r="E45" s="27">
        <v>42977</v>
      </c>
      <c r="F45" s="18">
        <v>24</v>
      </c>
      <c r="G45" s="18">
        <v>31.5</v>
      </c>
      <c r="H45" s="18">
        <v>17.52</v>
      </c>
      <c r="I45" s="17">
        <v>2.423</v>
      </c>
      <c r="J45" s="28"/>
      <c r="K45" s="22">
        <f t="shared" si="0"/>
        <v>997.32661753089724</v>
      </c>
      <c r="L45" s="23">
        <f t="shared" si="1"/>
        <v>0.76074425760000008</v>
      </c>
      <c r="M45" s="24">
        <f t="shared" si="2"/>
        <v>-4.2225696E-3</v>
      </c>
      <c r="N45" s="25">
        <f t="shared" si="3"/>
        <v>1021.0229352475681</v>
      </c>
      <c r="O45" s="26">
        <f t="shared" si="4"/>
        <v>5.4437666106653468</v>
      </c>
      <c r="P45" s="13">
        <f t="shared" si="5"/>
        <v>8.0464999999999982</v>
      </c>
      <c r="AL45" s="16">
        <v>2.6110000000000002</v>
      </c>
      <c r="AM45" s="16"/>
      <c r="AN45" s="16">
        <v>2E-3</v>
      </c>
      <c r="AO45" s="27">
        <v>43047</v>
      </c>
      <c r="AP45" s="28">
        <v>24.8</v>
      </c>
      <c r="AQ45" s="28">
        <v>32.799999999999997</v>
      </c>
      <c r="AR45" s="28">
        <v>17.519100000000002</v>
      </c>
      <c r="AS45" s="16">
        <v>2.7174999999999998</v>
      </c>
      <c r="AT45" s="16"/>
      <c r="AU45" s="22">
        <f t="shared" si="6"/>
        <v>997.12618482430514</v>
      </c>
      <c r="AV45" s="23">
        <f t="shared" si="7"/>
        <v>0.75952760938444797</v>
      </c>
      <c r="AW45" s="24">
        <f t="shared" si="8"/>
        <v>-4.2053491839999999E-3</v>
      </c>
      <c r="AX45" s="25">
        <f t="shared" si="9"/>
        <v>1021.7684976946335</v>
      </c>
      <c r="AY45" s="26">
        <f t="shared" si="10"/>
        <v>6.1109844657800885</v>
      </c>
      <c r="AZ45" s="13">
        <f t="shared" si="11"/>
        <v>9.666249999999998</v>
      </c>
      <c r="BA45" s="35">
        <v>1.9422999999999999</v>
      </c>
      <c r="BB45" s="14">
        <f>AW45-X167</f>
        <v>-1.0836718911882561</v>
      </c>
      <c r="BC45" s="14">
        <f>(BB45/X167)*100</f>
        <v>-100.389576612184</v>
      </c>
      <c r="BD45" s="32">
        <f>1000*(BB45/AX45)/X167</f>
        <v>-0.98250804207301468</v>
      </c>
      <c r="BE45" s="32" t="e">
        <f>1000*(BB45/AX45)/#REF!</f>
        <v>#REF!</v>
      </c>
      <c r="BF45" s="35"/>
      <c r="BG45" s="35"/>
      <c r="BH45" s="9">
        <v>43055</v>
      </c>
      <c r="BI45" s="8">
        <v>24.4</v>
      </c>
      <c r="BJ45" s="8">
        <v>33.200000000000003</v>
      </c>
      <c r="BK45" s="8">
        <v>17.512899999999998</v>
      </c>
      <c r="BL45" s="1">
        <v>2.7446999999999999</v>
      </c>
      <c r="BM45" s="1">
        <v>2.7199999999999998E-2</v>
      </c>
      <c r="BN45" s="4">
        <v>1.7713000000000001</v>
      </c>
      <c r="BO45" s="4">
        <v>0.24179999999999999</v>
      </c>
      <c r="BP45" s="9">
        <v>43082</v>
      </c>
      <c r="BQ45" s="8">
        <v>21.9</v>
      </c>
      <c r="BR45" s="8">
        <v>33.6</v>
      </c>
      <c r="BS45" s="8">
        <v>17.5154</v>
      </c>
      <c r="BT45" s="1">
        <v>2.9041000000000001</v>
      </c>
      <c r="BU45" s="1"/>
      <c r="BV45" s="4">
        <v>2.1509</v>
      </c>
      <c r="BW45" s="9">
        <v>43084</v>
      </c>
      <c r="BX45" s="8">
        <v>22.2</v>
      </c>
      <c r="BY45" s="8">
        <v>34.1</v>
      </c>
      <c r="BZ45" s="8">
        <v>17.512799999999999</v>
      </c>
      <c r="CA45" s="1">
        <v>2.9123000000000001</v>
      </c>
      <c r="CB45" s="8">
        <v>8.2000000000000007E-3</v>
      </c>
      <c r="CC45" s="9">
        <v>43116</v>
      </c>
      <c r="CD45" s="8">
        <v>23</v>
      </c>
      <c r="CE45" s="8">
        <v>34.9</v>
      </c>
      <c r="CF45" s="3">
        <v>17.513500000000001</v>
      </c>
      <c r="CG45" s="1">
        <v>3.0876999999999999</v>
      </c>
      <c r="CH45" s="8">
        <v>0.1754</v>
      </c>
      <c r="CI45" s="8">
        <v>6.0227000000000004</v>
      </c>
      <c r="CJ45" s="8">
        <v>1.8821000000000001</v>
      </c>
      <c r="CK45" s="9">
        <v>43129</v>
      </c>
      <c r="CL45" s="8">
        <v>25.4</v>
      </c>
      <c r="CM45" s="8">
        <v>35.5</v>
      </c>
      <c r="CN45" s="8">
        <v>17.511299999999999</v>
      </c>
      <c r="CO45" s="8">
        <v>3.1402999999999999</v>
      </c>
      <c r="CP45" s="8">
        <v>25.2</v>
      </c>
      <c r="CQ45" s="8">
        <v>35.4</v>
      </c>
      <c r="CR45" s="8">
        <v>17.5105</v>
      </c>
      <c r="CS45" s="8">
        <v>3.1284999999999998</v>
      </c>
      <c r="CT45" s="1"/>
      <c r="CU45" s="8">
        <v>-1.18E-2</v>
      </c>
      <c r="CV45" s="8">
        <v>5.2600000000000001E-2</v>
      </c>
      <c r="CW45" s="8">
        <v>1.7035</v>
      </c>
      <c r="CX45" s="8">
        <v>1.3104102879663999</v>
      </c>
      <c r="CY45" s="9">
        <v>43145</v>
      </c>
      <c r="CZ45" s="8">
        <v>28.1</v>
      </c>
      <c r="DA45" s="8">
        <v>34.9</v>
      </c>
      <c r="DB45" s="8">
        <v>17.521999999999998</v>
      </c>
      <c r="DC45" s="8">
        <v>3.1924000000000001</v>
      </c>
      <c r="DD45" s="8">
        <v>6.3899999999999998E-2</v>
      </c>
      <c r="DE45" s="8">
        <v>2.0425</v>
      </c>
      <c r="DF45" s="8">
        <v>1.2766</v>
      </c>
      <c r="DG45" s="8"/>
      <c r="DH45" s="9">
        <v>43154</v>
      </c>
      <c r="DI45" s="8">
        <v>28.4</v>
      </c>
      <c r="DJ45" s="8">
        <v>37.5</v>
      </c>
      <c r="DK45" s="8">
        <v>17.5121</v>
      </c>
      <c r="DL45" s="8">
        <v>3.1714000000000002</v>
      </c>
      <c r="DM45" s="8">
        <v>-2.1000000000000001E-2</v>
      </c>
      <c r="DN45" s="8">
        <v>-0.65780000000000005</v>
      </c>
      <c r="DO45" s="8">
        <v>-0.73089999999999999</v>
      </c>
      <c r="DP45" s="8"/>
      <c r="DQ45" s="8" t="s">
        <v>40</v>
      </c>
      <c r="DR45" s="8" t="s">
        <v>40</v>
      </c>
      <c r="DS45" s="8" t="s">
        <v>40</v>
      </c>
      <c r="DT45" s="8" t="s">
        <v>40</v>
      </c>
      <c r="DU45" s="8" t="s">
        <v>40</v>
      </c>
      <c r="DV45" s="8"/>
      <c r="DW45" s="8" t="s">
        <v>40</v>
      </c>
      <c r="DX45" s="8" t="s">
        <v>40</v>
      </c>
      <c r="DY45" s="8" t="s">
        <v>40</v>
      </c>
      <c r="DZ45" s="8"/>
    </row>
    <row r="46" spans="1:130">
      <c r="A46" s="3">
        <v>276</v>
      </c>
      <c r="B46" s="3" t="s">
        <v>43</v>
      </c>
      <c r="C46" s="3" t="s">
        <v>55</v>
      </c>
      <c r="D46" s="3" t="s">
        <v>38</v>
      </c>
      <c r="E46" s="27">
        <v>42977</v>
      </c>
      <c r="F46" s="18">
        <v>23.7</v>
      </c>
      <c r="G46" s="18">
        <v>31</v>
      </c>
      <c r="H46" s="18">
        <v>17.527000000000001</v>
      </c>
      <c r="I46" s="17">
        <v>3.5089999999999999</v>
      </c>
      <c r="J46" s="28"/>
      <c r="K46" s="22">
        <f t="shared" si="0"/>
        <v>997.40018425598942</v>
      </c>
      <c r="L46" s="23">
        <f t="shared" si="1"/>
        <v>0.76121220240660681</v>
      </c>
      <c r="M46" s="24">
        <f t="shared" si="2"/>
        <v>-4.2295732740000001E-3</v>
      </c>
      <c r="N46" s="25">
        <f t="shared" si="3"/>
        <v>1020.7320327829005</v>
      </c>
      <c r="O46" s="26">
        <f t="shared" si="4"/>
        <v>7.8808891087634372</v>
      </c>
      <c r="P46" s="13">
        <f t="shared" si="5"/>
        <v>14.019499999999997</v>
      </c>
      <c r="AL46" s="16">
        <v>3.91</v>
      </c>
      <c r="AM46" s="16"/>
      <c r="AN46" s="16">
        <v>-2E-3</v>
      </c>
      <c r="AO46" s="27">
        <v>43047</v>
      </c>
      <c r="AP46" s="28">
        <v>24.8</v>
      </c>
      <c r="AQ46" s="28">
        <v>32.799999999999997</v>
      </c>
      <c r="AR46" s="28">
        <v>17.519100000000002</v>
      </c>
      <c r="AS46" s="16">
        <v>4.0734000000000004</v>
      </c>
      <c r="AT46" s="16"/>
      <c r="AU46" s="22">
        <f t="shared" si="6"/>
        <v>997.12618482430514</v>
      </c>
      <c r="AV46" s="23">
        <f t="shared" si="7"/>
        <v>0.75952760938444797</v>
      </c>
      <c r="AW46" s="24">
        <f t="shared" si="8"/>
        <v>-4.2053491839999999E-3</v>
      </c>
      <c r="AX46" s="25">
        <f t="shared" si="9"/>
        <v>1021.7684976946335</v>
      </c>
      <c r="AY46" s="26">
        <f t="shared" si="10"/>
        <v>9.1600677545201901</v>
      </c>
      <c r="AZ46" s="13">
        <f t="shared" si="11"/>
        <v>17.123699999999999</v>
      </c>
      <c r="BA46" s="35">
        <v>1.99</v>
      </c>
      <c r="BB46" s="14">
        <f>AW46-X168</f>
        <v>-1.3104689022439473</v>
      </c>
      <c r="BC46" s="14">
        <f>(BB46/X168)*100</f>
        <v>-100.32193726711189</v>
      </c>
      <c r="BD46" s="32">
        <f>1000*(BB46/AX46)/X168</f>
        <v>-0.98184605899930755</v>
      </c>
      <c r="BE46" s="32" t="e">
        <f>1000*(BB46/AX46)/#REF!</f>
        <v>#REF!</v>
      </c>
      <c r="BF46" s="35"/>
      <c r="BG46" s="35"/>
      <c r="BH46" s="9">
        <v>43055</v>
      </c>
      <c r="BI46" s="8">
        <v>24.4</v>
      </c>
      <c r="BJ46" s="8">
        <v>33.200000000000003</v>
      </c>
      <c r="BK46" s="8">
        <v>17.512899999999998</v>
      </c>
      <c r="BL46" s="1">
        <v>4.1272000000000002</v>
      </c>
      <c r="BM46" s="1">
        <v>5.3800000000000001E-2</v>
      </c>
      <c r="BN46" s="4">
        <v>2.1553</v>
      </c>
      <c r="BO46" s="4">
        <v>0.23369999999999999</v>
      </c>
      <c r="BP46" s="9">
        <v>43082</v>
      </c>
      <c r="BQ46" s="8">
        <v>21.9</v>
      </c>
      <c r="BR46" s="8">
        <v>33.6</v>
      </c>
      <c r="BS46" s="8">
        <v>17.5154</v>
      </c>
      <c r="BT46" s="1">
        <v>4.5038</v>
      </c>
      <c r="BU46" s="1"/>
      <c r="BV46" s="4">
        <v>3.3795999999999999</v>
      </c>
      <c r="BW46" s="9">
        <v>43084</v>
      </c>
      <c r="BX46" s="8">
        <v>22.2</v>
      </c>
      <c r="BY46" s="8">
        <v>34.1</v>
      </c>
      <c r="BZ46" s="8">
        <v>17.512799999999999</v>
      </c>
      <c r="CA46" s="1">
        <v>4.5194000000000001</v>
      </c>
      <c r="CB46" s="8">
        <v>1.5599999999999999E-2</v>
      </c>
      <c r="CC46" s="9">
        <v>43116</v>
      </c>
      <c r="CD46" s="8">
        <v>23</v>
      </c>
      <c r="CE46" s="8">
        <v>34.9</v>
      </c>
      <c r="CF46" s="3">
        <v>17.513500000000001</v>
      </c>
      <c r="CG46" s="1">
        <v>4.8794000000000004</v>
      </c>
      <c r="CH46" s="8">
        <v>0.36</v>
      </c>
      <c r="CI46" s="8">
        <v>7.9657</v>
      </c>
      <c r="CJ46" s="8">
        <v>2.4893000000000001</v>
      </c>
      <c r="CK46" s="9">
        <v>43129</v>
      </c>
      <c r="CL46" s="8">
        <v>25.4</v>
      </c>
      <c r="CM46" s="8">
        <v>35.5</v>
      </c>
      <c r="CN46" s="8">
        <v>17.511299999999999</v>
      </c>
      <c r="CO46" s="8">
        <v>5.0079000000000002</v>
      </c>
      <c r="CP46" s="8">
        <v>25.2</v>
      </c>
      <c r="CQ46" s="8">
        <v>35.4</v>
      </c>
      <c r="CR46" s="8">
        <v>17.5105</v>
      </c>
      <c r="CS46" s="8">
        <v>4.9942000000000002</v>
      </c>
      <c r="CT46" s="1"/>
      <c r="CU46" s="8">
        <v>-1.37E-2</v>
      </c>
      <c r="CV46" s="8">
        <v>0.1285</v>
      </c>
      <c r="CW46" s="8">
        <v>2.6335000000000002</v>
      </c>
      <c r="CX46" s="8">
        <v>2.0257850113979901</v>
      </c>
      <c r="CY46" s="9">
        <v>43145</v>
      </c>
      <c r="CZ46" s="8">
        <v>28.1</v>
      </c>
      <c r="DA46" s="8">
        <v>34.9</v>
      </c>
      <c r="DB46" s="8">
        <v>17.521999999999998</v>
      </c>
      <c r="DC46" s="8">
        <v>5.1273999999999997</v>
      </c>
      <c r="DD46" s="8">
        <v>0.13320000000000001</v>
      </c>
      <c r="DE46" s="8">
        <v>2.6671</v>
      </c>
      <c r="DF46" s="8">
        <v>1.6669</v>
      </c>
      <c r="DG46" s="8"/>
      <c r="DH46" s="9">
        <v>43154</v>
      </c>
      <c r="DI46" s="8">
        <v>28.4</v>
      </c>
      <c r="DJ46" s="8">
        <v>37.5</v>
      </c>
      <c r="DK46" s="8">
        <v>17.5121</v>
      </c>
      <c r="DL46" s="8">
        <v>5.1113999999999997</v>
      </c>
      <c r="DM46" s="8">
        <v>-1.6E-2</v>
      </c>
      <c r="DN46" s="8">
        <v>-0.312</v>
      </c>
      <c r="DO46" s="8">
        <v>-0.34670000000000001</v>
      </c>
      <c r="DP46" s="8"/>
      <c r="DQ46" s="8" t="s">
        <v>40</v>
      </c>
      <c r="DR46" s="8" t="s">
        <v>40</v>
      </c>
      <c r="DS46" s="8" t="s">
        <v>40</v>
      </c>
      <c r="DT46" s="8" t="s">
        <v>40</v>
      </c>
      <c r="DU46" s="8" t="s">
        <v>40</v>
      </c>
      <c r="DV46" s="8"/>
      <c r="DW46" s="8" t="s">
        <v>40</v>
      </c>
      <c r="DX46" s="8" t="s">
        <v>40</v>
      </c>
      <c r="DY46" s="8" t="s">
        <v>40</v>
      </c>
      <c r="DZ46" s="8"/>
    </row>
    <row r="47" spans="1:130">
      <c r="A47" s="3">
        <v>283</v>
      </c>
      <c r="B47" s="3" t="s">
        <v>43</v>
      </c>
      <c r="C47" s="3" t="s">
        <v>55</v>
      </c>
      <c r="D47" s="3" t="s">
        <v>38</v>
      </c>
      <c r="E47" s="27">
        <v>42977</v>
      </c>
      <c r="F47" s="18">
        <v>23.7</v>
      </c>
      <c r="G47" s="18">
        <v>31</v>
      </c>
      <c r="H47" s="18">
        <v>17.527000000000001</v>
      </c>
      <c r="I47" s="17">
        <v>3.6040000000000001</v>
      </c>
      <c r="J47" s="28"/>
      <c r="K47" s="22">
        <f t="shared" si="0"/>
        <v>997.40018425598942</v>
      </c>
      <c r="L47" s="23">
        <f t="shared" si="1"/>
        <v>0.76121220240660681</v>
      </c>
      <c r="M47" s="24">
        <f t="shared" si="2"/>
        <v>-4.2295732740000001E-3</v>
      </c>
      <c r="N47" s="25">
        <f t="shared" si="3"/>
        <v>1020.7320327829005</v>
      </c>
      <c r="O47" s="26">
        <f t="shared" si="4"/>
        <v>8.0942503129049381</v>
      </c>
      <c r="P47" s="13">
        <f t="shared" si="5"/>
        <v>14.541999999999998</v>
      </c>
      <c r="AL47" s="16">
        <v>4.18</v>
      </c>
      <c r="AM47" s="16"/>
      <c r="AN47" s="16">
        <v>5.0000000000000001E-3</v>
      </c>
      <c r="AO47" s="27">
        <v>43047</v>
      </c>
      <c r="AP47" s="28">
        <v>24.8</v>
      </c>
      <c r="AQ47" s="28">
        <v>32.799999999999997</v>
      </c>
      <c r="AR47" s="28">
        <v>17.519100000000002</v>
      </c>
      <c r="AS47" s="16">
        <v>4.4249000000000001</v>
      </c>
      <c r="AT47" s="16"/>
      <c r="AU47" s="22">
        <f t="shared" si="6"/>
        <v>997.12618482430514</v>
      </c>
      <c r="AV47" s="23">
        <f t="shared" si="7"/>
        <v>0.75952760938444797</v>
      </c>
      <c r="AW47" s="24">
        <f t="shared" si="8"/>
        <v>-4.2053491839999999E-3</v>
      </c>
      <c r="AX47" s="25">
        <f t="shared" si="9"/>
        <v>1021.7684976946335</v>
      </c>
      <c r="AY47" s="26">
        <f t="shared" si="10"/>
        <v>9.950504199679969</v>
      </c>
      <c r="AZ47" s="13">
        <f t="shared" si="11"/>
        <v>19.056950000000001</v>
      </c>
      <c r="BA47" s="35">
        <v>2.7898999999999998</v>
      </c>
      <c r="BB47" s="14">
        <f>AW47-X169</f>
        <v>-1.8373012000207178</v>
      </c>
      <c r="BC47" s="14">
        <f>(BB47/X169)*100</f>
        <v>-100.22941239990699</v>
      </c>
      <c r="BD47" s="32">
        <f>1000*(BB47/AX47)/X169</f>
        <v>-0.98094052249653163</v>
      </c>
      <c r="BE47" s="32" t="e">
        <f>1000*(BB47/AX47)/#REF!</f>
        <v>#REF!</v>
      </c>
      <c r="BF47" s="35"/>
      <c r="BG47" s="35"/>
      <c r="BH47" s="9">
        <v>43055</v>
      </c>
      <c r="BI47" s="8">
        <v>24.4</v>
      </c>
      <c r="BJ47" s="8">
        <v>33.200000000000003</v>
      </c>
      <c r="BK47" s="8">
        <v>17.512899999999998</v>
      </c>
      <c r="BL47" s="1">
        <v>4.4047999999999998</v>
      </c>
      <c r="BM47" s="1">
        <v>-2.01E-2</v>
      </c>
      <c r="BN47" s="4">
        <v>3.04</v>
      </c>
      <c r="BO47" s="4">
        <v>0.35360000000000003</v>
      </c>
      <c r="BP47" s="9">
        <v>43082</v>
      </c>
      <c r="BQ47" s="8">
        <v>21.9</v>
      </c>
      <c r="BR47" s="8">
        <v>33.6</v>
      </c>
      <c r="BS47" s="8">
        <v>17.5154</v>
      </c>
      <c r="BT47" s="1">
        <v>4.9949000000000003</v>
      </c>
      <c r="BU47" s="1"/>
      <c r="BV47" s="4">
        <v>4.9618000000000002</v>
      </c>
      <c r="BW47" s="9">
        <v>43084</v>
      </c>
      <c r="BX47" s="8">
        <v>22.2</v>
      </c>
      <c r="BY47" s="8">
        <v>34.1</v>
      </c>
      <c r="BZ47" s="8">
        <v>17.512799999999999</v>
      </c>
      <c r="CA47" s="1">
        <v>5.0225999999999997</v>
      </c>
      <c r="CB47" s="8">
        <v>2.7699999999999E-2</v>
      </c>
      <c r="CC47" s="9">
        <v>43116</v>
      </c>
      <c r="CD47" s="8">
        <v>23</v>
      </c>
      <c r="CE47" s="8">
        <v>34.9</v>
      </c>
      <c r="CF47" s="3">
        <v>17.513500000000001</v>
      </c>
      <c r="CG47" s="1">
        <v>5.5247999999999999</v>
      </c>
      <c r="CH47" s="8">
        <v>0.50219999999999998</v>
      </c>
      <c r="CI47" s="8">
        <v>9.9987999999999992</v>
      </c>
      <c r="CJ47" s="8">
        <v>3.1246</v>
      </c>
      <c r="CK47" s="9">
        <v>43129</v>
      </c>
      <c r="CL47" s="8">
        <v>25.4</v>
      </c>
      <c r="CM47" s="8">
        <v>35.5</v>
      </c>
      <c r="CN47" s="8">
        <v>17.511299999999999</v>
      </c>
      <c r="CO47" s="8">
        <v>5.6947000000000001</v>
      </c>
      <c r="CP47" s="8">
        <v>25.2</v>
      </c>
      <c r="CQ47" s="8">
        <v>35.4</v>
      </c>
      <c r="CR47" s="8">
        <v>17.5105</v>
      </c>
      <c r="CS47" s="8">
        <v>5.6809000000000003</v>
      </c>
      <c r="CT47" s="1"/>
      <c r="CU47" s="8">
        <v>-1.38E-2</v>
      </c>
      <c r="CV47" s="8">
        <v>0.1699</v>
      </c>
      <c r="CW47" s="8">
        <v>3.0752000000000002</v>
      </c>
      <c r="CX47" s="8">
        <v>2.36555726347212</v>
      </c>
      <c r="CY47" s="8" t="s">
        <v>39</v>
      </c>
      <c r="CZ47" s="8" t="s">
        <v>40</v>
      </c>
      <c r="DA47" s="8" t="s">
        <v>40</v>
      </c>
      <c r="DB47" s="8" t="s">
        <v>40</v>
      </c>
      <c r="DC47" s="8" t="s">
        <v>40</v>
      </c>
      <c r="DD47" s="8" t="s">
        <v>40</v>
      </c>
      <c r="DE47" s="8" t="s">
        <v>40</v>
      </c>
      <c r="DF47" s="8" t="s">
        <v>40</v>
      </c>
      <c r="DG47" s="8" t="s">
        <v>40</v>
      </c>
      <c r="DH47" s="8" t="s">
        <v>40</v>
      </c>
      <c r="DI47" s="8" t="s">
        <v>40</v>
      </c>
      <c r="DJ47" s="8" t="s">
        <v>40</v>
      </c>
      <c r="DK47" s="8" t="s">
        <v>40</v>
      </c>
      <c r="DL47" s="8" t="s">
        <v>40</v>
      </c>
      <c r="DM47" s="8" t="s">
        <v>40</v>
      </c>
      <c r="DN47" s="8" t="s">
        <v>40</v>
      </c>
      <c r="DO47" s="8" t="s">
        <v>40</v>
      </c>
      <c r="DP47" s="8" t="s">
        <v>40</v>
      </c>
      <c r="DQ47" s="8" t="s">
        <v>40</v>
      </c>
      <c r="DR47" s="8" t="s">
        <v>40</v>
      </c>
      <c r="DS47" s="8" t="s">
        <v>40</v>
      </c>
      <c r="DT47" s="8" t="s">
        <v>40</v>
      </c>
      <c r="DU47" s="8" t="s">
        <v>40</v>
      </c>
      <c r="DV47" s="8"/>
      <c r="DW47" s="8" t="s">
        <v>40</v>
      </c>
      <c r="DX47" s="8" t="s">
        <v>40</v>
      </c>
      <c r="DY47" s="8" t="s">
        <v>40</v>
      </c>
      <c r="DZ47" s="8"/>
    </row>
    <row r="48" spans="1:130">
      <c r="A48" s="3">
        <v>289</v>
      </c>
      <c r="B48" s="3" t="s">
        <v>43</v>
      </c>
      <c r="C48" s="3" t="s">
        <v>55</v>
      </c>
      <c r="D48" s="3" t="s">
        <v>38</v>
      </c>
      <c r="E48" s="27">
        <v>42977</v>
      </c>
      <c r="F48" s="18">
        <v>23.7</v>
      </c>
      <c r="G48" s="18">
        <v>31</v>
      </c>
      <c r="H48" s="18">
        <v>17.527000000000001</v>
      </c>
      <c r="I48" s="17">
        <v>3.5579999999999998</v>
      </c>
      <c r="J48" s="28"/>
      <c r="K48" s="22">
        <f t="shared" si="0"/>
        <v>997.40018425598942</v>
      </c>
      <c r="L48" s="23">
        <f t="shared" si="1"/>
        <v>0.76121220240660681</v>
      </c>
      <c r="M48" s="24">
        <f t="shared" si="2"/>
        <v>-4.2295732740000001E-3</v>
      </c>
      <c r="N48" s="25">
        <f t="shared" si="3"/>
        <v>1020.7320327829005</v>
      </c>
      <c r="O48" s="26">
        <f t="shared" si="4"/>
        <v>7.9909385719522117</v>
      </c>
      <c r="P48" s="13">
        <f t="shared" si="5"/>
        <v>14.288999999999998</v>
      </c>
      <c r="AL48" s="16">
        <v>4.1050000000000004</v>
      </c>
      <c r="AM48" s="16"/>
      <c r="AN48" s="16">
        <v>4.0000000000000001E-3</v>
      </c>
      <c r="AO48" s="27">
        <v>43047</v>
      </c>
      <c r="AP48" s="28">
        <v>24.8</v>
      </c>
      <c r="AQ48" s="28">
        <v>32.799999999999997</v>
      </c>
      <c r="AR48" s="28">
        <v>17.519100000000002</v>
      </c>
      <c r="AS48" s="16">
        <v>4.3281999999999998</v>
      </c>
      <c r="AT48" s="16"/>
      <c r="AU48" s="22">
        <f t="shared" si="6"/>
        <v>997.12618482430514</v>
      </c>
      <c r="AV48" s="23">
        <f t="shared" si="7"/>
        <v>0.75952760938444797</v>
      </c>
      <c r="AW48" s="24">
        <f t="shared" si="8"/>
        <v>-4.2053491839999999E-3</v>
      </c>
      <c r="AX48" s="25">
        <f t="shared" si="9"/>
        <v>1021.7684976946335</v>
      </c>
      <c r="AY48" s="26">
        <f t="shared" si="10"/>
        <v>9.7330498490485304</v>
      </c>
      <c r="AZ48" s="13">
        <f t="shared" si="11"/>
        <v>18.525099999999998</v>
      </c>
      <c r="BA48" s="35">
        <v>2.5891999999999999</v>
      </c>
      <c r="BB48" s="14">
        <f>AW48-X170</f>
        <v>-1.7734927160682832</v>
      </c>
      <c r="BC48" s="14">
        <f>(BB48/X170)*100</f>
        <v>-100.23768604595904</v>
      </c>
      <c r="BD48" s="32">
        <f>1000*(BB48/AX48)/X170</f>
        <v>-0.98102149627944535</v>
      </c>
      <c r="BE48" s="32" t="e">
        <f>1000*(BB48/AX48)/#REF!</f>
        <v>#REF!</v>
      </c>
      <c r="BF48" s="35"/>
      <c r="BG48" s="35"/>
      <c r="BH48" s="9">
        <v>43055</v>
      </c>
      <c r="BI48" s="8">
        <v>24.4</v>
      </c>
      <c r="BJ48" s="8">
        <v>33.200000000000003</v>
      </c>
      <c r="BK48" s="8">
        <v>17.512899999999998</v>
      </c>
      <c r="BL48" s="1">
        <v>4.4001000000000001</v>
      </c>
      <c r="BM48" s="1">
        <v>7.1900000000000006E-2</v>
      </c>
      <c r="BN48" s="4">
        <v>2.8748</v>
      </c>
      <c r="BO48" s="4">
        <v>0.40400000000000003</v>
      </c>
      <c r="BP48" s="9">
        <v>43082</v>
      </c>
      <c r="BQ48" s="8">
        <v>21.9</v>
      </c>
      <c r="BR48" s="8">
        <v>33.6</v>
      </c>
      <c r="BS48" s="8">
        <v>17.5154</v>
      </c>
      <c r="BT48" s="1">
        <v>4.8822999999999999</v>
      </c>
      <c r="BU48" s="1"/>
      <c r="BV48" s="4">
        <v>4.0587999999999997</v>
      </c>
      <c r="BW48" s="9">
        <v>43084</v>
      </c>
      <c r="BX48" s="8">
        <v>22.2</v>
      </c>
      <c r="BY48" s="8">
        <v>34.1</v>
      </c>
      <c r="BZ48" s="8">
        <v>17.512799999999999</v>
      </c>
      <c r="CA48" s="1">
        <v>4.8887</v>
      </c>
      <c r="CB48" s="8">
        <v>6.4000000000000003E-3</v>
      </c>
      <c r="CC48" s="9">
        <v>43116</v>
      </c>
      <c r="CD48" s="8">
        <v>23</v>
      </c>
      <c r="CE48" s="8">
        <v>34.9</v>
      </c>
      <c r="CF48" s="3">
        <v>17.513500000000001</v>
      </c>
      <c r="CG48" s="1">
        <v>5.3198999999999996</v>
      </c>
      <c r="CH48" s="8">
        <v>0.43120000000000003</v>
      </c>
      <c r="CI48" s="8">
        <v>8.8202999999999996</v>
      </c>
      <c r="CJ48" s="8">
        <v>2.7564000000000002</v>
      </c>
      <c r="CK48" s="9">
        <v>43129</v>
      </c>
      <c r="CL48" s="8">
        <v>25.4</v>
      </c>
      <c r="CM48" s="8">
        <v>35.5</v>
      </c>
      <c r="CN48" s="8">
        <v>17.511299999999999</v>
      </c>
      <c r="CO48" s="8">
        <v>5.4661</v>
      </c>
      <c r="CP48" s="8">
        <v>25.2</v>
      </c>
      <c r="CQ48" s="8">
        <v>35.4</v>
      </c>
      <c r="CR48" s="8">
        <v>17.5105</v>
      </c>
      <c r="CS48" s="8">
        <v>5.4480000000000004</v>
      </c>
      <c r="CT48" s="1"/>
      <c r="CU48" s="8">
        <v>-1.8100000000000002E-2</v>
      </c>
      <c r="CV48" s="8">
        <v>0.1462</v>
      </c>
      <c r="CW48" s="8">
        <v>2.7482000000000002</v>
      </c>
      <c r="CX48" s="8">
        <v>2.1139784293227102</v>
      </c>
      <c r="CY48" s="9">
        <v>43145</v>
      </c>
      <c r="CZ48" s="8">
        <v>28.1</v>
      </c>
      <c r="DA48" s="8">
        <v>34.9</v>
      </c>
      <c r="DB48" s="8">
        <v>17.521999999999998</v>
      </c>
      <c r="DC48" s="8">
        <v>5.5805999999999996</v>
      </c>
      <c r="DD48" s="8">
        <v>0.1326</v>
      </c>
      <c r="DE48" s="8">
        <v>2.4339</v>
      </c>
      <c r="DF48" s="8">
        <v>1.5212000000000001</v>
      </c>
      <c r="DG48" s="8"/>
      <c r="DH48" s="9">
        <v>43154</v>
      </c>
      <c r="DI48" s="8">
        <v>28.4</v>
      </c>
      <c r="DJ48" s="8">
        <v>37.5</v>
      </c>
      <c r="DK48" s="8">
        <v>17.5121</v>
      </c>
      <c r="DL48" s="8">
        <v>5.5585000000000004</v>
      </c>
      <c r="DM48" s="8">
        <v>-2.2100000000000002E-2</v>
      </c>
      <c r="DN48" s="8">
        <v>-0.39600000000000002</v>
      </c>
      <c r="DO48" s="8">
        <v>-0.44</v>
      </c>
      <c r="DP48" s="8"/>
      <c r="DQ48" s="8" t="s">
        <v>40</v>
      </c>
      <c r="DR48" s="8" t="s">
        <v>40</v>
      </c>
      <c r="DS48" s="8" t="s">
        <v>40</v>
      </c>
      <c r="DT48" s="8" t="s">
        <v>40</v>
      </c>
      <c r="DU48" s="8" t="s">
        <v>40</v>
      </c>
      <c r="DV48" s="8"/>
      <c r="DW48" s="8" t="s">
        <v>40</v>
      </c>
      <c r="DX48" s="8" t="s">
        <v>40</v>
      </c>
      <c r="DY48" s="8" t="s">
        <v>40</v>
      </c>
      <c r="DZ48" s="8"/>
    </row>
    <row r="49" spans="1:130">
      <c r="A49" s="3">
        <v>118</v>
      </c>
      <c r="B49" s="3" t="s">
        <v>44</v>
      </c>
      <c r="C49" s="3" t="s">
        <v>55</v>
      </c>
      <c r="D49" s="3" t="s">
        <v>38</v>
      </c>
      <c r="E49" s="27">
        <v>42977</v>
      </c>
      <c r="F49" s="18">
        <v>24.2</v>
      </c>
      <c r="G49" s="18">
        <v>31.5</v>
      </c>
      <c r="H49" s="18">
        <v>17.501000000000001</v>
      </c>
      <c r="I49" s="17">
        <v>3.7879999999999998</v>
      </c>
      <c r="J49" s="28"/>
      <c r="K49" s="22">
        <f t="shared" si="0"/>
        <v>997.27708768547382</v>
      </c>
      <c r="L49" s="23">
        <f t="shared" si="1"/>
        <v>0.760435858711068</v>
      </c>
      <c r="M49" s="24">
        <f t="shared" si="2"/>
        <v>-4.2180659439999997E-3</v>
      </c>
      <c r="N49" s="25">
        <f t="shared" si="3"/>
        <v>1020.9644870534015</v>
      </c>
      <c r="O49" s="26">
        <f t="shared" si="4"/>
        <v>8.5099118290056879</v>
      </c>
      <c r="P49" s="13">
        <f t="shared" si="5"/>
        <v>15.553999999999998</v>
      </c>
      <c r="AL49" s="16">
        <v>4.3289999999999997</v>
      </c>
      <c r="AM49" s="16"/>
      <c r="AN49" s="16">
        <v>4.0000000000000001E-3</v>
      </c>
      <c r="AO49" s="27">
        <v>43047</v>
      </c>
      <c r="AP49" s="28">
        <v>24.8</v>
      </c>
      <c r="AQ49" s="28">
        <v>32.799999999999997</v>
      </c>
      <c r="AR49" s="28">
        <v>17.519100000000002</v>
      </c>
      <c r="AS49" s="16">
        <v>4.5534999999999997</v>
      </c>
      <c r="AT49" s="16"/>
      <c r="AU49" s="22">
        <f t="shared" si="6"/>
        <v>997.12618482430514</v>
      </c>
      <c r="AV49" s="23">
        <f t="shared" si="7"/>
        <v>0.75952760938444797</v>
      </c>
      <c r="AW49" s="24">
        <f t="shared" si="8"/>
        <v>-4.2053491839999999E-3</v>
      </c>
      <c r="AX49" s="25">
        <f t="shared" si="9"/>
        <v>1021.7684976946335</v>
      </c>
      <c r="AY49" s="26">
        <f t="shared" si="10"/>
        <v>10.239693749744115</v>
      </c>
      <c r="AZ49" s="13">
        <f t="shared" si="11"/>
        <v>19.764249999999997</v>
      </c>
      <c r="BA49" s="35">
        <v>2.4695</v>
      </c>
      <c r="BB49" s="14">
        <f>AW49-X171</f>
        <v>-1.6088406750234736</v>
      </c>
      <c r="BC49" s="14">
        <f>(BB49/X171)*100</f>
        <v>-100.26207507190456</v>
      </c>
      <c r="BD49" s="32">
        <f>1000*(BB49/AX49)/X171</f>
        <v>-0.98126019052379287</v>
      </c>
      <c r="BE49" s="32" t="e">
        <f>1000*(BB49/AX49)/#REF!</f>
        <v>#REF!</v>
      </c>
      <c r="BF49" s="35"/>
      <c r="BG49" s="35"/>
      <c r="BH49" s="9">
        <v>43055</v>
      </c>
      <c r="BI49" s="8">
        <v>24.4</v>
      </c>
      <c r="BJ49" s="8">
        <v>33.200000000000003</v>
      </c>
      <c r="BK49" s="8">
        <v>17.512899999999998</v>
      </c>
      <c r="BL49" s="1">
        <v>4.6281999999999996</v>
      </c>
      <c r="BM49" s="1">
        <v>7.4700000000000003E-2</v>
      </c>
      <c r="BN49" s="4">
        <v>2.7029000000000001</v>
      </c>
      <c r="BO49" s="4">
        <v>0.33</v>
      </c>
      <c r="BP49" s="9">
        <v>43082</v>
      </c>
      <c r="BQ49" s="8">
        <v>21.9</v>
      </c>
      <c r="BR49" s="8">
        <v>33.6</v>
      </c>
      <c r="BS49" s="8">
        <v>17.5154</v>
      </c>
      <c r="BT49" s="1">
        <v>5.1230000000000002</v>
      </c>
      <c r="BU49" s="1"/>
      <c r="BV49" s="4">
        <v>3.9596</v>
      </c>
      <c r="BW49" s="9">
        <v>43084</v>
      </c>
      <c r="BX49" s="8">
        <v>22.2</v>
      </c>
      <c r="BY49" s="8">
        <v>34.1</v>
      </c>
      <c r="BZ49" s="8">
        <v>17.512799999999999</v>
      </c>
      <c r="CA49" s="1">
        <v>5.1326000000000001</v>
      </c>
      <c r="CB49" s="8">
        <v>9.5999999999999992E-3</v>
      </c>
      <c r="CC49" s="9">
        <v>43116</v>
      </c>
      <c r="CD49" s="8">
        <v>23</v>
      </c>
      <c r="CE49" s="8">
        <v>34.9</v>
      </c>
      <c r="CF49" s="3">
        <v>17.513500000000001</v>
      </c>
      <c r="CG49" s="1">
        <v>5.6007999999999996</v>
      </c>
      <c r="CH49" s="8">
        <v>0.46820000000000001</v>
      </c>
      <c r="CI49" s="8">
        <v>9.1220999999999997</v>
      </c>
      <c r="CJ49" s="8">
        <v>2.8506999999999998</v>
      </c>
      <c r="CK49" s="9">
        <v>43129</v>
      </c>
      <c r="CL49" s="8">
        <v>25.4</v>
      </c>
      <c r="CM49" s="8">
        <v>35.5</v>
      </c>
      <c r="CN49" s="8">
        <v>17.511299999999999</v>
      </c>
      <c r="CO49" s="8">
        <v>5.7526000000000002</v>
      </c>
      <c r="CP49" s="8">
        <v>25.2</v>
      </c>
      <c r="CQ49" s="8">
        <v>35.4</v>
      </c>
      <c r="CR49" s="8">
        <v>17.5105</v>
      </c>
      <c r="CS49" s="8">
        <v>5.7411000000000003</v>
      </c>
      <c r="CT49" s="1"/>
      <c r="CU49" s="8">
        <v>-1.15E-2</v>
      </c>
      <c r="CV49" s="8">
        <v>0.15179999999999999</v>
      </c>
      <c r="CW49" s="8">
        <v>2.7103000000000002</v>
      </c>
      <c r="CX49" s="8">
        <v>2.0848669970224099</v>
      </c>
      <c r="CY49" s="9">
        <v>43145</v>
      </c>
      <c r="CZ49" s="8">
        <v>28.1</v>
      </c>
      <c r="DA49" s="8">
        <v>34.9</v>
      </c>
      <c r="DB49" s="8">
        <v>17.521999999999998</v>
      </c>
      <c r="DC49" s="8">
        <v>5.8985000000000003</v>
      </c>
      <c r="DD49" s="8">
        <v>0.15740000000000001</v>
      </c>
      <c r="DE49" s="8">
        <v>2.7416</v>
      </c>
      <c r="DF49" s="8">
        <v>1.7135</v>
      </c>
      <c r="DG49" s="8"/>
      <c r="DH49" s="9">
        <v>43154</v>
      </c>
      <c r="DI49" s="8">
        <v>28.4</v>
      </c>
      <c r="DJ49" s="8">
        <v>37.5</v>
      </c>
      <c r="DK49" s="8">
        <v>17.5121</v>
      </c>
      <c r="DL49" s="8">
        <v>5.8784999999999998</v>
      </c>
      <c r="DM49" s="8">
        <v>-2.0000000000001E-2</v>
      </c>
      <c r="DN49" s="8">
        <v>-0.33910000000000001</v>
      </c>
      <c r="DO49" s="8">
        <v>-0.37669999999999998</v>
      </c>
      <c r="DP49" s="8"/>
      <c r="DQ49" s="8" t="s">
        <v>40</v>
      </c>
      <c r="DR49" s="8" t="s">
        <v>40</v>
      </c>
      <c r="DS49" s="8" t="s">
        <v>40</v>
      </c>
      <c r="DT49" s="8" t="s">
        <v>40</v>
      </c>
      <c r="DU49" s="8" t="s">
        <v>40</v>
      </c>
      <c r="DV49" s="8"/>
      <c r="DW49" s="8" t="s">
        <v>40</v>
      </c>
      <c r="DX49" s="8" t="s">
        <v>40</v>
      </c>
      <c r="DY49" s="8" t="s">
        <v>40</v>
      </c>
      <c r="DZ49" s="8"/>
    </row>
    <row r="50" spans="1:130">
      <c r="A50" s="3">
        <v>124</v>
      </c>
      <c r="B50" s="3" t="s">
        <v>44</v>
      </c>
      <c r="C50" s="3" t="s">
        <v>55</v>
      </c>
      <c r="D50" s="3" t="s">
        <v>38</v>
      </c>
      <c r="E50" s="27">
        <v>42977</v>
      </c>
      <c r="F50" s="18">
        <v>24.2</v>
      </c>
      <c r="G50" s="18">
        <v>31.5</v>
      </c>
      <c r="H50" s="18">
        <v>17.501000000000001</v>
      </c>
      <c r="I50" s="17">
        <v>2.98</v>
      </c>
      <c r="J50" s="28"/>
      <c r="K50" s="22">
        <f t="shared" si="0"/>
        <v>997.27708768547382</v>
      </c>
      <c r="L50" s="23">
        <f t="shared" si="1"/>
        <v>0.760435858711068</v>
      </c>
      <c r="M50" s="24">
        <f t="shared" si="2"/>
        <v>-4.2180659439999997E-3</v>
      </c>
      <c r="N50" s="25">
        <f t="shared" si="3"/>
        <v>1020.9644870534015</v>
      </c>
      <c r="O50" s="26">
        <f t="shared" si="4"/>
        <v>6.6947036036000398</v>
      </c>
      <c r="P50" s="13">
        <f t="shared" si="5"/>
        <v>11.11</v>
      </c>
      <c r="AL50" s="16">
        <v>3.3919999999999999</v>
      </c>
      <c r="AM50" s="16"/>
      <c r="AN50" s="16">
        <v>2E-3</v>
      </c>
      <c r="AO50" s="27">
        <v>43047</v>
      </c>
      <c r="AP50" s="28">
        <v>24.8</v>
      </c>
      <c r="AQ50" s="28">
        <v>32.799999999999997</v>
      </c>
      <c r="AR50" s="28">
        <v>17.519100000000002</v>
      </c>
      <c r="AS50" s="16">
        <v>3.5945</v>
      </c>
      <c r="AT50" s="16"/>
      <c r="AU50" s="22">
        <f t="shared" si="6"/>
        <v>997.12618482430514</v>
      </c>
      <c r="AV50" s="23">
        <f t="shared" si="7"/>
        <v>0.75952760938444797</v>
      </c>
      <c r="AW50" s="24">
        <f t="shared" si="8"/>
        <v>-4.2053491839999999E-3</v>
      </c>
      <c r="AX50" s="25">
        <f t="shared" si="9"/>
        <v>1021.7684976946335</v>
      </c>
      <c r="AY50" s="26">
        <f t="shared" si="10"/>
        <v>8.08314026209624</v>
      </c>
      <c r="AZ50" s="13">
        <f t="shared" si="11"/>
        <v>14.489750000000001</v>
      </c>
      <c r="BA50" s="35">
        <v>2.8428</v>
      </c>
      <c r="BB50" s="14">
        <f>AW50-X172</f>
        <v>-1.7106520717176743</v>
      </c>
      <c r="BC50" s="14">
        <f>(BB50/X172)*100</f>
        <v>-100.2464389382023</v>
      </c>
      <c r="BD50" s="32">
        <f>1000*(BB50/AX50)/X172</f>
        <v>-0.98110716042218415</v>
      </c>
      <c r="BE50" s="32" t="e">
        <f>1000*(BB50/AX50)/#REF!</f>
        <v>#REF!</v>
      </c>
      <c r="BF50" s="35"/>
      <c r="BG50" s="35"/>
      <c r="BH50" s="9">
        <v>43055</v>
      </c>
      <c r="BI50" s="8">
        <v>24.4</v>
      </c>
      <c r="BJ50" s="8">
        <v>33.200000000000003</v>
      </c>
      <c r="BK50" s="8">
        <v>17.512899999999998</v>
      </c>
      <c r="BL50" s="1">
        <v>3.6560000000000001</v>
      </c>
      <c r="BM50" s="1">
        <v>6.1499999999999999E-2</v>
      </c>
      <c r="BN50" s="4">
        <v>2.839</v>
      </c>
      <c r="BO50" s="4">
        <v>5.4000000000000003E-3</v>
      </c>
      <c r="BP50" s="9">
        <v>43082</v>
      </c>
      <c r="BQ50" s="8">
        <v>21.9</v>
      </c>
      <c r="BR50" s="8">
        <v>33.6</v>
      </c>
      <c r="BS50" s="8">
        <v>17.5154</v>
      </c>
      <c r="BT50" s="1">
        <v>3.9929000000000001</v>
      </c>
      <c r="BU50" s="1"/>
      <c r="BV50" s="4">
        <v>3.4129999999999998</v>
      </c>
      <c r="BW50" s="9">
        <v>43084</v>
      </c>
      <c r="BX50" s="8">
        <v>22.2</v>
      </c>
      <c r="BY50" s="8">
        <v>34.1</v>
      </c>
      <c r="BZ50" s="8">
        <v>17.512799999999999</v>
      </c>
      <c r="CA50" s="1">
        <v>3.9996999999999998</v>
      </c>
      <c r="CB50" s="8">
        <v>6.7999999999999996E-3</v>
      </c>
      <c r="CC50" s="9">
        <v>43116</v>
      </c>
      <c r="CD50" s="8">
        <v>23</v>
      </c>
      <c r="CE50" s="8">
        <v>34.9</v>
      </c>
      <c r="CF50" s="3">
        <v>17.513500000000001</v>
      </c>
      <c r="CG50" s="1">
        <v>4.3300999999999998</v>
      </c>
      <c r="CH50" s="8">
        <v>0.33040000000000003</v>
      </c>
      <c r="CI50" s="8">
        <v>8.2606000000000002</v>
      </c>
      <c r="CJ50" s="8">
        <v>2.5813999999999999</v>
      </c>
      <c r="CK50" s="9">
        <v>43129</v>
      </c>
      <c r="CL50" s="8">
        <v>25.4</v>
      </c>
      <c r="CM50" s="8">
        <v>35.5</v>
      </c>
      <c r="CN50" s="8">
        <v>17.511299999999999</v>
      </c>
      <c r="CO50" s="8">
        <v>4.4398</v>
      </c>
      <c r="CP50" s="8">
        <v>25.2</v>
      </c>
      <c r="CQ50" s="8">
        <v>35.4</v>
      </c>
      <c r="CR50" s="8">
        <v>17.5105</v>
      </c>
      <c r="CS50" s="8">
        <v>4.4301000000000004</v>
      </c>
      <c r="CT50" s="1"/>
      <c r="CU50" s="8">
        <v>-9.7000000000000003E-3</v>
      </c>
      <c r="CV50" s="8">
        <v>0.10970000000000001</v>
      </c>
      <c r="CW50" s="8">
        <v>2.5333999999999999</v>
      </c>
      <c r="CX50" s="8">
        <v>1.9487913762872799</v>
      </c>
      <c r="CY50" s="9">
        <v>43145</v>
      </c>
      <c r="CZ50" s="8">
        <v>28.1</v>
      </c>
      <c r="DA50" s="8">
        <v>34.9</v>
      </c>
      <c r="DB50" s="8">
        <v>17.521999999999998</v>
      </c>
      <c r="DC50" s="8">
        <v>4.5644</v>
      </c>
      <c r="DD50" s="8">
        <v>0.1343</v>
      </c>
      <c r="DE50" s="8">
        <v>3.0314999999999999</v>
      </c>
      <c r="DF50" s="8">
        <v>1.8947000000000001</v>
      </c>
      <c r="DG50" s="8"/>
      <c r="DH50" s="9">
        <v>43154</v>
      </c>
      <c r="DI50" s="8">
        <v>28.4</v>
      </c>
      <c r="DJ50" s="8">
        <v>37.5</v>
      </c>
      <c r="DK50" s="8">
        <v>17.5121</v>
      </c>
      <c r="DL50" s="8">
        <v>4.5529000000000002</v>
      </c>
      <c r="DM50" s="8">
        <v>-1.15E-2</v>
      </c>
      <c r="DN50" s="8">
        <v>-0.25190000000000001</v>
      </c>
      <c r="DO50" s="8">
        <v>-0.27989999999999998</v>
      </c>
      <c r="DP50" s="8"/>
      <c r="DQ50" s="8" t="s">
        <v>40</v>
      </c>
      <c r="DR50" s="8" t="s">
        <v>40</v>
      </c>
      <c r="DS50" s="8" t="s">
        <v>40</v>
      </c>
      <c r="DT50" s="8" t="s">
        <v>40</v>
      </c>
      <c r="DU50" s="8" t="s">
        <v>40</v>
      </c>
      <c r="DV50" s="8"/>
      <c r="DW50" s="8" t="s">
        <v>40</v>
      </c>
      <c r="DX50" s="8" t="s">
        <v>40</v>
      </c>
      <c r="DY50" s="8" t="s">
        <v>40</v>
      </c>
      <c r="DZ50" s="8"/>
    </row>
    <row r="51" spans="1:130">
      <c r="A51" s="3">
        <v>216</v>
      </c>
      <c r="B51" s="3" t="s">
        <v>44</v>
      </c>
      <c r="C51" s="3" t="s">
        <v>55</v>
      </c>
      <c r="D51" s="3" t="s">
        <v>38</v>
      </c>
      <c r="E51" s="27">
        <v>42977</v>
      </c>
      <c r="F51" s="18">
        <v>24</v>
      </c>
      <c r="G51" s="18">
        <v>32</v>
      </c>
      <c r="H51" s="18">
        <v>17.521000000000001</v>
      </c>
      <c r="I51" s="17">
        <v>3.2370000000000001</v>
      </c>
      <c r="J51" s="28"/>
      <c r="K51" s="22">
        <f t="shared" si="0"/>
        <v>997.32661753089724</v>
      </c>
      <c r="L51" s="23">
        <f t="shared" si="1"/>
        <v>0.76074425760000008</v>
      </c>
      <c r="M51" s="24">
        <f t="shared" si="2"/>
        <v>-4.2225696E-3</v>
      </c>
      <c r="N51" s="25">
        <f t="shared" si="3"/>
        <v>1021.4008023889601</v>
      </c>
      <c r="O51" s="26">
        <f t="shared" si="4"/>
        <v>7.2759416542087196</v>
      </c>
      <c r="P51" s="13">
        <f t="shared" si="5"/>
        <v>12.523499999999999</v>
      </c>
      <c r="AL51" s="16">
        <v>3.7650000000000001</v>
      </c>
      <c r="AM51" s="16"/>
      <c r="AN51" s="16">
        <v>-1E-3</v>
      </c>
      <c r="AO51" s="27">
        <v>43047</v>
      </c>
      <c r="AP51" s="28">
        <v>24.7</v>
      </c>
      <c r="AQ51" s="28">
        <v>32.799999999999997</v>
      </c>
      <c r="AR51" s="28">
        <v>17.522400000000001</v>
      </c>
      <c r="AS51" s="16">
        <v>3.9695</v>
      </c>
      <c r="AT51" s="16"/>
      <c r="AU51" s="22">
        <f t="shared" si="6"/>
        <v>997.15157519625802</v>
      </c>
      <c r="AV51" s="23">
        <f t="shared" si="7"/>
        <v>0.75967722943356675</v>
      </c>
      <c r="AW51" s="24">
        <f t="shared" si="8"/>
        <v>-4.2073859139999999E-3</v>
      </c>
      <c r="AX51" s="25">
        <f t="shared" si="9"/>
        <v>1021.7984130048493</v>
      </c>
      <c r="AY51" s="26">
        <f t="shared" si="10"/>
        <v>8.926748757385738</v>
      </c>
      <c r="AZ51" s="13">
        <f t="shared" si="11"/>
        <v>16.552250000000001</v>
      </c>
      <c r="BA51" s="35">
        <v>2.5865</v>
      </c>
      <c r="BB51" s="14">
        <f>AW51-X173</f>
        <v>-1.9252268494697005</v>
      </c>
      <c r="BC51" s="14">
        <f>(BB51/X173)*100</f>
        <v>-100.21901839069409</v>
      </c>
      <c r="BD51" s="32">
        <f>1000*(BB51/AX51)/X173</f>
        <v>-0.98081008068876752</v>
      </c>
      <c r="BE51" s="32" t="e">
        <f>1000*(BB51/AX51)/#REF!</f>
        <v>#REF!</v>
      </c>
      <c r="BF51" s="35"/>
      <c r="BG51" s="35"/>
      <c r="BH51" s="9">
        <v>43055</v>
      </c>
      <c r="BI51" s="8">
        <v>24.4</v>
      </c>
      <c r="BJ51" s="8">
        <v>33.200000000000003</v>
      </c>
      <c r="BK51" s="8">
        <v>17.512899999999998</v>
      </c>
      <c r="BL51" s="1">
        <v>4.0408999999999997</v>
      </c>
      <c r="BM51" s="1">
        <v>7.1400000000000005E-2</v>
      </c>
      <c r="BN51" s="4">
        <v>2.9544999999999999</v>
      </c>
      <c r="BO51" s="4">
        <v>0.52049999999999996</v>
      </c>
      <c r="BP51" s="9">
        <v>43082</v>
      </c>
      <c r="BQ51" s="8">
        <v>21.9</v>
      </c>
      <c r="BR51" s="8">
        <v>33.6</v>
      </c>
      <c r="BS51" s="8">
        <v>17.5154</v>
      </c>
      <c r="BT51" s="1">
        <v>4.3989000000000003</v>
      </c>
      <c r="BU51" s="1"/>
      <c r="BV51" s="4">
        <v>3.2812999999999999</v>
      </c>
      <c r="BW51" s="9">
        <v>43084</v>
      </c>
      <c r="BX51" s="8">
        <v>22.2</v>
      </c>
      <c r="BY51" s="8">
        <v>34.1</v>
      </c>
      <c r="BZ51" s="8">
        <v>17.512799999999999</v>
      </c>
      <c r="CA51" s="1">
        <v>4.4161999999999999</v>
      </c>
      <c r="CB51" s="8">
        <v>1.7299999999999999E-2</v>
      </c>
      <c r="CC51" s="9">
        <v>43116</v>
      </c>
      <c r="CD51" s="8">
        <v>23</v>
      </c>
      <c r="CE51" s="8">
        <v>34.9</v>
      </c>
      <c r="CF51" s="3">
        <v>17.513500000000001</v>
      </c>
      <c r="CG51" s="1">
        <v>4.7542</v>
      </c>
      <c r="CH51" s="8">
        <v>0.33800000000000002</v>
      </c>
      <c r="CI51" s="8">
        <v>7.6536</v>
      </c>
      <c r="CJ51" s="8">
        <v>2.3917999999999999</v>
      </c>
      <c r="CK51" s="9">
        <v>43129</v>
      </c>
      <c r="CL51" s="8">
        <v>25.4</v>
      </c>
      <c r="CM51" s="8">
        <v>35.5</v>
      </c>
      <c r="CN51" s="8">
        <v>17.511299999999999</v>
      </c>
      <c r="CO51" s="8">
        <v>4.8720999999999997</v>
      </c>
      <c r="CP51" s="8">
        <v>25.2</v>
      </c>
      <c r="CQ51" s="8">
        <v>35.4</v>
      </c>
      <c r="CR51" s="8">
        <v>17.5105</v>
      </c>
      <c r="CS51" s="8">
        <v>4.8589000000000002</v>
      </c>
      <c r="CT51" s="1"/>
      <c r="CU51" s="8">
        <v>-1.32E-2</v>
      </c>
      <c r="CV51" s="8">
        <v>0.1179</v>
      </c>
      <c r="CW51" s="8">
        <v>2.4799000000000002</v>
      </c>
      <c r="CX51" s="8">
        <v>1.9076249987864899</v>
      </c>
      <c r="CY51" s="8" t="s">
        <v>39</v>
      </c>
      <c r="CZ51" s="8" t="s">
        <v>40</v>
      </c>
      <c r="DA51" s="8" t="s">
        <v>40</v>
      </c>
      <c r="DB51" s="8" t="s">
        <v>40</v>
      </c>
      <c r="DC51" s="8" t="s">
        <v>40</v>
      </c>
      <c r="DD51" s="8" t="s">
        <v>40</v>
      </c>
      <c r="DE51" s="8" t="s">
        <v>40</v>
      </c>
      <c r="DF51" s="8" t="s">
        <v>40</v>
      </c>
      <c r="DG51" s="8" t="s">
        <v>40</v>
      </c>
      <c r="DH51" s="8" t="s">
        <v>40</v>
      </c>
      <c r="DI51" s="8" t="s">
        <v>40</v>
      </c>
      <c r="DJ51" s="8" t="s">
        <v>40</v>
      </c>
      <c r="DK51" s="8" t="s">
        <v>40</v>
      </c>
      <c r="DL51" s="8" t="s">
        <v>40</v>
      </c>
      <c r="DM51" s="8" t="s">
        <v>40</v>
      </c>
      <c r="DN51" s="8" t="s">
        <v>40</v>
      </c>
      <c r="DO51" s="8" t="s">
        <v>40</v>
      </c>
      <c r="DP51" s="8" t="s">
        <v>40</v>
      </c>
      <c r="DQ51" s="8" t="s">
        <v>40</v>
      </c>
      <c r="DR51" s="8" t="s">
        <v>40</v>
      </c>
      <c r="DS51" s="8" t="s">
        <v>40</v>
      </c>
      <c r="DT51" s="8" t="s">
        <v>40</v>
      </c>
      <c r="DU51" s="8" t="s">
        <v>40</v>
      </c>
      <c r="DV51" s="8"/>
      <c r="DW51" s="8" t="s">
        <v>40</v>
      </c>
      <c r="DX51" s="8" t="s">
        <v>40</v>
      </c>
      <c r="DY51" s="8" t="s">
        <v>40</v>
      </c>
      <c r="DZ51" s="8"/>
    </row>
    <row r="52" spans="1:130">
      <c r="A52" s="3">
        <v>222</v>
      </c>
      <c r="B52" s="3" t="s">
        <v>44</v>
      </c>
      <c r="C52" s="3" t="s">
        <v>55</v>
      </c>
      <c r="D52" s="3" t="s">
        <v>38</v>
      </c>
      <c r="E52" s="27">
        <v>42977</v>
      </c>
      <c r="F52" s="18">
        <v>23.9</v>
      </c>
      <c r="G52" s="18">
        <v>31.9</v>
      </c>
      <c r="H52" s="18">
        <v>17.521999999999998</v>
      </c>
      <c r="I52" s="17">
        <v>1.758</v>
      </c>
      <c r="J52" s="28"/>
      <c r="K52" s="22">
        <f t="shared" si="0"/>
        <v>997.35123703333397</v>
      </c>
      <c r="L52" s="23">
        <f t="shared" si="1"/>
        <v>0.76089952447632669</v>
      </c>
      <c r="M52" s="24">
        <f t="shared" si="2"/>
        <v>-4.2248710660000004E-3</v>
      </c>
      <c r="N52" s="25">
        <f t="shared" si="3"/>
        <v>1021.3543787243402</v>
      </c>
      <c r="O52" s="26">
        <f t="shared" si="4"/>
        <v>3.9513067876176713</v>
      </c>
      <c r="P52" s="13">
        <f t="shared" si="5"/>
        <v>4.3890000000000002</v>
      </c>
      <c r="AL52" s="16">
        <v>1.923</v>
      </c>
      <c r="AM52" s="16"/>
      <c r="AN52" s="16">
        <v>2E-3</v>
      </c>
      <c r="AO52" s="27">
        <v>43047</v>
      </c>
      <c r="AP52" s="28">
        <v>24.7</v>
      </c>
      <c r="AQ52" s="28">
        <v>32.799999999999997</v>
      </c>
      <c r="AR52" s="28">
        <v>17.522400000000001</v>
      </c>
      <c r="AS52" s="16">
        <v>2.0105</v>
      </c>
      <c r="AT52" s="16"/>
      <c r="AU52" s="22">
        <f t="shared" si="6"/>
        <v>997.15157519625802</v>
      </c>
      <c r="AV52" s="23">
        <f t="shared" si="7"/>
        <v>0.75967722943356675</v>
      </c>
      <c r="AW52" s="24">
        <f t="shared" si="8"/>
        <v>-4.2073859139999999E-3</v>
      </c>
      <c r="AX52" s="25">
        <f t="shared" si="9"/>
        <v>1021.7984130048493</v>
      </c>
      <c r="AY52" s="26">
        <f t="shared" si="10"/>
        <v>4.521281868427768</v>
      </c>
      <c r="AZ52" s="13">
        <f t="shared" si="11"/>
        <v>5.7777500000000002</v>
      </c>
      <c r="BA52" s="35">
        <v>2.1667999999999998</v>
      </c>
      <c r="BB52" s="14">
        <f>AW52-X174</f>
        <v>-1.7370636744410402</v>
      </c>
      <c r="BC52" s="14">
        <f>(BB52/X174)*100</f>
        <v>-100.24280062587165</v>
      </c>
      <c r="BD52" s="32">
        <f>1000*(BB52/AX52)/X174</f>
        <v>-0.98104282948613186</v>
      </c>
      <c r="BE52" s="32" t="e">
        <f>1000*(BB52/AX52)/#REF!</f>
        <v>#REF!</v>
      </c>
      <c r="BF52" s="35"/>
      <c r="BG52" s="35"/>
      <c r="BH52" s="9">
        <v>43055</v>
      </c>
      <c r="BI52" s="8">
        <v>24.4</v>
      </c>
      <c r="BJ52" s="8">
        <v>33.200000000000003</v>
      </c>
      <c r="BK52" s="8">
        <v>17.512899999999998</v>
      </c>
      <c r="BL52" s="1">
        <v>2.0257999999999998</v>
      </c>
      <c r="BM52" s="1">
        <v>1.5299999999999999E-2</v>
      </c>
      <c r="BN52" s="4">
        <v>2.0527000000000002</v>
      </c>
      <c r="BO52" s="4">
        <v>0.1613</v>
      </c>
      <c r="BP52" s="9">
        <v>43082</v>
      </c>
      <c r="BQ52" s="8">
        <v>21.9</v>
      </c>
      <c r="BR52" s="8">
        <v>33.6</v>
      </c>
      <c r="BS52" s="8">
        <v>17.5154</v>
      </c>
      <c r="BT52" s="1">
        <v>2.1440999999999999</v>
      </c>
      <c r="BU52" s="1"/>
      <c r="BV52" s="4">
        <v>2.1627999999999998</v>
      </c>
      <c r="BW52" s="9">
        <v>43084</v>
      </c>
      <c r="BX52" s="8">
        <v>22.2</v>
      </c>
      <c r="BY52" s="8">
        <v>34.1</v>
      </c>
      <c r="BZ52" s="8">
        <v>17.512799999999999</v>
      </c>
      <c r="CA52" s="1">
        <v>2.1467999999999998</v>
      </c>
      <c r="CB52" s="8">
        <v>2.7000000000000001E-3</v>
      </c>
      <c r="CC52" s="9">
        <v>43116</v>
      </c>
      <c r="CD52" s="8">
        <v>23</v>
      </c>
      <c r="CE52" s="8">
        <v>34.9</v>
      </c>
      <c r="CF52" s="3">
        <v>17.513500000000001</v>
      </c>
      <c r="CG52" s="1">
        <v>2.3104</v>
      </c>
      <c r="CH52" s="8">
        <v>0.1636</v>
      </c>
      <c r="CI52" s="8">
        <v>7.6205999999999996</v>
      </c>
      <c r="CJ52" s="8">
        <v>2.3815</v>
      </c>
      <c r="CK52" s="9">
        <v>43129</v>
      </c>
      <c r="CL52" s="8">
        <v>25.4</v>
      </c>
      <c r="CM52" s="8">
        <v>35.5</v>
      </c>
      <c r="CN52" s="8">
        <v>17.511299999999999</v>
      </c>
      <c r="CO52" s="8">
        <v>2.3664000000000001</v>
      </c>
      <c r="CP52" s="8">
        <v>25.2</v>
      </c>
      <c r="CQ52" s="8">
        <v>35.4</v>
      </c>
      <c r="CR52" s="8">
        <v>17.5105</v>
      </c>
      <c r="CS52" s="8">
        <v>2.3616000000000001</v>
      </c>
      <c r="CT52" s="1"/>
      <c r="CU52" s="8">
        <v>-4.7999999999999996E-3</v>
      </c>
      <c r="CV52" s="8">
        <v>5.6000000000000001E-2</v>
      </c>
      <c r="CW52" s="8">
        <v>2.4238</v>
      </c>
      <c r="CX52" s="8">
        <v>1.86447901129342</v>
      </c>
      <c r="CY52" s="9">
        <v>43145</v>
      </c>
      <c r="CZ52" s="8">
        <v>28.1</v>
      </c>
      <c r="DA52" s="8">
        <v>34.9</v>
      </c>
      <c r="DB52" s="8">
        <v>17.521999999999998</v>
      </c>
      <c r="DC52" s="8">
        <v>2.4333</v>
      </c>
      <c r="DD52" s="8">
        <v>7.17E-2</v>
      </c>
      <c r="DE52" s="8">
        <v>3.0360999999999998</v>
      </c>
      <c r="DF52" s="8">
        <v>1.8975</v>
      </c>
      <c r="DG52" s="8"/>
      <c r="DH52" s="9">
        <v>43154</v>
      </c>
      <c r="DI52" s="8">
        <v>28.4</v>
      </c>
      <c r="DJ52" s="8">
        <v>37.5</v>
      </c>
      <c r="DK52" s="8">
        <v>17.5121</v>
      </c>
      <c r="DL52" s="8">
        <v>2.4125999999999999</v>
      </c>
      <c r="DM52" s="8">
        <v>-2.07E-2</v>
      </c>
      <c r="DN52" s="8">
        <v>-0.85070000000000001</v>
      </c>
      <c r="DO52" s="8">
        <v>-0.94520000000000004</v>
      </c>
      <c r="DP52" s="8"/>
      <c r="DQ52" s="8" t="s">
        <v>40</v>
      </c>
      <c r="DR52" s="8" t="s">
        <v>40</v>
      </c>
      <c r="DS52" s="8" t="s">
        <v>40</v>
      </c>
      <c r="DT52" s="8" t="s">
        <v>40</v>
      </c>
      <c r="DU52" s="8" t="s">
        <v>40</v>
      </c>
      <c r="DV52" s="8"/>
      <c r="DW52" s="8" t="s">
        <v>40</v>
      </c>
      <c r="DX52" s="8" t="s">
        <v>40</v>
      </c>
      <c r="DY52" s="8" t="s">
        <v>40</v>
      </c>
      <c r="DZ52" s="8"/>
    </row>
    <row r="53" spans="1:130">
      <c r="A53" s="3">
        <v>228</v>
      </c>
      <c r="B53" s="3" t="s">
        <v>44</v>
      </c>
      <c r="C53" s="3" t="s">
        <v>55</v>
      </c>
      <c r="D53" s="3" t="s">
        <v>38</v>
      </c>
      <c r="E53" s="27">
        <v>42977</v>
      </c>
      <c r="F53" s="18">
        <v>23.9</v>
      </c>
      <c r="G53" s="18">
        <v>31.9</v>
      </c>
      <c r="H53" s="18">
        <v>17.521999999999998</v>
      </c>
      <c r="I53" s="17">
        <v>2.411</v>
      </c>
      <c r="J53" s="28"/>
      <c r="K53" s="22">
        <f t="shared" si="0"/>
        <v>997.35123703333397</v>
      </c>
      <c r="L53" s="23">
        <f t="shared" si="1"/>
        <v>0.76089952447632669</v>
      </c>
      <c r="M53" s="24">
        <f t="shared" si="2"/>
        <v>-4.2248710660000004E-3</v>
      </c>
      <c r="N53" s="25">
        <f t="shared" si="3"/>
        <v>1021.3543787243402</v>
      </c>
      <c r="O53" s="26">
        <f t="shared" si="4"/>
        <v>5.4189992405837346</v>
      </c>
      <c r="P53" s="13">
        <f t="shared" si="5"/>
        <v>7.9805000000000001</v>
      </c>
      <c r="AL53" s="16">
        <v>2.7269999999999999</v>
      </c>
      <c r="AM53" s="16"/>
      <c r="AN53" s="16">
        <v>2E-3</v>
      </c>
      <c r="AO53" s="27">
        <v>43047</v>
      </c>
      <c r="AP53" s="28">
        <v>24.7</v>
      </c>
      <c r="AQ53" s="28">
        <v>32.799999999999997</v>
      </c>
      <c r="AR53" s="28">
        <v>17.522400000000001</v>
      </c>
      <c r="AS53" s="16">
        <v>2.8986000000000001</v>
      </c>
      <c r="AT53" s="16"/>
      <c r="AU53" s="22">
        <f t="shared" si="6"/>
        <v>997.15157519625802</v>
      </c>
      <c r="AV53" s="23">
        <f t="shared" si="7"/>
        <v>0.75967722943356675</v>
      </c>
      <c r="AW53" s="24">
        <f t="shared" si="8"/>
        <v>-4.2073859139999999E-3</v>
      </c>
      <c r="AX53" s="25">
        <f t="shared" si="9"/>
        <v>1021.7984130048493</v>
      </c>
      <c r="AY53" s="26">
        <f t="shared" si="10"/>
        <v>6.5184718347797714</v>
      </c>
      <c r="AZ53" s="13">
        <f t="shared" si="11"/>
        <v>10.662299999999998</v>
      </c>
      <c r="BA53" s="35">
        <v>2.9965000000000002</v>
      </c>
      <c r="BB53" s="14">
        <f>AW53-X175</f>
        <v>-1.8222601279930188</v>
      </c>
      <c r="BC53" s="14">
        <f>(BB53/X175)*100</f>
        <v>-100.23142265439388</v>
      </c>
      <c r="BD53" s="32">
        <f>1000*(BB53/AX53)/X175</f>
        <v>-0.98093147707715411</v>
      </c>
      <c r="BE53" s="32" t="e">
        <f>1000*(BB53/AX53)/#REF!</f>
        <v>#REF!</v>
      </c>
      <c r="BF53" s="35"/>
      <c r="BG53" s="35"/>
      <c r="BH53" s="9">
        <v>43055</v>
      </c>
      <c r="BI53" s="8">
        <v>24.4</v>
      </c>
      <c r="BJ53" s="8">
        <v>33.200000000000003</v>
      </c>
      <c r="BK53" s="8">
        <v>17.512899999999998</v>
      </c>
      <c r="BL53" s="1">
        <v>2.9449000000000001</v>
      </c>
      <c r="BM53" s="1">
        <v>4.6300000000000001E-2</v>
      </c>
      <c r="BN53" s="4">
        <v>2.8441000000000001</v>
      </c>
      <c r="BO53" s="4">
        <v>0.2155</v>
      </c>
      <c r="BP53" s="9">
        <v>43082</v>
      </c>
      <c r="BQ53" s="8">
        <v>21.9</v>
      </c>
      <c r="BR53" s="8">
        <v>33.6</v>
      </c>
      <c r="BS53" s="8">
        <v>17.5154</v>
      </c>
      <c r="BT53" s="1">
        <v>3.1865000000000001</v>
      </c>
      <c r="BU53" s="1"/>
      <c r="BV53" s="4">
        <v>3.0385</v>
      </c>
      <c r="BW53" s="9">
        <v>43084</v>
      </c>
      <c r="BX53" s="8">
        <v>22.2</v>
      </c>
      <c r="BY53" s="8">
        <v>34.1</v>
      </c>
      <c r="BZ53" s="8">
        <v>17.512799999999999</v>
      </c>
      <c r="CA53" s="1">
        <v>3.2002000000000002</v>
      </c>
      <c r="CB53" s="8">
        <v>1.37E-2</v>
      </c>
      <c r="CC53" s="9">
        <v>43116</v>
      </c>
      <c r="CD53" s="8">
        <v>23</v>
      </c>
      <c r="CE53" s="8">
        <v>34.9</v>
      </c>
      <c r="CF53" s="3">
        <v>17.513500000000001</v>
      </c>
      <c r="CG53" s="1">
        <v>3.4558</v>
      </c>
      <c r="CH53" s="8">
        <v>0.25559999999999999</v>
      </c>
      <c r="CI53" s="8">
        <v>7.9870000000000001</v>
      </c>
      <c r="CJ53" s="8">
        <v>2.4958999999999998</v>
      </c>
      <c r="CK53" s="9">
        <v>43129</v>
      </c>
      <c r="CL53" s="8">
        <v>25.4</v>
      </c>
      <c r="CM53" s="8">
        <v>35.5</v>
      </c>
      <c r="CN53" s="8">
        <v>17.511299999999999</v>
      </c>
      <c r="CO53" s="8">
        <v>3.5390000000000001</v>
      </c>
      <c r="CP53" s="8">
        <v>25.2</v>
      </c>
      <c r="CQ53" s="8">
        <v>35.4</v>
      </c>
      <c r="CR53" s="8">
        <v>17.5105</v>
      </c>
      <c r="CS53" s="8">
        <v>3.5276000000000001</v>
      </c>
      <c r="CT53" s="1"/>
      <c r="CU53" s="8">
        <v>-1.14E-2</v>
      </c>
      <c r="CV53" s="8">
        <v>8.3199999999999996E-2</v>
      </c>
      <c r="CW53" s="8">
        <v>2.4075000000000002</v>
      </c>
      <c r="CX53" s="8">
        <v>1.8519590254065701</v>
      </c>
      <c r="CY53" s="9">
        <v>43145</v>
      </c>
      <c r="CZ53" s="8">
        <v>28.1</v>
      </c>
      <c r="DA53" s="8">
        <v>34.9</v>
      </c>
      <c r="DB53" s="8">
        <v>17.521999999999998</v>
      </c>
      <c r="DC53" s="8">
        <v>3.6099000000000001</v>
      </c>
      <c r="DD53" s="8">
        <v>8.2299999999999998E-2</v>
      </c>
      <c r="DE53" s="8">
        <v>2.3330000000000002</v>
      </c>
      <c r="DF53" s="8">
        <v>1.4581</v>
      </c>
      <c r="DG53" s="8"/>
      <c r="DH53" s="9">
        <v>43154</v>
      </c>
      <c r="DI53" s="8">
        <v>28.4</v>
      </c>
      <c r="DJ53" s="8">
        <v>37.5</v>
      </c>
      <c r="DK53" s="8">
        <v>17.5121</v>
      </c>
      <c r="DL53" s="8">
        <v>3.6006999999999998</v>
      </c>
      <c r="DM53" s="8">
        <v>-9.1999999999999998E-3</v>
      </c>
      <c r="DN53" s="8">
        <v>-0.25490000000000002</v>
      </c>
      <c r="DO53" s="8">
        <v>-0.28320000000000001</v>
      </c>
      <c r="DP53" s="8"/>
      <c r="DQ53" s="8" t="s">
        <v>40</v>
      </c>
      <c r="DR53" s="8" t="s">
        <v>40</v>
      </c>
      <c r="DS53" s="8" t="s">
        <v>40</v>
      </c>
      <c r="DT53" s="8" t="s">
        <v>40</v>
      </c>
      <c r="DU53" s="8" t="s">
        <v>40</v>
      </c>
      <c r="DV53" s="8"/>
      <c r="DW53" s="8" t="s">
        <v>40</v>
      </c>
      <c r="DX53" s="8" t="s">
        <v>40</v>
      </c>
      <c r="DY53" s="8" t="s">
        <v>40</v>
      </c>
      <c r="DZ53" s="8"/>
    </row>
    <row r="54" spans="1:130">
      <c r="A54" s="3">
        <v>151</v>
      </c>
      <c r="B54" s="3" t="s">
        <v>45</v>
      </c>
      <c r="C54" s="3" t="s">
        <v>55</v>
      </c>
      <c r="D54" s="3" t="s">
        <v>38</v>
      </c>
      <c r="E54" s="27">
        <v>42977</v>
      </c>
      <c r="F54" s="18">
        <v>24.2</v>
      </c>
      <c r="G54" s="18">
        <v>31.7</v>
      </c>
      <c r="H54" s="18">
        <v>17.515000000000001</v>
      </c>
      <c r="I54" s="17">
        <v>1.331</v>
      </c>
      <c r="J54" s="28"/>
      <c r="K54" s="22">
        <f t="shared" si="0"/>
        <v>997.27708768547382</v>
      </c>
      <c r="L54" s="23">
        <f t="shared" si="1"/>
        <v>0.760435858711068</v>
      </c>
      <c r="M54" s="24">
        <f t="shared" si="2"/>
        <v>-4.2180659439999997E-3</v>
      </c>
      <c r="N54" s="25">
        <f t="shared" si="3"/>
        <v>1021.1155677024707</v>
      </c>
      <c r="O54" s="26">
        <f t="shared" si="4"/>
        <v>2.9907028432922731</v>
      </c>
      <c r="P54" s="13">
        <f t="shared" si="5"/>
        <v>2.0404999999999998</v>
      </c>
      <c r="AL54" s="16">
        <v>1.5209999999999999</v>
      </c>
      <c r="AM54" s="16"/>
      <c r="AN54" s="16">
        <v>-1E-3</v>
      </c>
      <c r="AO54" s="27">
        <v>43047</v>
      </c>
      <c r="AP54" s="28">
        <v>24.7</v>
      </c>
      <c r="AQ54" s="28">
        <v>32.799999999999997</v>
      </c>
      <c r="AR54" s="28">
        <v>17.522400000000001</v>
      </c>
      <c r="AS54" s="16">
        <v>1.6268</v>
      </c>
      <c r="AT54" s="16"/>
      <c r="AU54" s="22">
        <f t="shared" si="6"/>
        <v>997.15157519625802</v>
      </c>
      <c r="AV54" s="23">
        <f t="shared" si="7"/>
        <v>0.75967722943356675</v>
      </c>
      <c r="AW54" s="24">
        <f t="shared" si="8"/>
        <v>-4.2073859139999999E-3</v>
      </c>
      <c r="AX54" s="25">
        <f t="shared" si="9"/>
        <v>1021.7984130048493</v>
      </c>
      <c r="AY54" s="26">
        <f t="shared" si="10"/>
        <v>3.6584040505139486</v>
      </c>
      <c r="AZ54" s="13">
        <f t="shared" si="11"/>
        <v>3.6673999999999998</v>
      </c>
      <c r="BA54" s="35">
        <v>3.3123999999999998</v>
      </c>
      <c r="BB54" s="14">
        <f>AW54-X176</f>
        <v>-4.2404039930995117</v>
      </c>
      <c r="BC54" s="14">
        <f>(BB54/X176)*100</f>
        <v>-100.09931989244465</v>
      </c>
      <c r="BD54" s="32">
        <f>1000*(BB54/AX54)/X176</f>
        <v>-0.97963863144079477</v>
      </c>
      <c r="BE54" s="32" t="e">
        <f>1000*(BB54/AX54)/#REF!</f>
        <v>#REF!</v>
      </c>
      <c r="BF54" s="35"/>
      <c r="BG54" s="35"/>
      <c r="BH54" s="9">
        <v>43055</v>
      </c>
      <c r="BI54" s="8">
        <v>24.4</v>
      </c>
      <c r="BJ54" s="8">
        <v>33.200000000000003</v>
      </c>
      <c r="BK54" s="8">
        <v>17.512899999999998</v>
      </c>
      <c r="BL54" s="1">
        <v>1.6516999999999999</v>
      </c>
      <c r="BM54" s="1">
        <v>2.4899999999999999E-2</v>
      </c>
      <c r="BN54" s="4">
        <v>3.1051000000000002</v>
      </c>
      <c r="BO54" s="4">
        <v>0.29299999999999998</v>
      </c>
      <c r="BP54" s="9">
        <v>43082</v>
      </c>
      <c r="BQ54" s="8">
        <v>21.9</v>
      </c>
      <c r="BR54" s="8">
        <v>33.6</v>
      </c>
      <c r="BS54" s="8">
        <v>17.5154</v>
      </c>
      <c r="BT54" s="1">
        <v>1.7892999999999999</v>
      </c>
      <c r="BU54" s="1"/>
      <c r="BV54" s="4">
        <v>3.0855000000000001</v>
      </c>
      <c r="BW54" s="9">
        <v>43084</v>
      </c>
      <c r="BX54" s="8">
        <v>22.2</v>
      </c>
      <c r="BY54" s="8">
        <v>34.1</v>
      </c>
      <c r="BZ54" s="8">
        <v>17.512799999999999</v>
      </c>
      <c r="CA54" s="1">
        <v>1.7794000000000001</v>
      </c>
      <c r="CB54" s="8">
        <v>-9.9000000000000008E-3</v>
      </c>
      <c r="CC54" s="9">
        <v>43116</v>
      </c>
      <c r="CD54" s="8">
        <v>23</v>
      </c>
      <c r="CE54" s="8">
        <v>34.9</v>
      </c>
      <c r="CF54" s="3">
        <v>17.513500000000001</v>
      </c>
      <c r="CG54" s="1">
        <v>1.7905</v>
      </c>
      <c r="CH54" s="8">
        <v>1.11E-2</v>
      </c>
      <c r="CI54" s="8">
        <v>0.62380000000000002</v>
      </c>
      <c r="CJ54" s="8">
        <v>0.19489999999999999</v>
      </c>
      <c r="CK54" s="9">
        <v>43129</v>
      </c>
      <c r="CL54" s="8">
        <v>25.4</v>
      </c>
      <c r="CM54" s="8">
        <v>35.5</v>
      </c>
      <c r="CN54" s="8">
        <v>17.511299999999999</v>
      </c>
      <c r="CO54" s="8">
        <v>1.7875000000000001</v>
      </c>
      <c r="CP54" s="8">
        <v>25.2</v>
      </c>
      <c r="CQ54" s="8">
        <v>35.4</v>
      </c>
      <c r="CR54" s="8">
        <v>17.5105</v>
      </c>
      <c r="CS54" s="8">
        <v>1.7724</v>
      </c>
      <c r="CT54" s="1"/>
      <c r="CU54" s="8">
        <v>-1.5100000000000001E-2</v>
      </c>
      <c r="CV54" s="8">
        <v>-3.0000000000000001E-3</v>
      </c>
      <c r="CW54" s="8">
        <v>-0.1676</v>
      </c>
      <c r="CX54" s="8">
        <v>-0.12888535647541999</v>
      </c>
      <c r="CY54" s="9">
        <v>43145</v>
      </c>
      <c r="CZ54" s="8">
        <v>28.1</v>
      </c>
      <c r="DA54" s="8">
        <v>34.9</v>
      </c>
      <c r="DB54" s="8">
        <v>17.521999999999998</v>
      </c>
      <c r="DC54" s="8">
        <v>1.7901</v>
      </c>
      <c r="DD54" s="8">
        <v>1.77E-2</v>
      </c>
      <c r="DE54" s="8">
        <v>0.99860000000000004</v>
      </c>
      <c r="DF54" s="8">
        <v>0.62419999999999998</v>
      </c>
      <c r="DG54" s="8" t="s">
        <v>56</v>
      </c>
      <c r="DH54" s="9">
        <v>43154</v>
      </c>
      <c r="DI54" s="8">
        <v>28.4</v>
      </c>
      <c r="DJ54" s="8">
        <v>37.5</v>
      </c>
      <c r="DK54" s="8">
        <v>17.5121</v>
      </c>
      <c r="DL54" s="8" t="s">
        <v>42</v>
      </c>
      <c r="DM54" s="8" t="s">
        <v>40</v>
      </c>
      <c r="DN54" s="8" t="s">
        <v>40</v>
      </c>
      <c r="DO54" s="8" t="s">
        <v>40</v>
      </c>
      <c r="DP54" s="8"/>
      <c r="DQ54" s="8" t="s">
        <v>40</v>
      </c>
      <c r="DR54" s="8" t="s">
        <v>40</v>
      </c>
      <c r="DS54" s="8" t="s">
        <v>40</v>
      </c>
      <c r="DT54" s="8" t="s">
        <v>40</v>
      </c>
      <c r="DU54" s="8" t="s">
        <v>40</v>
      </c>
      <c r="DV54" s="8"/>
      <c r="DW54" s="8" t="s">
        <v>40</v>
      </c>
      <c r="DX54" s="8" t="s">
        <v>40</v>
      </c>
      <c r="DY54" s="8" t="s">
        <v>40</v>
      </c>
      <c r="DZ54" s="8"/>
    </row>
    <row r="55" spans="1:130">
      <c r="A55" s="3">
        <v>159</v>
      </c>
      <c r="B55" s="3" t="s">
        <v>45</v>
      </c>
      <c r="C55" s="3" t="s">
        <v>55</v>
      </c>
      <c r="D55" s="3" t="s">
        <v>38</v>
      </c>
      <c r="E55" s="27">
        <v>42977</v>
      </c>
      <c r="F55" s="18">
        <v>24.2</v>
      </c>
      <c r="G55" s="18">
        <v>31.7</v>
      </c>
      <c r="H55" s="18">
        <v>17.515000000000001</v>
      </c>
      <c r="I55" s="17">
        <v>3.0739999999999998</v>
      </c>
      <c r="J55" s="28"/>
      <c r="K55" s="22">
        <f t="shared" si="0"/>
        <v>997.27708768547382</v>
      </c>
      <c r="L55" s="23">
        <f t="shared" si="1"/>
        <v>0.760435858711068</v>
      </c>
      <c r="M55" s="24">
        <f t="shared" si="2"/>
        <v>-4.2180659439999997E-3</v>
      </c>
      <c r="N55" s="25">
        <f t="shared" si="3"/>
        <v>1021.1155677024707</v>
      </c>
      <c r="O55" s="26">
        <f t="shared" si="4"/>
        <v>6.9071529228252802</v>
      </c>
      <c r="P55" s="13">
        <f t="shared" si="5"/>
        <v>11.626999999999999</v>
      </c>
      <c r="AL55" s="16">
        <v>3.798</v>
      </c>
      <c r="AM55" s="16"/>
      <c r="AN55" s="16">
        <v>3.0000000000000001E-3</v>
      </c>
      <c r="AO55" s="27">
        <v>43047</v>
      </c>
      <c r="AP55" s="28">
        <v>24.7</v>
      </c>
      <c r="AQ55" s="28">
        <v>32.799999999999997</v>
      </c>
      <c r="AR55" s="28">
        <v>17.522400000000001</v>
      </c>
      <c r="AS55" s="16">
        <v>4.1239999999999997</v>
      </c>
      <c r="AT55" s="16"/>
      <c r="AU55" s="22">
        <f t="shared" si="6"/>
        <v>997.15157519625802</v>
      </c>
      <c r="AV55" s="23">
        <f t="shared" si="7"/>
        <v>0.75967722943356675</v>
      </c>
      <c r="AW55" s="24">
        <f t="shared" si="8"/>
        <v>-4.2073859139999999E-3</v>
      </c>
      <c r="AX55" s="25">
        <f t="shared" si="9"/>
        <v>1021.7984130048493</v>
      </c>
      <c r="AY55" s="26">
        <f t="shared" si="10"/>
        <v>9.2741936957951339</v>
      </c>
      <c r="AZ55" s="13">
        <f t="shared" si="11"/>
        <v>17.401999999999997</v>
      </c>
      <c r="BA55" s="35">
        <v>4.0873999999999997</v>
      </c>
      <c r="BB55" s="14">
        <f>AW55-X177</f>
        <v>-2.8665376871138197</v>
      </c>
      <c r="BC55" s="14">
        <f>(BB55/X177)*100</f>
        <v>-100.14699162819316</v>
      </c>
      <c r="BD55" s="32">
        <f>1000*(BB55/AX55)/X177</f>
        <v>-0.98010517880612413</v>
      </c>
      <c r="BE55" s="32" t="e">
        <f>1000*(BB55/AX55)/#REF!</f>
        <v>#REF!</v>
      </c>
      <c r="BF55" s="35"/>
      <c r="BG55" s="35"/>
      <c r="BH55" s="9">
        <v>43055</v>
      </c>
      <c r="BI55" s="8">
        <v>24.4</v>
      </c>
      <c r="BJ55" s="8">
        <v>33.200000000000003</v>
      </c>
      <c r="BK55" s="8">
        <v>17.512899999999998</v>
      </c>
      <c r="BL55" s="1">
        <v>4.2019000000000002</v>
      </c>
      <c r="BM55" s="1">
        <v>7.7899999999999997E-2</v>
      </c>
      <c r="BN55" s="4">
        <v>4.4569000000000001</v>
      </c>
      <c r="BO55" s="4">
        <v>0.52270000000000005</v>
      </c>
      <c r="BP55" s="9">
        <v>43082</v>
      </c>
      <c r="BQ55" s="8">
        <v>21.9</v>
      </c>
      <c r="BR55" s="8">
        <v>33.6</v>
      </c>
      <c r="BS55" s="8">
        <v>17.5154</v>
      </c>
      <c r="BT55" s="1">
        <v>4.6154000000000002</v>
      </c>
      <c r="BU55" s="1"/>
      <c r="BV55" s="4">
        <v>3.6446999999999998</v>
      </c>
      <c r="BW55" s="9">
        <v>43084</v>
      </c>
      <c r="BX55" s="8">
        <v>22.2</v>
      </c>
      <c r="BY55" s="8">
        <v>34.1</v>
      </c>
      <c r="BZ55" s="8">
        <v>17.512799999999999</v>
      </c>
      <c r="CA55" s="1">
        <v>4.6292999999999997</v>
      </c>
      <c r="CB55" s="8">
        <v>1.3899999999999999E-2</v>
      </c>
      <c r="CC55" s="9">
        <v>43116</v>
      </c>
      <c r="CD55" s="8">
        <v>23</v>
      </c>
      <c r="CE55" s="8">
        <v>34.9</v>
      </c>
      <c r="CF55" s="3">
        <v>17.513500000000001</v>
      </c>
      <c r="CG55" s="1">
        <v>4.7447999999999997</v>
      </c>
      <c r="CH55" s="8">
        <v>0.11550000000000001</v>
      </c>
      <c r="CI55" s="8">
        <v>2.4950000000000001</v>
      </c>
      <c r="CJ55" s="8">
        <v>0.77969999999999995</v>
      </c>
      <c r="CK55" s="9">
        <v>43129</v>
      </c>
      <c r="CL55" s="8">
        <v>25.4</v>
      </c>
      <c r="CM55" s="8">
        <v>35.5</v>
      </c>
      <c r="CN55" s="8">
        <v>17.511299999999999</v>
      </c>
      <c r="CO55" s="8">
        <v>4.7836999999999996</v>
      </c>
      <c r="CP55" s="8">
        <v>25.2</v>
      </c>
      <c r="CQ55" s="8">
        <v>35.4</v>
      </c>
      <c r="CR55" s="8">
        <v>17.5105</v>
      </c>
      <c r="CS55" s="8">
        <v>4.7647000000000004</v>
      </c>
      <c r="CT55" s="1"/>
      <c r="CU55" s="8">
        <v>-1.9E-2</v>
      </c>
      <c r="CV55" s="8">
        <v>3.8899999999999997E-2</v>
      </c>
      <c r="CW55" s="8">
        <v>0.81979999999999997</v>
      </c>
      <c r="CX55" s="8">
        <v>0.63064990986083502</v>
      </c>
      <c r="CY55" s="8" t="s">
        <v>39</v>
      </c>
      <c r="CZ55" s="8" t="s">
        <v>40</v>
      </c>
      <c r="DA55" s="8" t="s">
        <v>40</v>
      </c>
      <c r="DB55" s="8" t="s">
        <v>40</v>
      </c>
      <c r="DC55" s="8" t="s">
        <v>40</v>
      </c>
      <c r="DD55" s="8" t="s">
        <v>40</v>
      </c>
      <c r="DE55" s="8" t="s">
        <v>40</v>
      </c>
      <c r="DF55" s="8" t="s">
        <v>40</v>
      </c>
      <c r="DG55" s="8" t="s">
        <v>40</v>
      </c>
      <c r="DH55" s="8" t="s">
        <v>40</v>
      </c>
      <c r="DI55" s="8" t="s">
        <v>40</v>
      </c>
      <c r="DJ55" s="8" t="s">
        <v>40</v>
      </c>
      <c r="DK55" s="8" t="s">
        <v>40</v>
      </c>
      <c r="DL55" s="8" t="s">
        <v>40</v>
      </c>
      <c r="DM55" s="8" t="s">
        <v>40</v>
      </c>
      <c r="DN55" s="8" t="s">
        <v>40</v>
      </c>
      <c r="DO55" s="8" t="s">
        <v>40</v>
      </c>
      <c r="DP55" s="8" t="s">
        <v>40</v>
      </c>
      <c r="DQ55" s="8" t="s">
        <v>40</v>
      </c>
      <c r="DR55" s="8" t="s">
        <v>40</v>
      </c>
      <c r="DS55" s="8" t="s">
        <v>40</v>
      </c>
      <c r="DT55" s="8" t="s">
        <v>40</v>
      </c>
      <c r="DU55" s="8" t="s">
        <v>40</v>
      </c>
      <c r="DV55" s="8"/>
      <c r="DW55" s="8" t="s">
        <v>40</v>
      </c>
      <c r="DX55" s="8" t="s">
        <v>40</v>
      </c>
      <c r="DY55" s="8" t="s">
        <v>40</v>
      </c>
      <c r="DZ55" s="8"/>
    </row>
    <row r="56" spans="1:130">
      <c r="A56" s="3">
        <v>250</v>
      </c>
      <c r="B56" s="3" t="s">
        <v>45</v>
      </c>
      <c r="C56" s="3" t="s">
        <v>55</v>
      </c>
      <c r="D56" s="3" t="s">
        <v>38</v>
      </c>
      <c r="E56" s="27">
        <v>42977</v>
      </c>
      <c r="F56" s="18">
        <v>23.9</v>
      </c>
      <c r="G56" s="18">
        <v>31.8</v>
      </c>
      <c r="H56" s="18">
        <v>17.515999999999998</v>
      </c>
      <c r="I56" s="17">
        <v>2.92</v>
      </c>
      <c r="J56" s="28"/>
      <c r="K56" s="22">
        <f t="shared" si="0"/>
        <v>997.35123703333397</v>
      </c>
      <c r="L56" s="23">
        <f t="shared" si="1"/>
        <v>0.76089952447632669</v>
      </c>
      <c r="M56" s="24">
        <f t="shared" si="2"/>
        <v>-4.2248710660000004E-3</v>
      </c>
      <c r="N56" s="25">
        <f t="shared" ref="N56:N110" si="12" xml:space="preserve"> K56 + (L56*G56) + M56*G56^(3/2) + 0.00048314*G56^2</f>
        <v>1021.2787876796716</v>
      </c>
      <c r="O56" s="26">
        <f t="shared" ref="O56:O110" si="13">I56*(1/     (1-   (0.001*N56/1.84)))</f>
        <v>6.562429211737423</v>
      </c>
      <c r="P56" s="13">
        <f t="shared" si="5"/>
        <v>10.779999999999998</v>
      </c>
      <c r="AL56" s="16">
        <v>3.762</v>
      </c>
      <c r="AM56" s="16"/>
      <c r="AN56" s="16">
        <v>1E-3</v>
      </c>
      <c r="AO56" s="27">
        <v>43047</v>
      </c>
      <c r="AP56" s="28">
        <v>24.7</v>
      </c>
      <c r="AQ56" s="28">
        <v>32.799999999999997</v>
      </c>
      <c r="AR56" s="28">
        <v>17.522400000000001</v>
      </c>
      <c r="AS56" s="16">
        <v>4.1295000000000002</v>
      </c>
      <c r="AT56" s="16"/>
      <c r="AU56" s="22">
        <f t="shared" si="6"/>
        <v>997.15157519625802</v>
      </c>
      <c r="AV56" s="23">
        <f t="shared" si="7"/>
        <v>0.75967722943356675</v>
      </c>
      <c r="AW56" s="24">
        <f t="shared" si="8"/>
        <v>-4.2073859139999999E-3</v>
      </c>
      <c r="AX56" s="25">
        <f t="shared" ref="AX56:AX110" si="14" xml:space="preserve"> AU56 + (AV56*AQ56) + AW56*AQ56^(3/2) + 0.00048314*AQ56^2</f>
        <v>1021.7984130048493</v>
      </c>
      <c r="AY56" s="26">
        <f t="shared" ref="AY56:AY109" si="15">AS56*(1/     (1-   (0.001*AX56/1.84)))</f>
        <v>9.2865622858355987</v>
      </c>
      <c r="AZ56" s="13">
        <f t="shared" si="11"/>
        <v>17.43225</v>
      </c>
      <c r="BA56" s="35">
        <v>4.6517999999999997</v>
      </c>
      <c r="BB56" s="14">
        <f>AW56-X178</f>
        <v>-3.5824564037554971</v>
      </c>
      <c r="BC56" s="14">
        <f>(BB56/X178)*100</f>
        <v>-100.11758225581902</v>
      </c>
      <c r="BD56" s="32">
        <f>1000*(BB56/AX56)/X178</f>
        <v>-0.97981735909530987</v>
      </c>
      <c r="BE56" s="32" t="e">
        <f>1000*(BB56/AX56)/#REF!</f>
        <v>#REF!</v>
      </c>
      <c r="BF56" s="35"/>
      <c r="BG56" s="35"/>
      <c r="BH56" s="9">
        <v>43055</v>
      </c>
      <c r="BI56" s="8">
        <v>24.4</v>
      </c>
      <c r="BJ56" s="8">
        <v>33.200000000000003</v>
      </c>
      <c r="BK56" s="8">
        <v>17.512899999999998</v>
      </c>
      <c r="BL56" s="1">
        <v>4.2428999999999997</v>
      </c>
      <c r="BM56" s="1">
        <v>0.1134</v>
      </c>
      <c r="BN56" s="4">
        <v>5.2717999999999998</v>
      </c>
      <c r="BO56" s="4">
        <v>0.87680000000000002</v>
      </c>
      <c r="BP56" s="9">
        <v>43082</v>
      </c>
      <c r="BQ56" s="8">
        <v>21.9</v>
      </c>
      <c r="BR56" s="8">
        <v>33.6</v>
      </c>
      <c r="BS56" s="8">
        <v>17.5154</v>
      </c>
      <c r="BT56" s="1">
        <v>4.7788000000000004</v>
      </c>
      <c r="BU56" s="1"/>
      <c r="BV56" s="4">
        <v>4.6779999999999999</v>
      </c>
      <c r="BW56" s="9">
        <v>43084</v>
      </c>
      <c r="BX56" s="8">
        <v>22.2</v>
      </c>
      <c r="BY56" s="8">
        <v>34.1</v>
      </c>
      <c r="BZ56" s="8">
        <v>17.512799999999999</v>
      </c>
      <c r="CA56" s="1">
        <v>4.7929000000000004</v>
      </c>
      <c r="CB56" s="8">
        <v>1.41E-2</v>
      </c>
      <c r="CC56" s="9">
        <v>43116</v>
      </c>
      <c r="CD56" s="8">
        <v>23</v>
      </c>
      <c r="CE56" s="8">
        <v>34.9</v>
      </c>
      <c r="CF56" s="3">
        <v>17.513500000000001</v>
      </c>
      <c r="CG56" s="1">
        <v>4.9314999999999998</v>
      </c>
      <c r="CH56" s="8">
        <v>0.1386</v>
      </c>
      <c r="CI56" s="8">
        <v>2.8917999999999999</v>
      </c>
      <c r="CJ56" s="8">
        <v>0.90369999999999995</v>
      </c>
      <c r="CK56" s="9">
        <v>43129</v>
      </c>
      <c r="CL56" s="8">
        <v>25.4</v>
      </c>
      <c r="CM56" s="8">
        <v>35.5</v>
      </c>
      <c r="CN56" s="8">
        <v>17.511299999999999</v>
      </c>
      <c r="CO56" s="8">
        <v>4.9958999999999998</v>
      </c>
      <c r="CP56" s="8">
        <v>25.2</v>
      </c>
      <c r="CQ56" s="8">
        <v>35.4</v>
      </c>
      <c r="CR56" s="8">
        <v>17.5105</v>
      </c>
      <c r="CS56" s="8">
        <v>4.9880000000000004</v>
      </c>
      <c r="CT56" s="1"/>
      <c r="CU56" s="8">
        <v>-7.9000000000000008E-3</v>
      </c>
      <c r="CV56" s="8">
        <v>6.4399999999999999E-2</v>
      </c>
      <c r="CW56" s="8">
        <v>1.3059000000000001</v>
      </c>
      <c r="CX56" s="8">
        <v>1.0045313097122901</v>
      </c>
      <c r="CY56" s="9">
        <v>43145</v>
      </c>
      <c r="CZ56" s="8">
        <v>28.1</v>
      </c>
      <c r="DA56" s="8">
        <v>34.9</v>
      </c>
      <c r="DB56" s="8">
        <v>17.521999999999998</v>
      </c>
      <c r="DC56" s="8">
        <v>5.0919999999999996</v>
      </c>
      <c r="DD56" s="8">
        <v>0.104</v>
      </c>
      <c r="DE56" s="8">
        <v>2.085</v>
      </c>
      <c r="DF56" s="8">
        <v>1.3030999999999999</v>
      </c>
      <c r="DG56" s="8"/>
      <c r="DH56" s="9">
        <v>43154</v>
      </c>
      <c r="DI56" s="8">
        <v>28.4</v>
      </c>
      <c r="DJ56" s="8">
        <v>37.5</v>
      </c>
      <c r="DK56" s="8">
        <v>17.5121</v>
      </c>
      <c r="DL56" s="8">
        <v>5.0705</v>
      </c>
      <c r="DM56" s="8">
        <v>-2.1499999999999998E-2</v>
      </c>
      <c r="DN56" s="8">
        <v>-0.42220000000000002</v>
      </c>
      <c r="DO56" s="8">
        <v>-0.46910000000000002</v>
      </c>
      <c r="DP56" s="8"/>
      <c r="DQ56" s="8" t="s">
        <v>40</v>
      </c>
      <c r="DR56" s="8" t="s">
        <v>40</v>
      </c>
      <c r="DS56" s="8" t="s">
        <v>40</v>
      </c>
      <c r="DT56" s="8" t="s">
        <v>40</v>
      </c>
      <c r="DU56" s="8" t="s">
        <v>40</v>
      </c>
      <c r="DV56" s="8"/>
      <c r="DW56" s="8" t="s">
        <v>40</v>
      </c>
      <c r="DX56" s="8" t="s">
        <v>40</v>
      </c>
      <c r="DY56" s="8" t="s">
        <v>40</v>
      </c>
      <c r="DZ56" s="8"/>
    </row>
    <row r="57" spans="1:130">
      <c r="A57" s="3">
        <v>165</v>
      </c>
      <c r="B57" s="3" t="s">
        <v>46</v>
      </c>
      <c r="C57" s="3" t="s">
        <v>55</v>
      </c>
      <c r="D57" s="3" t="s">
        <v>38</v>
      </c>
      <c r="E57" s="27">
        <v>42977</v>
      </c>
      <c r="F57" s="18">
        <v>24</v>
      </c>
      <c r="G57" s="18">
        <v>31.9</v>
      </c>
      <c r="H57" s="18">
        <v>17.516999999999999</v>
      </c>
      <c r="I57" s="17">
        <v>4.3819999999999997</v>
      </c>
      <c r="J57" s="28"/>
      <c r="K57" s="22">
        <f t="shared" ref="K57:K111" si="16">1000*(1-(F57+288.9414)/(508929.2*(F57+68.12963))*(F57-3.9863)^2)</f>
        <v>997.32661753089724</v>
      </c>
      <c r="L57" s="23">
        <f t="shared" ref="L57:L111" si="17" xml:space="preserve"> 0.824493 - 0.0040899*F57 + 0.000076438*F57^2 -0.00000082467*F57^3 + 0.0000000053675*F57^4</f>
        <v>0.76074425760000008</v>
      </c>
      <c r="M57" s="24">
        <f t="shared" ref="M57:M111" si="18" xml:space="preserve"> -0.005724 + 0.00010227*F57 - 0.0000016546*F57^2</f>
        <v>-4.2225696E-3</v>
      </c>
      <c r="N57" s="25">
        <f t="shared" si="12"/>
        <v>1021.3252208670636</v>
      </c>
      <c r="O57" s="26">
        <f t="shared" si="13"/>
        <v>9.8486971939448846</v>
      </c>
      <c r="P57" s="13">
        <f t="shared" ref="P57:P111" si="19">-5.28+5.5*I57</f>
        <v>18.820999999999998</v>
      </c>
      <c r="AL57" s="16">
        <v>5.3490000000000002</v>
      </c>
      <c r="AM57" s="16"/>
      <c r="AN57" s="16">
        <v>1.2999999999999999E-2</v>
      </c>
      <c r="AO57" s="27">
        <v>43047</v>
      </c>
      <c r="AP57" s="28">
        <v>24.7</v>
      </c>
      <c r="AQ57" s="28">
        <v>32.799999999999997</v>
      </c>
      <c r="AR57" s="28">
        <v>17.522400000000001</v>
      </c>
      <c r="AS57" s="16">
        <v>5.7363</v>
      </c>
      <c r="AT57" s="16"/>
      <c r="AU57" s="22">
        <f t="shared" ref="AU57:AU111" si="20">1000*(1-(AP57+288.9414)/(508929.2*(AP57+68.12963))*(AP57-3.9863)^2)</f>
        <v>997.15157519625802</v>
      </c>
      <c r="AV57" s="23">
        <f t="shared" ref="AV57:AV111" si="21" xml:space="preserve"> 0.824493 - 0.0040899*AP57 + 0.000076438*AP57^2 -0.00000082467*AP57^3 + 0.0000000053675*AP57^4</f>
        <v>0.75967722943356675</v>
      </c>
      <c r="AW57" s="24">
        <f t="shared" ref="AW57:AW111" si="22" xml:space="preserve"> -0.005724 + 0.00010227*AP57 - 0.0000016546*AP57^2</f>
        <v>-4.2073859139999999E-3</v>
      </c>
      <c r="AX57" s="25">
        <f t="shared" si="14"/>
        <v>1021.7984130048493</v>
      </c>
      <c r="AY57" s="26">
        <f t="shared" si="15"/>
        <v>12.899989645293314</v>
      </c>
      <c r="AZ57" s="13">
        <f t="shared" ref="AZ57:AZ109" si="23">-5.28+5.5*AS57</f>
        <v>26.269649999999999</v>
      </c>
      <c r="BA57" s="35">
        <v>3.4479000000000002</v>
      </c>
      <c r="BB57" s="14">
        <f>AW57-X179</f>
        <v>-2.3848992356931724</v>
      </c>
      <c r="BC57" s="14">
        <f>(BB57/X179)*100</f>
        <v>-100.17672954668157</v>
      </c>
      <c r="BD57" s="32">
        <f>1000*(BB57/AX57)/X179</f>
        <v>-0.9803962138880925</v>
      </c>
      <c r="BE57" s="32" t="e">
        <f>1000*(BB57/AX57)/#REF!</f>
        <v>#REF!</v>
      </c>
      <c r="BF57" s="35"/>
      <c r="BG57" s="35"/>
      <c r="BH57" s="9">
        <v>43055</v>
      </c>
      <c r="BI57" s="8">
        <v>24.4</v>
      </c>
      <c r="BJ57" s="8">
        <v>33.200000000000003</v>
      </c>
      <c r="BK57" s="8">
        <v>17.512899999999998</v>
      </c>
      <c r="BL57" s="1">
        <v>5.83</v>
      </c>
      <c r="BM57" s="1">
        <v>9.3700000000000006E-2</v>
      </c>
      <c r="BN57" s="4">
        <v>4.0060000000000002</v>
      </c>
      <c r="BO57" s="4">
        <v>0.7893</v>
      </c>
      <c r="BP57" s="9">
        <v>43082</v>
      </c>
      <c r="BQ57" s="8">
        <v>21.9</v>
      </c>
      <c r="BR57" s="8">
        <v>33.6</v>
      </c>
      <c r="BS57" s="8">
        <v>17.5154</v>
      </c>
      <c r="BT57" s="1">
        <v>6.3216000000000001</v>
      </c>
      <c r="BU57" s="1"/>
      <c r="BV57" s="4">
        <v>3.1231</v>
      </c>
      <c r="BW57" s="9">
        <v>43084</v>
      </c>
      <c r="BX57" s="8">
        <v>22.2</v>
      </c>
      <c r="BY57" s="8">
        <v>34.1</v>
      </c>
      <c r="BZ57" s="8">
        <v>17.512799999999999</v>
      </c>
      <c r="CA57" s="1">
        <v>6.3178000000000001</v>
      </c>
      <c r="CB57" s="8">
        <v>-3.8E-3</v>
      </c>
      <c r="CC57" s="9">
        <v>43116</v>
      </c>
      <c r="CD57" s="8">
        <v>23</v>
      </c>
      <c r="CE57" s="8">
        <v>34.9</v>
      </c>
      <c r="CF57" s="3">
        <v>17.513500000000001</v>
      </c>
      <c r="CG57" s="1">
        <v>6.5655000000000001</v>
      </c>
      <c r="CH57" s="8">
        <v>0.2477</v>
      </c>
      <c r="CI57" s="8">
        <v>3.9207000000000001</v>
      </c>
      <c r="CJ57" s="8">
        <v>1.2252000000000001</v>
      </c>
      <c r="CK57" s="9">
        <v>43129</v>
      </c>
      <c r="CL57" s="8">
        <v>25.4</v>
      </c>
      <c r="CM57" s="8">
        <v>35.5</v>
      </c>
      <c r="CN57" s="8">
        <v>17.511299999999999</v>
      </c>
      <c r="CO57" s="8">
        <v>6.6750999999999996</v>
      </c>
      <c r="CP57" s="8">
        <v>25.2</v>
      </c>
      <c r="CQ57" s="8">
        <v>35.4</v>
      </c>
      <c r="CR57" s="8">
        <v>17.5105</v>
      </c>
      <c r="CS57" s="8">
        <v>6.6580000000000004</v>
      </c>
      <c r="CT57" s="1"/>
      <c r="CU57" s="8">
        <v>-1.7100000000000001E-2</v>
      </c>
      <c r="CV57" s="8">
        <v>0.1096</v>
      </c>
      <c r="CW57" s="8">
        <v>1.6693</v>
      </c>
      <c r="CX57" s="8">
        <v>1.2841016268021099</v>
      </c>
      <c r="CY57" s="9">
        <v>43145</v>
      </c>
      <c r="CZ57" s="8">
        <v>28.1</v>
      </c>
      <c r="DA57" s="8">
        <v>34.9</v>
      </c>
      <c r="DB57" s="8">
        <v>17.521999999999998</v>
      </c>
      <c r="DC57" s="8">
        <v>6.7728999999999999</v>
      </c>
      <c r="DD57" s="8">
        <v>0.1149</v>
      </c>
      <c r="DE57" s="8">
        <v>1.7257</v>
      </c>
      <c r="DF57" s="8">
        <v>1.0786</v>
      </c>
      <c r="DG57" s="8"/>
      <c r="DH57" s="9">
        <v>43154</v>
      </c>
      <c r="DI57" s="8">
        <v>28.4</v>
      </c>
      <c r="DJ57" s="8">
        <v>37.5</v>
      </c>
      <c r="DK57" s="8">
        <v>17.5121</v>
      </c>
      <c r="DL57" s="8" t="s">
        <v>42</v>
      </c>
      <c r="DM57" s="8" t="s">
        <v>40</v>
      </c>
      <c r="DN57" s="8" t="s">
        <v>40</v>
      </c>
      <c r="DO57" s="8" t="s">
        <v>40</v>
      </c>
      <c r="DP57" s="8"/>
      <c r="DQ57" s="8" t="s">
        <v>40</v>
      </c>
      <c r="DR57" s="8" t="s">
        <v>40</v>
      </c>
      <c r="DS57" s="8" t="s">
        <v>40</v>
      </c>
      <c r="DT57" s="8" t="s">
        <v>40</v>
      </c>
      <c r="DU57" s="8" t="s">
        <v>40</v>
      </c>
      <c r="DV57" s="8"/>
      <c r="DW57" s="8" t="s">
        <v>40</v>
      </c>
      <c r="DX57" s="8" t="s">
        <v>40</v>
      </c>
      <c r="DY57" s="8" t="s">
        <v>40</v>
      </c>
      <c r="DZ57" s="8"/>
    </row>
    <row r="58" spans="1:130">
      <c r="A58" s="3">
        <v>171</v>
      </c>
      <c r="B58" s="3" t="s">
        <v>46</v>
      </c>
      <c r="C58" s="3" t="s">
        <v>55</v>
      </c>
      <c r="D58" s="3" t="s">
        <v>38</v>
      </c>
      <c r="E58" s="27">
        <v>42977</v>
      </c>
      <c r="F58" s="18">
        <v>24</v>
      </c>
      <c r="G58" s="18">
        <v>31.6</v>
      </c>
      <c r="H58" s="18">
        <v>17.515000000000001</v>
      </c>
      <c r="I58" s="17">
        <v>1.55</v>
      </c>
      <c r="J58" s="28"/>
      <c r="K58" s="22">
        <f t="shared" si="16"/>
        <v>997.32661753089724</v>
      </c>
      <c r="L58" s="23">
        <f t="shared" si="17"/>
        <v>0.76074425760000008</v>
      </c>
      <c r="M58" s="24">
        <f t="shared" si="18"/>
        <v>-4.2225696E-3</v>
      </c>
      <c r="N58" s="25">
        <f t="shared" si="12"/>
        <v>1021.0985005999307</v>
      </c>
      <c r="O58" s="26">
        <f t="shared" si="13"/>
        <v>3.4827143460958219</v>
      </c>
      <c r="P58" s="13">
        <f t="shared" si="19"/>
        <v>3.2450000000000001</v>
      </c>
      <c r="AL58" s="16">
        <v>1.8480000000000001</v>
      </c>
      <c r="AM58" s="16"/>
      <c r="AN58" s="16">
        <v>3.0000000000000001E-3</v>
      </c>
      <c r="AO58" s="27">
        <v>43047</v>
      </c>
      <c r="AP58" s="28">
        <v>24.7</v>
      </c>
      <c r="AQ58" s="28">
        <v>32.799999999999997</v>
      </c>
      <c r="AR58" s="28">
        <v>17.522400000000001</v>
      </c>
      <c r="AS58" s="16">
        <v>1.9836</v>
      </c>
      <c r="AT58" s="16"/>
      <c r="AU58" s="22">
        <f t="shared" si="20"/>
        <v>997.15157519625802</v>
      </c>
      <c r="AV58" s="23">
        <f t="shared" si="21"/>
        <v>0.75967722943356675</v>
      </c>
      <c r="AW58" s="24">
        <f t="shared" si="22"/>
        <v>-4.2073859139999999E-3</v>
      </c>
      <c r="AX58" s="25">
        <f t="shared" si="14"/>
        <v>1021.7984130048493</v>
      </c>
      <c r="AY58" s="26">
        <f t="shared" si="15"/>
        <v>4.460788218957136</v>
      </c>
      <c r="AZ58" s="13">
        <f t="shared" si="23"/>
        <v>5.6298000000000004</v>
      </c>
      <c r="BA58" s="35">
        <v>3.4941</v>
      </c>
      <c r="BB58" s="14">
        <f>AW58-X180</f>
        <v>-4.249620101583429</v>
      </c>
      <c r="BC58" s="14">
        <f>(BB58/X180)*100</f>
        <v>-100.0991042849255</v>
      </c>
      <c r="BD58" s="32">
        <f>1000*(BB58/AX58)/X180</f>
        <v>-0.97963652136197288</v>
      </c>
      <c r="BE58" s="32" t="e">
        <f>1000*(BB58/AX58)/#REF!</f>
        <v>#REF!</v>
      </c>
      <c r="BF58" s="35"/>
      <c r="BG58" s="35"/>
      <c r="BH58" s="9">
        <v>43055</v>
      </c>
      <c r="BI58" s="8">
        <v>24.4</v>
      </c>
      <c r="BJ58" s="8">
        <v>33.200000000000003</v>
      </c>
      <c r="BK58" s="8">
        <v>17.512899999999998</v>
      </c>
      <c r="BL58" s="1">
        <v>2.0061</v>
      </c>
      <c r="BM58" s="1">
        <v>2.2499999999999999E-2</v>
      </c>
      <c r="BN58" s="4">
        <v>3.7286000000000001</v>
      </c>
      <c r="BO58" s="4">
        <v>0.33160000000000001</v>
      </c>
      <c r="BP58" s="9">
        <v>43082</v>
      </c>
      <c r="BQ58" s="8">
        <v>21.9</v>
      </c>
      <c r="BR58" s="8">
        <v>33.6</v>
      </c>
      <c r="BS58" s="8">
        <v>17.5154</v>
      </c>
      <c r="BT58" s="1">
        <v>2.1524000000000001</v>
      </c>
      <c r="BU58" s="1"/>
      <c r="BV58" s="4">
        <v>2.7010000000000001</v>
      </c>
      <c r="BW58" s="9">
        <v>43084</v>
      </c>
      <c r="BX58" s="8">
        <v>22.2</v>
      </c>
      <c r="BY58" s="8">
        <v>34.1</v>
      </c>
      <c r="BZ58" s="8">
        <v>17.512799999999999</v>
      </c>
      <c r="CA58" s="1">
        <v>2.1440000000000001</v>
      </c>
      <c r="CB58" s="8">
        <v>-8.3999999999999995E-3</v>
      </c>
      <c r="CC58" s="9">
        <v>43116</v>
      </c>
      <c r="CD58" s="8">
        <v>23</v>
      </c>
      <c r="CE58" s="8">
        <v>34.9</v>
      </c>
      <c r="CF58" s="3">
        <v>17.513500000000001</v>
      </c>
      <c r="CG58" s="1">
        <v>2.1932999999999998</v>
      </c>
      <c r="CH58" s="8">
        <v>4.9299999999999997E-2</v>
      </c>
      <c r="CI58" s="8">
        <v>2.2993999999999999</v>
      </c>
      <c r="CJ58" s="8">
        <v>0.71860000000000002</v>
      </c>
      <c r="CK58" s="9">
        <v>43129</v>
      </c>
      <c r="CL58" s="8">
        <v>25.4</v>
      </c>
      <c r="CM58" s="8">
        <v>35.5</v>
      </c>
      <c r="CN58" s="8">
        <v>17.511299999999999</v>
      </c>
      <c r="CO58" s="8">
        <v>2.2115</v>
      </c>
      <c r="CP58" s="8">
        <v>25.2</v>
      </c>
      <c r="CQ58" s="8">
        <v>35.4</v>
      </c>
      <c r="CR58" s="8">
        <v>17.5105</v>
      </c>
      <c r="CS58" s="8">
        <v>2.2069999999999999</v>
      </c>
      <c r="CT58" s="1"/>
      <c r="CU58" s="8">
        <v>-4.4999999999999997E-3</v>
      </c>
      <c r="CV58" s="8">
        <v>1.8200000000000001E-2</v>
      </c>
      <c r="CW58" s="8">
        <v>0.82979999999999998</v>
      </c>
      <c r="CX58" s="8">
        <v>0.638307573063428</v>
      </c>
      <c r="CY58" s="9">
        <v>43145</v>
      </c>
      <c r="CZ58" s="8">
        <v>28.1</v>
      </c>
      <c r="DA58" s="8">
        <v>34.9</v>
      </c>
      <c r="DB58" s="8">
        <v>17.521999999999998</v>
      </c>
      <c r="DC58" s="8">
        <v>2.2404000000000002</v>
      </c>
      <c r="DD58" s="8">
        <v>3.3399999999999999E-2</v>
      </c>
      <c r="DE58" s="8">
        <v>1.5134000000000001</v>
      </c>
      <c r="DF58" s="8">
        <v>0.94589999999999996</v>
      </c>
      <c r="DG58" s="8"/>
      <c r="DH58" s="9">
        <v>43154</v>
      </c>
      <c r="DI58" s="8">
        <v>28.4</v>
      </c>
      <c r="DJ58" s="8">
        <v>37.5</v>
      </c>
      <c r="DK58" s="8">
        <v>17.5121</v>
      </c>
      <c r="DL58" s="8" t="s">
        <v>42</v>
      </c>
      <c r="DM58" s="8" t="s">
        <v>40</v>
      </c>
      <c r="DN58" s="8" t="s">
        <v>40</v>
      </c>
      <c r="DO58" s="8" t="s">
        <v>40</v>
      </c>
      <c r="DP58" s="8"/>
      <c r="DQ58" s="8" t="s">
        <v>40</v>
      </c>
      <c r="DR58" s="8" t="s">
        <v>40</v>
      </c>
      <c r="DS58" s="8" t="s">
        <v>40</v>
      </c>
      <c r="DT58" s="8" t="s">
        <v>40</v>
      </c>
      <c r="DU58" s="8" t="s">
        <v>40</v>
      </c>
      <c r="DV58" s="8"/>
      <c r="DW58" s="8" t="s">
        <v>40</v>
      </c>
      <c r="DX58" s="8" t="s">
        <v>40</v>
      </c>
      <c r="DY58" s="8" t="s">
        <v>40</v>
      </c>
      <c r="DZ58" s="8"/>
    </row>
    <row r="59" spans="1:130">
      <c r="A59" s="3">
        <v>263</v>
      </c>
      <c r="B59" s="3" t="s">
        <v>46</v>
      </c>
      <c r="C59" s="3" t="s">
        <v>55</v>
      </c>
      <c r="D59" s="3" t="s">
        <v>38</v>
      </c>
      <c r="E59" s="27">
        <v>42977</v>
      </c>
      <c r="F59" s="18">
        <v>23.7</v>
      </c>
      <c r="G59" s="18">
        <v>31.7</v>
      </c>
      <c r="H59" s="18">
        <v>17.521999999999998</v>
      </c>
      <c r="I59" s="17">
        <v>0.83699999999999997</v>
      </c>
      <c r="J59" s="28"/>
      <c r="K59" s="22">
        <f t="shared" si="16"/>
        <v>997.40018425598942</v>
      </c>
      <c r="L59" s="23">
        <f t="shared" si="17"/>
        <v>0.76121220240660681</v>
      </c>
      <c r="M59" s="24">
        <f t="shared" si="18"/>
        <v>-4.2295732740000001E-3</v>
      </c>
      <c r="N59" s="25">
        <f t="shared" si="12"/>
        <v>1021.2612205430163</v>
      </c>
      <c r="O59" s="26">
        <f t="shared" si="13"/>
        <v>1.8810395191265215</v>
      </c>
      <c r="P59" s="13">
        <f t="shared" si="19"/>
        <v>-0.67650000000000077</v>
      </c>
      <c r="AL59" s="16">
        <v>1.079</v>
      </c>
      <c r="AM59" s="16"/>
      <c r="AN59" s="16">
        <v>1E-3</v>
      </c>
      <c r="AO59" s="27">
        <v>43047</v>
      </c>
      <c r="AP59" s="28">
        <v>24.7</v>
      </c>
      <c r="AQ59" s="28">
        <v>32.799999999999997</v>
      </c>
      <c r="AR59" s="28">
        <v>17.522400000000001</v>
      </c>
      <c r="AS59" s="16">
        <v>1.2015</v>
      </c>
      <c r="AT59" s="16"/>
      <c r="AU59" s="22">
        <f t="shared" si="20"/>
        <v>997.15157519625802</v>
      </c>
      <c r="AV59" s="23">
        <f t="shared" si="21"/>
        <v>0.75967722943356675</v>
      </c>
      <c r="AW59" s="24">
        <f t="shared" si="22"/>
        <v>-4.2073859139999999E-3</v>
      </c>
      <c r="AX59" s="25">
        <f t="shared" si="14"/>
        <v>1021.7984130048493</v>
      </c>
      <c r="AY59" s="26">
        <f t="shared" si="15"/>
        <v>2.7019747152031655</v>
      </c>
      <c r="AZ59" s="13">
        <f t="shared" si="23"/>
        <v>1.3282499999999997</v>
      </c>
      <c r="BA59" s="35">
        <v>5.4062000000000001</v>
      </c>
      <c r="BB59" s="14">
        <f>AW59-X181</f>
        <v>16.433333276959768</v>
      </c>
      <c r="BC59" s="14">
        <f>(BB59/X181)*100</f>
        <v>-99.974403799203955</v>
      </c>
      <c r="BD59" s="32">
        <f>1000*(BB59/AX59)/X181</f>
        <v>-0.9784161193322336</v>
      </c>
      <c r="BE59" s="32" t="e">
        <f>1000*(BB59/AX59)/#REF!</f>
        <v>#REF!</v>
      </c>
      <c r="BF59" s="35"/>
      <c r="BG59" s="35"/>
      <c r="BH59" s="9">
        <v>43055</v>
      </c>
      <c r="BI59" s="8">
        <v>24.4</v>
      </c>
      <c r="BJ59" s="8">
        <v>33.200000000000003</v>
      </c>
      <c r="BK59" s="8">
        <v>17.512899999999998</v>
      </c>
      <c r="BL59" s="1">
        <v>1.2317</v>
      </c>
      <c r="BM59" s="1">
        <v>3.0200000000000001E-2</v>
      </c>
      <c r="BN59" s="4">
        <v>5.6656000000000004</v>
      </c>
      <c r="BO59" s="4">
        <v>0.36680000000000001</v>
      </c>
      <c r="BP59" s="9">
        <v>43082</v>
      </c>
      <c r="BQ59" s="8">
        <v>21.9</v>
      </c>
      <c r="BR59" s="8">
        <v>33.6</v>
      </c>
      <c r="BS59" s="8">
        <v>17.5154</v>
      </c>
      <c r="BT59" s="1">
        <v>1.3583000000000001</v>
      </c>
      <c r="BU59" s="1"/>
      <c r="BV59" s="4">
        <v>3.8068</v>
      </c>
      <c r="BW59" s="9">
        <v>43084</v>
      </c>
      <c r="BX59" s="8">
        <v>22.2</v>
      </c>
      <c r="BY59" s="8">
        <v>34.1</v>
      </c>
      <c r="BZ59" s="8">
        <v>17.512799999999999</v>
      </c>
      <c r="CA59" s="1">
        <v>1.32</v>
      </c>
      <c r="CB59" s="8">
        <v>-3.8300000000000001E-2</v>
      </c>
      <c r="CC59" s="9">
        <v>43116</v>
      </c>
      <c r="CD59" s="8">
        <v>23</v>
      </c>
      <c r="CE59" s="8">
        <v>34.9</v>
      </c>
      <c r="CF59" s="3">
        <v>17.513500000000001</v>
      </c>
      <c r="CG59" s="1">
        <v>1.3758999999999999</v>
      </c>
      <c r="CH59" s="8">
        <v>5.5899999999999998E-2</v>
      </c>
      <c r="CI59" s="8">
        <v>4.2347999999999999</v>
      </c>
      <c r="CJ59" s="8">
        <v>1.3233999999999999</v>
      </c>
      <c r="CK59" s="9">
        <v>43129</v>
      </c>
      <c r="CL59" s="8">
        <v>25.4</v>
      </c>
      <c r="CM59" s="8">
        <v>35.5</v>
      </c>
      <c r="CN59" s="8">
        <v>17.511299999999999</v>
      </c>
      <c r="CO59" s="8">
        <v>1.4147000000000001</v>
      </c>
      <c r="CP59" s="8">
        <v>25.2</v>
      </c>
      <c r="CQ59" s="8">
        <v>35.4</v>
      </c>
      <c r="CR59" s="8">
        <v>17.5105</v>
      </c>
      <c r="CS59" s="8">
        <v>1.4076</v>
      </c>
      <c r="CT59" s="1"/>
      <c r="CU59" s="8">
        <v>-7.1000000000000004E-3</v>
      </c>
      <c r="CV59" s="8">
        <v>3.8800000000000001E-2</v>
      </c>
      <c r="CW59" s="8">
        <v>2.82</v>
      </c>
      <c r="CX59" s="8">
        <v>2.1692095243952201</v>
      </c>
      <c r="CY59" s="9">
        <v>43145</v>
      </c>
      <c r="CZ59" s="8">
        <v>28.1</v>
      </c>
      <c r="DA59" s="8">
        <v>34.9</v>
      </c>
      <c r="DB59" s="8">
        <v>17.521999999999998</v>
      </c>
      <c r="DC59" s="8">
        <v>1.4296</v>
      </c>
      <c r="DD59" s="8">
        <v>2.1999999999999999E-2</v>
      </c>
      <c r="DE59" s="8">
        <v>1.5629</v>
      </c>
      <c r="DF59" s="8">
        <v>0.9768</v>
      </c>
      <c r="DG59" s="8" t="s">
        <v>56</v>
      </c>
      <c r="DH59" s="9">
        <v>43154</v>
      </c>
      <c r="DI59" s="8">
        <v>28.4</v>
      </c>
      <c r="DJ59" s="8">
        <v>37.5</v>
      </c>
      <c r="DK59" s="8">
        <v>17.5121</v>
      </c>
      <c r="DL59" s="8" t="s">
        <v>42</v>
      </c>
      <c r="DM59" s="8" t="s">
        <v>40</v>
      </c>
      <c r="DN59" s="8" t="s">
        <v>40</v>
      </c>
      <c r="DO59" s="8" t="s">
        <v>40</v>
      </c>
      <c r="DP59" s="8"/>
      <c r="DQ59" s="8" t="s">
        <v>40</v>
      </c>
      <c r="DR59" s="8" t="s">
        <v>40</v>
      </c>
      <c r="DS59" s="8" t="s">
        <v>40</v>
      </c>
      <c r="DT59" s="8" t="s">
        <v>40</v>
      </c>
      <c r="DU59" s="8" t="s">
        <v>40</v>
      </c>
      <c r="DV59" s="8"/>
      <c r="DW59" s="8" t="s">
        <v>40</v>
      </c>
      <c r="DX59" s="8" t="s">
        <v>40</v>
      </c>
      <c r="DY59" s="8" t="s">
        <v>40</v>
      </c>
      <c r="DZ59" s="8"/>
    </row>
    <row r="60" spans="1:130">
      <c r="A60" s="3">
        <v>269</v>
      </c>
      <c r="B60" s="3" t="s">
        <v>46</v>
      </c>
      <c r="C60" s="3" t="s">
        <v>55</v>
      </c>
      <c r="D60" s="3" t="s">
        <v>38</v>
      </c>
      <c r="E60" s="27">
        <v>42977</v>
      </c>
      <c r="F60" s="18">
        <v>23.7</v>
      </c>
      <c r="G60" s="18">
        <v>31.7</v>
      </c>
      <c r="H60" s="18">
        <v>17.521999999999998</v>
      </c>
      <c r="I60" s="17">
        <v>4.1829999999999998</v>
      </c>
      <c r="J60" s="28"/>
      <c r="K60" s="22">
        <f t="shared" si="16"/>
        <v>997.40018425598942</v>
      </c>
      <c r="L60" s="23">
        <f t="shared" si="17"/>
        <v>0.76121220240660681</v>
      </c>
      <c r="M60" s="24">
        <f t="shared" si="18"/>
        <v>-4.2295732740000001E-3</v>
      </c>
      <c r="N60" s="25">
        <f t="shared" si="12"/>
        <v>1021.2612205430163</v>
      </c>
      <c r="O60" s="26">
        <f t="shared" si="13"/>
        <v>9.4007028775462835</v>
      </c>
      <c r="P60" s="13">
        <f t="shared" si="19"/>
        <v>17.726499999999998</v>
      </c>
      <c r="AL60" s="16">
        <v>4.8730000000000002</v>
      </c>
      <c r="AM60" s="16"/>
      <c r="AN60" s="16">
        <v>2E-3</v>
      </c>
      <c r="AO60" s="27">
        <v>43047</v>
      </c>
      <c r="AP60" s="28">
        <v>24.7</v>
      </c>
      <c r="AQ60" s="28">
        <v>32.799999999999997</v>
      </c>
      <c r="AR60" s="28">
        <v>17.522400000000001</v>
      </c>
      <c r="AS60" s="16">
        <v>5.1535000000000002</v>
      </c>
      <c r="AT60" s="16"/>
      <c r="AU60" s="22">
        <f t="shared" si="20"/>
        <v>997.15157519625802</v>
      </c>
      <c r="AV60" s="23">
        <f t="shared" si="21"/>
        <v>0.75967722943356675</v>
      </c>
      <c r="AW60" s="24">
        <f t="shared" si="22"/>
        <v>-4.2073859139999999E-3</v>
      </c>
      <c r="AX60" s="25">
        <f t="shared" si="14"/>
        <v>1021.7984130048493</v>
      </c>
      <c r="AY60" s="26">
        <f t="shared" si="15"/>
        <v>11.5893688679147</v>
      </c>
      <c r="AZ60" s="13">
        <f t="shared" si="23"/>
        <v>23.064250000000001</v>
      </c>
      <c r="BA60" s="35">
        <v>2.7410999999999999</v>
      </c>
      <c r="BB60" s="14">
        <f>AW60-X182</f>
        <v>-1.7882623406669456</v>
      </c>
      <c r="BC60" s="14">
        <f>(BB60/X182)*100</f>
        <v>-100.23583275295364</v>
      </c>
      <c r="BD60" s="32">
        <f>1000*(BB60/AX60)/X182</f>
        <v>-0.98097463723970324</v>
      </c>
      <c r="BE60" s="32" t="e">
        <f>1000*(BB60/AX60)/#REF!</f>
        <v>#REF!</v>
      </c>
      <c r="BF60" s="35"/>
      <c r="BG60" s="35"/>
      <c r="BH60" s="9">
        <v>43055</v>
      </c>
      <c r="BI60" s="8">
        <v>24.4</v>
      </c>
      <c r="BJ60" s="8">
        <v>33.200000000000003</v>
      </c>
      <c r="BK60" s="8">
        <v>17.512899999999998</v>
      </c>
      <c r="BL60" s="1">
        <v>5.2196999999999996</v>
      </c>
      <c r="BM60" s="1">
        <v>6.6199999999999995E-2</v>
      </c>
      <c r="BN60" s="4">
        <v>3.0586000000000002</v>
      </c>
      <c r="BO60" s="4">
        <v>0.4491</v>
      </c>
      <c r="BP60" s="9">
        <v>43082</v>
      </c>
      <c r="BQ60" s="8">
        <v>21.9</v>
      </c>
      <c r="BR60" s="8">
        <v>33.6</v>
      </c>
      <c r="BS60" s="8">
        <v>17.5154</v>
      </c>
      <c r="BT60" s="1">
        <v>5.4462999999999999</v>
      </c>
      <c r="BU60" s="1"/>
      <c r="BV60" s="4">
        <v>1.6079000000000001</v>
      </c>
      <c r="BW60" s="9">
        <v>43084</v>
      </c>
      <c r="BX60" s="8">
        <v>22.2</v>
      </c>
      <c r="BY60" s="8">
        <v>34.1</v>
      </c>
      <c r="BZ60" s="8">
        <v>17.512799999999999</v>
      </c>
      <c r="CA60" s="1">
        <v>5.4401999999999999</v>
      </c>
      <c r="CB60" s="8">
        <v>-6.1000000000000004E-3</v>
      </c>
      <c r="CC60" s="9">
        <v>43116</v>
      </c>
      <c r="CD60" s="8">
        <v>23</v>
      </c>
      <c r="CE60" s="8">
        <v>34.9</v>
      </c>
      <c r="CF60" s="3">
        <v>17.513500000000001</v>
      </c>
      <c r="CG60" s="1">
        <v>5.5285000000000002</v>
      </c>
      <c r="CH60" s="8">
        <v>8.8300000000000003E-2</v>
      </c>
      <c r="CI60" s="8">
        <v>1.6231</v>
      </c>
      <c r="CJ60" s="8">
        <v>0.50719999999999998</v>
      </c>
      <c r="CK60" s="9">
        <v>43129</v>
      </c>
      <c r="CL60" s="8">
        <v>25.4</v>
      </c>
      <c r="CM60" s="8">
        <v>35.5</v>
      </c>
      <c r="CN60" s="8">
        <v>17.511299999999999</v>
      </c>
      <c r="CO60" s="8">
        <v>5.5644999999999998</v>
      </c>
      <c r="CP60" s="8">
        <v>25.2</v>
      </c>
      <c r="CQ60" s="8">
        <v>35.4</v>
      </c>
      <c r="CR60" s="8">
        <v>17.5105</v>
      </c>
      <c r="CS60" s="8">
        <v>5.5494000000000003</v>
      </c>
      <c r="CT60" s="1"/>
      <c r="CU60" s="8">
        <v>-1.5100000000000001E-2</v>
      </c>
      <c r="CV60" s="8">
        <v>3.5999999999999997E-2</v>
      </c>
      <c r="CW60" s="8">
        <v>0.6512</v>
      </c>
      <c r="CX60" s="8">
        <v>0.50090092597101199</v>
      </c>
      <c r="CY60" s="8" t="s">
        <v>39</v>
      </c>
      <c r="CZ60" s="8" t="s">
        <v>40</v>
      </c>
      <c r="DA60" s="8" t="s">
        <v>40</v>
      </c>
      <c r="DB60" s="8" t="s">
        <v>40</v>
      </c>
      <c r="DC60" s="8" t="s">
        <v>40</v>
      </c>
      <c r="DD60" s="8" t="s">
        <v>40</v>
      </c>
      <c r="DE60" s="8" t="s">
        <v>40</v>
      </c>
      <c r="DF60" s="8" t="s">
        <v>40</v>
      </c>
      <c r="DG60" s="8" t="s">
        <v>40</v>
      </c>
      <c r="DH60" s="8" t="s">
        <v>40</v>
      </c>
      <c r="DI60" s="8" t="s">
        <v>40</v>
      </c>
      <c r="DJ60" s="8" t="s">
        <v>40</v>
      </c>
      <c r="DK60" s="8" t="s">
        <v>40</v>
      </c>
      <c r="DL60" s="8" t="s">
        <v>40</v>
      </c>
      <c r="DM60" s="8" t="s">
        <v>40</v>
      </c>
      <c r="DN60" s="8" t="s">
        <v>40</v>
      </c>
      <c r="DO60" s="8" t="s">
        <v>40</v>
      </c>
      <c r="DP60" s="8" t="s">
        <v>40</v>
      </c>
      <c r="DQ60" s="8" t="s">
        <v>40</v>
      </c>
      <c r="DR60" s="8" t="s">
        <v>40</v>
      </c>
      <c r="DS60" s="8" t="s">
        <v>40</v>
      </c>
      <c r="DT60" s="8" t="s">
        <v>40</v>
      </c>
      <c r="DU60" s="8" t="s">
        <v>40</v>
      </c>
      <c r="DV60" s="8"/>
      <c r="DW60" s="8" t="s">
        <v>40</v>
      </c>
      <c r="DX60" s="8" t="s">
        <v>40</v>
      </c>
      <c r="DY60" s="8" t="s">
        <v>40</v>
      </c>
      <c r="DZ60" s="8"/>
    </row>
    <row r="61" spans="1:130">
      <c r="A61" s="3">
        <v>101</v>
      </c>
      <c r="B61" s="3" t="s">
        <v>48</v>
      </c>
      <c r="C61" s="3" t="s">
        <v>55</v>
      </c>
      <c r="D61" s="3" t="s">
        <v>38</v>
      </c>
      <c r="E61" s="27">
        <v>42977</v>
      </c>
      <c r="F61" s="18">
        <v>24.3</v>
      </c>
      <c r="G61" s="18">
        <v>31.7</v>
      </c>
      <c r="H61" s="18">
        <v>17.515000000000001</v>
      </c>
      <c r="I61" s="17">
        <v>2.79</v>
      </c>
      <c r="J61" s="28"/>
      <c r="K61" s="22">
        <f t="shared" si="16"/>
        <v>997.25217771670884</v>
      </c>
      <c r="L61" s="23">
        <f t="shared" si="17"/>
        <v>0.76028272301154676</v>
      </c>
      <c r="M61" s="24">
        <f t="shared" si="18"/>
        <v>-4.2158637539999998E-3</v>
      </c>
      <c r="N61" s="25">
        <f t="shared" si="12"/>
        <v>1021.0861963783011</v>
      </c>
      <c r="O61" s="26">
        <f t="shared" si="13"/>
        <v>6.2687916326435387</v>
      </c>
      <c r="P61" s="13">
        <f t="shared" si="19"/>
        <v>10.065000000000001</v>
      </c>
      <c r="AL61" s="16">
        <v>3.415</v>
      </c>
      <c r="AM61" s="16"/>
      <c r="AN61" s="16">
        <v>3.0000000000000001E-3</v>
      </c>
      <c r="AO61" s="27">
        <v>43047</v>
      </c>
      <c r="AP61" s="28">
        <v>24.7</v>
      </c>
      <c r="AQ61" s="28">
        <v>32.799999999999997</v>
      </c>
      <c r="AR61" s="28">
        <v>17.522400000000001</v>
      </c>
      <c r="AS61" s="16">
        <v>3.6293000000000002</v>
      </c>
      <c r="AT61" s="16"/>
      <c r="AU61" s="22">
        <f t="shared" si="20"/>
        <v>997.15157519625802</v>
      </c>
      <c r="AV61" s="23">
        <f t="shared" si="21"/>
        <v>0.75967722943356675</v>
      </c>
      <c r="AW61" s="24">
        <f t="shared" si="22"/>
        <v>-4.2073859139999999E-3</v>
      </c>
      <c r="AX61" s="25">
        <f t="shared" si="14"/>
        <v>1021.7984130048493</v>
      </c>
      <c r="AY61" s="26">
        <f t="shared" si="15"/>
        <v>8.1616952425192242</v>
      </c>
      <c r="AZ61" s="13">
        <f t="shared" si="23"/>
        <v>14.681149999999999</v>
      </c>
      <c r="BA61" s="35">
        <v>2.9882</v>
      </c>
      <c r="BB61" s="14">
        <f>AW61-X183</f>
        <v>-2.860729422897514</v>
      </c>
      <c r="BC61" s="14">
        <f>(BB61/X183)*100</f>
        <v>-100.14729051131155</v>
      </c>
      <c r="BD61" s="32">
        <f>1000*(BB61/AX61)/X183</f>
        <v>-0.9801081038754389</v>
      </c>
      <c r="BE61" s="32" t="e">
        <f>1000*(BB61/AX61)/#REF!</f>
        <v>#REF!</v>
      </c>
      <c r="BF61" s="35"/>
      <c r="BG61" s="35"/>
      <c r="BH61" s="9">
        <v>43055</v>
      </c>
      <c r="BI61" s="8">
        <v>23.9</v>
      </c>
      <c r="BJ61" s="8">
        <v>33.1</v>
      </c>
      <c r="BK61" s="8">
        <v>17.520099999999999</v>
      </c>
      <c r="BL61" s="1">
        <v>3.7018</v>
      </c>
      <c r="BM61" s="1">
        <v>7.2499999999999995E-2</v>
      </c>
      <c r="BN61" s="4">
        <v>3.7909000000000002</v>
      </c>
      <c r="BO61" s="4">
        <v>1.1352</v>
      </c>
      <c r="BP61" s="9">
        <v>43082</v>
      </c>
      <c r="BQ61" s="8">
        <v>21.9</v>
      </c>
      <c r="BR61" s="8">
        <v>33.6</v>
      </c>
      <c r="BS61" s="8">
        <v>17.5154</v>
      </c>
      <c r="BT61" s="1">
        <v>3.9594999999999998</v>
      </c>
      <c r="BU61" s="1"/>
      <c r="BV61" s="4">
        <v>2.5783</v>
      </c>
      <c r="BW61" s="9">
        <v>43084</v>
      </c>
      <c r="BX61" s="8">
        <v>22.2</v>
      </c>
      <c r="BY61" s="8">
        <v>34.1</v>
      </c>
      <c r="BZ61" s="8">
        <v>17.512799999999999</v>
      </c>
      <c r="CA61" s="1">
        <v>3.9365000000000001</v>
      </c>
      <c r="CB61" s="8">
        <v>-2.3E-2</v>
      </c>
      <c r="CC61" s="9">
        <v>43116</v>
      </c>
      <c r="CD61" s="8">
        <v>22.6</v>
      </c>
      <c r="CE61" s="8">
        <v>34.799999999999997</v>
      </c>
      <c r="CF61" s="3">
        <v>17.5106</v>
      </c>
      <c r="CG61" s="1">
        <v>4.0685000000000002</v>
      </c>
      <c r="CH61" s="8">
        <v>0.13200000000000001</v>
      </c>
      <c r="CI61" s="8">
        <v>3.3532000000000002</v>
      </c>
      <c r="CJ61" s="8">
        <v>1.0479000000000001</v>
      </c>
      <c r="CK61" s="9">
        <v>43129</v>
      </c>
      <c r="CL61" s="8">
        <v>23.6</v>
      </c>
      <c r="CM61" s="8">
        <v>35.6</v>
      </c>
      <c r="CN61" s="8">
        <v>17.508299999999998</v>
      </c>
      <c r="CO61" s="8">
        <v>4.0909000000000004</v>
      </c>
      <c r="CP61" s="8">
        <v>25.2</v>
      </c>
      <c r="CQ61" s="8">
        <v>35.4</v>
      </c>
      <c r="CR61" s="8">
        <v>17.5105</v>
      </c>
      <c r="CS61" s="8">
        <v>4.0656999999999996</v>
      </c>
      <c r="CT61" s="1"/>
      <c r="CU61" s="8">
        <v>-2.52E-2</v>
      </c>
      <c r="CV61" s="8">
        <v>2.24E-2</v>
      </c>
      <c r="CW61" s="8">
        <v>0.55059999999999998</v>
      </c>
      <c r="CX61" s="8">
        <v>0.42351651052646899</v>
      </c>
      <c r="CY61" s="9">
        <v>43145</v>
      </c>
      <c r="CZ61" s="8">
        <v>28.1</v>
      </c>
      <c r="DA61" s="8">
        <v>34.9</v>
      </c>
      <c r="DB61" s="8">
        <v>17.521999999999998</v>
      </c>
      <c r="DC61" s="8">
        <v>4.0732999999999997</v>
      </c>
      <c r="DD61" s="8">
        <v>7.6E-3</v>
      </c>
      <c r="DE61" s="8">
        <v>0.18690000000000001</v>
      </c>
      <c r="DF61" s="8">
        <v>0.1168</v>
      </c>
      <c r="DG61" s="8" t="s">
        <v>56</v>
      </c>
      <c r="DH61" s="9">
        <v>43154</v>
      </c>
      <c r="DI61" s="8">
        <v>28.4</v>
      </c>
      <c r="DJ61" s="8">
        <v>37.5</v>
      </c>
      <c r="DK61" s="8">
        <v>17.5121</v>
      </c>
      <c r="DL61" s="8" t="s">
        <v>42</v>
      </c>
      <c r="DM61" s="8" t="s">
        <v>40</v>
      </c>
      <c r="DN61" s="8" t="s">
        <v>40</v>
      </c>
      <c r="DO61" s="8" t="s">
        <v>40</v>
      </c>
      <c r="DP61" s="8"/>
      <c r="DQ61" s="8" t="s">
        <v>40</v>
      </c>
      <c r="DR61" s="8" t="s">
        <v>40</v>
      </c>
      <c r="DS61" s="8" t="s">
        <v>40</v>
      </c>
      <c r="DT61" s="8" t="s">
        <v>40</v>
      </c>
      <c r="DU61" s="8" t="s">
        <v>40</v>
      </c>
      <c r="DV61" s="8"/>
      <c r="DW61" s="8" t="s">
        <v>40</v>
      </c>
      <c r="DX61" s="8" t="s">
        <v>40</v>
      </c>
      <c r="DY61" s="8" t="s">
        <v>40</v>
      </c>
      <c r="DZ61" s="8"/>
    </row>
    <row r="62" spans="1:130">
      <c r="A62" s="3">
        <v>107</v>
      </c>
      <c r="B62" s="3" t="s">
        <v>48</v>
      </c>
      <c r="C62" s="3" t="s">
        <v>55</v>
      </c>
      <c r="D62" s="3" t="s">
        <v>38</v>
      </c>
      <c r="E62" s="27">
        <v>42977</v>
      </c>
      <c r="F62" s="18">
        <v>24.3</v>
      </c>
      <c r="G62" s="18">
        <v>31.7</v>
      </c>
      <c r="H62" s="18">
        <v>17.515000000000001</v>
      </c>
      <c r="I62" s="17">
        <v>2.605</v>
      </c>
      <c r="J62" s="28"/>
      <c r="K62" s="22">
        <f t="shared" si="16"/>
        <v>997.25217771670884</v>
      </c>
      <c r="L62" s="23">
        <f t="shared" si="17"/>
        <v>0.76028272301154676</v>
      </c>
      <c r="M62" s="24">
        <f t="shared" si="18"/>
        <v>-4.2158637539999998E-3</v>
      </c>
      <c r="N62" s="25">
        <f t="shared" si="12"/>
        <v>1021.0861963783011</v>
      </c>
      <c r="O62" s="26">
        <f t="shared" si="13"/>
        <v>5.8531190691886801</v>
      </c>
      <c r="P62" s="13">
        <f t="shared" si="19"/>
        <v>9.0474999999999994</v>
      </c>
      <c r="AL62" s="16">
        <v>2.9689999999999999</v>
      </c>
      <c r="AM62" s="16"/>
      <c r="AN62" s="16">
        <v>0</v>
      </c>
      <c r="AO62" s="27">
        <v>43047</v>
      </c>
      <c r="AP62" s="28">
        <v>24.7</v>
      </c>
      <c r="AQ62" s="28">
        <v>32.799999999999997</v>
      </c>
      <c r="AR62" s="28">
        <v>17.522400000000001</v>
      </c>
      <c r="AS62" s="16">
        <v>3.1061000000000001</v>
      </c>
      <c r="AT62" s="16"/>
      <c r="AU62" s="22">
        <f t="shared" si="20"/>
        <v>997.15157519625802</v>
      </c>
      <c r="AV62" s="23">
        <f t="shared" si="21"/>
        <v>0.75967722943356675</v>
      </c>
      <c r="AW62" s="24">
        <f t="shared" si="22"/>
        <v>-4.2073859139999999E-3</v>
      </c>
      <c r="AX62" s="25">
        <f t="shared" si="14"/>
        <v>1021.7984130048493</v>
      </c>
      <c r="AY62" s="26">
        <f t="shared" si="15"/>
        <v>6.9851050044881831</v>
      </c>
      <c r="AZ62" s="13">
        <f t="shared" si="23"/>
        <v>11.803549999999998</v>
      </c>
      <c r="BA62" s="35">
        <v>2.1989000000000001</v>
      </c>
      <c r="BB62" s="14">
        <f>AW62-X184</f>
        <v>-1.844636600492473</v>
      </c>
      <c r="BC62" s="14">
        <f>(BB62/X184)*100</f>
        <v>-100.22860895060089</v>
      </c>
      <c r="BD62" s="32">
        <f>1000*(BB62/AX62)/X184</f>
        <v>-0.98090394029732375</v>
      </c>
      <c r="BE62" s="32" t="e">
        <f>1000*(BB62/AX62)/#REF!</f>
        <v>#REF!</v>
      </c>
      <c r="BF62" s="35"/>
      <c r="BG62" s="35"/>
      <c r="BH62" s="9">
        <v>43055</v>
      </c>
      <c r="BI62" s="8">
        <v>23.9</v>
      </c>
      <c r="BJ62" s="8">
        <v>33.1</v>
      </c>
      <c r="BK62" s="8">
        <v>17.520099999999999</v>
      </c>
      <c r="BL62" s="1">
        <v>3.1594000000000002</v>
      </c>
      <c r="BM62" s="1">
        <v>5.33E-2</v>
      </c>
      <c r="BN62" s="4">
        <v>2.5253000000000001</v>
      </c>
      <c r="BO62" s="4">
        <v>0.46160000000000001</v>
      </c>
      <c r="BP62" s="9">
        <v>43082</v>
      </c>
      <c r="BQ62" s="8">
        <v>21.9</v>
      </c>
      <c r="BR62" s="8">
        <v>33.6</v>
      </c>
      <c r="BS62" s="8">
        <v>17.5154</v>
      </c>
      <c r="BT62" s="1">
        <v>3.3431000000000002</v>
      </c>
      <c r="BU62" s="1"/>
      <c r="BV62" s="4">
        <v>2.1535000000000002</v>
      </c>
      <c r="BW62" s="9">
        <v>43084</v>
      </c>
      <c r="BX62" s="8">
        <v>22.5</v>
      </c>
      <c r="BY62" s="8">
        <v>34</v>
      </c>
      <c r="BZ62" s="8">
        <v>17.5122</v>
      </c>
      <c r="CA62" s="1">
        <v>3.3115999999999999</v>
      </c>
      <c r="CB62" s="8">
        <v>-3.15E-2</v>
      </c>
      <c r="CC62" s="9">
        <v>43116</v>
      </c>
      <c r="CD62" s="8">
        <v>22.6</v>
      </c>
      <c r="CE62" s="8">
        <v>34.799999999999997</v>
      </c>
      <c r="CF62" s="3">
        <v>17.5106</v>
      </c>
      <c r="CG62" s="1">
        <v>3.3734000000000002</v>
      </c>
      <c r="CH62" s="8">
        <v>6.1800000000000001E-2</v>
      </c>
      <c r="CI62" s="8">
        <v>1.8662000000000001</v>
      </c>
      <c r="CJ62" s="8">
        <v>0.58320000000000005</v>
      </c>
      <c r="CK62" s="9">
        <v>43129</v>
      </c>
      <c r="CL62" s="8">
        <v>23.6</v>
      </c>
      <c r="CM62" s="8">
        <v>35.6</v>
      </c>
      <c r="CN62" s="8">
        <v>17.508299999999998</v>
      </c>
      <c r="CO62" s="8">
        <v>3.3624000000000001</v>
      </c>
      <c r="CP62" s="8">
        <v>23.6</v>
      </c>
      <c r="CQ62" s="8">
        <v>35.6</v>
      </c>
      <c r="CR62" s="8">
        <v>17.508299999999998</v>
      </c>
      <c r="CS62" s="8">
        <v>3.3449</v>
      </c>
      <c r="CT62" s="8" t="s">
        <v>57</v>
      </c>
      <c r="CU62" s="8">
        <v>-1.7500000000000002E-2</v>
      </c>
      <c r="CV62" s="8">
        <v>-1.0999999999999999E-2</v>
      </c>
      <c r="CW62" s="8">
        <v>-0.3261</v>
      </c>
      <c r="CX62" s="8">
        <v>-0.25083116326372701</v>
      </c>
      <c r="CY62" s="9">
        <v>43145</v>
      </c>
      <c r="CZ62" s="8">
        <v>28.1</v>
      </c>
      <c r="DA62" s="8">
        <v>34.9</v>
      </c>
      <c r="DB62" s="8">
        <v>17.521999999999998</v>
      </c>
      <c r="DC62" s="8">
        <v>3.3515000000000001</v>
      </c>
      <c r="DD62" s="8">
        <v>6.6E-3</v>
      </c>
      <c r="DE62" s="8">
        <v>0.1973</v>
      </c>
      <c r="DF62" s="8">
        <v>0.12330000000000001</v>
      </c>
      <c r="DG62" s="8" t="s">
        <v>56</v>
      </c>
      <c r="DH62" s="9">
        <v>43154</v>
      </c>
      <c r="DI62" s="8">
        <v>28.4</v>
      </c>
      <c r="DJ62" s="8">
        <v>37.5</v>
      </c>
      <c r="DK62" s="8">
        <v>17.5121</v>
      </c>
      <c r="DL62" s="8" t="s">
        <v>42</v>
      </c>
      <c r="DM62" s="8" t="s">
        <v>40</v>
      </c>
      <c r="DN62" s="8" t="s">
        <v>40</v>
      </c>
      <c r="DO62" s="8" t="s">
        <v>40</v>
      </c>
      <c r="DP62" s="8"/>
      <c r="DQ62" s="8" t="s">
        <v>40</v>
      </c>
      <c r="DR62" s="8" t="s">
        <v>40</v>
      </c>
      <c r="DS62" s="8" t="s">
        <v>40</v>
      </c>
      <c r="DT62" s="8" t="s">
        <v>40</v>
      </c>
      <c r="DU62" s="8" t="s">
        <v>40</v>
      </c>
      <c r="DV62" s="8"/>
      <c r="DW62" s="8" t="s">
        <v>40</v>
      </c>
      <c r="DX62" s="8" t="s">
        <v>40</v>
      </c>
      <c r="DY62" s="8" t="s">
        <v>40</v>
      </c>
      <c r="DZ62" s="8"/>
    </row>
    <row r="63" spans="1:130">
      <c r="A63" s="3">
        <v>300</v>
      </c>
      <c r="B63" s="3" t="s">
        <v>48</v>
      </c>
      <c r="C63" s="3" t="s">
        <v>55</v>
      </c>
      <c r="D63" s="3" t="s">
        <v>38</v>
      </c>
      <c r="E63" s="27">
        <v>42977</v>
      </c>
      <c r="F63" s="18">
        <v>23.7</v>
      </c>
      <c r="G63" s="18">
        <v>31</v>
      </c>
      <c r="H63" s="18">
        <v>17.527000000000001</v>
      </c>
      <c r="I63" s="17">
        <v>0.872</v>
      </c>
      <c r="J63" s="28"/>
      <c r="K63" s="22">
        <f t="shared" si="16"/>
        <v>997.40018425598942</v>
      </c>
      <c r="L63" s="23">
        <f t="shared" si="17"/>
        <v>0.76121220240660681</v>
      </c>
      <c r="M63" s="24">
        <f t="shared" si="18"/>
        <v>-4.2295732740000001E-3</v>
      </c>
      <c r="N63" s="25">
        <f t="shared" si="12"/>
        <v>1020.7320327829005</v>
      </c>
      <c r="O63" s="26">
        <f t="shared" si="13"/>
        <v>1.9584312632777765</v>
      </c>
      <c r="P63" s="13">
        <f t="shared" si="19"/>
        <v>-0.48399999999999999</v>
      </c>
      <c r="AL63" s="16">
        <v>0.97</v>
      </c>
      <c r="AM63" s="16"/>
      <c r="AN63" s="16">
        <v>0</v>
      </c>
      <c r="AO63" s="27">
        <v>43047</v>
      </c>
      <c r="AP63" s="28">
        <v>24.7</v>
      </c>
      <c r="AQ63" s="28">
        <v>32.799999999999997</v>
      </c>
      <c r="AR63" s="28">
        <v>17.522400000000001</v>
      </c>
      <c r="AS63" s="16">
        <v>1.0310999999999999</v>
      </c>
      <c r="AT63" s="16"/>
      <c r="AU63" s="22">
        <f t="shared" si="20"/>
        <v>997.15157519625802</v>
      </c>
      <c r="AV63" s="23">
        <f t="shared" si="21"/>
        <v>0.75967722943356675</v>
      </c>
      <c r="AW63" s="24">
        <f t="shared" si="22"/>
        <v>-4.2073859139999999E-3</v>
      </c>
      <c r="AX63" s="25">
        <f t="shared" si="14"/>
        <v>1021.7984130048493</v>
      </c>
      <c r="AY63" s="26">
        <f t="shared" si="15"/>
        <v>2.3187733074040646</v>
      </c>
      <c r="AZ63" s="13">
        <f t="shared" si="23"/>
        <v>0.39104999999999901</v>
      </c>
      <c r="BA63" s="35">
        <v>2.9994999999999998</v>
      </c>
      <c r="BB63" s="14">
        <f>AW63-X185</f>
        <v>9.2892525448758345</v>
      </c>
      <c r="BC63" s="14">
        <f>(BB63/X185)*100</f>
        <v>-99.954727454087774</v>
      </c>
      <c r="BD63" s="32">
        <f>1000*(BB63/AX63)/X185</f>
        <v>-0.97822355351038714</v>
      </c>
      <c r="BE63" s="32" t="e">
        <f>1000*(BB63/AX63)/#REF!</f>
        <v>#REF!</v>
      </c>
      <c r="BF63" s="35"/>
      <c r="BG63" s="35"/>
      <c r="BH63" s="9">
        <v>43055</v>
      </c>
      <c r="BI63" s="8">
        <v>23.9</v>
      </c>
      <c r="BJ63" s="8">
        <v>33.1</v>
      </c>
      <c r="BK63" s="8">
        <v>17.520099999999999</v>
      </c>
      <c r="BL63" s="1">
        <v>1.0399</v>
      </c>
      <c r="BM63" s="1">
        <v>8.8000000000000005E-3</v>
      </c>
      <c r="BN63" s="4">
        <v>2.6465000000000001</v>
      </c>
      <c r="BO63" s="4">
        <v>0.49919999999999998</v>
      </c>
      <c r="BP63" s="9">
        <v>43082</v>
      </c>
      <c r="BQ63" s="8">
        <v>21.9</v>
      </c>
      <c r="BR63" s="8">
        <v>33.6</v>
      </c>
      <c r="BS63" s="8">
        <v>17.5154</v>
      </c>
      <c r="BT63" s="1">
        <v>1.0774999999999999</v>
      </c>
      <c r="BU63" s="1"/>
      <c r="BV63" s="4">
        <v>1.3391999999999999</v>
      </c>
      <c r="BW63" s="9">
        <v>43084</v>
      </c>
      <c r="BX63" s="8">
        <v>22.5</v>
      </c>
      <c r="BY63" s="8">
        <v>34</v>
      </c>
      <c r="BZ63" s="8">
        <v>17.5122</v>
      </c>
      <c r="CA63" s="1">
        <v>1.05</v>
      </c>
      <c r="CB63" s="8">
        <v>-2.75E-2</v>
      </c>
      <c r="CC63" s="9">
        <v>43116</v>
      </c>
      <c r="CD63" s="8">
        <v>22.6</v>
      </c>
      <c r="CE63" s="8">
        <v>34.799999999999997</v>
      </c>
      <c r="CF63" s="3">
        <v>17.5106</v>
      </c>
      <c r="CG63" s="1" t="s">
        <v>54</v>
      </c>
      <c r="CH63" s="8" t="s">
        <v>40</v>
      </c>
      <c r="CI63" s="8" t="s">
        <v>40</v>
      </c>
      <c r="CJ63" s="8" t="s">
        <v>40</v>
      </c>
      <c r="CK63" s="8" t="s">
        <v>40</v>
      </c>
      <c r="CL63" s="8" t="s">
        <v>40</v>
      </c>
      <c r="CM63" s="8" t="s">
        <v>40</v>
      </c>
      <c r="CN63" s="8" t="s">
        <v>40</v>
      </c>
      <c r="CO63" s="8" t="s">
        <v>40</v>
      </c>
      <c r="CP63" s="8" t="s">
        <v>40</v>
      </c>
      <c r="CQ63" s="8" t="s">
        <v>40</v>
      </c>
      <c r="CR63" s="8" t="s">
        <v>40</v>
      </c>
      <c r="CS63" s="8" t="s">
        <v>40</v>
      </c>
      <c r="CT63" s="8" t="s">
        <v>40</v>
      </c>
      <c r="CU63" s="8" t="s">
        <v>40</v>
      </c>
      <c r="CV63" s="8" t="s">
        <v>40</v>
      </c>
      <c r="CW63" s="8" t="s">
        <v>40</v>
      </c>
      <c r="CX63" s="8" t="s">
        <v>40</v>
      </c>
      <c r="CY63" s="8" t="s">
        <v>40</v>
      </c>
      <c r="CZ63" s="8" t="s">
        <v>40</v>
      </c>
      <c r="DA63" s="8" t="s">
        <v>40</v>
      </c>
      <c r="DB63" s="8" t="s">
        <v>40</v>
      </c>
      <c r="DC63" s="8" t="s">
        <v>40</v>
      </c>
      <c r="DD63" s="8" t="s">
        <v>40</v>
      </c>
      <c r="DE63" s="8" t="s">
        <v>40</v>
      </c>
      <c r="DF63" s="8" t="s">
        <v>40</v>
      </c>
      <c r="DG63" s="8"/>
      <c r="DH63" s="8" t="s">
        <v>40</v>
      </c>
      <c r="DI63" s="8" t="s">
        <v>40</v>
      </c>
      <c r="DJ63" s="8" t="s">
        <v>40</v>
      </c>
      <c r="DK63" s="8" t="s">
        <v>40</v>
      </c>
      <c r="DL63" s="8" t="s">
        <v>40</v>
      </c>
      <c r="DM63" s="8" t="s">
        <v>40</v>
      </c>
      <c r="DN63" s="8" t="s">
        <v>40</v>
      </c>
      <c r="DO63" s="8" t="s">
        <v>40</v>
      </c>
      <c r="DP63" s="8"/>
      <c r="DQ63" s="8" t="s">
        <v>40</v>
      </c>
      <c r="DR63" s="8" t="s">
        <v>40</v>
      </c>
      <c r="DS63" s="8" t="s">
        <v>40</v>
      </c>
      <c r="DT63" s="8" t="s">
        <v>40</v>
      </c>
      <c r="DU63" s="8" t="s">
        <v>40</v>
      </c>
      <c r="DV63" s="8"/>
      <c r="DW63" s="8" t="s">
        <v>40</v>
      </c>
      <c r="DX63" s="8" t="s">
        <v>40</v>
      </c>
      <c r="DY63" s="8" t="s">
        <v>40</v>
      </c>
      <c r="DZ63" s="8"/>
    </row>
    <row r="64" spans="1:130">
      <c r="A64" s="3">
        <v>145</v>
      </c>
      <c r="B64" s="3" t="s">
        <v>49</v>
      </c>
      <c r="C64" s="3" t="s">
        <v>55</v>
      </c>
      <c r="D64" s="3" t="s">
        <v>38</v>
      </c>
      <c r="E64" s="27">
        <v>42977</v>
      </c>
      <c r="F64" s="18">
        <v>24.2</v>
      </c>
      <c r="G64" s="18">
        <v>31.7</v>
      </c>
      <c r="H64" s="18">
        <v>17.515000000000001</v>
      </c>
      <c r="I64" s="17">
        <v>2.6419999999999999</v>
      </c>
      <c r="J64" s="18" t="s">
        <v>41</v>
      </c>
      <c r="K64" s="22">
        <f t="shared" si="16"/>
        <v>997.27708768547382</v>
      </c>
      <c r="L64" s="23">
        <f t="shared" si="17"/>
        <v>0.760435858711068</v>
      </c>
      <c r="M64" s="24">
        <f t="shared" si="18"/>
        <v>-4.2180659439999997E-3</v>
      </c>
      <c r="N64" s="25">
        <f t="shared" si="12"/>
        <v>1021.1155677024707</v>
      </c>
      <c r="O64" s="26">
        <f t="shared" si="13"/>
        <v>5.936466500359268</v>
      </c>
      <c r="P64" s="13">
        <f t="shared" si="19"/>
        <v>9.2509999999999977</v>
      </c>
      <c r="AL64" s="16">
        <v>1.587</v>
      </c>
      <c r="AM64" s="16"/>
      <c r="AN64" s="16">
        <v>1E-3</v>
      </c>
      <c r="AO64" s="27">
        <v>43047</v>
      </c>
      <c r="AP64" s="28">
        <v>24.7</v>
      </c>
      <c r="AQ64" s="28">
        <v>32.799999999999997</v>
      </c>
      <c r="AR64" s="28">
        <v>17.522400000000001</v>
      </c>
      <c r="AS64" s="16">
        <v>1.6860999999999999</v>
      </c>
      <c r="AT64" s="16"/>
      <c r="AU64" s="22">
        <f t="shared" si="20"/>
        <v>997.15157519625802</v>
      </c>
      <c r="AV64" s="23">
        <f t="shared" si="21"/>
        <v>0.75967722943356675</v>
      </c>
      <c r="AW64" s="24">
        <f t="shared" si="22"/>
        <v>-4.2073859139999999E-3</v>
      </c>
      <c r="AX64" s="25">
        <f t="shared" si="14"/>
        <v>1021.7984130048493</v>
      </c>
      <c r="AY64" s="26">
        <f t="shared" si="15"/>
        <v>3.7917599394956776</v>
      </c>
      <c r="AZ64" s="13">
        <f t="shared" si="23"/>
        <v>3.9935499999999999</v>
      </c>
      <c r="BA64" s="35">
        <v>2.9735999999999998</v>
      </c>
      <c r="BB64" s="14" t="s">
        <v>40</v>
      </c>
      <c r="BC64" s="14" t="s">
        <v>40</v>
      </c>
      <c r="BD64" s="14" t="s">
        <v>40</v>
      </c>
      <c r="BE64" s="14" t="s">
        <v>40</v>
      </c>
      <c r="BF64" s="35"/>
      <c r="BG64" s="35"/>
      <c r="BH64" s="9">
        <v>43055</v>
      </c>
      <c r="BI64" s="8">
        <v>23.9</v>
      </c>
      <c r="BJ64" s="8">
        <v>33.1</v>
      </c>
      <c r="BK64" s="8">
        <v>17.520099999999999</v>
      </c>
      <c r="BL64" s="1">
        <v>1.7306999999999999</v>
      </c>
      <c r="BM64" s="1">
        <v>4.4600000000000001E-2</v>
      </c>
      <c r="BN64" s="4">
        <v>2.9735999999999998</v>
      </c>
      <c r="BO64" s="4" t="e">
        <v>#DIV/0!</v>
      </c>
      <c r="BP64" s="9">
        <v>43082</v>
      </c>
      <c r="BQ64" s="8">
        <v>21.9</v>
      </c>
      <c r="BR64" s="8">
        <v>33.6</v>
      </c>
      <c r="BS64" s="8">
        <v>17.5154</v>
      </c>
      <c r="BT64" s="1">
        <v>1.8169999999999999</v>
      </c>
      <c r="BU64" s="1"/>
      <c r="BV64" s="4">
        <v>1.8468</v>
      </c>
      <c r="BW64" s="9">
        <v>43084</v>
      </c>
      <c r="BX64" s="8">
        <v>22.5</v>
      </c>
      <c r="BY64" s="8">
        <v>34</v>
      </c>
      <c r="BZ64" s="8">
        <v>17.5122</v>
      </c>
      <c r="CA64" s="1">
        <v>1.7868999999999999</v>
      </c>
      <c r="CB64" s="8">
        <v>-3.0099999999999998E-2</v>
      </c>
      <c r="CC64" s="9">
        <v>43116</v>
      </c>
      <c r="CD64" s="8">
        <v>22.6</v>
      </c>
      <c r="CE64" s="8">
        <v>34.799999999999997</v>
      </c>
      <c r="CF64" s="3">
        <v>17.5106</v>
      </c>
      <c r="CG64" s="1">
        <v>1.8392999999999999</v>
      </c>
      <c r="CH64" s="8">
        <v>5.2400000000000002E-2</v>
      </c>
      <c r="CI64" s="8">
        <v>2.9325000000000001</v>
      </c>
      <c r="CJ64" s="8">
        <v>0.91639999999999999</v>
      </c>
      <c r="CK64" s="9">
        <v>43129</v>
      </c>
      <c r="CL64" s="8">
        <v>23.6</v>
      </c>
      <c r="CM64" s="8">
        <v>35.6</v>
      </c>
      <c r="CN64" s="8">
        <v>17.508299999999998</v>
      </c>
      <c r="CO64" s="8">
        <v>1.8529</v>
      </c>
      <c r="CP64" s="8">
        <v>23.6</v>
      </c>
      <c r="CQ64" s="8">
        <v>35.6</v>
      </c>
      <c r="CR64" s="8">
        <v>17.508299999999998</v>
      </c>
      <c r="CS64" s="8">
        <v>1.8345</v>
      </c>
      <c r="CT64" s="1"/>
      <c r="CU64" s="8">
        <v>-1.84E-2</v>
      </c>
      <c r="CV64" s="8">
        <v>1.3599999999999999E-2</v>
      </c>
      <c r="CW64" s="8">
        <v>0.73939999999999995</v>
      </c>
      <c r="CX64" s="8">
        <v>0.56877825594184395</v>
      </c>
      <c r="CY64" s="9">
        <v>43145</v>
      </c>
      <c r="CZ64" s="8">
        <v>28.1</v>
      </c>
      <c r="DA64" s="8">
        <v>34.9</v>
      </c>
      <c r="DB64" s="8">
        <v>17.521999999999998</v>
      </c>
      <c r="DC64" s="8">
        <v>1.8419000000000001</v>
      </c>
      <c r="DD64" s="8">
        <v>7.4000000000000003E-3</v>
      </c>
      <c r="DE64" s="8">
        <v>0.40339999999999998</v>
      </c>
      <c r="DF64" s="8">
        <v>0.25209999999999999</v>
      </c>
      <c r="DG64" s="8" t="s">
        <v>56</v>
      </c>
      <c r="DH64" s="9">
        <v>43154</v>
      </c>
      <c r="DI64" s="8">
        <v>28.4</v>
      </c>
      <c r="DJ64" s="8">
        <v>37.5</v>
      </c>
      <c r="DK64" s="8">
        <v>17.5121</v>
      </c>
      <c r="DL64" s="8" t="s">
        <v>42</v>
      </c>
      <c r="DM64" s="8" t="s">
        <v>40</v>
      </c>
      <c r="DN64" s="8" t="s">
        <v>40</v>
      </c>
      <c r="DO64" s="8" t="s">
        <v>40</v>
      </c>
      <c r="DP64" s="8"/>
      <c r="DQ64" s="8" t="s">
        <v>40</v>
      </c>
      <c r="DR64" s="8" t="s">
        <v>40</v>
      </c>
      <c r="DS64" s="8" t="s">
        <v>40</v>
      </c>
      <c r="DT64" s="8" t="s">
        <v>40</v>
      </c>
      <c r="DU64" s="8" t="s">
        <v>40</v>
      </c>
      <c r="DV64" s="8"/>
      <c r="DW64" s="8" t="s">
        <v>40</v>
      </c>
      <c r="DX64" s="8" t="s">
        <v>40</v>
      </c>
      <c r="DY64" s="8" t="s">
        <v>40</v>
      </c>
      <c r="DZ64" s="8"/>
    </row>
    <row r="65" spans="1:130">
      <c r="A65" s="3">
        <v>179</v>
      </c>
      <c r="B65" s="3" t="s">
        <v>43</v>
      </c>
      <c r="C65" s="3" t="s">
        <v>37</v>
      </c>
      <c r="D65" s="3" t="s">
        <v>58</v>
      </c>
      <c r="E65" s="27">
        <v>42977</v>
      </c>
      <c r="F65" s="18">
        <v>24</v>
      </c>
      <c r="G65" s="18">
        <v>31.5</v>
      </c>
      <c r="H65" s="18">
        <v>17.52</v>
      </c>
      <c r="I65" s="17">
        <v>3.5750000000000002</v>
      </c>
      <c r="J65" s="28"/>
      <c r="K65" s="22">
        <f t="shared" si="16"/>
        <v>997.32661753089724</v>
      </c>
      <c r="L65" s="23">
        <f t="shared" si="17"/>
        <v>0.76074425760000008</v>
      </c>
      <c r="M65" s="24">
        <f t="shared" si="18"/>
        <v>-4.2225696E-3</v>
      </c>
      <c r="N65" s="25">
        <f t="shared" si="12"/>
        <v>1021.0229352475681</v>
      </c>
      <c r="O65" s="26">
        <f t="shared" si="13"/>
        <v>8.0319709587819297</v>
      </c>
      <c r="P65" s="13">
        <f t="shared" si="19"/>
        <v>14.3825</v>
      </c>
      <c r="AL65" s="16">
        <v>4.2409999999999997</v>
      </c>
      <c r="AM65" s="16"/>
      <c r="AN65" s="16">
        <v>5.0000000000000001E-3</v>
      </c>
      <c r="AO65" s="27">
        <v>43047</v>
      </c>
      <c r="AP65" s="28">
        <v>24.3</v>
      </c>
      <c r="AQ65" s="28">
        <v>32.700000000000003</v>
      </c>
      <c r="AR65" s="28">
        <v>17.517600000000002</v>
      </c>
      <c r="AS65" s="16">
        <v>4.4389000000000003</v>
      </c>
      <c r="AT65" s="16"/>
      <c r="AU65" s="22">
        <f t="shared" si="20"/>
        <v>997.25217771670884</v>
      </c>
      <c r="AV65" s="23">
        <f t="shared" si="21"/>
        <v>0.76028272301154676</v>
      </c>
      <c r="AW65" s="24">
        <f t="shared" si="22"/>
        <v>-4.2158637539999998E-3</v>
      </c>
      <c r="AX65" s="25">
        <f t="shared" si="14"/>
        <v>1021.8417092718141</v>
      </c>
      <c r="AY65" s="26">
        <f t="shared" si="15"/>
        <v>9.9828799543552975</v>
      </c>
      <c r="AZ65" s="13">
        <f t="shared" si="23"/>
        <v>19.133949999999999</v>
      </c>
      <c r="BA65" s="35">
        <v>2.2221000000000002</v>
      </c>
      <c r="BB65" s="14">
        <f>AW65-X187</f>
        <v>-2.1428682647573543</v>
      </c>
      <c r="BC65" s="14">
        <f>(BB65/X187)*100</f>
        <v>-100.19712711387892</v>
      </c>
      <c r="BD65" s="32">
        <f>1000*(BB65/AX65)/X187</f>
        <v>-0.98055428942396061</v>
      </c>
      <c r="BE65" s="32" t="e">
        <f>1000*(BB65/AX65)/#REF!</f>
        <v>#REF!</v>
      </c>
      <c r="BF65" s="35"/>
      <c r="BG65" s="35"/>
      <c r="BH65" s="9">
        <v>43055</v>
      </c>
      <c r="BI65" s="8">
        <v>24.3</v>
      </c>
      <c r="BJ65" s="8">
        <v>33.200000000000003</v>
      </c>
      <c r="BK65" s="8">
        <v>17.519100000000002</v>
      </c>
      <c r="BL65" s="1">
        <v>4.5347999999999997</v>
      </c>
      <c r="BM65" s="1">
        <v>9.5899999999999999E-2</v>
      </c>
      <c r="BN65" s="4">
        <v>3.0263</v>
      </c>
      <c r="BO65" s="4">
        <v>1.1373</v>
      </c>
      <c r="BP65" s="9">
        <v>43082</v>
      </c>
      <c r="BQ65" s="8">
        <v>21.9</v>
      </c>
      <c r="BR65" s="8">
        <v>33.700000000000003</v>
      </c>
      <c r="BS65" s="8">
        <v>17.5152</v>
      </c>
      <c r="BT65" s="1">
        <v>5.0488</v>
      </c>
      <c r="BU65" s="1"/>
      <c r="BV65" s="4">
        <v>4.1980000000000004</v>
      </c>
      <c r="BW65" s="9">
        <v>43084</v>
      </c>
      <c r="BX65" s="8">
        <v>21.8</v>
      </c>
      <c r="BY65" s="8">
        <v>34</v>
      </c>
      <c r="BZ65" s="8">
        <v>17.5137</v>
      </c>
      <c r="CA65" s="1">
        <v>5.0807000000000002</v>
      </c>
      <c r="CB65" s="8">
        <v>3.1899999999999998E-2</v>
      </c>
      <c r="CC65" s="9">
        <v>43116</v>
      </c>
      <c r="CD65" s="3">
        <v>23</v>
      </c>
      <c r="CE65" s="3">
        <v>34.799999999999997</v>
      </c>
      <c r="CF65" s="3">
        <v>17.5106</v>
      </c>
      <c r="CG65" s="2">
        <v>5.7718999999999996</v>
      </c>
      <c r="CH65" s="8">
        <v>0.69120000000000004</v>
      </c>
      <c r="CI65" s="8">
        <v>13.6044</v>
      </c>
      <c r="CJ65" s="8">
        <v>4.2514000000000003</v>
      </c>
      <c r="CK65" s="9">
        <v>43129</v>
      </c>
      <c r="CL65" s="8">
        <v>24.8</v>
      </c>
      <c r="CM65" s="8">
        <v>35.4</v>
      </c>
      <c r="CN65" s="8">
        <v>17.511399999999998</v>
      </c>
      <c r="CO65" s="8">
        <v>6.1055000000000001</v>
      </c>
      <c r="CP65" s="8">
        <v>24.4</v>
      </c>
      <c r="CQ65" s="8">
        <v>35.5</v>
      </c>
      <c r="CR65" s="8">
        <v>17.515899999999998</v>
      </c>
      <c r="CS65" s="8">
        <v>6.0888999999999998</v>
      </c>
      <c r="CT65" s="1"/>
      <c r="CU65" s="8">
        <v>-1.66E-2</v>
      </c>
      <c r="CV65" s="8">
        <v>0.33360000000000001</v>
      </c>
      <c r="CW65" s="8">
        <v>5.7797000000000001</v>
      </c>
      <c r="CX65" s="8">
        <v>4.4459430103672002</v>
      </c>
      <c r="CY65" s="9">
        <v>43145</v>
      </c>
      <c r="CZ65" s="8">
        <v>29.3</v>
      </c>
      <c r="DA65" s="8">
        <v>35</v>
      </c>
      <c r="DB65" s="8">
        <v>17.5137</v>
      </c>
      <c r="DC65" s="8">
        <v>6.3769</v>
      </c>
      <c r="DD65" s="8">
        <v>0.28799999999999998</v>
      </c>
      <c r="DE65" s="8">
        <v>4.7298999999999998</v>
      </c>
      <c r="DF65" s="8">
        <v>2.9561999999999999</v>
      </c>
      <c r="DG65" s="8"/>
      <c r="DH65" s="9">
        <v>43154</v>
      </c>
      <c r="DI65" s="8">
        <v>29.8</v>
      </c>
      <c r="DJ65" s="8">
        <v>37</v>
      </c>
      <c r="DK65" s="8">
        <v>17.5124</v>
      </c>
      <c r="DL65" s="8">
        <v>6.4730999999999996</v>
      </c>
      <c r="DM65" s="8">
        <v>9.6199999999999994E-2</v>
      </c>
      <c r="DN65" s="8">
        <v>1.5085999999999999</v>
      </c>
      <c r="DO65" s="8">
        <v>1.6761999999999999</v>
      </c>
      <c r="DP65" s="8"/>
      <c r="DQ65" s="9">
        <v>43167</v>
      </c>
      <c r="DR65" s="8">
        <v>28.3</v>
      </c>
      <c r="DS65" s="8">
        <v>35.700000000000003</v>
      </c>
      <c r="DT65" s="8">
        <v>17.510100000000001</v>
      </c>
      <c r="DU65" s="8">
        <v>6.5030000000000001</v>
      </c>
      <c r="DV65" s="8">
        <v>6.5628598290598301</v>
      </c>
      <c r="DW65" s="8">
        <v>8.9759829059830001E-2</v>
      </c>
      <c r="DX65" s="8">
        <v>1.38665908235358</v>
      </c>
      <c r="DY65" s="8">
        <v>1.0667</v>
      </c>
      <c r="DZ65" s="8"/>
    </row>
    <row r="66" spans="1:130">
      <c r="A66" s="3">
        <v>186</v>
      </c>
      <c r="B66" s="3" t="s">
        <v>43</v>
      </c>
      <c r="C66" s="3" t="s">
        <v>37</v>
      </c>
      <c r="D66" s="3" t="s">
        <v>58</v>
      </c>
      <c r="E66" s="27">
        <v>42977</v>
      </c>
      <c r="F66" s="18">
        <v>24</v>
      </c>
      <c r="G66" s="18">
        <v>31.5</v>
      </c>
      <c r="H66" s="18">
        <v>17.52</v>
      </c>
      <c r="I66" s="17">
        <v>2.613</v>
      </c>
      <c r="J66" s="28"/>
      <c r="K66" s="22">
        <f t="shared" si="16"/>
        <v>997.32661753089724</v>
      </c>
      <c r="L66" s="23">
        <f t="shared" si="17"/>
        <v>0.76074425760000008</v>
      </c>
      <c r="M66" s="24">
        <f t="shared" si="18"/>
        <v>-4.2225696E-3</v>
      </c>
      <c r="N66" s="25">
        <f t="shared" si="12"/>
        <v>1021.0229352475681</v>
      </c>
      <c r="O66" s="26">
        <f t="shared" si="13"/>
        <v>5.8706405916915188</v>
      </c>
      <c r="P66" s="13">
        <f t="shared" si="19"/>
        <v>9.0914999999999999</v>
      </c>
      <c r="AL66" s="16">
        <v>3.0369999999999999</v>
      </c>
      <c r="AM66" s="16"/>
      <c r="AN66" s="16">
        <v>4.0000000000000001E-3</v>
      </c>
      <c r="AO66" s="27">
        <v>43047</v>
      </c>
      <c r="AP66" s="28">
        <v>24.3</v>
      </c>
      <c r="AQ66" s="28">
        <v>32.700000000000003</v>
      </c>
      <c r="AR66" s="28">
        <v>17.517600000000002</v>
      </c>
      <c r="AS66" s="16">
        <v>3.1764999999999999</v>
      </c>
      <c r="AT66" s="16"/>
      <c r="AU66" s="22">
        <f t="shared" si="20"/>
        <v>997.25217771670884</v>
      </c>
      <c r="AV66" s="23">
        <f t="shared" si="21"/>
        <v>0.76028272301154676</v>
      </c>
      <c r="AW66" s="24">
        <f t="shared" si="22"/>
        <v>-4.2158637539999998E-3</v>
      </c>
      <c r="AX66" s="25">
        <f t="shared" si="14"/>
        <v>1021.8417092718141</v>
      </c>
      <c r="AY66" s="26">
        <f t="shared" si="15"/>
        <v>7.1438009811010827</v>
      </c>
      <c r="AZ66" s="13">
        <f t="shared" si="23"/>
        <v>12.190749999999998</v>
      </c>
      <c r="BA66" s="35">
        <v>2.1873</v>
      </c>
      <c r="BB66" s="14">
        <f>AW66-X188</f>
        <v>-2.1622000641181107</v>
      </c>
      <c r="BC66" s="14">
        <f>(BB66/X188)*100</f>
        <v>-100.19536119649482</v>
      </c>
      <c r="BD66" s="32">
        <f>1000*(BB66/AX66)/X188</f>
        <v>-0.98053700771224261</v>
      </c>
      <c r="BE66" s="32" t="e">
        <f>1000*(BB66/AX66)/#REF!</f>
        <v>#REF!</v>
      </c>
      <c r="BF66" s="35"/>
      <c r="BG66" s="35"/>
      <c r="BH66" s="9">
        <v>43055</v>
      </c>
      <c r="BI66" s="8">
        <v>24.3</v>
      </c>
      <c r="BJ66" s="8">
        <v>33.200000000000003</v>
      </c>
      <c r="BK66" s="8">
        <v>17.519100000000002</v>
      </c>
      <c r="BL66" s="1">
        <v>3.2345999999999999</v>
      </c>
      <c r="BM66" s="1">
        <v>5.8099999999999999E-2</v>
      </c>
      <c r="BN66" s="4">
        <v>2.7650000000000001</v>
      </c>
      <c r="BO66" s="4">
        <v>0.81699999999999995</v>
      </c>
      <c r="BP66" s="9">
        <v>43082</v>
      </c>
      <c r="BQ66" s="8">
        <v>21.9</v>
      </c>
      <c r="BR66" s="8">
        <v>33.700000000000003</v>
      </c>
      <c r="BS66" s="8">
        <v>17.5152</v>
      </c>
      <c r="BT66" s="1">
        <v>3.5724</v>
      </c>
      <c r="BU66" s="1"/>
      <c r="BV66" s="4">
        <v>3.8679000000000001</v>
      </c>
      <c r="BW66" s="9">
        <v>43084</v>
      </c>
      <c r="BX66" s="8">
        <v>21.8</v>
      </c>
      <c r="BY66" s="8">
        <v>34</v>
      </c>
      <c r="BZ66" s="8">
        <v>17.5137</v>
      </c>
      <c r="CA66" s="1">
        <v>3.5914999999999999</v>
      </c>
      <c r="CB66" s="8">
        <v>1.9099999999999999E-2</v>
      </c>
      <c r="CC66" s="9">
        <v>43116</v>
      </c>
      <c r="CD66" s="3">
        <v>23</v>
      </c>
      <c r="CE66" s="3">
        <v>34.799999999999997</v>
      </c>
      <c r="CF66" s="3">
        <v>17.5106</v>
      </c>
      <c r="CG66" s="2">
        <v>4.0677000000000003</v>
      </c>
      <c r="CH66" s="8">
        <v>0.47620000000000001</v>
      </c>
      <c r="CI66" s="8">
        <v>13.2591</v>
      </c>
      <c r="CJ66" s="8">
        <v>4.1435000000000004</v>
      </c>
      <c r="CK66" s="9">
        <v>43129</v>
      </c>
      <c r="CL66" s="8">
        <v>24.8</v>
      </c>
      <c r="CM66" s="8">
        <v>35.4</v>
      </c>
      <c r="CN66" s="8">
        <v>17.511399999999998</v>
      </c>
      <c r="CO66" s="8">
        <v>4.2874999999999996</v>
      </c>
      <c r="CP66" s="8">
        <v>24.4</v>
      </c>
      <c r="CQ66" s="8">
        <v>35.5</v>
      </c>
      <c r="CR66" s="8">
        <v>17.515899999999998</v>
      </c>
      <c r="CS66" s="8">
        <v>4.2717000000000001</v>
      </c>
      <c r="CT66" s="1"/>
      <c r="CU66" s="8">
        <v>-1.5800000000000002E-2</v>
      </c>
      <c r="CV66" s="8">
        <v>0.2198</v>
      </c>
      <c r="CW66" s="8">
        <v>5.4035000000000002</v>
      </c>
      <c r="CX66" s="8">
        <v>4.1565730775849401</v>
      </c>
      <c r="CY66" s="9">
        <v>43145</v>
      </c>
      <c r="CZ66" s="8">
        <v>29.3</v>
      </c>
      <c r="DA66" s="8">
        <v>35</v>
      </c>
      <c r="DB66" s="8">
        <v>17.5137</v>
      </c>
      <c r="DC66" s="8">
        <v>4.4755000000000003</v>
      </c>
      <c r="DD66" s="8">
        <v>0.20380000000000001</v>
      </c>
      <c r="DE66" s="8">
        <v>4.7709000000000001</v>
      </c>
      <c r="DF66" s="8">
        <v>2.9817999999999998</v>
      </c>
      <c r="DG66" s="8"/>
      <c r="DH66" s="9">
        <v>43154</v>
      </c>
      <c r="DI66" s="8">
        <v>29.8</v>
      </c>
      <c r="DJ66" s="8">
        <v>37</v>
      </c>
      <c r="DK66" s="8">
        <v>17.5124</v>
      </c>
      <c r="DL66" s="8">
        <v>4.5373000000000001</v>
      </c>
      <c r="DM66" s="8">
        <v>6.1800000000000001E-2</v>
      </c>
      <c r="DN66" s="8">
        <v>1.3809</v>
      </c>
      <c r="DO66" s="8">
        <v>1.5343</v>
      </c>
      <c r="DP66" s="8"/>
      <c r="DQ66" s="9">
        <v>43167</v>
      </c>
      <c r="DR66" s="8">
        <v>28.3</v>
      </c>
      <c r="DS66" s="8">
        <v>35.700000000000003</v>
      </c>
      <c r="DT66" s="8">
        <v>17.510100000000001</v>
      </c>
      <c r="DU66" s="8">
        <v>4.5656999999999996</v>
      </c>
      <c r="DV66" s="8">
        <v>4.6255598290598297</v>
      </c>
      <c r="DW66" s="8">
        <v>8.8259829059829001E-2</v>
      </c>
      <c r="DX66" s="8">
        <v>1.9452059387703799</v>
      </c>
      <c r="DY66" s="8">
        <v>1.4963</v>
      </c>
      <c r="DZ66" s="8"/>
    </row>
    <row r="67" spans="1:130">
      <c r="A67" s="3">
        <v>277</v>
      </c>
      <c r="B67" s="3" t="s">
        <v>43</v>
      </c>
      <c r="C67" s="3" t="s">
        <v>37</v>
      </c>
      <c r="D67" s="3" t="s">
        <v>58</v>
      </c>
      <c r="E67" s="27">
        <v>42977</v>
      </c>
      <c r="F67" s="18">
        <v>23.7</v>
      </c>
      <c r="G67" s="18">
        <v>31</v>
      </c>
      <c r="H67" s="18">
        <v>17.527000000000001</v>
      </c>
      <c r="I67" s="17">
        <v>3.3039999999999998</v>
      </c>
      <c r="J67" s="28"/>
      <c r="K67" s="22">
        <f t="shared" si="16"/>
        <v>997.40018425598942</v>
      </c>
      <c r="L67" s="23">
        <f t="shared" si="17"/>
        <v>0.76121220240660681</v>
      </c>
      <c r="M67" s="24">
        <f t="shared" si="18"/>
        <v>-4.2295732740000001E-3</v>
      </c>
      <c r="N67" s="25">
        <f t="shared" si="12"/>
        <v>1020.7320327829005</v>
      </c>
      <c r="O67" s="26">
        <f t="shared" si="13"/>
        <v>7.4204780893001985</v>
      </c>
      <c r="P67" s="13">
        <f t="shared" si="19"/>
        <v>12.891999999999999</v>
      </c>
      <c r="AL67" s="16">
        <v>3.806</v>
      </c>
      <c r="AM67" s="16"/>
      <c r="AN67" s="16">
        <v>2E-3</v>
      </c>
      <c r="AO67" s="27">
        <v>43047</v>
      </c>
      <c r="AP67" s="28">
        <v>24.3</v>
      </c>
      <c r="AQ67" s="28">
        <v>32.700000000000003</v>
      </c>
      <c r="AR67" s="28">
        <v>17.517600000000002</v>
      </c>
      <c r="AS67" s="16">
        <v>3.9456000000000002</v>
      </c>
      <c r="AT67" s="16"/>
      <c r="AU67" s="22">
        <f t="shared" si="20"/>
        <v>997.25217771670884</v>
      </c>
      <c r="AV67" s="23">
        <f t="shared" si="21"/>
        <v>0.76028272301154676</v>
      </c>
      <c r="AW67" s="24">
        <f t="shared" si="22"/>
        <v>-4.2158637539999998E-3</v>
      </c>
      <c r="AX67" s="25">
        <f t="shared" si="14"/>
        <v>1021.8417092718141</v>
      </c>
      <c r="AY67" s="26">
        <f t="shared" si="15"/>
        <v>8.8734711635549939</v>
      </c>
      <c r="AZ67" s="13">
        <f t="shared" si="23"/>
        <v>16.4208</v>
      </c>
      <c r="BA67" s="35">
        <v>1.7465999999999999</v>
      </c>
      <c r="BB67" s="14">
        <f>AW67-X189</f>
        <v>-1.8004101701911812</v>
      </c>
      <c r="BC67" s="14">
        <f>(BB67/X189)*100</f>
        <v>-100.23471089619265</v>
      </c>
      <c r="BD67" s="32">
        <f>1000*(BB67/AX67)/X189</f>
        <v>-0.98092209377147077</v>
      </c>
      <c r="BE67" s="32" t="e">
        <f>1000*(BB67/AX67)/#REF!</f>
        <v>#REF!</v>
      </c>
      <c r="BF67" s="35"/>
      <c r="BG67" s="35"/>
      <c r="BH67" s="9">
        <v>43055</v>
      </c>
      <c r="BI67" s="8">
        <v>24.3</v>
      </c>
      <c r="BJ67" s="8">
        <v>33.200000000000003</v>
      </c>
      <c r="BK67" s="8">
        <v>17.519100000000002</v>
      </c>
      <c r="BL67" s="1">
        <v>4.0115999999999996</v>
      </c>
      <c r="BM67" s="1">
        <v>6.6000000000000003E-2</v>
      </c>
      <c r="BN67" s="4">
        <v>2.4298999999999999</v>
      </c>
      <c r="BO67" s="4">
        <v>0.96630000000000005</v>
      </c>
      <c r="BP67" s="9">
        <v>43082</v>
      </c>
      <c r="BQ67" s="8">
        <v>21.9</v>
      </c>
      <c r="BR67" s="8">
        <v>33.700000000000003</v>
      </c>
      <c r="BS67" s="8">
        <v>17.5152</v>
      </c>
      <c r="BT67" s="1">
        <v>4.4645000000000001</v>
      </c>
      <c r="BU67" s="1"/>
      <c r="BV67" s="4">
        <v>4.1814</v>
      </c>
      <c r="BW67" s="9">
        <v>43084</v>
      </c>
      <c r="BX67" s="8">
        <v>21.8</v>
      </c>
      <c r="BY67" s="8">
        <v>34</v>
      </c>
      <c r="BZ67" s="8">
        <v>17.5137</v>
      </c>
      <c r="CA67" s="1">
        <v>4.4907000000000004</v>
      </c>
      <c r="CB67" s="8">
        <v>2.6200000000000001E-2</v>
      </c>
      <c r="CC67" s="9">
        <v>43116</v>
      </c>
      <c r="CD67" s="3">
        <v>23</v>
      </c>
      <c r="CE67" s="3">
        <v>34.799999999999997</v>
      </c>
      <c r="CF67" s="3">
        <v>17.5106</v>
      </c>
      <c r="CG67" s="2">
        <v>5.0941999999999998</v>
      </c>
      <c r="CH67" s="8">
        <v>0.60350000000000004</v>
      </c>
      <c r="CI67" s="8">
        <v>13.4389</v>
      </c>
      <c r="CJ67" s="8">
        <v>4.1997</v>
      </c>
      <c r="CK67" s="9">
        <v>43129</v>
      </c>
      <c r="CL67" s="8">
        <v>24.8</v>
      </c>
      <c r="CM67" s="8">
        <v>35.4</v>
      </c>
      <c r="CN67" s="8">
        <v>17.511399999999998</v>
      </c>
      <c r="CO67" s="8">
        <v>5.3719000000000001</v>
      </c>
      <c r="CP67" s="8">
        <v>24.4</v>
      </c>
      <c r="CQ67" s="8">
        <v>35.5</v>
      </c>
      <c r="CR67" s="8">
        <v>17.515899999999998</v>
      </c>
      <c r="CS67" s="8">
        <v>5.3620999999999999</v>
      </c>
      <c r="CT67" s="1"/>
      <c r="CU67" s="8">
        <v>-9.7999999999999997E-3</v>
      </c>
      <c r="CV67" s="8">
        <v>0.2777</v>
      </c>
      <c r="CW67" s="8">
        <v>5.4512999999999998</v>
      </c>
      <c r="CX67" s="8">
        <v>4.1933058108316299</v>
      </c>
      <c r="CY67" s="9">
        <v>43145</v>
      </c>
      <c r="CZ67" s="8">
        <v>29.3</v>
      </c>
      <c r="DA67" s="8">
        <v>35</v>
      </c>
      <c r="DB67" s="8">
        <v>17.5137</v>
      </c>
      <c r="DC67" s="8">
        <v>5.6146000000000003</v>
      </c>
      <c r="DD67" s="8">
        <v>0.2525</v>
      </c>
      <c r="DE67" s="8">
        <v>4.7089999999999996</v>
      </c>
      <c r="DF67" s="8">
        <v>2.9430999999999998</v>
      </c>
      <c r="DG67" s="8"/>
      <c r="DH67" s="9">
        <v>43154</v>
      </c>
      <c r="DI67" s="8">
        <v>29.8</v>
      </c>
      <c r="DJ67" s="8">
        <v>37</v>
      </c>
      <c r="DK67" s="8">
        <v>17.5124</v>
      </c>
      <c r="DL67" s="8">
        <v>5.6910999999999996</v>
      </c>
      <c r="DM67" s="8">
        <v>7.6499999999999999E-2</v>
      </c>
      <c r="DN67" s="8">
        <v>1.3625</v>
      </c>
      <c r="DO67" s="8">
        <v>1.5139</v>
      </c>
      <c r="DP67" s="8"/>
      <c r="DQ67" s="9">
        <v>43167</v>
      </c>
      <c r="DR67" s="8">
        <v>28.3</v>
      </c>
      <c r="DS67" s="8">
        <v>35.700000000000003</v>
      </c>
      <c r="DT67" s="8">
        <v>17.510100000000001</v>
      </c>
      <c r="DU67" s="8">
        <v>5.7229000000000001</v>
      </c>
      <c r="DV67" s="8">
        <v>5.7827598290598301</v>
      </c>
      <c r="DW67" s="8">
        <v>9.1659829059829001E-2</v>
      </c>
      <c r="DX67" s="8">
        <v>1.6105819447879799</v>
      </c>
      <c r="DY67" s="8">
        <v>1.2388999999999999</v>
      </c>
      <c r="DZ67" s="8"/>
    </row>
    <row r="68" spans="1:130">
      <c r="A68" s="3">
        <v>284</v>
      </c>
      <c r="B68" s="3" t="s">
        <v>43</v>
      </c>
      <c r="C68" s="3" t="s">
        <v>37</v>
      </c>
      <c r="D68" s="3" t="s">
        <v>58</v>
      </c>
      <c r="E68" s="27">
        <v>42977</v>
      </c>
      <c r="F68" s="18">
        <v>23.7</v>
      </c>
      <c r="G68" s="18">
        <v>31</v>
      </c>
      <c r="H68" s="18">
        <v>17.527000000000001</v>
      </c>
      <c r="I68" s="17">
        <v>3.31</v>
      </c>
      <c r="J68" s="28"/>
      <c r="K68" s="22">
        <f t="shared" si="16"/>
        <v>997.40018425598942</v>
      </c>
      <c r="L68" s="23">
        <f t="shared" si="17"/>
        <v>0.76121220240660681</v>
      </c>
      <c r="M68" s="24">
        <f t="shared" si="18"/>
        <v>-4.2295732740000001E-3</v>
      </c>
      <c r="N68" s="25">
        <f t="shared" si="12"/>
        <v>1020.7320327829005</v>
      </c>
      <c r="O68" s="26">
        <f t="shared" si="13"/>
        <v>7.4339535337722937</v>
      </c>
      <c r="P68" s="13">
        <f t="shared" si="19"/>
        <v>12.925000000000001</v>
      </c>
      <c r="AL68" s="16">
        <v>3.875</v>
      </c>
      <c r="AM68" s="16"/>
      <c r="AN68" s="16">
        <v>-3.0000000000000001E-3</v>
      </c>
      <c r="AO68" s="27">
        <v>43047</v>
      </c>
      <c r="AP68" s="28">
        <v>24.3</v>
      </c>
      <c r="AQ68" s="28">
        <v>32.700000000000003</v>
      </c>
      <c r="AR68" s="28">
        <v>17.517600000000002</v>
      </c>
      <c r="AS68" s="16">
        <v>4.0430000000000001</v>
      </c>
      <c r="AT68" s="16"/>
      <c r="AU68" s="22">
        <f t="shared" si="20"/>
        <v>997.25217771670884</v>
      </c>
      <c r="AV68" s="23">
        <f t="shared" si="21"/>
        <v>0.76028272301154676</v>
      </c>
      <c r="AW68" s="24">
        <f t="shared" si="22"/>
        <v>-4.2158637539999998E-3</v>
      </c>
      <c r="AX68" s="25">
        <f t="shared" si="14"/>
        <v>1021.8417092718141</v>
      </c>
      <c r="AY68" s="26">
        <f t="shared" si="15"/>
        <v>9.0925192402303416</v>
      </c>
      <c r="AZ68" s="13">
        <f t="shared" si="23"/>
        <v>16.956499999999998</v>
      </c>
      <c r="BA68" s="35">
        <v>2.0644999999999998</v>
      </c>
      <c r="BB68" s="14">
        <f>AW68-X190</f>
        <v>-2.0015772109594772</v>
      </c>
      <c r="BC68" s="14">
        <f>(BB68/X190)*100</f>
        <v>-100.21107166011289</v>
      </c>
      <c r="BD68" s="32">
        <f>1000*(BB68/AX68)/X190</f>
        <v>-0.98069075426100405</v>
      </c>
      <c r="BE68" s="32" t="e">
        <f>1000*(BB68/AX68)/#REF!</f>
        <v>#REF!</v>
      </c>
      <c r="BF68" s="35"/>
      <c r="BG68" s="35"/>
      <c r="BH68" s="9">
        <v>43055</v>
      </c>
      <c r="BI68" s="8">
        <v>24.3</v>
      </c>
      <c r="BJ68" s="8">
        <v>33.200000000000003</v>
      </c>
      <c r="BK68" s="8">
        <v>17.519100000000002</v>
      </c>
      <c r="BL68" s="1">
        <v>4.1223000000000001</v>
      </c>
      <c r="BM68" s="1">
        <v>7.9299999999999995E-2</v>
      </c>
      <c r="BN68" s="4">
        <v>2.7648000000000001</v>
      </c>
      <c r="BO68" s="4">
        <v>0.99029999999999996</v>
      </c>
      <c r="BP68" s="9">
        <v>43082</v>
      </c>
      <c r="BQ68" s="8">
        <v>21.9</v>
      </c>
      <c r="BR68" s="8">
        <v>33.700000000000003</v>
      </c>
      <c r="BS68" s="8">
        <v>17.5152</v>
      </c>
      <c r="BT68" s="1">
        <v>4.6071999999999997</v>
      </c>
      <c r="BU68" s="1"/>
      <c r="BV68" s="4">
        <v>4.3566000000000003</v>
      </c>
      <c r="BW68" s="9">
        <v>43084</v>
      </c>
      <c r="BX68" s="8">
        <v>21.8</v>
      </c>
      <c r="BY68" s="8">
        <v>34</v>
      </c>
      <c r="BZ68" s="8">
        <v>17.5137</v>
      </c>
      <c r="CA68" s="1">
        <v>4.6412000000000004</v>
      </c>
      <c r="CB68" s="8">
        <v>3.4000000000000002E-2</v>
      </c>
      <c r="CC68" s="9">
        <v>43116</v>
      </c>
      <c r="CD68" s="3">
        <v>23</v>
      </c>
      <c r="CE68" s="3">
        <v>34.799999999999997</v>
      </c>
      <c r="CF68" s="3">
        <v>17.5106</v>
      </c>
      <c r="CG68" s="2">
        <v>5.3480999999999996</v>
      </c>
      <c r="CH68" s="8">
        <v>0.70689999999999997</v>
      </c>
      <c r="CI68" s="8">
        <v>15.231</v>
      </c>
      <c r="CJ68" s="8">
        <v>4.7596999999999996</v>
      </c>
      <c r="CK68" s="9">
        <v>43129</v>
      </c>
      <c r="CL68" s="8">
        <v>24.8</v>
      </c>
      <c r="CM68" s="8">
        <v>35.4</v>
      </c>
      <c r="CN68" s="8">
        <v>17.511399999999998</v>
      </c>
      <c r="CO68" s="8">
        <v>5.6807999999999996</v>
      </c>
      <c r="CP68" s="8">
        <v>24.4</v>
      </c>
      <c r="CQ68" s="8">
        <v>35.5</v>
      </c>
      <c r="CR68" s="8">
        <v>17.515899999999998</v>
      </c>
      <c r="CS68" s="8">
        <v>5.6664000000000003</v>
      </c>
      <c r="CT68" s="1"/>
      <c r="CU68" s="8">
        <v>-1.44E-2</v>
      </c>
      <c r="CV68" s="8">
        <v>0.3327</v>
      </c>
      <c r="CW68" s="8">
        <v>6.2209000000000003</v>
      </c>
      <c r="CX68" s="8">
        <v>4.78530836975892</v>
      </c>
      <c r="CY68" s="9">
        <v>43145</v>
      </c>
      <c r="CZ68" s="8">
        <v>29.3</v>
      </c>
      <c r="DA68" s="8">
        <v>35</v>
      </c>
      <c r="DB68" s="8">
        <v>17.5137</v>
      </c>
      <c r="DC68" s="8">
        <v>5.9385000000000003</v>
      </c>
      <c r="DD68" s="8">
        <v>0.27210000000000001</v>
      </c>
      <c r="DE68" s="8">
        <v>4.8019999999999996</v>
      </c>
      <c r="DF68" s="8">
        <v>3.0011999999999999</v>
      </c>
      <c r="DG68" s="8"/>
      <c r="DH68" s="9">
        <v>43154</v>
      </c>
      <c r="DI68" s="8">
        <v>29.8</v>
      </c>
      <c r="DJ68" s="8">
        <v>37</v>
      </c>
      <c r="DK68" s="8">
        <v>17.5124</v>
      </c>
      <c r="DL68" s="8">
        <v>6.0273000000000003</v>
      </c>
      <c r="DM68" s="8">
        <v>8.8800000000000004E-2</v>
      </c>
      <c r="DN68" s="8">
        <v>1.4953000000000001</v>
      </c>
      <c r="DO68" s="8">
        <v>1.6615</v>
      </c>
      <c r="DP68" s="8"/>
      <c r="DQ68" s="9">
        <v>43167</v>
      </c>
      <c r="DR68" s="8">
        <v>28.3</v>
      </c>
      <c r="DS68" s="8">
        <v>35.700000000000003</v>
      </c>
      <c r="DT68" s="8">
        <v>17.510100000000001</v>
      </c>
      <c r="DU68" s="8">
        <v>6.0892999999999997</v>
      </c>
      <c r="DV68" s="8">
        <v>6.1491598290598297</v>
      </c>
      <c r="DW68" s="8">
        <v>0.12185982905982901</v>
      </c>
      <c r="DX68" s="8">
        <v>2.0217979702325799</v>
      </c>
      <c r="DY68" s="8">
        <v>1.5551999999999999</v>
      </c>
      <c r="DZ68" s="8"/>
    </row>
    <row r="69" spans="1:130">
      <c r="A69" s="3">
        <v>290</v>
      </c>
      <c r="B69" s="3" t="s">
        <v>43</v>
      </c>
      <c r="C69" s="3" t="s">
        <v>37</v>
      </c>
      <c r="D69" s="3" t="s">
        <v>58</v>
      </c>
      <c r="E69" s="27">
        <v>42977</v>
      </c>
      <c r="F69" s="18">
        <v>23.7</v>
      </c>
      <c r="G69" s="18">
        <v>31</v>
      </c>
      <c r="H69" s="18">
        <v>17.527000000000001</v>
      </c>
      <c r="I69" s="17">
        <v>4.32</v>
      </c>
      <c r="J69" s="28"/>
      <c r="K69" s="22">
        <f t="shared" si="16"/>
        <v>997.40018425598942</v>
      </c>
      <c r="L69" s="23">
        <f t="shared" si="17"/>
        <v>0.76121220240660681</v>
      </c>
      <c r="M69" s="24">
        <f t="shared" si="18"/>
        <v>-4.2295732740000001E-3</v>
      </c>
      <c r="N69" s="25">
        <f t="shared" si="12"/>
        <v>1020.7320327829005</v>
      </c>
      <c r="O69" s="26">
        <f t="shared" si="13"/>
        <v>9.7023200199082513</v>
      </c>
      <c r="P69" s="13">
        <f t="shared" si="19"/>
        <v>18.48</v>
      </c>
      <c r="AL69" s="16">
        <v>5.0259999999999998</v>
      </c>
      <c r="AM69" s="16"/>
      <c r="AN69" s="16">
        <v>1E-3</v>
      </c>
      <c r="AO69" s="27">
        <v>43047</v>
      </c>
      <c r="AP69" s="28">
        <v>24.3</v>
      </c>
      <c r="AQ69" s="28">
        <v>32.700000000000003</v>
      </c>
      <c r="AR69" s="28">
        <v>17.517600000000002</v>
      </c>
      <c r="AS69" s="16">
        <v>5.2309000000000001</v>
      </c>
      <c r="AT69" s="16"/>
      <c r="AU69" s="22">
        <f t="shared" si="20"/>
        <v>997.25217771670884</v>
      </c>
      <c r="AV69" s="23">
        <f t="shared" si="21"/>
        <v>0.76028272301154676</v>
      </c>
      <c r="AW69" s="24">
        <f t="shared" si="22"/>
        <v>-4.2158637539999998E-3</v>
      </c>
      <c r="AX69" s="25">
        <f t="shared" si="14"/>
        <v>1021.8417092718141</v>
      </c>
      <c r="AY69" s="26">
        <f t="shared" si="15"/>
        <v>11.764051173317066</v>
      </c>
      <c r="AZ69" s="13">
        <f t="shared" si="23"/>
        <v>23.48995</v>
      </c>
      <c r="BA69" s="35">
        <v>1.9413</v>
      </c>
      <c r="BB69" s="14">
        <f>AW69-X191</f>
        <v>-1.7617302047770245</v>
      </c>
      <c r="BC69" s="14">
        <f>(BB69/X191)*100</f>
        <v>-100.2398764923617</v>
      </c>
      <c r="BD69" s="32">
        <f>1000*(BB69/AX69)/X191</f>
        <v>-0.98097264559493014</v>
      </c>
      <c r="BE69" s="32" t="e">
        <f>1000*(BB69/AX69)/#REF!</f>
        <v>#REF!</v>
      </c>
      <c r="BF69" s="35"/>
      <c r="BG69" s="35"/>
      <c r="BH69" s="9">
        <v>43055</v>
      </c>
      <c r="BI69" s="8">
        <v>24.3</v>
      </c>
      <c r="BJ69" s="8">
        <v>33.200000000000003</v>
      </c>
      <c r="BK69" s="8">
        <v>17.519100000000002</v>
      </c>
      <c r="BL69" s="1">
        <v>5.3133999999999997</v>
      </c>
      <c r="BM69" s="1">
        <v>8.2500000000000004E-2</v>
      </c>
      <c r="BN69" s="4">
        <v>2.6406000000000001</v>
      </c>
      <c r="BO69" s="4">
        <v>0.98899999999999999</v>
      </c>
      <c r="BP69" s="9">
        <v>43082</v>
      </c>
      <c r="BQ69" s="8">
        <v>21.9</v>
      </c>
      <c r="BR69" s="8">
        <v>33.700000000000003</v>
      </c>
      <c r="BS69" s="8">
        <v>17.5152</v>
      </c>
      <c r="BT69" s="1">
        <v>5.9246999999999996</v>
      </c>
      <c r="BU69" s="1"/>
      <c r="BV69" s="4">
        <v>4.2610999999999999</v>
      </c>
      <c r="BW69" s="9">
        <v>43084</v>
      </c>
      <c r="BX69" s="8">
        <v>21.8</v>
      </c>
      <c r="BY69" s="8">
        <v>34</v>
      </c>
      <c r="BZ69" s="8">
        <v>17.5137</v>
      </c>
      <c r="CA69" s="1">
        <v>5.9579000000000004</v>
      </c>
      <c r="CB69" s="8">
        <v>3.3200000000001E-2</v>
      </c>
      <c r="CC69" s="9">
        <v>43116</v>
      </c>
      <c r="CD69" s="3">
        <v>23</v>
      </c>
      <c r="CE69" s="3">
        <v>34.799999999999997</v>
      </c>
      <c r="CF69" s="3">
        <v>17.5106</v>
      </c>
      <c r="CG69" s="2">
        <v>6.7480000000000002</v>
      </c>
      <c r="CH69" s="8">
        <v>0.79010000000000002</v>
      </c>
      <c r="CI69" s="8">
        <v>13.2614</v>
      </c>
      <c r="CJ69" s="8">
        <v>4.1441999999999997</v>
      </c>
      <c r="CK69" s="9">
        <v>43129</v>
      </c>
      <c r="CL69" s="8">
        <v>24.8</v>
      </c>
      <c r="CM69" s="8">
        <v>35.4</v>
      </c>
      <c r="CN69" s="8">
        <v>17.511399999999998</v>
      </c>
      <c r="CO69" s="8">
        <v>7.1218000000000004</v>
      </c>
      <c r="CP69" s="8">
        <v>24.4</v>
      </c>
      <c r="CQ69" s="8">
        <v>35.5</v>
      </c>
      <c r="CR69" s="8">
        <v>17.515899999999998</v>
      </c>
      <c r="CS69" s="8">
        <v>7.1128999999999998</v>
      </c>
      <c r="CT69" s="1"/>
      <c r="CU69" s="8">
        <v>-8.8999999999999999E-3</v>
      </c>
      <c r="CV69" s="8">
        <v>0.37380000000000002</v>
      </c>
      <c r="CW69" s="8">
        <v>5.5393999999999997</v>
      </c>
      <c r="CX69" s="8">
        <v>4.2610916054899501</v>
      </c>
      <c r="CY69" s="8" t="s">
        <v>39</v>
      </c>
      <c r="CZ69" s="8" t="s">
        <v>40</v>
      </c>
      <c r="DA69" s="8" t="s">
        <v>40</v>
      </c>
      <c r="DB69" s="8" t="s">
        <v>40</v>
      </c>
      <c r="DC69" s="8" t="s">
        <v>40</v>
      </c>
      <c r="DD69" s="8" t="s">
        <v>40</v>
      </c>
      <c r="DE69" s="8" t="s">
        <v>40</v>
      </c>
      <c r="DF69" s="8" t="s">
        <v>40</v>
      </c>
      <c r="DG69" s="8" t="s">
        <v>40</v>
      </c>
      <c r="DH69" s="8" t="s">
        <v>40</v>
      </c>
      <c r="DI69" s="8" t="s">
        <v>40</v>
      </c>
      <c r="DJ69" s="8" t="s">
        <v>40</v>
      </c>
      <c r="DK69" s="8" t="s">
        <v>40</v>
      </c>
      <c r="DL69" s="8" t="s">
        <v>40</v>
      </c>
      <c r="DM69" s="8" t="s">
        <v>40</v>
      </c>
      <c r="DN69" s="8" t="s">
        <v>40</v>
      </c>
      <c r="DO69" s="8" t="s">
        <v>40</v>
      </c>
      <c r="DP69" s="8" t="s">
        <v>40</v>
      </c>
      <c r="DQ69" s="8" t="s">
        <v>40</v>
      </c>
      <c r="DR69" s="8" t="s">
        <v>40</v>
      </c>
      <c r="DS69" s="8" t="s">
        <v>40</v>
      </c>
      <c r="DT69" s="8" t="s">
        <v>40</v>
      </c>
      <c r="DU69" s="8" t="s">
        <v>40</v>
      </c>
      <c r="DV69" s="8"/>
      <c r="DW69" s="8" t="s">
        <v>40</v>
      </c>
      <c r="DX69" s="8" t="s">
        <v>40</v>
      </c>
      <c r="DY69" s="8" t="s">
        <v>40</v>
      </c>
      <c r="DZ69" s="8"/>
    </row>
    <row r="70" spans="1:130">
      <c r="A70" s="3">
        <v>119</v>
      </c>
      <c r="B70" s="3" t="s">
        <v>44</v>
      </c>
      <c r="C70" s="3" t="s">
        <v>37</v>
      </c>
      <c r="D70" s="3" t="s">
        <v>58</v>
      </c>
      <c r="E70" s="27">
        <v>42977</v>
      </c>
      <c r="F70" s="18">
        <v>24.2</v>
      </c>
      <c r="G70" s="18">
        <v>31.5</v>
      </c>
      <c r="H70" s="18">
        <v>17.501000000000001</v>
      </c>
      <c r="I70" s="17">
        <v>3.016</v>
      </c>
      <c r="J70" s="28"/>
      <c r="K70" s="22">
        <f t="shared" si="16"/>
        <v>997.27708768547382</v>
      </c>
      <c r="L70" s="23">
        <f t="shared" si="17"/>
        <v>0.760435858711068</v>
      </c>
      <c r="M70" s="24">
        <f t="shared" si="18"/>
        <v>-4.2180659439999997E-3</v>
      </c>
      <c r="N70" s="25">
        <f t="shared" si="12"/>
        <v>1020.9644870534015</v>
      </c>
      <c r="O70" s="26">
        <f t="shared" si="13"/>
        <v>6.7755792176032621</v>
      </c>
      <c r="P70" s="13">
        <f t="shared" si="19"/>
        <v>11.308</v>
      </c>
      <c r="AL70" s="16">
        <v>3.488</v>
      </c>
      <c r="AM70" s="16"/>
      <c r="AN70" s="16">
        <v>3.0000000000000001E-3</v>
      </c>
      <c r="AO70" s="27">
        <v>43047</v>
      </c>
      <c r="AP70" s="28">
        <v>24.3</v>
      </c>
      <c r="AQ70" s="28">
        <v>32.700000000000003</v>
      </c>
      <c r="AR70" s="28">
        <v>17.517600000000002</v>
      </c>
      <c r="AS70" s="16">
        <v>3.5680000000000001</v>
      </c>
      <c r="AT70" s="16"/>
      <c r="AU70" s="22">
        <f t="shared" si="20"/>
        <v>997.25217771670884</v>
      </c>
      <c r="AV70" s="23">
        <f t="shared" si="21"/>
        <v>0.76028272301154676</v>
      </c>
      <c r="AW70" s="24">
        <f t="shared" si="22"/>
        <v>-4.2158637539999998E-3</v>
      </c>
      <c r="AX70" s="25">
        <f t="shared" si="14"/>
        <v>1021.8417092718141</v>
      </c>
      <c r="AY70" s="26">
        <f t="shared" si="15"/>
        <v>8.0242662995651397</v>
      </c>
      <c r="AZ70" s="13">
        <f t="shared" si="23"/>
        <v>14.343999999999998</v>
      </c>
      <c r="BA70" s="35">
        <v>1.0922000000000001</v>
      </c>
      <c r="BB70" s="14">
        <f>AW70-X192</f>
        <v>-1.930590953348714</v>
      </c>
      <c r="BC70" s="14">
        <f>(BB70/X192)*100</f>
        <v>-100.21884957798572</v>
      </c>
      <c r="BD70" s="32">
        <f>1000*(BB70/AX70)/X192</f>
        <v>-0.98076687092175718</v>
      </c>
      <c r="BE70" s="32" t="e">
        <f>1000*(BB70/AX70)/#REF!</f>
        <v>#REF!</v>
      </c>
      <c r="BF70" s="35"/>
      <c r="BG70" s="35"/>
      <c r="BH70" s="9">
        <v>43055</v>
      </c>
      <c r="BI70" s="8">
        <v>24.3</v>
      </c>
      <c r="BJ70" s="8">
        <v>33.200000000000003</v>
      </c>
      <c r="BK70" s="8">
        <v>17.519100000000002</v>
      </c>
      <c r="BL70" s="1">
        <v>3.84</v>
      </c>
      <c r="BM70" s="1">
        <v>0.27200000000000002</v>
      </c>
      <c r="BN70" s="4">
        <v>2.1532</v>
      </c>
      <c r="BO70" s="4">
        <v>1.5004999999999999</v>
      </c>
      <c r="BP70" s="9">
        <v>43082</v>
      </c>
      <c r="BQ70" s="8">
        <v>21.9</v>
      </c>
      <c r="BR70" s="8">
        <v>33.700000000000003</v>
      </c>
      <c r="BS70" s="8">
        <v>17.5152</v>
      </c>
      <c r="BT70" s="1">
        <v>4.2092999999999998</v>
      </c>
      <c r="BU70" s="1"/>
      <c r="BV70" s="4">
        <v>3.5619000000000001</v>
      </c>
      <c r="BW70" s="9">
        <v>43084</v>
      </c>
      <c r="BX70" s="8">
        <v>21.8</v>
      </c>
      <c r="BY70" s="8">
        <v>34</v>
      </c>
      <c r="BZ70" s="8">
        <v>17.5137</v>
      </c>
      <c r="CA70" s="1">
        <v>4.2260999999999997</v>
      </c>
      <c r="CB70" s="8">
        <v>1.6799999999999999E-2</v>
      </c>
      <c r="CC70" s="9">
        <v>43116</v>
      </c>
      <c r="CD70" s="3">
        <v>23</v>
      </c>
      <c r="CE70" s="3">
        <v>34.799999999999997</v>
      </c>
      <c r="CF70" s="3">
        <v>17.5106</v>
      </c>
      <c r="CG70" s="2">
        <v>4.7081999999999997</v>
      </c>
      <c r="CH70" s="8">
        <v>0.48209999999999997</v>
      </c>
      <c r="CI70" s="8">
        <v>11.4077</v>
      </c>
      <c r="CJ70" s="8">
        <v>3.5649000000000002</v>
      </c>
      <c r="CK70" s="9">
        <v>43129</v>
      </c>
      <c r="CL70" s="8">
        <v>24.8</v>
      </c>
      <c r="CM70" s="8">
        <v>35.4</v>
      </c>
      <c r="CN70" s="8">
        <v>17.511399999999998</v>
      </c>
      <c r="CO70" s="8">
        <v>4.9345999999999997</v>
      </c>
      <c r="CP70" s="8">
        <v>24.4</v>
      </c>
      <c r="CQ70" s="8">
        <v>35.5</v>
      </c>
      <c r="CR70" s="8">
        <v>17.515899999999998</v>
      </c>
      <c r="CS70" s="8">
        <v>4.9236000000000004</v>
      </c>
      <c r="CT70" s="1"/>
      <c r="CU70" s="8">
        <v>-1.0999999999999999E-2</v>
      </c>
      <c r="CV70" s="8">
        <v>0.22639999999999999</v>
      </c>
      <c r="CW70" s="8">
        <v>4.8086000000000002</v>
      </c>
      <c r="CX70" s="8">
        <v>3.6989474991259099</v>
      </c>
      <c r="CY70" s="9">
        <v>43145</v>
      </c>
      <c r="CZ70" s="8">
        <v>29.3</v>
      </c>
      <c r="DA70" s="8">
        <v>35</v>
      </c>
      <c r="DB70" s="8">
        <v>17.5137</v>
      </c>
      <c r="DC70" s="8">
        <v>5.1131000000000002</v>
      </c>
      <c r="DD70" s="8">
        <v>0.1895</v>
      </c>
      <c r="DE70" s="8">
        <v>3.8488000000000002</v>
      </c>
      <c r="DF70" s="8">
        <v>2.4055</v>
      </c>
      <c r="DG70" s="8"/>
      <c r="DH70" s="9">
        <v>43154</v>
      </c>
      <c r="DI70" s="8">
        <v>29.8</v>
      </c>
      <c r="DJ70" s="8">
        <v>37</v>
      </c>
      <c r="DK70" s="8">
        <v>17.5124</v>
      </c>
      <c r="DL70" s="8">
        <v>5.1626000000000003</v>
      </c>
      <c r="DM70" s="8">
        <v>4.9500000000000002E-2</v>
      </c>
      <c r="DN70" s="8">
        <v>0.96809999999999996</v>
      </c>
      <c r="DO70" s="8">
        <v>1.0757000000000001</v>
      </c>
      <c r="DP70" s="8"/>
      <c r="DQ70" s="9">
        <v>43167</v>
      </c>
      <c r="DR70" s="8">
        <v>28.3</v>
      </c>
      <c r="DS70" s="8">
        <v>35.700000000000003</v>
      </c>
      <c r="DT70" s="8">
        <v>17.510100000000001</v>
      </c>
      <c r="DU70" s="8">
        <v>5.1852</v>
      </c>
      <c r="DV70" s="8">
        <v>5.24505982905983</v>
      </c>
      <c r="DW70" s="8">
        <v>8.2459829059829001E-2</v>
      </c>
      <c r="DX70" s="8">
        <v>1.5972538848608999</v>
      </c>
      <c r="DY70" s="8">
        <v>1.2286999999999999</v>
      </c>
      <c r="DZ70" s="8"/>
    </row>
    <row r="71" spans="1:130">
      <c r="A71" s="3">
        <v>125</v>
      </c>
      <c r="B71" s="3" t="s">
        <v>44</v>
      </c>
      <c r="C71" s="3" t="s">
        <v>37</v>
      </c>
      <c r="D71" s="3" t="s">
        <v>58</v>
      </c>
      <c r="E71" s="27">
        <v>42977</v>
      </c>
      <c r="F71" s="18">
        <v>24.2</v>
      </c>
      <c r="G71" s="18">
        <v>31.5</v>
      </c>
      <c r="H71" s="18">
        <v>17.501000000000001</v>
      </c>
      <c r="I71" s="17">
        <v>2.6459999999999999</v>
      </c>
      <c r="J71" s="28"/>
      <c r="K71" s="22">
        <f t="shared" si="16"/>
        <v>997.27708768547382</v>
      </c>
      <c r="L71" s="23">
        <f t="shared" si="17"/>
        <v>0.760435858711068</v>
      </c>
      <c r="M71" s="24">
        <f t="shared" si="18"/>
        <v>-4.2180659439999997E-3</v>
      </c>
      <c r="N71" s="25">
        <f t="shared" si="12"/>
        <v>1020.9644870534015</v>
      </c>
      <c r="O71" s="26">
        <f t="shared" si="13"/>
        <v>5.9443576292368139</v>
      </c>
      <c r="P71" s="13">
        <f t="shared" si="19"/>
        <v>9.2729999999999997</v>
      </c>
      <c r="AL71" s="16">
        <v>3.0129999999999999</v>
      </c>
      <c r="AM71" s="16"/>
      <c r="AN71" s="16">
        <v>3.0000000000000001E-3</v>
      </c>
      <c r="AO71" s="27">
        <v>43047</v>
      </c>
      <c r="AP71" s="28">
        <v>24.3</v>
      </c>
      <c r="AQ71" s="28">
        <v>32.700000000000003</v>
      </c>
      <c r="AR71" s="28">
        <v>17.517600000000002</v>
      </c>
      <c r="AS71" s="16">
        <v>3.0882000000000001</v>
      </c>
      <c r="AT71" s="16"/>
      <c r="AU71" s="22">
        <f t="shared" si="20"/>
        <v>997.25217771670884</v>
      </c>
      <c r="AV71" s="23">
        <f t="shared" si="21"/>
        <v>0.76028272301154676</v>
      </c>
      <c r="AW71" s="24">
        <f t="shared" si="22"/>
        <v>-4.2158637539999998E-3</v>
      </c>
      <c r="AX71" s="25">
        <f t="shared" si="14"/>
        <v>1021.8417092718141</v>
      </c>
      <c r="AY71" s="26">
        <f t="shared" si="15"/>
        <v>6.9452183818153204</v>
      </c>
      <c r="AZ71" s="13">
        <f t="shared" si="23"/>
        <v>11.705099999999998</v>
      </c>
      <c r="BA71" s="35">
        <v>1.1884999999999999</v>
      </c>
      <c r="BB71" s="14">
        <f>AW71-X193</f>
        <v>-1.8341141405966048</v>
      </c>
      <c r="BC71" s="14">
        <f>(BB71/X193)*100</f>
        <v>-100.23038787496287</v>
      </c>
      <c r="BD71" s="32">
        <f>1000*(BB71/AX71)/X193</f>
        <v>-0.98087978759830785</v>
      </c>
      <c r="BE71" s="32" t="e">
        <f>1000*(BB71/AX71)/#REF!</f>
        <v>#REF!</v>
      </c>
      <c r="BF71" s="35"/>
      <c r="BG71" s="35"/>
      <c r="BH71" s="9">
        <v>43055</v>
      </c>
      <c r="BI71" s="8">
        <v>24.3</v>
      </c>
      <c r="BJ71" s="8">
        <v>33.200000000000003</v>
      </c>
      <c r="BK71" s="8">
        <v>17.519100000000002</v>
      </c>
      <c r="BL71" s="1">
        <v>3.1429</v>
      </c>
      <c r="BM71" s="1">
        <v>5.4699999999999999E-2</v>
      </c>
      <c r="BN71" s="4">
        <v>2.0211000000000001</v>
      </c>
      <c r="BO71" s="4">
        <v>1.1775</v>
      </c>
      <c r="BP71" s="9">
        <v>43082</v>
      </c>
      <c r="BQ71" s="8">
        <v>21.9</v>
      </c>
      <c r="BR71" s="8">
        <v>33.700000000000003</v>
      </c>
      <c r="BS71" s="8">
        <v>17.5152</v>
      </c>
      <c r="BT71" s="1">
        <v>3.4598</v>
      </c>
      <c r="BU71" s="1"/>
      <c r="BV71" s="4">
        <v>3.7345000000000002</v>
      </c>
      <c r="BW71" s="9">
        <v>43084</v>
      </c>
      <c r="BX71" s="8">
        <v>21.8</v>
      </c>
      <c r="BY71" s="8">
        <v>34</v>
      </c>
      <c r="BZ71" s="8">
        <v>17.5137</v>
      </c>
      <c r="CA71" s="1">
        <v>3.4855</v>
      </c>
      <c r="CB71" s="8">
        <v>2.5700000000000001E-2</v>
      </c>
      <c r="CC71" s="9">
        <v>43116</v>
      </c>
      <c r="CD71" s="3">
        <v>23</v>
      </c>
      <c r="CE71" s="3">
        <v>34.799999999999997</v>
      </c>
      <c r="CF71" s="3">
        <v>17.5106</v>
      </c>
      <c r="CG71" s="2">
        <v>3.9201000000000001</v>
      </c>
      <c r="CH71" s="8">
        <v>0.43459999999999999</v>
      </c>
      <c r="CI71" s="8">
        <v>12.4688</v>
      </c>
      <c r="CJ71" s="8">
        <v>3.8965000000000001</v>
      </c>
      <c r="CK71" s="9">
        <v>43129</v>
      </c>
      <c r="CL71" s="8">
        <v>24.8</v>
      </c>
      <c r="CM71" s="8">
        <v>35.4</v>
      </c>
      <c r="CN71" s="8">
        <v>17.511399999999998</v>
      </c>
      <c r="CO71" s="8">
        <v>4.1136999999999997</v>
      </c>
      <c r="CP71" s="8">
        <v>24.4</v>
      </c>
      <c r="CQ71" s="8">
        <v>35.5</v>
      </c>
      <c r="CR71" s="8">
        <v>17.515899999999998</v>
      </c>
      <c r="CS71" s="8">
        <v>4.1028000000000002</v>
      </c>
      <c r="CT71" s="1"/>
      <c r="CU71" s="8">
        <v>-1.09E-2</v>
      </c>
      <c r="CV71" s="8">
        <v>0.19359999999999999</v>
      </c>
      <c r="CW71" s="8">
        <v>4.9386000000000001</v>
      </c>
      <c r="CX71" s="8">
        <v>3.7989611724975498</v>
      </c>
      <c r="CY71" s="9">
        <v>43145</v>
      </c>
      <c r="CZ71" s="8">
        <v>29.3</v>
      </c>
      <c r="DA71" s="8">
        <v>35</v>
      </c>
      <c r="DB71" s="8">
        <v>17.5137</v>
      </c>
      <c r="DC71" s="8">
        <v>4.2953999999999999</v>
      </c>
      <c r="DD71" s="8">
        <v>0.19259999999999999</v>
      </c>
      <c r="DE71" s="8">
        <v>4.6943999999999999</v>
      </c>
      <c r="DF71" s="8">
        <v>2.9340000000000002</v>
      </c>
      <c r="DG71" s="8"/>
      <c r="DH71" s="9">
        <v>43154</v>
      </c>
      <c r="DI71" s="8">
        <v>29.8</v>
      </c>
      <c r="DJ71" s="8">
        <v>37</v>
      </c>
      <c r="DK71" s="8">
        <v>17.5124</v>
      </c>
      <c r="DL71" s="8">
        <v>4.3566000000000003</v>
      </c>
      <c r="DM71" s="8">
        <v>6.1199999999999997E-2</v>
      </c>
      <c r="DN71" s="8">
        <v>1.4248000000000001</v>
      </c>
      <c r="DO71" s="8">
        <v>1.5831</v>
      </c>
      <c r="DP71" s="8"/>
      <c r="DQ71" s="9">
        <v>43167</v>
      </c>
      <c r="DR71" s="8">
        <v>28.3</v>
      </c>
      <c r="DS71" s="8">
        <v>35.700000000000003</v>
      </c>
      <c r="DT71" s="8">
        <v>17.510100000000001</v>
      </c>
      <c r="DU71" s="8">
        <v>4.3708999999999998</v>
      </c>
      <c r="DV71" s="8">
        <v>4.4307598290598298</v>
      </c>
      <c r="DW71" s="8">
        <v>7.4159829059828999E-2</v>
      </c>
      <c r="DX71" s="8">
        <v>1.70224094614674</v>
      </c>
      <c r="DY71" s="8">
        <v>1.3093999999999999</v>
      </c>
      <c r="DZ71" s="8"/>
    </row>
    <row r="72" spans="1:130">
      <c r="A72" s="3">
        <v>217</v>
      </c>
      <c r="B72" s="3" t="s">
        <v>44</v>
      </c>
      <c r="C72" s="3" t="s">
        <v>37</v>
      </c>
      <c r="D72" s="3" t="s">
        <v>58</v>
      </c>
      <c r="E72" s="27">
        <v>42977</v>
      </c>
      <c r="F72" s="18">
        <v>24</v>
      </c>
      <c r="G72" s="18">
        <v>32</v>
      </c>
      <c r="H72" s="18">
        <v>17.521000000000001</v>
      </c>
      <c r="I72" s="17">
        <v>3.9689999999999999</v>
      </c>
      <c r="J72" s="28"/>
      <c r="K72" s="22">
        <f t="shared" si="16"/>
        <v>997.32661753089724</v>
      </c>
      <c r="L72" s="23">
        <f t="shared" si="17"/>
        <v>0.76074425760000008</v>
      </c>
      <c r="M72" s="24">
        <f t="shared" si="18"/>
        <v>-4.2225696E-3</v>
      </c>
      <c r="N72" s="25">
        <f t="shared" si="12"/>
        <v>1021.4008023889601</v>
      </c>
      <c r="O72" s="26">
        <f t="shared" si="13"/>
        <v>8.9212889791641654</v>
      </c>
      <c r="P72" s="13">
        <f t="shared" si="19"/>
        <v>16.549499999999998</v>
      </c>
      <c r="AL72" s="16">
        <v>4.7439999999999998</v>
      </c>
      <c r="AM72" s="16"/>
      <c r="AN72" s="16">
        <v>2E-3</v>
      </c>
      <c r="AO72" s="27">
        <v>43047</v>
      </c>
      <c r="AP72" s="28">
        <v>24.1</v>
      </c>
      <c r="AQ72" s="28">
        <v>32.9</v>
      </c>
      <c r="AR72" s="28">
        <v>17.515499999999999</v>
      </c>
      <c r="AS72" s="16">
        <v>4.9466000000000001</v>
      </c>
      <c r="AT72" s="16"/>
      <c r="AU72" s="22">
        <f t="shared" si="20"/>
        <v>997.301901019105</v>
      </c>
      <c r="AV72" s="23">
        <f t="shared" si="21"/>
        <v>0.76058970296154682</v>
      </c>
      <c r="AW72" s="24">
        <f t="shared" si="22"/>
        <v>-4.2203012260000001E-3</v>
      </c>
      <c r="AX72" s="25">
        <f t="shared" si="14"/>
        <v>1022.0518467275477</v>
      </c>
      <c r="AY72" s="26">
        <f t="shared" si="15"/>
        <v>11.127531694503718</v>
      </c>
      <c r="AZ72" s="13">
        <f t="shared" si="23"/>
        <v>21.926299999999998</v>
      </c>
      <c r="BA72" s="35">
        <v>2.0335999999999999</v>
      </c>
      <c r="BB72" s="14">
        <f>AW72-X194</f>
        <v>-2.151388903207093</v>
      </c>
      <c r="BC72" s="14">
        <f>(BB72/X194)*100</f>
        <v>-100.19655192527061</v>
      </c>
      <c r="BD72" s="32">
        <f>1000*(BB72/AX72)/X194</f>
        <v>-0.9803470562289428</v>
      </c>
      <c r="BE72" s="32" t="e">
        <f>1000*(BB72/AX72)/#REF!</f>
        <v>#REF!</v>
      </c>
      <c r="BF72" s="35"/>
      <c r="BG72" s="35"/>
      <c r="BH72" s="9">
        <v>43055</v>
      </c>
      <c r="BI72" s="8">
        <v>24.3</v>
      </c>
      <c r="BJ72" s="8">
        <v>33.200000000000003</v>
      </c>
      <c r="BK72" s="8">
        <v>17.519100000000002</v>
      </c>
      <c r="BL72" s="1">
        <v>5.0460000000000003</v>
      </c>
      <c r="BM72" s="1">
        <v>9.9400000000000002E-2</v>
      </c>
      <c r="BN72" s="4">
        <v>3.0144000000000002</v>
      </c>
      <c r="BO72" s="4">
        <v>1.3871</v>
      </c>
      <c r="BP72" s="9">
        <v>43082</v>
      </c>
      <c r="BQ72" s="8">
        <v>21.9</v>
      </c>
      <c r="BR72" s="8">
        <v>33.700000000000003</v>
      </c>
      <c r="BS72" s="8">
        <v>17.5152</v>
      </c>
      <c r="BT72" s="1">
        <v>3.4727000000000001</v>
      </c>
      <c r="BU72" s="1" t="s">
        <v>59</v>
      </c>
      <c r="BV72" s="4" t="s">
        <v>40</v>
      </c>
      <c r="BW72" s="9">
        <v>43084</v>
      </c>
      <c r="BX72" s="8">
        <v>21.8</v>
      </c>
      <c r="BY72" s="8">
        <v>34</v>
      </c>
      <c r="BZ72" s="8">
        <v>17.5137</v>
      </c>
      <c r="CA72" s="1">
        <v>3.4809000000000001</v>
      </c>
      <c r="CB72" s="8">
        <v>8.2000000000000007E-3</v>
      </c>
      <c r="CC72" s="9">
        <v>43116</v>
      </c>
      <c r="CD72" s="3">
        <v>23</v>
      </c>
      <c r="CE72" s="3">
        <v>34.799999999999997</v>
      </c>
      <c r="CF72" s="3">
        <v>17.5106</v>
      </c>
      <c r="CG72" s="2">
        <v>3.6192000000000002</v>
      </c>
      <c r="CH72" s="8">
        <v>0.13830000000000001</v>
      </c>
      <c r="CI72" s="8">
        <v>3.9731000000000001</v>
      </c>
      <c r="CJ72" s="8">
        <v>1.2416</v>
      </c>
      <c r="CK72" s="9">
        <v>43129</v>
      </c>
      <c r="CL72" s="8">
        <v>24.8</v>
      </c>
      <c r="CM72" s="8">
        <v>35.4</v>
      </c>
      <c r="CN72" s="8">
        <v>17.511399999999998</v>
      </c>
      <c r="CO72" s="8">
        <v>3.7002999999999999</v>
      </c>
      <c r="CP72" s="8">
        <v>24.4</v>
      </c>
      <c r="CQ72" s="8">
        <v>35.5</v>
      </c>
      <c r="CR72" s="8">
        <v>17.515899999999998</v>
      </c>
      <c r="CS72" s="8">
        <v>3.6898</v>
      </c>
      <c r="CT72" s="1"/>
      <c r="CU72" s="8">
        <v>-1.0500000000000001E-2</v>
      </c>
      <c r="CV72" s="8">
        <v>8.1100000000000005E-2</v>
      </c>
      <c r="CW72" s="8">
        <v>2.2408000000000001</v>
      </c>
      <c r="CX72" s="8">
        <v>1.72371284771815</v>
      </c>
      <c r="CY72" s="9">
        <v>43145</v>
      </c>
      <c r="CZ72" s="8">
        <v>29.3</v>
      </c>
      <c r="DA72" s="8">
        <v>35</v>
      </c>
      <c r="DB72" s="8">
        <v>17.5137</v>
      </c>
      <c r="DC72" s="8">
        <v>3.7776999999999998</v>
      </c>
      <c r="DD72" s="8">
        <v>8.7900000000000006E-2</v>
      </c>
      <c r="DE72" s="8">
        <v>2.3822000000000001</v>
      </c>
      <c r="DF72" s="8">
        <v>1.4888999999999999</v>
      </c>
      <c r="DG72" s="8"/>
      <c r="DH72" s="9">
        <v>43154</v>
      </c>
      <c r="DI72" s="8">
        <v>29.8</v>
      </c>
      <c r="DJ72" s="8">
        <v>37</v>
      </c>
      <c r="DK72" s="8">
        <v>17.5124</v>
      </c>
      <c r="DL72" s="8">
        <v>3.7988</v>
      </c>
      <c r="DM72" s="8">
        <v>2.1100000000000001E-2</v>
      </c>
      <c r="DN72" s="8">
        <v>0.5585</v>
      </c>
      <c r="DO72" s="8">
        <v>0.62060000000000004</v>
      </c>
      <c r="DP72" s="8"/>
      <c r="DQ72" s="9">
        <v>43167</v>
      </c>
      <c r="DR72" s="8">
        <v>28.3</v>
      </c>
      <c r="DS72" s="8">
        <v>35.700000000000003</v>
      </c>
      <c r="DT72" s="8">
        <v>17.510100000000001</v>
      </c>
      <c r="DU72" s="8">
        <v>3.8117000000000001</v>
      </c>
      <c r="DV72" s="8">
        <v>3.8715598290598301</v>
      </c>
      <c r="DW72" s="8">
        <v>7.2759829059829001E-2</v>
      </c>
      <c r="DX72" s="8">
        <v>1.91533718700193</v>
      </c>
      <c r="DY72" s="8">
        <v>1.4733000000000001</v>
      </c>
      <c r="DZ72" s="8"/>
    </row>
    <row r="73" spans="1:130">
      <c r="A73" s="3">
        <v>223</v>
      </c>
      <c r="B73" s="3" t="s">
        <v>44</v>
      </c>
      <c r="C73" s="3" t="s">
        <v>37</v>
      </c>
      <c r="D73" s="3" t="s">
        <v>58</v>
      </c>
      <c r="E73" s="27">
        <v>42977</v>
      </c>
      <c r="F73" s="18">
        <v>23.9</v>
      </c>
      <c r="G73" s="18">
        <v>31.9</v>
      </c>
      <c r="H73" s="18">
        <v>17.521999999999998</v>
      </c>
      <c r="I73" s="17">
        <v>2.7879999999999998</v>
      </c>
      <c r="J73" s="28"/>
      <c r="K73" s="22">
        <f t="shared" si="16"/>
        <v>997.35123703333397</v>
      </c>
      <c r="L73" s="23">
        <f t="shared" si="17"/>
        <v>0.76089952447632669</v>
      </c>
      <c r="M73" s="24">
        <f t="shared" si="18"/>
        <v>-4.2248710660000004E-3</v>
      </c>
      <c r="N73" s="25">
        <f t="shared" si="12"/>
        <v>1021.3543787243402</v>
      </c>
      <c r="O73" s="26">
        <f t="shared" si="13"/>
        <v>6.2663500135825183</v>
      </c>
      <c r="P73" s="13">
        <f t="shared" si="19"/>
        <v>10.053999999999998</v>
      </c>
      <c r="AL73" s="16">
        <v>3.371</v>
      </c>
      <c r="AM73" s="16"/>
      <c r="AN73" s="16">
        <v>-2E-3</v>
      </c>
      <c r="AO73" s="27">
        <v>43047</v>
      </c>
      <c r="AP73" s="28">
        <v>24.1</v>
      </c>
      <c r="AQ73" s="28">
        <v>32.9</v>
      </c>
      <c r="AR73" s="28">
        <v>17.515499999999999</v>
      </c>
      <c r="AS73" s="16">
        <v>3.5817000000000001</v>
      </c>
      <c r="AT73" s="16"/>
      <c r="AU73" s="22">
        <f t="shared" si="20"/>
        <v>997.301901019105</v>
      </c>
      <c r="AV73" s="23">
        <f t="shared" si="21"/>
        <v>0.76058970296154682</v>
      </c>
      <c r="AW73" s="24">
        <f t="shared" si="22"/>
        <v>-4.2203012260000001E-3</v>
      </c>
      <c r="AX73" s="25">
        <f t="shared" si="14"/>
        <v>1022.0518467275477</v>
      </c>
      <c r="AY73" s="26">
        <f t="shared" si="15"/>
        <v>8.057146377350902</v>
      </c>
      <c r="AZ73" s="13">
        <f t="shared" si="23"/>
        <v>14.419349999999998</v>
      </c>
      <c r="BA73" s="35">
        <v>2.9763999999999999</v>
      </c>
      <c r="BB73" s="14">
        <f>AW73-X195</f>
        <v>-2.6481674098554318</v>
      </c>
      <c r="BC73" s="14">
        <f>(BB73/X195)*100</f>
        <v>-100.15962124250615</v>
      </c>
      <c r="BD73" s="32">
        <f>1000*(BB73/AX73)/X195</f>
        <v>-0.97998571758567621</v>
      </c>
      <c r="BE73" s="32" t="e">
        <f>1000*(BB73/AX73)/#REF!</f>
        <v>#REF!</v>
      </c>
      <c r="BF73" s="35"/>
      <c r="BG73" s="35"/>
      <c r="BH73" s="9">
        <v>43055</v>
      </c>
      <c r="BI73" s="8">
        <v>24.3</v>
      </c>
      <c r="BJ73" s="8">
        <v>33.200000000000003</v>
      </c>
      <c r="BK73" s="8">
        <v>17.519100000000002</v>
      </c>
      <c r="BL73" s="1">
        <v>3.6762999999999999</v>
      </c>
      <c r="BM73" s="1">
        <v>9.4600000000000004E-2</v>
      </c>
      <c r="BN73" s="4">
        <v>3.6145999999999998</v>
      </c>
      <c r="BO73" s="4">
        <v>0.90269999999999995</v>
      </c>
      <c r="BP73" s="9">
        <v>43082</v>
      </c>
      <c r="BQ73" s="8">
        <v>21.9</v>
      </c>
      <c r="BR73" s="8">
        <v>33.700000000000003</v>
      </c>
      <c r="BS73" s="8">
        <v>17.5152</v>
      </c>
      <c r="BT73" s="1">
        <v>4.1567999999999996</v>
      </c>
      <c r="BU73" s="1"/>
      <c r="BV73" s="4">
        <v>4.8407999999999998</v>
      </c>
      <c r="BW73" s="9">
        <v>43084</v>
      </c>
      <c r="BX73" s="8">
        <v>21.8</v>
      </c>
      <c r="BY73" s="8">
        <v>34</v>
      </c>
      <c r="BZ73" s="8">
        <v>17.5137</v>
      </c>
      <c r="CA73" s="1">
        <v>4.1920000000000002</v>
      </c>
      <c r="CB73" s="8">
        <v>3.5200000000001001E-2</v>
      </c>
      <c r="CC73" s="9">
        <v>43116</v>
      </c>
      <c r="CD73" s="3">
        <v>23</v>
      </c>
      <c r="CE73" s="3">
        <v>34.799999999999997</v>
      </c>
      <c r="CF73" s="3">
        <v>17.5106</v>
      </c>
      <c r="CG73" s="2">
        <v>4.7557</v>
      </c>
      <c r="CH73" s="8">
        <v>0.56369999999999998</v>
      </c>
      <c r="CI73" s="8">
        <v>13.446999999999999</v>
      </c>
      <c r="CJ73" s="8">
        <v>4.2022000000000004</v>
      </c>
      <c r="CK73" s="9">
        <v>43129</v>
      </c>
      <c r="CL73" s="8">
        <v>24.8</v>
      </c>
      <c r="CM73" s="8">
        <v>35.4</v>
      </c>
      <c r="CN73" s="8">
        <v>17.511399999999998</v>
      </c>
      <c r="CO73" s="8">
        <v>5.0484999999999998</v>
      </c>
      <c r="CP73" s="8">
        <v>24.4</v>
      </c>
      <c r="CQ73" s="8">
        <v>35.5</v>
      </c>
      <c r="CR73" s="8">
        <v>17.515899999999998</v>
      </c>
      <c r="CS73" s="8">
        <v>5.0384000000000002</v>
      </c>
      <c r="CT73" s="1"/>
      <c r="CU73" s="8">
        <v>-1.01E-2</v>
      </c>
      <c r="CV73" s="8">
        <v>0.2928</v>
      </c>
      <c r="CW73" s="8">
        <v>6.1567999999999996</v>
      </c>
      <c r="CX73" s="8">
        <v>4.7360171842372099</v>
      </c>
      <c r="CY73" s="8" t="s">
        <v>39</v>
      </c>
      <c r="CZ73" s="8" t="s">
        <v>40</v>
      </c>
      <c r="DA73" s="8" t="s">
        <v>40</v>
      </c>
      <c r="DB73" s="8" t="s">
        <v>40</v>
      </c>
      <c r="DC73" s="8" t="s">
        <v>40</v>
      </c>
      <c r="DD73" s="8" t="s">
        <v>40</v>
      </c>
      <c r="DE73" s="8" t="s">
        <v>40</v>
      </c>
      <c r="DF73" s="8" t="s">
        <v>40</v>
      </c>
      <c r="DG73" s="8" t="s">
        <v>40</v>
      </c>
      <c r="DH73" s="8" t="s">
        <v>40</v>
      </c>
      <c r="DI73" s="8" t="s">
        <v>40</v>
      </c>
      <c r="DJ73" s="8" t="s">
        <v>40</v>
      </c>
      <c r="DK73" s="8" t="s">
        <v>40</v>
      </c>
      <c r="DL73" s="8" t="s">
        <v>40</v>
      </c>
      <c r="DM73" s="8" t="s">
        <v>40</v>
      </c>
      <c r="DN73" s="8" t="s">
        <v>40</v>
      </c>
      <c r="DO73" s="8" t="s">
        <v>40</v>
      </c>
      <c r="DP73" s="8" t="s">
        <v>40</v>
      </c>
      <c r="DQ73" s="8" t="s">
        <v>40</v>
      </c>
      <c r="DR73" s="8" t="s">
        <v>40</v>
      </c>
      <c r="DS73" s="8" t="s">
        <v>40</v>
      </c>
      <c r="DT73" s="8" t="s">
        <v>40</v>
      </c>
      <c r="DU73" s="8" t="s">
        <v>40</v>
      </c>
      <c r="DV73" s="8"/>
      <c r="DW73" s="8" t="s">
        <v>40</v>
      </c>
      <c r="DX73" s="8" t="s">
        <v>40</v>
      </c>
      <c r="DY73" s="8" t="s">
        <v>40</v>
      </c>
      <c r="DZ73" s="8"/>
    </row>
    <row r="74" spans="1:130">
      <c r="A74" s="3">
        <v>152</v>
      </c>
      <c r="B74" s="3" t="s">
        <v>45</v>
      </c>
      <c r="C74" s="3" t="s">
        <v>37</v>
      </c>
      <c r="D74" s="3" t="s">
        <v>58</v>
      </c>
      <c r="E74" s="27">
        <v>42977</v>
      </c>
      <c r="F74" s="18">
        <v>24.2</v>
      </c>
      <c r="G74" s="18">
        <v>31.7</v>
      </c>
      <c r="H74" s="18">
        <v>17.515000000000001</v>
      </c>
      <c r="I74" s="17">
        <v>3.8410000000000002</v>
      </c>
      <c r="J74" s="28"/>
      <c r="K74" s="22">
        <f t="shared" si="16"/>
        <v>997.27708768547382</v>
      </c>
      <c r="L74" s="23">
        <f t="shared" si="17"/>
        <v>0.760435858711068</v>
      </c>
      <c r="M74" s="24">
        <f t="shared" si="18"/>
        <v>-4.2180659439999997E-3</v>
      </c>
      <c r="N74" s="25">
        <f t="shared" si="12"/>
        <v>1021.1155677024707</v>
      </c>
      <c r="O74" s="26">
        <f t="shared" si="13"/>
        <v>8.6305707145647048</v>
      </c>
      <c r="P74" s="13">
        <f t="shared" si="19"/>
        <v>15.845500000000001</v>
      </c>
      <c r="AL74" s="16">
        <v>4.6589999999999998</v>
      </c>
      <c r="AM74" s="16"/>
      <c r="AN74" s="16">
        <v>-8.0000000000000002E-3</v>
      </c>
      <c r="AO74" s="27">
        <v>43047</v>
      </c>
      <c r="AP74" s="28">
        <v>24.1</v>
      </c>
      <c r="AQ74" s="28">
        <v>32.9</v>
      </c>
      <c r="AR74" s="28">
        <v>17.515499999999999</v>
      </c>
      <c r="AS74" s="16">
        <v>4.9715999999999996</v>
      </c>
      <c r="AT74" s="16"/>
      <c r="AU74" s="22">
        <f t="shared" si="20"/>
        <v>997.301901019105</v>
      </c>
      <c r="AV74" s="23">
        <f t="shared" si="21"/>
        <v>0.76058970296154682</v>
      </c>
      <c r="AW74" s="24">
        <f t="shared" si="22"/>
        <v>-4.2203012260000001E-3</v>
      </c>
      <c r="AX74" s="25">
        <f t="shared" si="14"/>
        <v>1022.0518467275477</v>
      </c>
      <c r="AY74" s="26">
        <f t="shared" si="15"/>
        <v>11.183769977842292</v>
      </c>
      <c r="AZ74" s="13">
        <f t="shared" si="23"/>
        <v>22.063799999999997</v>
      </c>
      <c r="BA74" s="35">
        <v>3.1949999999999998</v>
      </c>
      <c r="BB74" s="14">
        <f>AW74-X196</f>
        <v>-2.3463294710999243</v>
      </c>
      <c r="BC74" s="14">
        <f>(BB74/X196)*100</f>
        <v>-100.18019233604841</v>
      </c>
      <c r="BD74" s="32">
        <f>1000*(BB74/AX74)/X196</f>
        <v>-0.98018699009066834</v>
      </c>
      <c r="BE74" s="32" t="e">
        <f>1000*(BB74/AX74)/#REF!</f>
        <v>#REF!</v>
      </c>
      <c r="BF74" s="35"/>
      <c r="BG74" s="35"/>
      <c r="BH74" s="9">
        <v>43055</v>
      </c>
      <c r="BI74" s="8">
        <v>24.3</v>
      </c>
      <c r="BJ74" s="8">
        <v>33.200000000000003</v>
      </c>
      <c r="BK74" s="8">
        <v>17.519100000000002</v>
      </c>
      <c r="BL74" s="1">
        <v>5.1005000000000003</v>
      </c>
      <c r="BM74" s="1">
        <v>0.12889999999999999</v>
      </c>
      <c r="BN74" s="4">
        <v>3.7494000000000001</v>
      </c>
      <c r="BO74" s="4">
        <v>0.78400000000000003</v>
      </c>
      <c r="BP74" s="9">
        <v>43082</v>
      </c>
      <c r="BQ74" s="8">
        <v>21.9</v>
      </c>
      <c r="BR74" s="8">
        <v>33.700000000000003</v>
      </c>
      <c r="BS74" s="8">
        <v>17.5152</v>
      </c>
      <c r="BT74" s="1">
        <v>5.7697000000000003</v>
      </c>
      <c r="BU74" s="1"/>
      <c r="BV74" s="4">
        <v>4.8593999999999999</v>
      </c>
      <c r="BW74" s="9">
        <v>43084</v>
      </c>
      <c r="BX74" s="8">
        <v>21.8</v>
      </c>
      <c r="BY74" s="8">
        <v>34</v>
      </c>
      <c r="BZ74" s="8">
        <v>17.5137</v>
      </c>
      <c r="CA74" s="1">
        <v>5.8026999999999997</v>
      </c>
      <c r="CB74" s="8">
        <v>3.3000000000000002E-2</v>
      </c>
      <c r="CC74" s="9">
        <v>43116</v>
      </c>
      <c r="CD74" s="3">
        <v>23</v>
      </c>
      <c r="CE74" s="3">
        <v>34.799999999999997</v>
      </c>
      <c r="CF74" s="3">
        <v>17.5106</v>
      </c>
      <c r="CG74" s="2">
        <v>6.4245999999999999</v>
      </c>
      <c r="CH74" s="8">
        <v>0.62190000000000001</v>
      </c>
      <c r="CI74" s="8">
        <v>10.7174</v>
      </c>
      <c r="CJ74" s="8">
        <v>3.3492000000000002</v>
      </c>
      <c r="CK74" s="9">
        <v>43129</v>
      </c>
      <c r="CL74" s="8">
        <v>24.8</v>
      </c>
      <c r="CM74" s="8">
        <v>35.4</v>
      </c>
      <c r="CN74" s="8">
        <v>17.511399999999998</v>
      </c>
      <c r="CO74" s="8">
        <v>6.7236000000000002</v>
      </c>
      <c r="CP74" s="8">
        <v>24.4</v>
      </c>
      <c r="CQ74" s="8">
        <v>35.5</v>
      </c>
      <c r="CR74" s="8">
        <v>17.515899999999998</v>
      </c>
      <c r="CS74" s="8">
        <v>6.7074999999999996</v>
      </c>
      <c r="CT74" s="1"/>
      <c r="CU74" s="8">
        <v>-1.61E-2</v>
      </c>
      <c r="CV74" s="8">
        <v>0.29899999999999999</v>
      </c>
      <c r="CW74" s="8">
        <v>4.6539999999999999</v>
      </c>
      <c r="CX74" s="8">
        <v>3.5799894156834702</v>
      </c>
      <c r="CY74" s="9">
        <v>43145</v>
      </c>
      <c r="CZ74" s="8">
        <v>29.3</v>
      </c>
      <c r="DA74" s="8">
        <v>35</v>
      </c>
      <c r="DB74" s="8">
        <v>17.5137</v>
      </c>
      <c r="DC74" s="8">
        <v>6.9813000000000001</v>
      </c>
      <c r="DD74" s="8">
        <v>0.27379999999999999</v>
      </c>
      <c r="DE74" s="8">
        <v>4.0819999999999999</v>
      </c>
      <c r="DF74" s="8">
        <v>2.5512000000000001</v>
      </c>
      <c r="DG74" s="8"/>
      <c r="DH74" s="9">
        <v>43154</v>
      </c>
      <c r="DI74" s="8">
        <v>29.8</v>
      </c>
      <c r="DJ74" s="8">
        <v>37</v>
      </c>
      <c r="DK74" s="8">
        <v>17.5124</v>
      </c>
      <c r="DL74" s="8">
        <v>7.1032999999999999</v>
      </c>
      <c r="DM74" s="8">
        <v>0.122</v>
      </c>
      <c r="DN74" s="8">
        <v>1.7475000000000001</v>
      </c>
      <c r="DO74" s="8">
        <v>1.9417</v>
      </c>
      <c r="DP74" s="8"/>
      <c r="DQ74" s="9">
        <v>43167</v>
      </c>
      <c r="DR74" s="8">
        <v>28.3</v>
      </c>
      <c r="DS74" s="8">
        <v>35.700000000000003</v>
      </c>
      <c r="DT74" s="8">
        <v>17.510100000000001</v>
      </c>
      <c r="DU74" s="8">
        <v>7.1763000000000003</v>
      </c>
      <c r="DV74" s="8">
        <v>7.2361598290598304</v>
      </c>
      <c r="DW74" s="8">
        <v>0.13285982905982999</v>
      </c>
      <c r="DX74" s="8">
        <v>1.87039585910534</v>
      </c>
      <c r="DY74" s="8">
        <v>1.4388000000000001</v>
      </c>
      <c r="DZ74" s="8"/>
    </row>
    <row r="75" spans="1:130">
      <c r="A75" s="3">
        <v>160</v>
      </c>
      <c r="B75" s="3" t="s">
        <v>45</v>
      </c>
      <c r="C75" s="3" t="s">
        <v>37</v>
      </c>
      <c r="D75" s="3" t="s">
        <v>58</v>
      </c>
      <c r="E75" s="27">
        <v>42977</v>
      </c>
      <c r="F75" s="18">
        <v>24.2</v>
      </c>
      <c r="G75" s="18">
        <v>31.7</v>
      </c>
      <c r="H75" s="18">
        <v>17.515000000000001</v>
      </c>
      <c r="I75" s="17">
        <v>3.0339999999999998</v>
      </c>
      <c r="J75" s="28"/>
      <c r="K75" s="22">
        <f t="shared" si="16"/>
        <v>997.27708768547382</v>
      </c>
      <c r="L75" s="23">
        <f t="shared" si="17"/>
        <v>0.760435858711068</v>
      </c>
      <c r="M75" s="24">
        <f t="shared" si="18"/>
        <v>-4.2180659439999997E-3</v>
      </c>
      <c r="N75" s="25">
        <f t="shared" si="12"/>
        <v>1021.1155677024707</v>
      </c>
      <c r="O75" s="26">
        <f t="shared" si="13"/>
        <v>6.817274550374723</v>
      </c>
      <c r="P75" s="13">
        <f t="shared" si="19"/>
        <v>11.406999999999996</v>
      </c>
      <c r="AL75" s="16">
        <v>3.742</v>
      </c>
      <c r="AM75" s="16"/>
      <c r="AN75" s="16">
        <v>0</v>
      </c>
      <c r="AO75" s="27">
        <v>43047</v>
      </c>
      <c r="AP75" s="28">
        <v>24.1</v>
      </c>
      <c r="AQ75" s="28">
        <v>32.9</v>
      </c>
      <c r="AR75" s="28">
        <v>17.515499999999999</v>
      </c>
      <c r="AS75" s="16">
        <v>3.9836999999999998</v>
      </c>
      <c r="AT75" s="16"/>
      <c r="AU75" s="22">
        <f t="shared" si="20"/>
        <v>997.301901019105</v>
      </c>
      <c r="AV75" s="23">
        <f t="shared" si="21"/>
        <v>0.76058970296154682</v>
      </c>
      <c r="AW75" s="24">
        <f t="shared" si="22"/>
        <v>-4.2203012260000001E-3</v>
      </c>
      <c r="AX75" s="25">
        <f t="shared" si="14"/>
        <v>1022.0518467275477</v>
      </c>
      <c r="AY75" s="26">
        <f t="shared" si="15"/>
        <v>8.9614579734351807</v>
      </c>
      <c r="AZ75" s="13">
        <f t="shared" si="23"/>
        <v>16.630349999999996</v>
      </c>
      <c r="BA75" s="35">
        <v>3.0758000000000001</v>
      </c>
      <c r="BB75" s="14">
        <f>AW75-X197</f>
        <v>-2.848153573285682</v>
      </c>
      <c r="BC75" s="14">
        <f>(BB75/X197)*100</f>
        <v>-100.14839663319329</v>
      </c>
      <c r="BD75" s="32">
        <f>1000*(BB75/AX75)/X197</f>
        <v>-0.97987589332041214</v>
      </c>
      <c r="BE75" s="32" t="e">
        <f>1000*(BB75/AX75)/#REF!</f>
        <v>#REF!</v>
      </c>
      <c r="BF75" s="35"/>
      <c r="BG75" s="35"/>
      <c r="BH75" s="9">
        <v>43055</v>
      </c>
      <c r="BI75" s="8">
        <v>24.3</v>
      </c>
      <c r="BJ75" s="8">
        <v>33.200000000000003</v>
      </c>
      <c r="BK75" s="8">
        <v>17.519100000000002</v>
      </c>
      <c r="BL75" s="1">
        <v>4.0599999999999996</v>
      </c>
      <c r="BM75" s="1">
        <v>7.6300000000000007E-2</v>
      </c>
      <c r="BN75" s="4">
        <v>3.9190999999999998</v>
      </c>
      <c r="BO75" s="4">
        <v>1.1926000000000001</v>
      </c>
      <c r="BP75" s="9">
        <v>43082</v>
      </c>
      <c r="BQ75" s="8">
        <v>21.9</v>
      </c>
      <c r="BR75" s="8">
        <v>33.700000000000003</v>
      </c>
      <c r="BS75" s="8">
        <v>17.5152</v>
      </c>
      <c r="BT75" s="1">
        <v>4.6238000000000001</v>
      </c>
      <c r="BU75" s="1"/>
      <c r="BV75" s="4">
        <v>5.1432000000000002</v>
      </c>
      <c r="BW75" s="9">
        <v>43084</v>
      </c>
      <c r="BX75" s="8">
        <v>21.8</v>
      </c>
      <c r="BY75" s="8">
        <v>34</v>
      </c>
      <c r="BZ75" s="8">
        <v>17.5137</v>
      </c>
      <c r="CA75" s="1">
        <v>4.6513</v>
      </c>
      <c r="CB75" s="8">
        <v>2.75E-2</v>
      </c>
      <c r="CC75" s="9">
        <v>43116</v>
      </c>
      <c r="CD75" s="3">
        <v>23</v>
      </c>
      <c r="CE75" s="3">
        <v>34.799999999999997</v>
      </c>
      <c r="CF75" s="3">
        <v>17.5106</v>
      </c>
      <c r="CG75" s="2">
        <v>5.2125000000000004</v>
      </c>
      <c r="CH75" s="8">
        <v>0.56120000000000003</v>
      </c>
      <c r="CI75" s="8">
        <v>12.0654</v>
      </c>
      <c r="CJ75" s="8">
        <v>3.7705000000000002</v>
      </c>
      <c r="CK75" s="9">
        <v>43129</v>
      </c>
      <c r="CL75" s="8">
        <v>24.8</v>
      </c>
      <c r="CM75" s="8">
        <v>35.4</v>
      </c>
      <c r="CN75" s="8">
        <v>17.511399999999998</v>
      </c>
      <c r="CO75" s="8">
        <v>5.4519000000000002</v>
      </c>
      <c r="CP75" s="8">
        <v>24.4</v>
      </c>
      <c r="CQ75" s="8">
        <v>35.5</v>
      </c>
      <c r="CR75" s="8">
        <v>17.515899999999998</v>
      </c>
      <c r="CS75" s="8">
        <v>5.4344999999999999</v>
      </c>
      <c r="CT75" s="1"/>
      <c r="CU75" s="8">
        <v>-1.7399999999999999E-2</v>
      </c>
      <c r="CV75" s="8">
        <v>0.2394</v>
      </c>
      <c r="CW75" s="8">
        <v>4.5928000000000004</v>
      </c>
      <c r="CX75" s="8">
        <v>3.5329275041505199</v>
      </c>
      <c r="CY75" s="9">
        <v>43145</v>
      </c>
      <c r="CZ75" s="8">
        <v>29.3</v>
      </c>
      <c r="DA75" s="8">
        <v>35</v>
      </c>
      <c r="DB75" s="8">
        <v>17.5137</v>
      </c>
      <c r="DC75" s="8">
        <v>5.6965000000000003</v>
      </c>
      <c r="DD75" s="8">
        <v>0.26200000000000001</v>
      </c>
      <c r="DE75" s="8">
        <v>4.8211000000000004</v>
      </c>
      <c r="DF75" s="8">
        <v>3.0131999999999999</v>
      </c>
      <c r="DG75" s="8"/>
      <c r="DH75" s="9">
        <v>43154</v>
      </c>
      <c r="DI75" s="8">
        <v>29.8</v>
      </c>
      <c r="DJ75" s="8">
        <v>37</v>
      </c>
      <c r="DK75" s="8">
        <v>17.5124</v>
      </c>
      <c r="DL75" s="8">
        <v>5.8041</v>
      </c>
      <c r="DM75" s="8">
        <v>0.1076</v>
      </c>
      <c r="DN75" s="8">
        <v>1.8889</v>
      </c>
      <c r="DO75" s="8">
        <v>2.0988000000000002</v>
      </c>
      <c r="DP75" s="8"/>
      <c r="DQ75" s="9">
        <v>43167</v>
      </c>
      <c r="DR75" s="8">
        <v>28.3</v>
      </c>
      <c r="DS75" s="8">
        <v>35.700000000000003</v>
      </c>
      <c r="DT75" s="8">
        <v>17.510100000000001</v>
      </c>
      <c r="DU75" s="8">
        <v>5.8419999999999996</v>
      </c>
      <c r="DV75" s="8">
        <v>5.9018598290598296</v>
      </c>
      <c r="DW75" s="8">
        <v>9.7759829059828995E-2</v>
      </c>
      <c r="DX75" s="8">
        <v>1.6843236515537101</v>
      </c>
      <c r="DY75" s="8">
        <v>1.2956000000000001</v>
      </c>
      <c r="DZ75" s="8"/>
    </row>
    <row r="76" spans="1:130">
      <c r="A76" s="3">
        <v>166</v>
      </c>
      <c r="B76" s="3" t="s">
        <v>46</v>
      </c>
      <c r="C76" s="3" t="s">
        <v>37</v>
      </c>
      <c r="D76" s="3" t="s">
        <v>58</v>
      </c>
      <c r="E76" s="27">
        <v>42977</v>
      </c>
      <c r="F76" s="18">
        <v>24</v>
      </c>
      <c r="G76" s="18">
        <v>31.9</v>
      </c>
      <c r="H76" s="18">
        <v>17.516999999999999</v>
      </c>
      <c r="I76" s="17">
        <v>3.2970000000000002</v>
      </c>
      <c r="J76" s="28"/>
      <c r="K76" s="22">
        <f t="shared" si="16"/>
        <v>997.32661753089724</v>
      </c>
      <c r="L76" s="23">
        <f t="shared" si="17"/>
        <v>0.76074425760000008</v>
      </c>
      <c r="M76" s="24">
        <f t="shared" si="18"/>
        <v>-4.2225696E-3</v>
      </c>
      <c r="N76" s="25">
        <f t="shared" si="12"/>
        <v>1021.3252208670636</v>
      </c>
      <c r="O76" s="26">
        <f t="shared" si="13"/>
        <v>7.4101220101406406</v>
      </c>
      <c r="P76" s="13">
        <f t="shared" si="19"/>
        <v>12.8535</v>
      </c>
      <c r="AL76" s="16">
        <v>3.964</v>
      </c>
      <c r="AM76" s="16"/>
      <c r="AN76" s="16">
        <v>1E-3</v>
      </c>
      <c r="AO76" s="27">
        <v>43047</v>
      </c>
      <c r="AP76" s="28">
        <v>24.1</v>
      </c>
      <c r="AQ76" s="28">
        <v>32.9</v>
      </c>
      <c r="AR76" s="28">
        <v>17.515499999999999</v>
      </c>
      <c r="AS76" s="16">
        <v>4.1733000000000002</v>
      </c>
      <c r="AT76" s="16"/>
      <c r="AU76" s="22">
        <f t="shared" si="20"/>
        <v>997.301901019105</v>
      </c>
      <c r="AV76" s="23">
        <f t="shared" si="21"/>
        <v>0.76058970296154682</v>
      </c>
      <c r="AW76" s="24">
        <f t="shared" si="22"/>
        <v>-4.2203012260000001E-3</v>
      </c>
      <c r="AX76" s="25">
        <f t="shared" si="14"/>
        <v>1022.0518467275477</v>
      </c>
      <c r="AY76" s="26">
        <f t="shared" si="15"/>
        <v>9.3879691142749309</v>
      </c>
      <c r="AZ76" s="13">
        <f t="shared" si="23"/>
        <v>17.67315</v>
      </c>
      <c r="BA76" s="35">
        <v>2.5143</v>
      </c>
      <c r="BB76" s="14">
        <f>AW76-X198</f>
        <v>-2.3822695321175411</v>
      </c>
      <c r="BC76" s="14">
        <f>(BB76/X198)*100</f>
        <v>-100.17746904358316</v>
      </c>
      <c r="BD76" s="32">
        <f>1000*(BB76/AX76)/X198</f>
        <v>-0.98016034474509228</v>
      </c>
      <c r="BE76" s="32" t="e">
        <f>1000*(BB76/AX76)/#REF!</f>
        <v>#REF!</v>
      </c>
      <c r="BF76" s="35"/>
      <c r="BG76" s="35"/>
      <c r="BH76" s="9">
        <v>43055</v>
      </c>
      <c r="BI76" s="8">
        <v>24.3</v>
      </c>
      <c r="BJ76" s="8">
        <v>33.200000000000003</v>
      </c>
      <c r="BK76" s="8">
        <v>17.519100000000002</v>
      </c>
      <c r="BL76" s="1">
        <v>4.2507999999999999</v>
      </c>
      <c r="BM76" s="1">
        <v>7.7499999999999999E-2</v>
      </c>
      <c r="BN76" s="4">
        <v>3.3246000000000002</v>
      </c>
      <c r="BO76" s="4">
        <v>1.1458999999999999</v>
      </c>
      <c r="BP76" s="9">
        <v>43082</v>
      </c>
      <c r="BQ76" s="8">
        <v>21.9</v>
      </c>
      <c r="BR76" s="8">
        <v>33.700000000000003</v>
      </c>
      <c r="BS76" s="8">
        <v>17.5152</v>
      </c>
      <c r="BT76" s="1">
        <v>4.6695000000000002</v>
      </c>
      <c r="BU76" s="1"/>
      <c r="BV76" s="4">
        <v>3.6480999999999999</v>
      </c>
      <c r="BW76" s="9">
        <v>43084</v>
      </c>
      <c r="BX76" s="8">
        <v>21.8</v>
      </c>
      <c r="BY76" s="8">
        <v>34</v>
      </c>
      <c r="BZ76" s="8">
        <v>17.5137</v>
      </c>
      <c r="CA76" s="1">
        <v>4.6814999999999998</v>
      </c>
      <c r="CB76" s="8">
        <v>1.2E-2</v>
      </c>
      <c r="CC76" s="9">
        <v>43116</v>
      </c>
      <c r="CD76" s="3">
        <v>23</v>
      </c>
      <c r="CE76" s="3">
        <v>34.799999999999997</v>
      </c>
      <c r="CF76" s="3">
        <v>17.5106</v>
      </c>
      <c r="CG76" s="2">
        <v>5.0761000000000003</v>
      </c>
      <c r="CH76" s="8">
        <v>0.39460000000000001</v>
      </c>
      <c r="CI76" s="8">
        <v>8.4289000000000005</v>
      </c>
      <c r="CJ76" s="8">
        <v>2.6339999999999999</v>
      </c>
      <c r="CK76" s="9">
        <v>43129</v>
      </c>
      <c r="CL76" s="8">
        <v>24.8</v>
      </c>
      <c r="CM76" s="8">
        <v>35.4</v>
      </c>
      <c r="CN76" s="8">
        <v>17.511399999999998</v>
      </c>
      <c r="CO76" s="8">
        <v>5.2422000000000004</v>
      </c>
      <c r="CP76" s="8">
        <v>24.4</v>
      </c>
      <c r="CQ76" s="8">
        <v>35.5</v>
      </c>
      <c r="CR76" s="8">
        <v>17.515899999999998</v>
      </c>
      <c r="CS76" s="8">
        <v>5.2256</v>
      </c>
      <c r="CT76" s="1"/>
      <c r="CU76" s="8">
        <v>-1.66E-2</v>
      </c>
      <c r="CV76" s="8">
        <v>0.1661</v>
      </c>
      <c r="CW76" s="8">
        <v>3.2722000000000002</v>
      </c>
      <c r="CX76" s="8">
        <v>2.5170747378741698</v>
      </c>
      <c r="CY76" s="9">
        <v>43145</v>
      </c>
      <c r="CZ76" s="8">
        <v>29.3</v>
      </c>
      <c r="DA76" s="8">
        <v>35</v>
      </c>
      <c r="DB76" s="8">
        <v>17.5137</v>
      </c>
      <c r="DC76" s="8">
        <v>5.3967999999999998</v>
      </c>
      <c r="DD76" s="8">
        <v>0.17119999999999999</v>
      </c>
      <c r="DE76" s="8">
        <v>3.2761999999999998</v>
      </c>
      <c r="DF76" s="8">
        <v>2.0476000000000001</v>
      </c>
      <c r="DG76" s="8"/>
      <c r="DH76" s="9">
        <v>43154</v>
      </c>
      <c r="DI76" s="8">
        <v>29.8</v>
      </c>
      <c r="DJ76" s="8">
        <v>37</v>
      </c>
      <c r="DK76" s="8">
        <v>17.5124</v>
      </c>
      <c r="DL76" s="8">
        <v>5.4280999999999997</v>
      </c>
      <c r="DM76" s="8">
        <v>3.1300000000000001E-2</v>
      </c>
      <c r="DN76" s="8">
        <v>0.57999999999999996</v>
      </c>
      <c r="DO76" s="8">
        <v>0.64439999999999997</v>
      </c>
      <c r="DP76" s="8"/>
      <c r="DQ76" s="9">
        <v>43167</v>
      </c>
      <c r="DR76" s="8">
        <v>28.3</v>
      </c>
      <c r="DS76" s="8">
        <v>35.700000000000003</v>
      </c>
      <c r="DT76" s="8">
        <v>17.510100000000001</v>
      </c>
      <c r="DU76" s="8">
        <v>5.4173999999999998</v>
      </c>
      <c r="DV76" s="8">
        <v>5.4772598290598298</v>
      </c>
      <c r="DW76" s="8">
        <v>4.9159829059828998E-2</v>
      </c>
      <c r="DX76" s="8">
        <v>0.90565444740939205</v>
      </c>
      <c r="DY76" s="8">
        <v>0.69669999999999999</v>
      </c>
      <c r="DZ76" s="8"/>
    </row>
    <row r="77" spans="1:130">
      <c r="A77" s="3">
        <v>173</v>
      </c>
      <c r="B77" s="3" t="s">
        <v>46</v>
      </c>
      <c r="C77" s="3" t="s">
        <v>37</v>
      </c>
      <c r="D77" s="3" t="s">
        <v>58</v>
      </c>
      <c r="E77" s="27">
        <v>42977</v>
      </c>
      <c r="F77" s="18">
        <v>24</v>
      </c>
      <c r="G77" s="18">
        <v>31.6</v>
      </c>
      <c r="H77" s="18">
        <v>17.515000000000001</v>
      </c>
      <c r="I77" s="17">
        <v>3.395</v>
      </c>
      <c r="J77" s="18"/>
      <c r="K77" s="22">
        <f t="shared" si="16"/>
        <v>997.32661753089724</v>
      </c>
      <c r="L77" s="23">
        <f t="shared" si="17"/>
        <v>0.76074425760000008</v>
      </c>
      <c r="M77" s="24">
        <f t="shared" si="18"/>
        <v>-4.2225696E-3</v>
      </c>
      <c r="N77" s="25">
        <f t="shared" si="12"/>
        <v>1021.0985005999307</v>
      </c>
      <c r="O77" s="26">
        <f t="shared" si="13"/>
        <v>7.6282678741905254</v>
      </c>
      <c r="P77" s="13">
        <f t="shared" si="19"/>
        <v>13.392499999999998</v>
      </c>
      <c r="AL77" s="16">
        <v>4.07</v>
      </c>
      <c r="AM77" s="16"/>
      <c r="AN77" s="16">
        <v>0</v>
      </c>
      <c r="AO77" s="27">
        <v>43047</v>
      </c>
      <c r="AP77" s="28">
        <v>24.1</v>
      </c>
      <c r="AQ77" s="28">
        <v>32.9</v>
      </c>
      <c r="AR77" s="28">
        <v>17.515499999999999</v>
      </c>
      <c r="AS77" s="16">
        <v>4.2942999999999998</v>
      </c>
      <c r="AT77" s="16"/>
      <c r="AU77" s="22">
        <f t="shared" si="20"/>
        <v>997.301901019105</v>
      </c>
      <c r="AV77" s="23">
        <f t="shared" si="21"/>
        <v>0.76058970296154682</v>
      </c>
      <c r="AW77" s="24">
        <f t="shared" si="22"/>
        <v>-4.2203012260000001E-3</v>
      </c>
      <c r="AX77" s="25">
        <f t="shared" si="14"/>
        <v>1022.0518467275477</v>
      </c>
      <c r="AY77" s="26">
        <f t="shared" si="15"/>
        <v>9.6601624056336295</v>
      </c>
      <c r="AZ77" s="13">
        <f t="shared" si="23"/>
        <v>18.338649999999998</v>
      </c>
      <c r="BA77" s="35">
        <v>2.6242999999999999</v>
      </c>
      <c r="BB77" s="14">
        <f>AW77-X199</f>
        <v>-2.3136095888870054</v>
      </c>
      <c r="BC77" s="14">
        <f>(BB77/X199)*100</f>
        <v>-100.18274533655061</v>
      </c>
      <c r="BD77" s="32">
        <f>1000*(BB77/AX77)/X199</f>
        <v>-0.98021196925890119</v>
      </c>
      <c r="BE77" s="32" t="e">
        <f>1000*(BB77/AX77)/#REF!</f>
        <v>#REF!</v>
      </c>
      <c r="BF77" s="35"/>
      <c r="BG77" s="35"/>
      <c r="BH77" s="9">
        <v>43055</v>
      </c>
      <c r="BI77" s="8">
        <v>24.3</v>
      </c>
      <c r="BJ77" s="8">
        <v>33.200000000000003</v>
      </c>
      <c r="BK77" s="8">
        <v>17.519100000000002</v>
      </c>
      <c r="BL77" s="1">
        <v>4.3815</v>
      </c>
      <c r="BM77" s="1">
        <v>8.72E-2</v>
      </c>
      <c r="BN77" s="4">
        <v>3.3410000000000002</v>
      </c>
      <c r="BO77" s="4">
        <v>1.0135000000000001</v>
      </c>
      <c r="BP77" s="9">
        <v>43082</v>
      </c>
      <c r="BQ77" s="8">
        <v>21.9</v>
      </c>
      <c r="BR77" s="8">
        <v>33.700000000000003</v>
      </c>
      <c r="BS77" s="8">
        <v>17.5152</v>
      </c>
      <c r="BT77" s="1">
        <v>4.8185000000000002</v>
      </c>
      <c r="BU77" s="1"/>
      <c r="BV77" s="4">
        <v>3.694</v>
      </c>
      <c r="BW77" s="9">
        <v>43084</v>
      </c>
      <c r="BX77" s="8">
        <v>21.8</v>
      </c>
      <c r="BY77" s="8">
        <v>34</v>
      </c>
      <c r="BZ77" s="8">
        <v>17.5137</v>
      </c>
      <c r="CA77" s="1">
        <v>4.8287000000000004</v>
      </c>
      <c r="CB77" s="8">
        <v>1.0199999999999E-2</v>
      </c>
      <c r="CC77" s="9">
        <v>43116</v>
      </c>
      <c r="CD77" s="3">
        <v>23</v>
      </c>
      <c r="CE77" s="3">
        <v>34.799999999999997</v>
      </c>
      <c r="CF77" s="3">
        <v>17.5106</v>
      </c>
      <c r="CG77" s="2">
        <v>5.2638999999999996</v>
      </c>
      <c r="CH77" s="8">
        <v>0.43519999999999998</v>
      </c>
      <c r="CI77" s="8">
        <v>9.0128000000000004</v>
      </c>
      <c r="CJ77" s="8">
        <v>2.8165</v>
      </c>
      <c r="CK77" s="9">
        <v>43129</v>
      </c>
      <c r="CL77" s="8">
        <v>24.8</v>
      </c>
      <c r="CM77" s="8">
        <v>35.4</v>
      </c>
      <c r="CN77" s="8">
        <v>17.511399999999998</v>
      </c>
      <c r="CO77" s="8">
        <v>5.4634999999999998</v>
      </c>
      <c r="CP77" s="8">
        <v>24.4</v>
      </c>
      <c r="CQ77" s="8">
        <v>35.5</v>
      </c>
      <c r="CR77" s="8">
        <v>17.515899999999998</v>
      </c>
      <c r="CS77" s="8">
        <v>5.4429999999999996</v>
      </c>
      <c r="CT77" s="1"/>
      <c r="CU77" s="8">
        <v>-2.0500000000000001E-2</v>
      </c>
      <c r="CV77" s="8">
        <v>0.1996</v>
      </c>
      <c r="CW77" s="8">
        <v>3.7919</v>
      </c>
      <c r="CX77" s="8">
        <v>2.9168194976816002</v>
      </c>
      <c r="CY77" s="9">
        <v>43145</v>
      </c>
      <c r="CZ77" s="8">
        <v>29.3</v>
      </c>
      <c r="DA77" s="8">
        <v>35</v>
      </c>
      <c r="DB77" s="8">
        <v>17.5137</v>
      </c>
      <c r="DC77" s="8">
        <v>5.6365999999999996</v>
      </c>
      <c r="DD77" s="8">
        <v>0.19359999999999999</v>
      </c>
      <c r="DE77" s="8">
        <v>3.5569000000000002</v>
      </c>
      <c r="DF77" s="8">
        <v>2.2229999999999999</v>
      </c>
      <c r="DG77" s="8"/>
      <c r="DH77" s="9">
        <v>43154</v>
      </c>
      <c r="DI77" s="8">
        <v>29.8</v>
      </c>
      <c r="DJ77" s="8">
        <v>37</v>
      </c>
      <c r="DK77" s="8">
        <v>17.5124</v>
      </c>
      <c r="DL77" s="8">
        <v>5.6657000000000002</v>
      </c>
      <c r="DM77" s="8">
        <v>2.9100000000001E-2</v>
      </c>
      <c r="DN77" s="8">
        <v>0.51629999999999998</v>
      </c>
      <c r="DO77" s="8">
        <v>0.5736</v>
      </c>
      <c r="DP77" s="8"/>
      <c r="DQ77" s="9">
        <v>43167</v>
      </c>
      <c r="DR77" s="8">
        <v>28.3</v>
      </c>
      <c r="DS77" s="8">
        <v>35.700000000000003</v>
      </c>
      <c r="DT77" s="8">
        <v>17.510100000000001</v>
      </c>
      <c r="DU77" s="8">
        <v>5.6482000000000001</v>
      </c>
      <c r="DV77" s="8">
        <v>5.7080598290598301</v>
      </c>
      <c r="DW77" s="8">
        <v>4.2359829059828998E-2</v>
      </c>
      <c r="DX77" s="8">
        <v>0.74765393613902997</v>
      </c>
      <c r="DY77" s="8">
        <v>0.57509999999999994</v>
      </c>
      <c r="DZ77" s="8"/>
    </row>
    <row r="78" spans="1:130">
      <c r="A78" s="3">
        <v>264</v>
      </c>
      <c r="B78" s="3" t="s">
        <v>46</v>
      </c>
      <c r="C78" s="3" t="s">
        <v>37</v>
      </c>
      <c r="D78" s="3" t="s">
        <v>58</v>
      </c>
      <c r="E78" s="27">
        <v>42977</v>
      </c>
      <c r="F78" s="18">
        <v>23.7</v>
      </c>
      <c r="G78" s="18">
        <v>31.7</v>
      </c>
      <c r="H78" s="18">
        <v>17.521999999999998</v>
      </c>
      <c r="I78" s="17">
        <v>3.3010000000000002</v>
      </c>
      <c r="J78" s="18"/>
      <c r="K78" s="22">
        <f t="shared" si="16"/>
        <v>997.40018425598942</v>
      </c>
      <c r="L78" s="23">
        <f t="shared" si="17"/>
        <v>0.76121220240660681</v>
      </c>
      <c r="M78" s="24">
        <f t="shared" si="18"/>
        <v>-4.2295732740000001E-3</v>
      </c>
      <c r="N78" s="25">
        <f t="shared" si="12"/>
        <v>1021.2612205430163</v>
      </c>
      <c r="O78" s="26">
        <f t="shared" si="13"/>
        <v>7.4185322014774764</v>
      </c>
      <c r="P78" s="13">
        <f t="shared" si="19"/>
        <v>12.875499999999999</v>
      </c>
      <c r="AL78" s="16">
        <v>3.8940000000000001</v>
      </c>
      <c r="AM78" s="16"/>
      <c r="AN78" s="16">
        <v>0</v>
      </c>
      <c r="AO78" s="27">
        <v>43047</v>
      </c>
      <c r="AP78" s="28">
        <v>24.1</v>
      </c>
      <c r="AQ78" s="28">
        <v>32.9</v>
      </c>
      <c r="AR78" s="28">
        <v>17.515499999999999</v>
      </c>
      <c r="AS78" s="16">
        <v>4.1120000000000001</v>
      </c>
      <c r="AT78" s="16"/>
      <c r="AU78" s="22">
        <f t="shared" si="20"/>
        <v>997.301901019105</v>
      </c>
      <c r="AV78" s="23">
        <f t="shared" si="21"/>
        <v>0.76058970296154682</v>
      </c>
      <c r="AW78" s="24">
        <f t="shared" si="22"/>
        <v>-4.2203012260000001E-3</v>
      </c>
      <c r="AX78" s="25">
        <f t="shared" si="14"/>
        <v>1022.0518467275477</v>
      </c>
      <c r="AY78" s="26">
        <f t="shared" si="15"/>
        <v>9.2500728435287449</v>
      </c>
      <c r="AZ78" s="13">
        <f t="shared" si="23"/>
        <v>17.335999999999999</v>
      </c>
      <c r="BA78" s="35">
        <v>2.6659000000000002</v>
      </c>
      <c r="BB78" s="14">
        <f>AW78-X200</f>
        <v>-2.1120456519158348</v>
      </c>
      <c r="BC78" s="14">
        <f>(BB78/X200)*100</f>
        <v>-100.20022063140186</v>
      </c>
      <c r="BD78" s="32">
        <f>1000*(BB78/AX78)/X200</f>
        <v>-0.98038295172820733</v>
      </c>
      <c r="BE78" s="32" t="e">
        <f>1000*(BB78/AX78)/#REF!</f>
        <v>#REF!</v>
      </c>
      <c r="BF78" s="35"/>
      <c r="BG78" s="35"/>
      <c r="BH78" s="9">
        <v>43055</v>
      </c>
      <c r="BI78" s="8">
        <v>24.3</v>
      </c>
      <c r="BJ78" s="8">
        <v>33.200000000000003</v>
      </c>
      <c r="BK78" s="8">
        <v>17.519100000000002</v>
      </c>
      <c r="BL78" s="1">
        <v>4.1837</v>
      </c>
      <c r="BM78" s="1">
        <v>7.17E-2</v>
      </c>
      <c r="BN78" s="4">
        <v>3.1659999999999999</v>
      </c>
      <c r="BO78" s="4">
        <v>0.70730000000000004</v>
      </c>
      <c r="BP78" s="9">
        <v>43082</v>
      </c>
      <c r="BQ78" s="8">
        <v>21.9</v>
      </c>
      <c r="BR78" s="8">
        <v>33.700000000000003</v>
      </c>
      <c r="BS78" s="8">
        <v>17.5152</v>
      </c>
      <c r="BT78" s="1">
        <v>4.5674000000000001</v>
      </c>
      <c r="BU78" s="1"/>
      <c r="BV78" s="4">
        <v>3.3967999999999998</v>
      </c>
      <c r="BW78" s="9">
        <v>43084</v>
      </c>
      <c r="BX78" s="8">
        <v>21.8</v>
      </c>
      <c r="BY78" s="8">
        <v>34</v>
      </c>
      <c r="BZ78" s="8">
        <v>17.5137</v>
      </c>
      <c r="CA78" s="1">
        <v>4.5757000000000003</v>
      </c>
      <c r="CB78" s="8">
        <v>8.3000000000000001E-3</v>
      </c>
      <c r="CC78" s="9">
        <v>43116</v>
      </c>
      <c r="CD78" s="3">
        <v>23</v>
      </c>
      <c r="CE78" s="3">
        <v>34.799999999999997</v>
      </c>
      <c r="CF78" s="3">
        <v>17.5106</v>
      </c>
      <c r="CG78" s="2">
        <v>4.9457000000000004</v>
      </c>
      <c r="CH78" s="8">
        <v>0.37</v>
      </c>
      <c r="CI78" s="8">
        <v>8.0861999999999998</v>
      </c>
      <c r="CJ78" s="8">
        <v>2.5268999999999999</v>
      </c>
      <c r="CK78" s="9">
        <v>43129</v>
      </c>
      <c r="CL78" s="8">
        <v>24.8</v>
      </c>
      <c r="CM78" s="8">
        <v>35.4</v>
      </c>
      <c r="CN78" s="8">
        <v>17.511399999999998</v>
      </c>
      <c r="CO78" s="8">
        <v>5.1426999999999996</v>
      </c>
      <c r="CP78" s="8">
        <v>24.4</v>
      </c>
      <c r="CQ78" s="8">
        <v>35.5</v>
      </c>
      <c r="CR78" s="8">
        <v>17.515899999999998</v>
      </c>
      <c r="CS78" s="8">
        <v>5.1147</v>
      </c>
      <c r="CT78" s="1"/>
      <c r="CU78" s="8">
        <v>-2.8000000000000001E-2</v>
      </c>
      <c r="CV78" s="8">
        <v>0.19700000000000001</v>
      </c>
      <c r="CW78" s="8">
        <v>3.9832999999999998</v>
      </c>
      <c r="CX78" s="8">
        <v>3.0640447568283702</v>
      </c>
      <c r="CY78" s="9">
        <v>43145</v>
      </c>
      <c r="CZ78" s="8">
        <v>29.3</v>
      </c>
      <c r="DA78" s="8">
        <v>35</v>
      </c>
      <c r="DB78" s="8">
        <v>17.5137</v>
      </c>
      <c r="DC78" s="8">
        <v>5.3090000000000002</v>
      </c>
      <c r="DD78" s="8">
        <v>0.1943</v>
      </c>
      <c r="DE78" s="8">
        <v>3.7989000000000002</v>
      </c>
      <c r="DF78" s="8">
        <v>2.3742999999999999</v>
      </c>
      <c r="DG78" s="8"/>
      <c r="DH78" s="9">
        <v>43154</v>
      </c>
      <c r="DI78" s="8">
        <v>29.8</v>
      </c>
      <c r="DJ78" s="8">
        <v>37</v>
      </c>
      <c r="DK78" s="8">
        <v>17.5124</v>
      </c>
      <c r="DL78" s="8">
        <v>5.3550000000000004</v>
      </c>
      <c r="DM78" s="8">
        <v>4.5999999999999999E-2</v>
      </c>
      <c r="DN78" s="8">
        <v>0.86650000000000005</v>
      </c>
      <c r="DO78" s="8">
        <v>0.9627</v>
      </c>
      <c r="DP78" s="8"/>
      <c r="DQ78" s="9">
        <v>43167</v>
      </c>
      <c r="DR78" s="8">
        <v>28.3</v>
      </c>
      <c r="DS78" s="8">
        <v>35.700000000000003</v>
      </c>
      <c r="DT78" s="8">
        <v>17.510100000000001</v>
      </c>
      <c r="DU78" s="8">
        <v>5.3353000000000002</v>
      </c>
      <c r="DV78" s="8">
        <v>5.3951598290598302</v>
      </c>
      <c r="DW78" s="8">
        <v>4.0159829059828997E-2</v>
      </c>
      <c r="DX78" s="8">
        <v>0.74995012249913795</v>
      </c>
      <c r="DY78" s="8">
        <v>0.57689999999999997</v>
      </c>
      <c r="DZ78" s="8"/>
    </row>
    <row r="79" spans="1:130">
      <c r="A79" s="3">
        <v>270</v>
      </c>
      <c r="B79" s="3" t="s">
        <v>46</v>
      </c>
      <c r="C79" s="3" t="s">
        <v>37</v>
      </c>
      <c r="D79" s="3" t="s">
        <v>58</v>
      </c>
      <c r="E79" s="27">
        <v>42977</v>
      </c>
      <c r="F79" s="18">
        <v>23.7</v>
      </c>
      <c r="G79" s="18">
        <v>31.7</v>
      </c>
      <c r="H79" s="18">
        <v>17.521999999999998</v>
      </c>
      <c r="I79" s="17">
        <v>4.3099999999999996</v>
      </c>
      <c r="J79" s="18"/>
      <c r="K79" s="22">
        <f t="shared" si="16"/>
        <v>997.40018425598942</v>
      </c>
      <c r="L79" s="23">
        <f t="shared" si="17"/>
        <v>0.76121220240660681</v>
      </c>
      <c r="M79" s="24">
        <f t="shared" si="18"/>
        <v>-4.2295732740000001E-3</v>
      </c>
      <c r="N79" s="25">
        <f t="shared" si="12"/>
        <v>1021.2612205430163</v>
      </c>
      <c r="O79" s="26">
        <f t="shared" si="13"/>
        <v>9.6861174760278459</v>
      </c>
      <c r="P79" s="13">
        <f t="shared" si="19"/>
        <v>18.424999999999997</v>
      </c>
      <c r="AL79" s="16">
        <v>5.1360000000000001</v>
      </c>
      <c r="AM79" s="16"/>
      <c r="AN79" s="16">
        <v>4.0000000000000001E-3</v>
      </c>
      <c r="AO79" s="27">
        <v>43047</v>
      </c>
      <c r="AP79" s="28">
        <v>24.1</v>
      </c>
      <c r="AQ79" s="28">
        <v>32.9</v>
      </c>
      <c r="AR79" s="28">
        <v>17.515499999999999</v>
      </c>
      <c r="AS79" s="16">
        <v>5.4381000000000004</v>
      </c>
      <c r="AT79" s="16"/>
      <c r="AU79" s="22">
        <f t="shared" si="20"/>
        <v>997.301901019105</v>
      </c>
      <c r="AV79" s="23">
        <f t="shared" si="21"/>
        <v>0.76058970296154682</v>
      </c>
      <c r="AW79" s="24">
        <f t="shared" si="22"/>
        <v>-4.2203012260000001E-3</v>
      </c>
      <c r="AX79" s="25">
        <f t="shared" si="14"/>
        <v>1022.0518467275477</v>
      </c>
      <c r="AY79" s="26">
        <f t="shared" si="15"/>
        <v>12.233176344940095</v>
      </c>
      <c r="AZ79" s="13">
        <f t="shared" si="23"/>
        <v>24.629550000000002</v>
      </c>
      <c r="BA79" s="35">
        <v>2.8010000000000002</v>
      </c>
      <c r="BB79" s="14">
        <f>AW79-X201</f>
        <v>-2.0661210759049538</v>
      </c>
      <c r="BC79" s="14">
        <f>(BB79/X201)*100</f>
        <v>-100.20468013193589</v>
      </c>
      <c r="BD79" s="32">
        <f>1000*(BB79/AX79)/X201</f>
        <v>-0.98042658454926512</v>
      </c>
      <c r="BE79" s="32" t="e">
        <f>1000*(BB79/AX79)/#REF!</f>
        <v>#REF!</v>
      </c>
      <c r="BF79" s="35"/>
      <c r="BG79" s="35"/>
      <c r="BH79" s="9">
        <v>43055</v>
      </c>
      <c r="BI79" s="8">
        <v>24.3</v>
      </c>
      <c r="BJ79" s="8">
        <v>33.200000000000003</v>
      </c>
      <c r="BK79" s="8">
        <v>17.519100000000002</v>
      </c>
      <c r="BL79" s="1">
        <v>5.5416999999999996</v>
      </c>
      <c r="BM79" s="1">
        <v>0.1036</v>
      </c>
      <c r="BN79" s="4">
        <v>3.3654999999999999</v>
      </c>
      <c r="BO79" s="4">
        <v>0.7984</v>
      </c>
      <c r="BP79" s="9">
        <v>43082</v>
      </c>
      <c r="BQ79" s="8">
        <v>21.9</v>
      </c>
      <c r="BR79" s="8">
        <v>33.700000000000003</v>
      </c>
      <c r="BS79" s="8">
        <v>17.5152</v>
      </c>
      <c r="BT79" s="1">
        <v>6.1006</v>
      </c>
      <c r="BU79" s="1"/>
      <c r="BV79" s="4">
        <v>3.7353000000000001</v>
      </c>
      <c r="BW79" s="9">
        <v>43084</v>
      </c>
      <c r="BX79" s="8">
        <v>21.8</v>
      </c>
      <c r="BY79" s="8">
        <v>34</v>
      </c>
      <c r="BZ79" s="8">
        <v>17.5137</v>
      </c>
      <c r="CA79" s="1">
        <v>6.1193</v>
      </c>
      <c r="CB79" s="8">
        <v>1.8700000000000001E-2</v>
      </c>
      <c r="CC79" s="9">
        <v>43116</v>
      </c>
      <c r="CD79" s="3">
        <v>23</v>
      </c>
      <c r="CE79" s="3">
        <v>34.799999999999997</v>
      </c>
      <c r="CF79" s="3">
        <v>17.5106</v>
      </c>
      <c r="CG79" s="2">
        <v>6.6323999999999996</v>
      </c>
      <c r="CH79" s="8">
        <v>0.5131</v>
      </c>
      <c r="CI79" s="8">
        <v>8.3849</v>
      </c>
      <c r="CJ79" s="8">
        <v>2.6202999999999999</v>
      </c>
      <c r="CK79" s="9">
        <v>43129</v>
      </c>
      <c r="CL79" s="8">
        <v>24.8</v>
      </c>
      <c r="CM79" s="8">
        <v>35.4</v>
      </c>
      <c r="CN79" s="8">
        <v>17.511399999999998</v>
      </c>
      <c r="CO79" s="8">
        <v>6.8688000000000002</v>
      </c>
      <c r="CP79" s="8">
        <v>24.4</v>
      </c>
      <c r="CQ79" s="8">
        <v>35.5</v>
      </c>
      <c r="CR79" s="8">
        <v>17.515899999999998</v>
      </c>
      <c r="CS79" s="8">
        <v>6.8556999999999997</v>
      </c>
      <c r="CT79" s="1"/>
      <c r="CU79" s="8">
        <v>-1.3100000000000001E-2</v>
      </c>
      <c r="CV79" s="8">
        <v>0.2364</v>
      </c>
      <c r="CW79" s="8">
        <v>3.5642999999999998</v>
      </c>
      <c r="CX79" s="8">
        <v>2.7417850830190198</v>
      </c>
      <c r="CY79" s="8" t="s">
        <v>39</v>
      </c>
      <c r="CZ79" s="8" t="s">
        <v>40</v>
      </c>
      <c r="DA79" s="8" t="s">
        <v>40</v>
      </c>
      <c r="DB79" s="8" t="s">
        <v>40</v>
      </c>
      <c r="DC79" s="8" t="s">
        <v>40</v>
      </c>
      <c r="DD79" s="8" t="s">
        <v>40</v>
      </c>
      <c r="DE79" s="8" t="s">
        <v>40</v>
      </c>
      <c r="DF79" s="8" t="s">
        <v>40</v>
      </c>
      <c r="DG79" s="8" t="s">
        <v>40</v>
      </c>
      <c r="DH79" s="8" t="s">
        <v>40</v>
      </c>
      <c r="DI79" s="8" t="s">
        <v>40</v>
      </c>
      <c r="DJ79" s="8" t="s">
        <v>40</v>
      </c>
      <c r="DK79" s="8" t="s">
        <v>40</v>
      </c>
      <c r="DL79" s="8" t="s">
        <v>40</v>
      </c>
      <c r="DM79" s="8" t="s">
        <v>40</v>
      </c>
      <c r="DN79" s="8" t="s">
        <v>40</v>
      </c>
      <c r="DO79" s="8" t="s">
        <v>40</v>
      </c>
      <c r="DP79" s="8" t="s">
        <v>40</v>
      </c>
      <c r="DQ79" s="8" t="s">
        <v>40</v>
      </c>
      <c r="DR79" s="8" t="s">
        <v>40</v>
      </c>
      <c r="DS79" s="8" t="s">
        <v>40</v>
      </c>
      <c r="DT79" s="8" t="s">
        <v>40</v>
      </c>
      <c r="DU79" s="8" t="s">
        <v>40</v>
      </c>
      <c r="DV79" s="8"/>
      <c r="DW79" s="8" t="s">
        <v>40</v>
      </c>
      <c r="DX79" s="8" t="s">
        <v>40</v>
      </c>
      <c r="DY79" s="8" t="s">
        <v>40</v>
      </c>
      <c r="DZ79" s="8"/>
    </row>
    <row r="80" spans="1:130">
      <c r="A80" s="3">
        <v>102</v>
      </c>
      <c r="B80" s="3" t="s">
        <v>48</v>
      </c>
      <c r="C80" s="3" t="s">
        <v>37</v>
      </c>
      <c r="D80" s="3" t="s">
        <v>58</v>
      </c>
      <c r="E80" s="27">
        <v>42977</v>
      </c>
      <c r="F80" s="18">
        <v>24.3</v>
      </c>
      <c r="G80" s="18">
        <v>31.7</v>
      </c>
      <c r="H80" s="18">
        <v>17.515000000000001</v>
      </c>
      <c r="I80" s="17">
        <v>2.7879999999999998</v>
      </c>
      <c r="J80" s="18"/>
      <c r="K80" s="22">
        <f t="shared" si="16"/>
        <v>997.25217771670884</v>
      </c>
      <c r="L80" s="23">
        <f t="shared" si="17"/>
        <v>0.76028272301154676</v>
      </c>
      <c r="M80" s="24">
        <f t="shared" si="18"/>
        <v>-4.2158637539999998E-3</v>
      </c>
      <c r="N80" s="25">
        <f t="shared" si="12"/>
        <v>1021.0861963783011</v>
      </c>
      <c r="O80" s="26">
        <f t="shared" si="13"/>
        <v>6.264297875200783</v>
      </c>
      <c r="P80" s="13">
        <f t="shared" si="19"/>
        <v>10.053999999999998</v>
      </c>
      <c r="AL80" s="16">
        <v>3.306</v>
      </c>
      <c r="AM80" s="16"/>
      <c r="AN80" s="16">
        <v>4.0000000000000001E-3</v>
      </c>
      <c r="AO80" s="27">
        <v>43047</v>
      </c>
      <c r="AP80" s="28">
        <v>24.1</v>
      </c>
      <c r="AQ80" s="28">
        <v>32.9</v>
      </c>
      <c r="AR80" s="28">
        <v>17.515499999999999</v>
      </c>
      <c r="AS80" s="16">
        <v>3.5022000000000002</v>
      </c>
      <c r="AT80" s="16"/>
      <c r="AU80" s="22">
        <f t="shared" si="20"/>
        <v>997.301901019105</v>
      </c>
      <c r="AV80" s="23">
        <f t="shared" si="21"/>
        <v>0.76058970296154682</v>
      </c>
      <c r="AW80" s="24">
        <f t="shared" si="22"/>
        <v>-4.2203012260000001E-3</v>
      </c>
      <c r="AX80" s="25">
        <f t="shared" si="14"/>
        <v>1022.0518467275477</v>
      </c>
      <c r="AY80" s="26">
        <f t="shared" si="15"/>
        <v>7.8783086363342347</v>
      </c>
      <c r="AZ80" s="13">
        <f t="shared" si="23"/>
        <v>13.982099999999999</v>
      </c>
      <c r="BA80" s="35">
        <v>2.8260000000000001</v>
      </c>
      <c r="BB80" s="14">
        <f>AW80-X202</f>
        <v>-2.3832738699701785</v>
      </c>
      <c r="BC80" s="14">
        <f>(BB80/X202)*100</f>
        <v>-100.17739412350548</v>
      </c>
      <c r="BD80" s="32">
        <f>1000*(BB80/AX80)/X202</f>
        <v>-0.98015961170911292</v>
      </c>
      <c r="BE80" s="32" t="e">
        <f>1000*(BB80/AX80)/#REF!</f>
        <v>#REF!</v>
      </c>
      <c r="BF80" s="35"/>
      <c r="BG80" s="35"/>
      <c r="BH80" s="9">
        <v>43055</v>
      </c>
      <c r="BI80" s="8">
        <v>24.3</v>
      </c>
      <c r="BJ80" s="8">
        <v>33.200000000000003</v>
      </c>
      <c r="BK80" s="8">
        <v>17.519100000000002</v>
      </c>
      <c r="BL80" s="1">
        <v>3.5741999999999998</v>
      </c>
      <c r="BM80" s="1">
        <v>7.1999999999999995E-2</v>
      </c>
      <c r="BN80" s="4">
        <v>3.3235000000000001</v>
      </c>
      <c r="BO80" s="4">
        <v>0.7036</v>
      </c>
      <c r="BP80" s="9">
        <v>43082</v>
      </c>
      <c r="BQ80" s="8">
        <v>21.9</v>
      </c>
      <c r="BR80" s="8">
        <v>33.700000000000003</v>
      </c>
      <c r="BS80" s="8">
        <v>17.5152</v>
      </c>
      <c r="BT80" s="1">
        <v>3.9499</v>
      </c>
      <c r="BU80" s="1"/>
      <c r="BV80" s="4">
        <v>3.8931</v>
      </c>
      <c r="BW80" s="9">
        <v>43084</v>
      </c>
      <c r="BX80" s="8">
        <v>21.8</v>
      </c>
      <c r="BY80" s="8">
        <v>34</v>
      </c>
      <c r="BZ80" s="8">
        <v>17.5137</v>
      </c>
      <c r="CA80" s="1">
        <v>3.9506000000000001</v>
      </c>
      <c r="CB80" s="8">
        <v>6.9999999999999999E-4</v>
      </c>
      <c r="CC80" s="9">
        <v>43116</v>
      </c>
      <c r="CD80" s="3">
        <v>23</v>
      </c>
      <c r="CE80" s="3">
        <v>34.799999999999997</v>
      </c>
      <c r="CF80" s="3">
        <v>17.5106</v>
      </c>
      <c r="CG80" s="2">
        <v>4.2817999999999996</v>
      </c>
      <c r="CH80" s="8">
        <v>0.33119999999999999</v>
      </c>
      <c r="CI80" s="8">
        <v>8.3834999999999997</v>
      </c>
      <c r="CJ80" s="8">
        <v>2.6198999999999999</v>
      </c>
      <c r="CK80" s="9">
        <v>43129</v>
      </c>
      <c r="CL80" s="8">
        <v>24.8</v>
      </c>
      <c r="CM80" s="8">
        <v>35.4</v>
      </c>
      <c r="CN80" s="8">
        <v>17.511399999999998</v>
      </c>
      <c r="CO80" s="8">
        <v>4.4093999999999998</v>
      </c>
      <c r="CP80" s="8">
        <v>24.4</v>
      </c>
      <c r="CQ80" s="8">
        <v>35.5</v>
      </c>
      <c r="CR80" s="8">
        <v>17.515899999999998</v>
      </c>
      <c r="CS80" s="8">
        <v>4.3883999999999999</v>
      </c>
      <c r="CT80" s="1"/>
      <c r="CU80" s="8">
        <v>-2.1000000000000001E-2</v>
      </c>
      <c r="CV80" s="8">
        <v>0.12759999999999999</v>
      </c>
      <c r="CW80" s="8">
        <v>2.9801000000000002</v>
      </c>
      <c r="CX80" s="8">
        <v>2.29235009000528</v>
      </c>
      <c r="CY80" s="9">
        <v>43145</v>
      </c>
      <c r="CZ80" s="8">
        <v>29.3</v>
      </c>
      <c r="DA80" s="8">
        <v>35</v>
      </c>
      <c r="DB80" s="8">
        <v>17.5137</v>
      </c>
      <c r="DC80" s="8">
        <v>4.4790000000000001</v>
      </c>
      <c r="DD80" s="8">
        <v>9.06E-2</v>
      </c>
      <c r="DE80" s="8">
        <v>2.0644999999999998</v>
      </c>
      <c r="DF80" s="8">
        <v>1.2903</v>
      </c>
      <c r="DG80" s="8"/>
      <c r="DH80" s="9">
        <v>43154</v>
      </c>
      <c r="DI80" s="8">
        <v>29.8</v>
      </c>
      <c r="DJ80" s="8">
        <v>37</v>
      </c>
      <c r="DK80" s="8">
        <v>17.5124</v>
      </c>
      <c r="DL80" s="8">
        <v>4.5179999999999998</v>
      </c>
      <c r="DM80" s="8">
        <v>3.9E-2</v>
      </c>
      <c r="DN80" s="8">
        <v>0.87070000000000003</v>
      </c>
      <c r="DO80" s="8">
        <v>0.96750000000000003</v>
      </c>
      <c r="DP80" s="8"/>
      <c r="DQ80" s="9">
        <v>43167</v>
      </c>
      <c r="DR80" s="8">
        <v>28.3</v>
      </c>
      <c r="DS80" s="8">
        <v>35.700000000000003</v>
      </c>
      <c r="DT80" s="8">
        <v>17.510100000000001</v>
      </c>
      <c r="DU80" s="8">
        <v>4.5114999999999998</v>
      </c>
      <c r="DV80" s="8">
        <v>4.5713598290598298</v>
      </c>
      <c r="DW80" s="8">
        <v>5.3359829059829E-2</v>
      </c>
      <c r="DX80" s="8">
        <v>1.18104977998737</v>
      </c>
      <c r="DY80" s="8">
        <v>0.90849999999999997</v>
      </c>
      <c r="DZ80" s="8"/>
    </row>
    <row r="81" spans="1:130">
      <c r="A81" s="3">
        <v>108</v>
      </c>
      <c r="B81" s="3" t="s">
        <v>48</v>
      </c>
      <c r="C81" s="3" t="s">
        <v>37</v>
      </c>
      <c r="D81" s="3" t="s">
        <v>58</v>
      </c>
      <c r="E81" s="27">
        <v>42977</v>
      </c>
      <c r="F81" s="18">
        <v>24.3</v>
      </c>
      <c r="G81" s="18">
        <v>31.7</v>
      </c>
      <c r="H81" s="18">
        <v>17.515000000000001</v>
      </c>
      <c r="I81" s="17">
        <v>2.8159999999999998</v>
      </c>
      <c r="J81" s="18"/>
      <c r="K81" s="22">
        <f t="shared" si="16"/>
        <v>997.25217771670884</v>
      </c>
      <c r="L81" s="23">
        <f t="shared" si="17"/>
        <v>0.76028272301154676</v>
      </c>
      <c r="M81" s="24">
        <f t="shared" si="18"/>
        <v>-4.2158637539999998E-3</v>
      </c>
      <c r="N81" s="25">
        <f t="shared" si="12"/>
        <v>1021.0861963783011</v>
      </c>
      <c r="O81" s="26">
        <f t="shared" si="13"/>
        <v>6.3272104793993567</v>
      </c>
      <c r="P81" s="13">
        <f t="shared" si="19"/>
        <v>10.207999999999998</v>
      </c>
      <c r="AL81" s="16">
        <v>3.4689999999999999</v>
      </c>
      <c r="AM81" s="16"/>
      <c r="AN81" s="16">
        <v>2E-3</v>
      </c>
      <c r="AO81" s="27">
        <v>43047</v>
      </c>
      <c r="AP81" s="28">
        <v>24.1</v>
      </c>
      <c r="AQ81" s="28">
        <v>32.9</v>
      </c>
      <c r="AR81" s="28">
        <v>17.515499999999999</v>
      </c>
      <c r="AS81" s="16">
        <v>3.7025000000000001</v>
      </c>
      <c r="AT81" s="16"/>
      <c r="AU81" s="22">
        <f t="shared" si="20"/>
        <v>997.301901019105</v>
      </c>
      <c r="AV81" s="23">
        <f t="shared" si="21"/>
        <v>0.76058970296154682</v>
      </c>
      <c r="AW81" s="24">
        <f t="shared" si="22"/>
        <v>-4.2203012260000001E-3</v>
      </c>
      <c r="AX81" s="25">
        <f t="shared" si="14"/>
        <v>1022.0518467275477</v>
      </c>
      <c r="AY81" s="26">
        <f t="shared" si="15"/>
        <v>8.328889762442893</v>
      </c>
      <c r="AZ81" s="13">
        <f t="shared" si="23"/>
        <v>15.083749999999998</v>
      </c>
      <c r="BA81" s="35">
        <v>3.2052999999999998</v>
      </c>
      <c r="BB81" s="14">
        <f>AW81-X203</f>
        <v>-2.9447416654922454</v>
      </c>
      <c r="BC81" s="14">
        <f>(BB81/X203)*100</f>
        <v>-100.14352220926826</v>
      </c>
      <c r="BD81" s="32">
        <f>1000*(BB81/AX81)/X203</f>
        <v>-0.97982820078954269</v>
      </c>
      <c r="BE81" s="32" t="e">
        <f>1000*(BB81/AX81)/#REF!</f>
        <v>#REF!</v>
      </c>
      <c r="BF81" s="35"/>
      <c r="BG81" s="35"/>
      <c r="BH81" s="9">
        <v>43055</v>
      </c>
      <c r="BI81" s="8">
        <v>24.3</v>
      </c>
      <c r="BJ81" s="8">
        <v>33.200000000000003</v>
      </c>
      <c r="BK81" s="8">
        <v>17.519100000000002</v>
      </c>
      <c r="BL81" s="1">
        <v>3.7780999999999998</v>
      </c>
      <c r="BM81" s="1">
        <v>7.5600000000000001E-2</v>
      </c>
      <c r="BN81" s="4">
        <v>3.9761000000000002</v>
      </c>
      <c r="BO81" s="4">
        <v>1.0901000000000001</v>
      </c>
      <c r="BP81" s="9">
        <v>43082</v>
      </c>
      <c r="BQ81" s="8">
        <v>21.9</v>
      </c>
      <c r="BR81" s="8">
        <v>33.700000000000003</v>
      </c>
      <c r="BS81" s="8">
        <v>17.5152</v>
      </c>
      <c r="BT81" s="1">
        <v>4.1833</v>
      </c>
      <c r="BU81" s="1"/>
      <c r="BV81" s="4">
        <v>3.9722</v>
      </c>
      <c r="BW81" s="9">
        <v>43084</v>
      </c>
      <c r="BX81" s="8">
        <v>21.8</v>
      </c>
      <c r="BY81" s="8">
        <v>34</v>
      </c>
      <c r="BZ81" s="8">
        <v>17.5137</v>
      </c>
      <c r="CA81" s="1">
        <v>4.1879999999999997</v>
      </c>
      <c r="CB81" s="8">
        <v>4.7000000000000002E-3</v>
      </c>
      <c r="CC81" s="9">
        <v>43116</v>
      </c>
      <c r="CD81" s="3">
        <v>23</v>
      </c>
      <c r="CE81" s="3">
        <v>34.799999999999997</v>
      </c>
      <c r="CF81" s="3">
        <v>17.5106</v>
      </c>
      <c r="CG81" s="2">
        <v>4.5934999999999997</v>
      </c>
      <c r="CH81" s="8">
        <v>0.40550000000000003</v>
      </c>
      <c r="CI81" s="8">
        <v>9.6823999999999995</v>
      </c>
      <c r="CJ81" s="8">
        <v>3.0257999999999998</v>
      </c>
      <c r="CK81" s="9">
        <v>43129</v>
      </c>
      <c r="CL81" s="8">
        <v>24.8</v>
      </c>
      <c r="CM81" s="8">
        <v>35.4</v>
      </c>
      <c r="CN81" s="8">
        <v>17.511399999999998</v>
      </c>
      <c r="CO81" s="8">
        <v>4.7823000000000002</v>
      </c>
      <c r="CP81" s="8">
        <v>24.4</v>
      </c>
      <c r="CQ81" s="8">
        <v>35.5</v>
      </c>
      <c r="CR81" s="8">
        <v>17.515899999999998</v>
      </c>
      <c r="CS81" s="8">
        <v>4.7549999999999999</v>
      </c>
      <c r="CT81" s="1"/>
      <c r="CU81" s="8">
        <v>-2.7300000000000001E-2</v>
      </c>
      <c r="CV81" s="8">
        <v>0.1888</v>
      </c>
      <c r="CW81" s="8">
        <v>4.1101999999999999</v>
      </c>
      <c r="CX81" s="8">
        <v>3.1616581959457899</v>
      </c>
      <c r="CY81" s="9">
        <v>43145</v>
      </c>
      <c r="CZ81" s="8">
        <v>29.3</v>
      </c>
      <c r="DA81" s="8">
        <v>35</v>
      </c>
      <c r="DB81" s="8">
        <v>17.5137</v>
      </c>
      <c r="DC81" s="8">
        <v>4.8989000000000003</v>
      </c>
      <c r="DD81" s="8">
        <v>0.1439</v>
      </c>
      <c r="DE81" s="8">
        <v>3.0263</v>
      </c>
      <c r="DF81" s="8">
        <v>1.8914</v>
      </c>
      <c r="DG81" s="8"/>
      <c r="DH81" s="9">
        <v>43154</v>
      </c>
      <c r="DI81" s="8">
        <v>29.8</v>
      </c>
      <c r="DJ81" s="8">
        <v>37</v>
      </c>
      <c r="DK81" s="8">
        <v>17.5124</v>
      </c>
      <c r="DL81" s="8">
        <v>4.9522000000000004</v>
      </c>
      <c r="DM81" s="8">
        <v>5.33E-2</v>
      </c>
      <c r="DN81" s="8">
        <v>1.0880000000000001</v>
      </c>
      <c r="DO81" s="8">
        <v>1.2089000000000001</v>
      </c>
      <c r="DP81" s="8"/>
      <c r="DQ81" s="9">
        <v>43167</v>
      </c>
      <c r="DR81" s="8">
        <v>28.3</v>
      </c>
      <c r="DS81" s="8">
        <v>35.700000000000003</v>
      </c>
      <c r="DT81" s="8">
        <v>17.510100000000001</v>
      </c>
      <c r="DU81" s="8">
        <v>4.9497999999999998</v>
      </c>
      <c r="DV81" s="8">
        <v>5.0096598290598298</v>
      </c>
      <c r="DW81" s="8">
        <v>5.7459829059829E-2</v>
      </c>
      <c r="DX81" s="8">
        <v>1.1602889434964001</v>
      </c>
      <c r="DY81" s="8">
        <v>0.89249999999999996</v>
      </c>
      <c r="DZ81" s="8"/>
    </row>
    <row r="82" spans="1:130">
      <c r="A82" s="3">
        <v>231</v>
      </c>
      <c r="B82" s="3" t="s">
        <v>49</v>
      </c>
      <c r="C82" s="3" t="s">
        <v>37</v>
      </c>
      <c r="D82" s="3" t="s">
        <v>58</v>
      </c>
      <c r="E82" s="27">
        <v>42977</v>
      </c>
      <c r="F82" s="18">
        <v>23.7</v>
      </c>
      <c r="G82" s="18">
        <v>31.7</v>
      </c>
      <c r="H82" s="18">
        <v>17.527999999999999</v>
      </c>
      <c r="I82" s="17">
        <v>2.3069999999999999</v>
      </c>
      <c r="J82" s="18"/>
      <c r="K82" s="22">
        <f t="shared" si="16"/>
        <v>997.40018425598942</v>
      </c>
      <c r="L82" s="23">
        <f t="shared" si="17"/>
        <v>0.76121220240660681</v>
      </c>
      <c r="M82" s="24">
        <f t="shared" si="18"/>
        <v>-4.2295732740000001E-3</v>
      </c>
      <c r="N82" s="25">
        <f t="shared" si="12"/>
        <v>1021.2612205430163</v>
      </c>
      <c r="O82" s="26">
        <f t="shared" si="13"/>
        <v>5.1846573125745339</v>
      </c>
      <c r="P82" s="13">
        <f t="shared" si="19"/>
        <v>7.4084999999999992</v>
      </c>
      <c r="AL82" s="16">
        <v>2.6480000000000001</v>
      </c>
      <c r="AM82" s="16"/>
      <c r="AN82" s="16">
        <v>0</v>
      </c>
      <c r="AO82" s="27">
        <v>43047</v>
      </c>
      <c r="AP82" s="28">
        <v>24.1</v>
      </c>
      <c r="AQ82" s="28">
        <v>32.9</v>
      </c>
      <c r="AR82" s="28">
        <v>17.515499999999999</v>
      </c>
      <c r="AS82" s="16">
        <v>2.7452999999999999</v>
      </c>
      <c r="AT82" s="16"/>
      <c r="AU82" s="22">
        <f t="shared" si="20"/>
        <v>997.301901019105</v>
      </c>
      <c r="AV82" s="23">
        <f t="shared" si="21"/>
        <v>0.76058970296154682</v>
      </c>
      <c r="AW82" s="24">
        <f t="shared" si="22"/>
        <v>-4.2203012260000001E-3</v>
      </c>
      <c r="AX82" s="25">
        <f t="shared" si="14"/>
        <v>1022.0518467275477</v>
      </c>
      <c r="AY82" s="26">
        <f t="shared" si="15"/>
        <v>6.1756383699755499</v>
      </c>
      <c r="AZ82" s="13">
        <f t="shared" si="23"/>
        <v>9.8191500000000005</v>
      </c>
      <c r="BA82" s="35">
        <v>1.7497</v>
      </c>
      <c r="BB82" s="14">
        <f>AW82-X204</f>
        <v>-2.1099261496602386</v>
      </c>
      <c r="BC82" s="14">
        <f>(BB82/X204)*100</f>
        <v>-100.20042216386196</v>
      </c>
      <c r="BD82" s="32">
        <f>1000*(BB82/AX82)/X204</f>
        <v>-0.98038492357005413</v>
      </c>
      <c r="BE82" s="32" t="e">
        <f>1000*(BB82/AX82)/#REF!</f>
        <v>#REF!</v>
      </c>
      <c r="BF82" s="35"/>
      <c r="BG82" s="35"/>
      <c r="BH82" s="9">
        <v>43055</v>
      </c>
      <c r="BI82" s="8">
        <v>23.9</v>
      </c>
      <c r="BJ82" s="8">
        <v>33.1</v>
      </c>
      <c r="BK82" s="8">
        <v>17.520099999999999</v>
      </c>
      <c r="BL82" s="1">
        <v>2.7942</v>
      </c>
      <c r="BM82" s="1">
        <v>4.8899999999999999E-2</v>
      </c>
      <c r="BN82" s="4">
        <v>2.3831000000000002</v>
      </c>
      <c r="BO82" s="4">
        <v>0.89580000000000004</v>
      </c>
      <c r="BP82" s="9">
        <v>43082</v>
      </c>
      <c r="BQ82" s="8">
        <v>21.9</v>
      </c>
      <c r="BR82" s="8">
        <v>33.700000000000003</v>
      </c>
      <c r="BS82" s="8">
        <v>17.5152</v>
      </c>
      <c r="BT82" s="1">
        <v>2.9237000000000002</v>
      </c>
      <c r="BU82" s="1"/>
      <c r="BV82" s="4">
        <v>1.7164999999999999</v>
      </c>
      <c r="BW82" s="9">
        <v>43084</v>
      </c>
      <c r="BX82" s="8">
        <v>22.1</v>
      </c>
      <c r="BY82" s="8">
        <v>34.1</v>
      </c>
      <c r="BZ82" s="8">
        <v>17.514099999999999</v>
      </c>
      <c r="CA82" s="1">
        <v>2.8940000000000001</v>
      </c>
      <c r="CB82" s="8">
        <v>-2.9700000000000001E-2</v>
      </c>
      <c r="CC82" s="9">
        <v>43116</v>
      </c>
      <c r="CD82" s="8">
        <v>22.6</v>
      </c>
      <c r="CE82" s="8">
        <v>34.799999999999997</v>
      </c>
      <c r="CF82" s="3">
        <v>17.5106</v>
      </c>
      <c r="CG82" s="2">
        <v>3.0790999999999999</v>
      </c>
      <c r="CH82" s="8">
        <v>0.18509999999999999</v>
      </c>
      <c r="CI82" s="8">
        <v>6.3959999999999999</v>
      </c>
      <c r="CJ82" s="8">
        <v>1.9986999999999999</v>
      </c>
      <c r="CK82" s="9">
        <v>43129</v>
      </c>
      <c r="CL82" s="8">
        <v>23.6</v>
      </c>
      <c r="CM82" s="8">
        <v>35.6</v>
      </c>
      <c r="CN82" s="8">
        <v>17.508299999999998</v>
      </c>
      <c r="CO82" s="8">
        <v>3.1432000000000002</v>
      </c>
      <c r="CP82" s="8">
        <v>23.6</v>
      </c>
      <c r="CQ82" s="8">
        <v>35.6</v>
      </c>
      <c r="CR82" s="8">
        <v>17.508299999999998</v>
      </c>
      <c r="CS82" s="8">
        <v>3.1295999999999999</v>
      </c>
      <c r="CT82" s="1"/>
      <c r="CU82" s="8">
        <v>-1.3599999999999999E-2</v>
      </c>
      <c r="CV82" s="8">
        <v>6.4100000000000004E-2</v>
      </c>
      <c r="CW82" s="8">
        <v>2.0817999999999999</v>
      </c>
      <c r="CX82" s="8">
        <v>1.6013670328242799</v>
      </c>
      <c r="CY82" s="9">
        <v>43145</v>
      </c>
      <c r="CZ82" s="8">
        <v>29.3</v>
      </c>
      <c r="DA82" s="8">
        <v>35</v>
      </c>
      <c r="DB82" s="8">
        <v>17.5137</v>
      </c>
      <c r="DC82" s="8">
        <v>3.1970999999999998</v>
      </c>
      <c r="DD82" s="8">
        <v>6.7500000000000004E-2</v>
      </c>
      <c r="DE82" s="8">
        <v>2.1568000000000001</v>
      </c>
      <c r="DF82" s="8">
        <v>1.3480000000000001</v>
      </c>
      <c r="DG82" s="8"/>
      <c r="DH82" s="9">
        <v>43154</v>
      </c>
      <c r="DI82" s="8">
        <v>29.8</v>
      </c>
      <c r="DJ82" s="8">
        <v>37</v>
      </c>
      <c r="DK82" s="8">
        <v>17.5124</v>
      </c>
      <c r="DL82" s="8">
        <v>3.2353000000000001</v>
      </c>
      <c r="DM82" s="8">
        <v>3.8199999999999998E-2</v>
      </c>
      <c r="DN82" s="8">
        <v>1.1948000000000001</v>
      </c>
      <c r="DO82" s="8">
        <v>1.3275999999999999</v>
      </c>
      <c r="DP82" s="8"/>
      <c r="DQ82" s="9">
        <v>43167</v>
      </c>
      <c r="DR82" s="8">
        <v>28.3</v>
      </c>
      <c r="DS82" s="8">
        <v>35.700000000000003</v>
      </c>
      <c r="DT82" s="8">
        <v>17.510100000000001</v>
      </c>
      <c r="DU82" s="8">
        <v>3.2336999999999998</v>
      </c>
      <c r="DV82" s="8">
        <v>3.2935598290598298</v>
      </c>
      <c r="DW82" s="8">
        <v>5.8259829059829002E-2</v>
      </c>
      <c r="DX82" s="8">
        <v>1.8007550786582001</v>
      </c>
      <c r="DY82" s="8">
        <v>1.3852</v>
      </c>
      <c r="DZ82" s="8"/>
    </row>
    <row r="83" spans="1:130">
      <c r="A83" s="3">
        <v>180</v>
      </c>
      <c r="B83" s="3" t="s">
        <v>43</v>
      </c>
      <c r="C83" s="3" t="s">
        <v>50</v>
      </c>
      <c r="D83" s="3" t="s">
        <v>58</v>
      </c>
      <c r="E83" s="27">
        <v>42977</v>
      </c>
      <c r="F83" s="18">
        <v>24</v>
      </c>
      <c r="G83" s="18">
        <v>31.5</v>
      </c>
      <c r="H83" s="18">
        <v>17.52</v>
      </c>
      <c r="I83" s="17">
        <v>2.3820000000000001</v>
      </c>
      <c r="J83" s="18"/>
      <c r="K83" s="22">
        <f t="shared" si="16"/>
        <v>997.32661753089724</v>
      </c>
      <c r="L83" s="23">
        <f t="shared" si="17"/>
        <v>0.76074425760000008</v>
      </c>
      <c r="M83" s="24">
        <f t="shared" si="18"/>
        <v>-4.2225696E-3</v>
      </c>
      <c r="N83" s="25">
        <f t="shared" si="12"/>
        <v>1021.0229352475681</v>
      </c>
      <c r="O83" s="26">
        <f t="shared" si="13"/>
        <v>5.3516516989702252</v>
      </c>
      <c r="P83" s="13">
        <f t="shared" si="19"/>
        <v>7.8210000000000006</v>
      </c>
      <c r="AL83" s="16">
        <v>2.8730000000000002</v>
      </c>
      <c r="AM83" s="16"/>
      <c r="AN83" s="16">
        <v>3.0000000000000001E-3</v>
      </c>
      <c r="AO83" s="27">
        <v>43047</v>
      </c>
      <c r="AP83" s="28">
        <v>24</v>
      </c>
      <c r="AQ83" s="28">
        <v>32.799999999999997</v>
      </c>
      <c r="AR83" s="28">
        <v>17.5184</v>
      </c>
      <c r="AS83" s="16">
        <v>3.0682999999999998</v>
      </c>
      <c r="AT83" s="16"/>
      <c r="AU83" s="22">
        <f t="shared" si="20"/>
        <v>997.32661753089724</v>
      </c>
      <c r="AV83" s="23">
        <f t="shared" si="21"/>
        <v>0.76074425760000008</v>
      </c>
      <c r="AW83" s="24">
        <f t="shared" si="22"/>
        <v>-4.2225696E-3</v>
      </c>
      <c r="AX83" s="25">
        <f t="shared" si="14"/>
        <v>1022.0056016107816</v>
      </c>
      <c r="AY83" s="26">
        <f t="shared" si="15"/>
        <v>6.9018467744001271</v>
      </c>
      <c r="AZ83" s="13">
        <f t="shared" si="23"/>
        <v>11.595649999999999</v>
      </c>
      <c r="BA83" s="35">
        <v>3.2370000000000001</v>
      </c>
      <c r="BB83" s="14">
        <f>AW83-X205</f>
        <v>-2.9012846452241128</v>
      </c>
      <c r="BC83" s="14">
        <f>(BB83/X205)*100</f>
        <v>-100.14575350785641</v>
      </c>
      <c r="BD83" s="32">
        <f>1000*(BB83/AX83)/X205</f>
        <v>-0.97989436995273638</v>
      </c>
      <c r="BE83" s="32" t="e">
        <f>1000*(BB83/AX83)/#REF!</f>
        <v>#REF!</v>
      </c>
      <c r="BF83" s="35"/>
      <c r="BG83" s="35"/>
      <c r="BH83" s="9">
        <v>43055</v>
      </c>
      <c r="BI83" s="8">
        <v>24.1</v>
      </c>
      <c r="BJ83" s="8">
        <v>33.200000000000003</v>
      </c>
      <c r="BK83" s="8">
        <v>17.516200000000001</v>
      </c>
      <c r="BL83" s="1">
        <v>3.1511999999999998</v>
      </c>
      <c r="BM83" s="1">
        <v>8.2900000000000001E-2</v>
      </c>
      <c r="BN83" s="4">
        <v>3.7347000000000001</v>
      </c>
      <c r="BO83" s="4">
        <v>0.70379999999999998</v>
      </c>
      <c r="BP83" s="9">
        <v>43082</v>
      </c>
      <c r="BQ83" s="8">
        <v>22</v>
      </c>
      <c r="BR83" s="8">
        <v>33.799999999999997</v>
      </c>
      <c r="BS83" s="8">
        <v>17.512699999999999</v>
      </c>
      <c r="BT83" s="1">
        <v>3.4323999999999999</v>
      </c>
      <c r="BU83" s="1"/>
      <c r="BV83" s="4">
        <v>3.3050000000000002</v>
      </c>
      <c r="BW83" s="9">
        <v>43084</v>
      </c>
      <c r="BX83" s="8">
        <v>22.1</v>
      </c>
      <c r="BY83" s="8">
        <v>34.1</v>
      </c>
      <c r="BZ83" s="8">
        <v>17.514099999999999</v>
      </c>
      <c r="CA83" s="1">
        <v>3.4420999999999999</v>
      </c>
      <c r="CB83" s="8">
        <v>9.7000000000000003E-3</v>
      </c>
      <c r="CC83" s="9">
        <v>43116</v>
      </c>
      <c r="CD83" s="3">
        <v>22.9</v>
      </c>
      <c r="CE83" s="3">
        <v>34.799999999999997</v>
      </c>
      <c r="CF83" s="3">
        <v>17.5107</v>
      </c>
      <c r="CG83" s="2">
        <v>3.7117</v>
      </c>
      <c r="CH83" s="8">
        <v>0.26960000000000001</v>
      </c>
      <c r="CI83" s="8">
        <v>7.8323999999999998</v>
      </c>
      <c r="CJ83" s="8">
        <v>2.4476</v>
      </c>
      <c r="CK83" s="9">
        <v>43129</v>
      </c>
      <c r="CL83" s="8">
        <v>24.1</v>
      </c>
      <c r="CM83" s="8">
        <v>35.5</v>
      </c>
      <c r="CN83" s="8">
        <v>17.511800000000001</v>
      </c>
      <c r="CO83" s="8">
        <v>3.778</v>
      </c>
      <c r="CP83" s="8">
        <v>23.9</v>
      </c>
      <c r="CQ83" s="8">
        <v>35.6</v>
      </c>
      <c r="CR83" s="8">
        <v>17.509899999999998</v>
      </c>
      <c r="CS83" s="8">
        <v>3.7650000000000001</v>
      </c>
      <c r="CT83" s="1"/>
      <c r="CU83" s="8">
        <v>-1.2999999999999999E-2</v>
      </c>
      <c r="CV83" s="8">
        <v>6.6299999999999998E-2</v>
      </c>
      <c r="CW83" s="8">
        <v>1.7862</v>
      </c>
      <c r="CX83" s="8">
        <v>1.3740334617560701</v>
      </c>
      <c r="CY83" s="8" t="s">
        <v>39</v>
      </c>
      <c r="CZ83" s="8" t="s">
        <v>40</v>
      </c>
      <c r="DA83" s="8" t="s">
        <v>40</v>
      </c>
      <c r="DB83" s="8" t="s">
        <v>40</v>
      </c>
      <c r="DC83" s="8" t="s">
        <v>40</v>
      </c>
      <c r="DD83" s="8" t="s">
        <v>40</v>
      </c>
      <c r="DE83" s="8" t="s">
        <v>40</v>
      </c>
      <c r="DF83" s="8" t="s">
        <v>40</v>
      </c>
      <c r="DG83" s="8" t="s">
        <v>40</v>
      </c>
      <c r="DH83" s="8" t="s">
        <v>40</v>
      </c>
      <c r="DI83" s="8" t="s">
        <v>40</v>
      </c>
      <c r="DJ83" s="8" t="s">
        <v>40</v>
      </c>
      <c r="DK83" s="8" t="s">
        <v>40</v>
      </c>
      <c r="DL83" s="8" t="s">
        <v>40</v>
      </c>
      <c r="DM83" s="8" t="s">
        <v>40</v>
      </c>
      <c r="DN83" s="8" t="s">
        <v>40</v>
      </c>
      <c r="DO83" s="8" t="s">
        <v>40</v>
      </c>
      <c r="DP83" s="8" t="s">
        <v>40</v>
      </c>
      <c r="DQ83" s="8" t="s">
        <v>40</v>
      </c>
      <c r="DR83" s="8" t="s">
        <v>40</v>
      </c>
      <c r="DS83" s="8" t="s">
        <v>40</v>
      </c>
      <c r="DT83" s="8" t="s">
        <v>40</v>
      </c>
      <c r="DU83" s="8" t="s">
        <v>40</v>
      </c>
      <c r="DV83" s="8"/>
      <c r="DW83" s="8" t="s">
        <v>40</v>
      </c>
      <c r="DX83" s="8" t="s">
        <v>40</v>
      </c>
      <c r="DY83" s="8" t="s">
        <v>40</v>
      </c>
      <c r="DZ83" s="8"/>
    </row>
    <row r="84" spans="1:130">
      <c r="A84" s="3">
        <v>187</v>
      </c>
      <c r="B84" s="3" t="s">
        <v>43</v>
      </c>
      <c r="C84" s="3" t="s">
        <v>50</v>
      </c>
      <c r="D84" s="3" t="s">
        <v>58</v>
      </c>
      <c r="E84" s="27">
        <v>42977</v>
      </c>
      <c r="F84" s="18">
        <v>24</v>
      </c>
      <c r="G84" s="18">
        <v>31.5</v>
      </c>
      <c r="H84" s="18">
        <v>17.52</v>
      </c>
      <c r="I84" s="17">
        <v>0.56000000000000005</v>
      </c>
      <c r="J84" s="18"/>
      <c r="K84" s="22">
        <f t="shared" si="16"/>
        <v>997.32661753089724</v>
      </c>
      <c r="L84" s="23">
        <f t="shared" si="17"/>
        <v>0.76074425760000008</v>
      </c>
      <c r="M84" s="24">
        <f t="shared" si="18"/>
        <v>-4.2225696E-3</v>
      </c>
      <c r="N84" s="25">
        <f t="shared" si="12"/>
        <v>1021.0229352475681</v>
      </c>
      <c r="O84" s="26">
        <f t="shared" si="13"/>
        <v>1.2581548914455611</v>
      </c>
      <c r="P84" s="13">
        <f t="shared" si="19"/>
        <v>-2.2000000000000002</v>
      </c>
      <c r="AL84" s="16">
        <v>0.67300000000000004</v>
      </c>
      <c r="AM84" s="16"/>
      <c r="AN84" s="16">
        <v>0</v>
      </c>
      <c r="AO84" s="27">
        <v>43047</v>
      </c>
      <c r="AP84" s="28">
        <v>24</v>
      </c>
      <c r="AQ84" s="28">
        <v>32.799999999999997</v>
      </c>
      <c r="AR84" s="28">
        <v>17.5184</v>
      </c>
      <c r="AS84" s="16">
        <v>0.74360000000000004</v>
      </c>
      <c r="AT84" s="16"/>
      <c r="AU84" s="22">
        <f t="shared" si="20"/>
        <v>997.32661753089724</v>
      </c>
      <c r="AV84" s="23">
        <f t="shared" si="21"/>
        <v>0.76074425760000008</v>
      </c>
      <c r="AW84" s="24">
        <f t="shared" si="22"/>
        <v>-4.2225696E-3</v>
      </c>
      <c r="AX84" s="25">
        <f t="shared" si="14"/>
        <v>1022.0056016107816</v>
      </c>
      <c r="AY84" s="26">
        <f t="shared" si="15"/>
        <v>1.672656931018458</v>
      </c>
      <c r="AZ84" s="13">
        <f t="shared" si="23"/>
        <v>-1.1901999999999999</v>
      </c>
      <c r="BA84" s="35">
        <v>4.9954000000000001</v>
      </c>
      <c r="BB84" s="14">
        <f>AW84-X206</f>
        <v>2.3516521497078693</v>
      </c>
      <c r="BC84" s="14">
        <f>(BB84/X206)*100</f>
        <v>-99.820764255187527</v>
      </c>
      <c r="BD84" s="32">
        <f>1000*(BB84/AX84)/X206</f>
        <v>-0.97671445340280105</v>
      </c>
      <c r="BE84" s="32" t="e">
        <f>1000*(BB84/AX84)/#REF!</f>
        <v>#REF!</v>
      </c>
      <c r="BF84" s="35"/>
      <c r="BG84" s="35"/>
      <c r="BH84" s="9">
        <v>43055</v>
      </c>
      <c r="BI84" s="8">
        <v>24.1</v>
      </c>
      <c r="BJ84" s="8">
        <v>33.200000000000003</v>
      </c>
      <c r="BK84" s="8">
        <v>17.516200000000001</v>
      </c>
      <c r="BL84" s="1">
        <v>0.77210000000000001</v>
      </c>
      <c r="BM84" s="1">
        <v>2.8500000000000001E-2</v>
      </c>
      <c r="BN84" s="4">
        <v>4.5567000000000002</v>
      </c>
      <c r="BO84" s="4">
        <v>0.62039999999999995</v>
      </c>
      <c r="BP84" s="9">
        <v>43082</v>
      </c>
      <c r="BQ84" s="8">
        <v>22</v>
      </c>
      <c r="BR84" s="8">
        <v>33.799999999999997</v>
      </c>
      <c r="BS84" s="8">
        <v>17.512699999999999</v>
      </c>
      <c r="BT84" s="1">
        <v>0.85160000000000002</v>
      </c>
      <c r="BU84" s="1"/>
      <c r="BV84" s="4">
        <v>3.8136000000000001</v>
      </c>
      <c r="BW84" s="9">
        <v>43084</v>
      </c>
      <c r="BX84" s="8">
        <v>22.1</v>
      </c>
      <c r="BY84" s="8">
        <v>34.1</v>
      </c>
      <c r="BZ84" s="8">
        <v>17.514099999999999</v>
      </c>
      <c r="CA84" s="1">
        <v>0.84240000000000004</v>
      </c>
      <c r="CB84" s="8">
        <v>-9.1999999999999998E-3</v>
      </c>
      <c r="CC84" s="9">
        <v>43116</v>
      </c>
      <c r="CD84" s="3">
        <v>22.9</v>
      </c>
      <c r="CE84" s="3">
        <v>34.799999999999997</v>
      </c>
      <c r="CF84" s="3">
        <v>17.5107</v>
      </c>
      <c r="CG84" s="2">
        <v>0.91620000000000001</v>
      </c>
      <c r="CH84" s="8">
        <v>7.3800000000000004E-2</v>
      </c>
      <c r="CI84" s="8">
        <v>8.7606999999999999</v>
      </c>
      <c r="CJ84" s="8">
        <v>2.7376999999999998</v>
      </c>
      <c r="CK84" s="9">
        <v>43129</v>
      </c>
      <c r="CL84" s="8">
        <v>24.1</v>
      </c>
      <c r="CM84" s="8">
        <v>35.5</v>
      </c>
      <c r="CN84" s="8">
        <v>17.511800000000001</v>
      </c>
      <c r="CO84" s="8">
        <v>0.93279999999999996</v>
      </c>
      <c r="CP84" s="8">
        <v>23.9</v>
      </c>
      <c r="CQ84" s="8">
        <v>35.6</v>
      </c>
      <c r="CR84" s="8">
        <v>17.509899999999998</v>
      </c>
      <c r="CS84" s="8">
        <v>0.89380000000000004</v>
      </c>
      <c r="CT84" s="1"/>
      <c r="CU84" s="8">
        <v>-3.9E-2</v>
      </c>
      <c r="CV84" s="8">
        <v>1.66E-2</v>
      </c>
      <c r="CW84" s="8">
        <v>1.8118000000000001</v>
      </c>
      <c r="CX84" s="8">
        <v>1.3937165214178999</v>
      </c>
      <c r="CY84" s="9">
        <v>43145</v>
      </c>
      <c r="CZ84" s="8">
        <v>28.1</v>
      </c>
      <c r="DA84" s="8">
        <v>34.9</v>
      </c>
      <c r="DB84" s="8">
        <v>17.552</v>
      </c>
      <c r="DC84" s="8">
        <v>0.96179999999999999</v>
      </c>
      <c r="DD84" s="8">
        <v>6.8000000000000005E-2</v>
      </c>
      <c r="DE84" s="8">
        <v>7.6079999999999997</v>
      </c>
      <c r="DF84" s="8">
        <v>4.7549999999999999</v>
      </c>
      <c r="DG84" s="8"/>
      <c r="DH84" s="9">
        <v>43154</v>
      </c>
      <c r="DI84" s="8">
        <v>28</v>
      </c>
      <c r="DJ84" s="8">
        <v>37.299999999999997</v>
      </c>
      <c r="DK84" s="8">
        <v>17.509699999999999</v>
      </c>
      <c r="DL84" s="8">
        <v>0.9667</v>
      </c>
      <c r="DM84" s="8">
        <v>4.8999999999999998E-3</v>
      </c>
      <c r="DN84" s="8">
        <v>0.50949999999999995</v>
      </c>
      <c r="DO84" s="8">
        <v>0.56610000000000005</v>
      </c>
      <c r="DP84" s="8"/>
      <c r="DQ84" s="8" t="s">
        <v>40</v>
      </c>
      <c r="DR84" s="8" t="s">
        <v>40</v>
      </c>
      <c r="DS84" s="8" t="s">
        <v>40</v>
      </c>
      <c r="DT84" s="8" t="s">
        <v>40</v>
      </c>
      <c r="DU84" s="8" t="s">
        <v>40</v>
      </c>
      <c r="DV84" s="8"/>
      <c r="DW84" s="8" t="s">
        <v>40</v>
      </c>
      <c r="DX84" s="8" t="s">
        <v>40</v>
      </c>
      <c r="DY84" s="8" t="s">
        <v>40</v>
      </c>
      <c r="DZ84" s="8"/>
    </row>
    <row r="85" spans="1:130">
      <c r="A85" s="3">
        <v>278</v>
      </c>
      <c r="B85" s="3" t="s">
        <v>43</v>
      </c>
      <c r="C85" s="3" t="s">
        <v>50</v>
      </c>
      <c r="D85" s="3" t="s">
        <v>58</v>
      </c>
      <c r="E85" s="27">
        <v>42977</v>
      </c>
      <c r="F85" s="18">
        <v>23.7</v>
      </c>
      <c r="G85" s="18">
        <v>31</v>
      </c>
      <c r="H85" s="18">
        <v>17.527000000000001</v>
      </c>
      <c r="I85" s="17">
        <v>3.008</v>
      </c>
      <c r="J85" s="18"/>
      <c r="K85" s="22">
        <f t="shared" si="16"/>
        <v>997.40018425598942</v>
      </c>
      <c r="L85" s="23">
        <f t="shared" si="17"/>
        <v>0.76121220240660681</v>
      </c>
      <c r="M85" s="24">
        <f t="shared" si="18"/>
        <v>-4.2295732740000001E-3</v>
      </c>
      <c r="N85" s="25">
        <f t="shared" si="12"/>
        <v>1020.7320327829005</v>
      </c>
      <c r="O85" s="26">
        <f t="shared" si="13"/>
        <v>6.755689495343522</v>
      </c>
      <c r="P85" s="13">
        <f t="shared" si="19"/>
        <v>11.263999999999999</v>
      </c>
      <c r="AL85" s="16">
        <v>3.4260000000000002</v>
      </c>
      <c r="AM85" s="16"/>
      <c r="AN85" s="16">
        <v>1E-3</v>
      </c>
      <c r="AO85" s="27">
        <v>43047</v>
      </c>
      <c r="AP85" s="28">
        <v>24</v>
      </c>
      <c r="AQ85" s="28">
        <v>32.799999999999997</v>
      </c>
      <c r="AR85" s="28">
        <v>17.5184</v>
      </c>
      <c r="AS85" s="16">
        <v>3.5991</v>
      </c>
      <c r="AT85" s="16"/>
      <c r="AU85" s="22">
        <f t="shared" si="20"/>
        <v>997.32661753089724</v>
      </c>
      <c r="AV85" s="23">
        <f t="shared" si="21"/>
        <v>0.76074425760000008</v>
      </c>
      <c r="AW85" s="24">
        <f t="shared" si="22"/>
        <v>-4.2225696E-3</v>
      </c>
      <c r="AX85" s="25">
        <f t="shared" si="14"/>
        <v>1022.0056016107816</v>
      </c>
      <c r="AY85" s="26">
        <f t="shared" si="15"/>
        <v>8.0958305008452562</v>
      </c>
      <c r="AZ85" s="13">
        <f t="shared" si="23"/>
        <v>14.515049999999999</v>
      </c>
      <c r="BA85" s="35">
        <v>2.4060000000000001</v>
      </c>
      <c r="BB85" s="14">
        <f>AW85-X207</f>
        <v>-1.7149372949298414</v>
      </c>
      <c r="BC85" s="14">
        <f>(BB85/X207)*100</f>
        <v>-100.24683072738418</v>
      </c>
      <c r="BD85" s="32">
        <f>1000*(BB85/AX85)/X207</f>
        <v>-0.9808833784216574</v>
      </c>
      <c r="BE85" s="32" t="e">
        <f>1000*(BB85/AX85)/#REF!</f>
        <v>#REF!</v>
      </c>
      <c r="BF85" s="35"/>
      <c r="BG85" s="35"/>
      <c r="BH85" s="9">
        <v>43055</v>
      </c>
      <c r="BI85" s="8">
        <v>24.1</v>
      </c>
      <c r="BJ85" s="8">
        <v>33.200000000000003</v>
      </c>
      <c r="BK85" s="8">
        <v>17.516200000000001</v>
      </c>
      <c r="BL85" s="1">
        <v>3.6657000000000002</v>
      </c>
      <c r="BM85" s="1">
        <v>6.6600000000000006E-2</v>
      </c>
      <c r="BN85" s="4">
        <v>2.6244000000000001</v>
      </c>
      <c r="BO85" s="4">
        <v>0.30890000000000001</v>
      </c>
      <c r="BP85" s="9">
        <v>43082</v>
      </c>
      <c r="BQ85" s="8">
        <v>22</v>
      </c>
      <c r="BR85" s="8">
        <v>33.799999999999997</v>
      </c>
      <c r="BS85" s="8">
        <v>17.512699999999999</v>
      </c>
      <c r="BT85" s="1">
        <v>3.9653999999999998</v>
      </c>
      <c r="BU85" s="1"/>
      <c r="BV85" s="4">
        <v>3.0280999999999998</v>
      </c>
      <c r="BW85" s="9">
        <v>43084</v>
      </c>
      <c r="BX85" s="8">
        <v>22.1</v>
      </c>
      <c r="BY85" s="8">
        <v>34.1</v>
      </c>
      <c r="BZ85" s="8">
        <v>17.514099999999999</v>
      </c>
      <c r="CA85" s="1">
        <v>3.9771999999999998</v>
      </c>
      <c r="CB85" s="8">
        <v>1.18E-2</v>
      </c>
      <c r="CC85" s="9">
        <v>43116</v>
      </c>
      <c r="CD85" s="3">
        <v>22.9</v>
      </c>
      <c r="CE85" s="3">
        <v>34.799999999999997</v>
      </c>
      <c r="CF85" s="3">
        <v>17.5107</v>
      </c>
      <c r="CG85" s="2">
        <v>4.2474999999999996</v>
      </c>
      <c r="CH85" s="8">
        <v>0.27029999999999998</v>
      </c>
      <c r="CI85" s="8">
        <v>6.7961999999999998</v>
      </c>
      <c r="CJ85" s="8">
        <v>2.1238000000000001</v>
      </c>
      <c r="CK85" s="9">
        <v>43129</v>
      </c>
      <c r="CL85" s="8">
        <v>24.1</v>
      </c>
      <c r="CM85" s="8">
        <v>35.5</v>
      </c>
      <c r="CN85" s="8">
        <v>17.511800000000001</v>
      </c>
      <c r="CO85" s="8">
        <v>4.2996999999999996</v>
      </c>
      <c r="CP85" s="8">
        <v>23.9</v>
      </c>
      <c r="CQ85" s="8">
        <v>35.6</v>
      </c>
      <c r="CR85" s="8">
        <v>17.509899999999998</v>
      </c>
      <c r="CS85" s="8">
        <v>4.2801999999999998</v>
      </c>
      <c r="CT85" s="1"/>
      <c r="CU85" s="8">
        <v>-1.95E-2</v>
      </c>
      <c r="CV85" s="8">
        <v>5.2200000000000003E-2</v>
      </c>
      <c r="CW85" s="8">
        <v>1.2290000000000001</v>
      </c>
      <c r="CX85" s="8">
        <v>0.94535246977860299</v>
      </c>
      <c r="CY85" s="9">
        <v>43145</v>
      </c>
      <c r="CZ85" s="8">
        <v>28.1</v>
      </c>
      <c r="DA85" s="8">
        <v>34.9</v>
      </c>
      <c r="DB85" s="8">
        <v>17.552</v>
      </c>
      <c r="DC85" s="8">
        <v>4.3211000000000004</v>
      </c>
      <c r="DD85" s="8">
        <v>4.0899999999999999E-2</v>
      </c>
      <c r="DE85" s="8">
        <v>0.9556</v>
      </c>
      <c r="DF85" s="8">
        <v>0.59719999999999995</v>
      </c>
      <c r="DG85" s="8"/>
      <c r="DH85" s="9">
        <v>43154</v>
      </c>
      <c r="DI85" s="8">
        <v>28</v>
      </c>
      <c r="DJ85" s="8">
        <v>37.299999999999997</v>
      </c>
      <c r="DK85" s="8">
        <v>17.509699999999999</v>
      </c>
      <c r="DL85" s="8">
        <v>4.2984</v>
      </c>
      <c r="DM85" s="8">
        <v>-2.2700000000000001E-2</v>
      </c>
      <c r="DN85" s="8">
        <v>-0.52529999999999999</v>
      </c>
      <c r="DO85" s="8">
        <v>-0.5837</v>
      </c>
      <c r="DP85" s="8"/>
      <c r="DQ85" s="8" t="s">
        <v>40</v>
      </c>
      <c r="DR85" s="8" t="s">
        <v>40</v>
      </c>
      <c r="DS85" s="8" t="s">
        <v>40</v>
      </c>
      <c r="DT85" s="8" t="s">
        <v>40</v>
      </c>
      <c r="DU85" s="8" t="s">
        <v>40</v>
      </c>
      <c r="DV85" s="8"/>
      <c r="DW85" s="8" t="s">
        <v>40</v>
      </c>
      <c r="DX85" s="8" t="s">
        <v>40</v>
      </c>
      <c r="DY85" s="8" t="s">
        <v>40</v>
      </c>
      <c r="DZ85" s="8"/>
    </row>
    <row r="86" spans="1:130">
      <c r="A86" s="3">
        <v>285</v>
      </c>
      <c r="B86" s="3" t="s">
        <v>43</v>
      </c>
      <c r="C86" s="3" t="s">
        <v>50</v>
      </c>
      <c r="D86" s="3" t="s">
        <v>58</v>
      </c>
      <c r="E86" s="27">
        <v>42977</v>
      </c>
      <c r="F86" s="18">
        <v>23.7</v>
      </c>
      <c r="G86" s="18">
        <v>31</v>
      </c>
      <c r="H86" s="18">
        <v>17.527000000000001</v>
      </c>
      <c r="I86" s="17">
        <v>1.925</v>
      </c>
      <c r="J86" s="18"/>
      <c r="K86" s="22">
        <f t="shared" si="16"/>
        <v>997.40018425598942</v>
      </c>
      <c r="L86" s="23">
        <f t="shared" si="17"/>
        <v>0.76121220240660681</v>
      </c>
      <c r="M86" s="24">
        <f t="shared" si="18"/>
        <v>-4.2295732740000001E-3</v>
      </c>
      <c r="N86" s="25">
        <f t="shared" si="12"/>
        <v>1020.7320327829005</v>
      </c>
      <c r="O86" s="26">
        <f t="shared" si="13"/>
        <v>4.3233717681304125</v>
      </c>
      <c r="P86" s="13">
        <f t="shared" si="19"/>
        <v>5.3075000000000001</v>
      </c>
      <c r="AL86" s="16">
        <v>2.14</v>
      </c>
      <c r="AM86" s="16"/>
      <c r="AN86" s="16">
        <v>5.0000000000000001E-3</v>
      </c>
      <c r="AO86" s="27">
        <v>43047</v>
      </c>
      <c r="AP86" s="28">
        <v>24</v>
      </c>
      <c r="AQ86" s="28">
        <v>32.799999999999997</v>
      </c>
      <c r="AR86" s="28">
        <v>17.5184</v>
      </c>
      <c r="AS86" s="16">
        <v>2.2332999999999998</v>
      </c>
      <c r="AT86" s="16"/>
      <c r="AU86" s="22">
        <f t="shared" si="20"/>
        <v>997.32661753089724</v>
      </c>
      <c r="AV86" s="23">
        <f t="shared" si="21"/>
        <v>0.76074425760000008</v>
      </c>
      <c r="AW86" s="24">
        <f t="shared" si="22"/>
        <v>-4.2225696E-3</v>
      </c>
      <c r="AX86" s="25">
        <f t="shared" si="14"/>
        <v>1022.0056016107816</v>
      </c>
      <c r="AY86" s="26">
        <f t="shared" si="15"/>
        <v>5.0235943034474477</v>
      </c>
      <c r="AZ86" s="13">
        <f t="shared" si="23"/>
        <v>7.0031499999999989</v>
      </c>
      <c r="BA86" s="35">
        <v>2.0760999999999998</v>
      </c>
      <c r="BB86" s="14">
        <f>AW86-X208</f>
        <v>-1.9117414609293124</v>
      </c>
      <c r="BC86" s="14">
        <f>(BB86/X208)*100</f>
        <v>-100.22136449705394</v>
      </c>
      <c r="BD86" s="32">
        <f>1000*(BB86/AX86)/X208</f>
        <v>-0.98063419945150188</v>
      </c>
      <c r="BE86" s="32" t="e">
        <f>1000*(BB86/AX86)/#REF!</f>
        <v>#REF!</v>
      </c>
      <c r="BF86" s="35"/>
      <c r="BG86" s="35"/>
      <c r="BH86" s="9">
        <v>43055</v>
      </c>
      <c r="BI86" s="8">
        <v>24.1</v>
      </c>
      <c r="BJ86" s="8">
        <v>33.200000000000003</v>
      </c>
      <c r="BK86" s="8">
        <v>17.516200000000001</v>
      </c>
      <c r="BL86" s="1">
        <v>2.2648999999999999</v>
      </c>
      <c r="BM86" s="1">
        <v>3.1600000000000003E-2</v>
      </c>
      <c r="BN86" s="4">
        <v>2.2042000000000002</v>
      </c>
      <c r="BO86" s="4">
        <v>0.1812</v>
      </c>
      <c r="BP86" s="9">
        <v>43082</v>
      </c>
      <c r="BQ86" s="8">
        <v>22</v>
      </c>
      <c r="BR86" s="8">
        <v>33.799999999999997</v>
      </c>
      <c r="BS86" s="8">
        <v>17.512699999999999</v>
      </c>
      <c r="BT86" s="1">
        <v>2.4236</v>
      </c>
      <c r="BU86" s="1"/>
      <c r="BV86" s="4">
        <v>2.5952000000000002</v>
      </c>
      <c r="BW86" s="9">
        <v>43084</v>
      </c>
      <c r="BX86" s="8">
        <v>22.1</v>
      </c>
      <c r="BY86" s="8">
        <v>34.1</v>
      </c>
      <c r="BZ86" s="8">
        <v>17.514099999999999</v>
      </c>
      <c r="CA86" s="1">
        <v>2.4312</v>
      </c>
      <c r="CB86" s="8">
        <v>7.6E-3</v>
      </c>
      <c r="CC86" s="9">
        <v>43116</v>
      </c>
      <c r="CD86" s="3">
        <v>22.9</v>
      </c>
      <c r="CE86" s="3">
        <v>34.799999999999997</v>
      </c>
      <c r="CF86" s="3">
        <v>17.5107</v>
      </c>
      <c r="CG86" s="2">
        <v>2.5766</v>
      </c>
      <c r="CH86" s="8">
        <v>0.1454</v>
      </c>
      <c r="CI86" s="8">
        <v>5.9805999999999999</v>
      </c>
      <c r="CJ86" s="8">
        <v>1.8689</v>
      </c>
      <c r="CK86" s="9">
        <v>43129</v>
      </c>
      <c r="CL86" s="8">
        <v>24.1</v>
      </c>
      <c r="CM86" s="8">
        <v>35.5</v>
      </c>
      <c r="CN86" s="8">
        <v>17.511800000000001</v>
      </c>
      <c r="CO86" s="8">
        <v>2.5988000000000002</v>
      </c>
      <c r="CP86" s="8">
        <v>23.9</v>
      </c>
      <c r="CQ86" s="8">
        <v>35.6</v>
      </c>
      <c r="CR86" s="8">
        <v>17.509899999999998</v>
      </c>
      <c r="CS86" s="8">
        <v>2.5891999999999999</v>
      </c>
      <c r="CT86" s="1"/>
      <c r="CU86" s="8">
        <v>-9.5999999999999992E-3</v>
      </c>
      <c r="CV86" s="8">
        <v>2.2200000000000001E-2</v>
      </c>
      <c r="CW86" s="8">
        <v>0.86160000000000003</v>
      </c>
      <c r="CX86" s="8">
        <v>0.662769660673869</v>
      </c>
      <c r="CY86" s="9">
        <v>43145</v>
      </c>
      <c r="CZ86" s="8">
        <v>28.1</v>
      </c>
      <c r="DA86" s="8">
        <v>34.9</v>
      </c>
      <c r="DB86" s="8">
        <v>17.552</v>
      </c>
      <c r="DC86" s="8">
        <v>2.6202999999999999</v>
      </c>
      <c r="DD86" s="8">
        <v>3.1099999999999999E-2</v>
      </c>
      <c r="DE86" s="8">
        <v>1.2011000000000001</v>
      </c>
      <c r="DF86" s="8">
        <v>0.75070000000000003</v>
      </c>
      <c r="DG86" s="8"/>
      <c r="DH86" s="9">
        <v>43154</v>
      </c>
      <c r="DI86" s="8">
        <v>28</v>
      </c>
      <c r="DJ86" s="8">
        <v>37.299999999999997</v>
      </c>
      <c r="DK86" s="8">
        <v>17.509699999999999</v>
      </c>
      <c r="DL86" s="8">
        <v>2.5903</v>
      </c>
      <c r="DM86" s="8">
        <v>-0.03</v>
      </c>
      <c r="DN86" s="8">
        <v>-1.1449</v>
      </c>
      <c r="DO86" s="8">
        <v>-1.2721</v>
      </c>
      <c r="DP86" s="8"/>
      <c r="DQ86" s="8" t="s">
        <v>40</v>
      </c>
      <c r="DR86" s="8" t="s">
        <v>40</v>
      </c>
      <c r="DS86" s="8" t="s">
        <v>40</v>
      </c>
      <c r="DT86" s="8" t="s">
        <v>40</v>
      </c>
      <c r="DU86" s="8" t="s">
        <v>40</v>
      </c>
      <c r="DV86" s="8"/>
      <c r="DW86" s="8" t="s">
        <v>40</v>
      </c>
      <c r="DX86" s="8" t="s">
        <v>40</v>
      </c>
      <c r="DY86" s="8" t="s">
        <v>40</v>
      </c>
      <c r="DZ86" s="8"/>
    </row>
    <row r="87" spans="1:130">
      <c r="A87" s="3">
        <v>120</v>
      </c>
      <c r="B87" s="3" t="s">
        <v>44</v>
      </c>
      <c r="C87" s="3" t="s">
        <v>50</v>
      </c>
      <c r="D87" s="3" t="s">
        <v>58</v>
      </c>
      <c r="E87" s="27">
        <v>42977</v>
      </c>
      <c r="F87" s="18">
        <v>24.2</v>
      </c>
      <c r="G87" s="18">
        <v>31.5</v>
      </c>
      <c r="H87" s="18">
        <v>17.501000000000001</v>
      </c>
      <c r="I87" s="17">
        <v>3.7210000000000001</v>
      </c>
      <c r="J87" s="18"/>
      <c r="K87" s="22">
        <f t="shared" si="16"/>
        <v>997.27708768547382</v>
      </c>
      <c r="L87" s="23">
        <f t="shared" si="17"/>
        <v>0.760435858711068</v>
      </c>
      <c r="M87" s="24">
        <f t="shared" si="18"/>
        <v>-4.2180659439999997E-3</v>
      </c>
      <c r="N87" s="25">
        <f t="shared" si="12"/>
        <v>1020.9644870534015</v>
      </c>
      <c r="O87" s="26">
        <f t="shared" si="13"/>
        <v>8.3593933251663586</v>
      </c>
      <c r="P87" s="13">
        <f t="shared" si="19"/>
        <v>15.185499999999998</v>
      </c>
      <c r="AL87" s="16">
        <v>4.2649999999999997</v>
      </c>
      <c r="AM87" s="16"/>
      <c r="AN87" s="16">
        <v>4.0000000000000001E-3</v>
      </c>
      <c r="AO87" s="27">
        <v>43047</v>
      </c>
      <c r="AP87" s="28">
        <v>24</v>
      </c>
      <c r="AQ87" s="28">
        <v>32.799999999999997</v>
      </c>
      <c r="AR87" s="28">
        <v>17.5184</v>
      </c>
      <c r="AS87" s="16">
        <v>4.4869000000000003</v>
      </c>
      <c r="AT87" s="16"/>
      <c r="AU87" s="22">
        <f t="shared" si="20"/>
        <v>997.32661753089724</v>
      </c>
      <c r="AV87" s="23">
        <f t="shared" si="21"/>
        <v>0.76074425760000008</v>
      </c>
      <c r="AW87" s="24">
        <f t="shared" si="22"/>
        <v>-4.2225696E-3</v>
      </c>
      <c r="AX87" s="25">
        <f t="shared" si="14"/>
        <v>1022.0056016107816</v>
      </c>
      <c r="AY87" s="26">
        <f t="shared" si="15"/>
        <v>10.092851511278537</v>
      </c>
      <c r="AZ87" s="13">
        <f t="shared" si="23"/>
        <v>19.397950000000002</v>
      </c>
      <c r="BA87" s="35">
        <v>2.4775</v>
      </c>
      <c r="BB87" s="14">
        <f>AW87-X209</f>
        <v>-1.6603863373044414</v>
      </c>
      <c r="BC87" s="14">
        <f>(BB87/X209)*100</f>
        <v>-100.2549608729729</v>
      </c>
      <c r="BD87" s="32">
        <f>1000*(BB87/AX87)/X209</f>
        <v>-0.98096292931233631</v>
      </c>
      <c r="BE87" s="32" t="e">
        <f>1000*(BB87/AX87)/#REF!</f>
        <v>#REF!</v>
      </c>
      <c r="BF87" s="35"/>
      <c r="BG87" s="35"/>
      <c r="BH87" s="9">
        <v>43055</v>
      </c>
      <c r="BI87" s="8">
        <v>24.1</v>
      </c>
      <c r="BJ87" s="8">
        <v>33.200000000000003</v>
      </c>
      <c r="BK87" s="8">
        <v>17.516200000000001</v>
      </c>
      <c r="BL87" s="1">
        <v>4.5696000000000003</v>
      </c>
      <c r="BM87" s="1">
        <v>8.2699999999999996E-2</v>
      </c>
      <c r="BN87" s="4">
        <v>2.7414999999999998</v>
      </c>
      <c r="BO87" s="4">
        <v>0.37340000000000001</v>
      </c>
      <c r="BP87" s="9">
        <v>43082</v>
      </c>
      <c r="BQ87" s="8">
        <v>22</v>
      </c>
      <c r="BR87" s="8">
        <v>33.799999999999997</v>
      </c>
      <c r="BS87" s="8">
        <v>17.512699999999999</v>
      </c>
      <c r="BT87" s="1">
        <v>4.9027000000000003</v>
      </c>
      <c r="BU87" s="1"/>
      <c r="BV87" s="4">
        <v>2.6998000000000002</v>
      </c>
      <c r="BW87" s="9">
        <v>43084</v>
      </c>
      <c r="BX87" s="8">
        <v>22.1</v>
      </c>
      <c r="BY87" s="8">
        <v>34.1</v>
      </c>
      <c r="BZ87" s="8">
        <v>17.514099999999999</v>
      </c>
      <c r="CA87" s="1">
        <v>4.9211</v>
      </c>
      <c r="CB87" s="8">
        <v>1.84E-2</v>
      </c>
      <c r="CC87" s="9">
        <v>43116</v>
      </c>
      <c r="CD87" s="3">
        <v>22.9</v>
      </c>
      <c r="CE87" s="3">
        <v>34.799999999999997</v>
      </c>
      <c r="CF87" s="3">
        <v>17.5107</v>
      </c>
      <c r="CG87" s="2">
        <v>5.2380000000000004</v>
      </c>
      <c r="CH87" s="8">
        <v>0.31690000000000002</v>
      </c>
      <c r="CI87" s="8">
        <v>6.4396000000000004</v>
      </c>
      <c r="CJ87" s="8">
        <v>2.0124</v>
      </c>
      <c r="CK87" s="9">
        <v>43129</v>
      </c>
      <c r="CL87" s="8">
        <v>24.1</v>
      </c>
      <c r="CM87" s="8">
        <v>35.5</v>
      </c>
      <c r="CN87" s="8">
        <v>17.511800000000001</v>
      </c>
      <c r="CO87" s="8">
        <v>5.3105000000000002</v>
      </c>
      <c r="CP87" s="8">
        <v>23.9</v>
      </c>
      <c r="CQ87" s="8">
        <v>35.6</v>
      </c>
      <c r="CR87" s="8">
        <v>17.509899999999998</v>
      </c>
      <c r="CS87" s="8">
        <v>5.3002000000000002</v>
      </c>
      <c r="CT87" s="1"/>
      <c r="CU87" s="8">
        <v>-1.03E-2</v>
      </c>
      <c r="CV87" s="8">
        <v>7.2499999999999995E-2</v>
      </c>
      <c r="CW87" s="8">
        <v>1.3841000000000001</v>
      </c>
      <c r="CX87" s="8">
        <v>1.0647046729520899</v>
      </c>
      <c r="CY87" s="9">
        <v>43145</v>
      </c>
      <c r="CZ87" s="8">
        <v>28.1</v>
      </c>
      <c r="DA87" s="8">
        <v>34.9</v>
      </c>
      <c r="DB87" s="8">
        <v>17.552</v>
      </c>
      <c r="DC87" s="8">
        <v>5.3489000000000004</v>
      </c>
      <c r="DD87" s="8">
        <v>4.87E-2</v>
      </c>
      <c r="DE87" s="8">
        <v>0.91879999999999995</v>
      </c>
      <c r="DF87" s="8">
        <v>0.57430000000000003</v>
      </c>
      <c r="DG87" s="8"/>
      <c r="DH87" s="9">
        <v>43154</v>
      </c>
      <c r="DI87" s="8">
        <v>28</v>
      </c>
      <c r="DJ87" s="8">
        <v>37.299999999999997</v>
      </c>
      <c r="DK87" s="8">
        <v>17.509699999999999</v>
      </c>
      <c r="DL87" s="8" t="s">
        <v>42</v>
      </c>
      <c r="DM87" s="8" t="s">
        <v>40</v>
      </c>
      <c r="DN87" s="8" t="s">
        <v>40</v>
      </c>
      <c r="DO87" s="8" t="s">
        <v>40</v>
      </c>
      <c r="DP87" s="8"/>
      <c r="DQ87" s="8" t="s">
        <v>40</v>
      </c>
      <c r="DR87" s="8" t="s">
        <v>40</v>
      </c>
      <c r="DS87" s="8" t="s">
        <v>40</v>
      </c>
      <c r="DT87" s="8" t="s">
        <v>40</v>
      </c>
      <c r="DU87" s="8" t="s">
        <v>40</v>
      </c>
      <c r="DV87" s="8"/>
      <c r="DW87" s="8" t="s">
        <v>40</v>
      </c>
      <c r="DX87" s="8" t="s">
        <v>40</v>
      </c>
      <c r="DY87" s="8" t="s">
        <v>40</v>
      </c>
      <c r="DZ87" s="8"/>
    </row>
    <row r="88" spans="1:130">
      <c r="A88" s="3">
        <v>126</v>
      </c>
      <c r="B88" s="3" t="s">
        <v>44</v>
      </c>
      <c r="C88" s="3" t="s">
        <v>50</v>
      </c>
      <c r="D88" s="3" t="s">
        <v>58</v>
      </c>
      <c r="E88" s="27">
        <v>42977</v>
      </c>
      <c r="F88" s="18">
        <v>24.3</v>
      </c>
      <c r="G88" s="18">
        <v>31.8</v>
      </c>
      <c r="H88" s="18">
        <v>17.510999999999999</v>
      </c>
      <c r="I88" s="17">
        <v>1.694</v>
      </c>
      <c r="J88" s="18"/>
      <c r="K88" s="22">
        <f t="shared" si="16"/>
        <v>997.25217771670884</v>
      </c>
      <c r="L88" s="23">
        <f t="shared" si="17"/>
        <v>0.76028272301154676</v>
      </c>
      <c r="M88" s="24">
        <f t="shared" si="18"/>
        <v>-4.2158637539999998E-3</v>
      </c>
      <c r="N88" s="25">
        <f t="shared" si="12"/>
        <v>1021.1617293120976</v>
      </c>
      <c r="O88" s="26">
        <f t="shared" si="13"/>
        <v>3.8065636543605312</v>
      </c>
      <c r="P88" s="13">
        <f t="shared" si="19"/>
        <v>4.0369999999999999</v>
      </c>
      <c r="AL88" s="16">
        <v>1.833</v>
      </c>
      <c r="AM88" s="16"/>
      <c r="AN88" s="16">
        <v>4.0000000000000001E-3</v>
      </c>
      <c r="AO88" s="27">
        <v>43047</v>
      </c>
      <c r="AP88" s="28">
        <v>24</v>
      </c>
      <c r="AQ88" s="28">
        <v>32.799999999999997</v>
      </c>
      <c r="AR88" s="28">
        <v>17.5184</v>
      </c>
      <c r="AS88" s="16">
        <v>1.8989</v>
      </c>
      <c r="AT88" s="16"/>
      <c r="AU88" s="22">
        <f t="shared" si="20"/>
        <v>997.32661753089724</v>
      </c>
      <c r="AV88" s="23">
        <f t="shared" si="21"/>
        <v>0.76074425760000008</v>
      </c>
      <c r="AW88" s="24">
        <f t="shared" si="22"/>
        <v>-4.2225696E-3</v>
      </c>
      <c r="AX88" s="25">
        <f t="shared" si="14"/>
        <v>1022.0056016107816</v>
      </c>
      <c r="AY88" s="26">
        <f t="shared" si="15"/>
        <v>4.2713935534036445</v>
      </c>
      <c r="AZ88" s="13">
        <f t="shared" si="23"/>
        <v>5.1639500000000007</v>
      </c>
      <c r="BA88" s="35">
        <v>1.712</v>
      </c>
      <c r="BB88" s="14">
        <f>AW88-X210</f>
        <v>-1.6262970163857708</v>
      </c>
      <c r="BC88" s="14">
        <f>(BB88/X210)*100</f>
        <v>-100.26031909992585</v>
      </c>
      <c r="BD88" s="32">
        <f>1000*(BB88/AX88)/X210</f>
        <v>-0.98101535786013017</v>
      </c>
      <c r="BE88" s="32" t="e">
        <f>1000*(BB88/AX88)/#REF!</f>
        <v>#REF!</v>
      </c>
      <c r="BF88" s="35"/>
      <c r="BG88" s="35"/>
      <c r="BH88" s="9">
        <v>43055</v>
      </c>
      <c r="BI88" s="8">
        <v>24.1</v>
      </c>
      <c r="BJ88" s="8">
        <v>33.200000000000003</v>
      </c>
      <c r="BK88" s="8">
        <v>17.516200000000001</v>
      </c>
      <c r="BL88" s="1">
        <v>1.9185000000000001</v>
      </c>
      <c r="BM88" s="1">
        <v>1.9599999999999999E-2</v>
      </c>
      <c r="BN88" s="4">
        <v>1.7174</v>
      </c>
      <c r="BO88" s="4">
        <v>7.6E-3</v>
      </c>
      <c r="BP88" s="9">
        <v>43082</v>
      </c>
      <c r="BQ88" s="8">
        <v>22</v>
      </c>
      <c r="BR88" s="8">
        <v>33.799999999999997</v>
      </c>
      <c r="BS88" s="8">
        <v>17.512699999999999</v>
      </c>
      <c r="BT88" s="1">
        <v>2.0173000000000001</v>
      </c>
      <c r="BU88" s="1"/>
      <c r="BV88" s="4">
        <v>1.9074</v>
      </c>
      <c r="BW88" s="9">
        <v>43084</v>
      </c>
      <c r="BX88" s="8">
        <v>22.1</v>
      </c>
      <c r="BY88" s="8">
        <v>34.1</v>
      </c>
      <c r="BZ88" s="8">
        <v>17.514099999999999</v>
      </c>
      <c r="CA88" s="1">
        <v>2.0206</v>
      </c>
      <c r="CB88" s="8">
        <v>3.3E-3</v>
      </c>
      <c r="CC88" s="9">
        <v>43116</v>
      </c>
      <c r="CD88" s="3">
        <v>22.9</v>
      </c>
      <c r="CE88" s="3">
        <v>34.799999999999997</v>
      </c>
      <c r="CF88" s="3">
        <v>17.5107</v>
      </c>
      <c r="CG88" s="2">
        <v>2.1145999999999998</v>
      </c>
      <c r="CH88" s="8">
        <v>9.4E-2</v>
      </c>
      <c r="CI88" s="8">
        <v>4.6520999999999999</v>
      </c>
      <c r="CJ88" s="8">
        <v>1.4538</v>
      </c>
      <c r="CK88" s="9">
        <v>43129</v>
      </c>
      <c r="CL88" s="8">
        <v>24.1</v>
      </c>
      <c r="CM88" s="8">
        <v>35.5</v>
      </c>
      <c r="CN88" s="8">
        <v>17.511800000000001</v>
      </c>
      <c r="CO88" s="8">
        <v>2.1307999999999998</v>
      </c>
      <c r="CP88" s="8">
        <v>23.9</v>
      </c>
      <c r="CQ88" s="8">
        <v>35.6</v>
      </c>
      <c r="CR88" s="8">
        <v>17.509899999999998</v>
      </c>
      <c r="CS88" s="8">
        <v>2.1236999999999999</v>
      </c>
      <c r="CT88" s="1"/>
      <c r="CU88" s="8">
        <v>-7.1000000000000004E-3</v>
      </c>
      <c r="CV88" s="8">
        <v>1.6199999999999999E-2</v>
      </c>
      <c r="CW88" s="8">
        <v>0.7661</v>
      </c>
      <c r="CX88" s="8">
        <v>0.58930948933786298</v>
      </c>
      <c r="CY88" s="9">
        <v>43145</v>
      </c>
      <c r="CZ88" s="8">
        <v>28.1</v>
      </c>
      <c r="DA88" s="8">
        <v>34.9</v>
      </c>
      <c r="DB88" s="8">
        <v>17.552</v>
      </c>
      <c r="DC88" s="8">
        <v>2.1375000000000002</v>
      </c>
      <c r="DD88" s="8">
        <v>1.38E-2</v>
      </c>
      <c r="DE88" s="8">
        <v>0.64980000000000004</v>
      </c>
      <c r="DF88" s="8">
        <v>0.40610000000000002</v>
      </c>
      <c r="DG88" s="8"/>
      <c r="DH88" s="9">
        <v>43154</v>
      </c>
      <c r="DI88" s="8">
        <v>28</v>
      </c>
      <c r="DJ88" s="8">
        <v>37.299999999999997</v>
      </c>
      <c r="DK88" s="8">
        <v>17.509699999999999</v>
      </c>
      <c r="DL88" s="8">
        <v>2.1223000000000001</v>
      </c>
      <c r="DM88" s="8">
        <v>-1.52E-2</v>
      </c>
      <c r="DN88" s="8">
        <v>-0.71109999999999995</v>
      </c>
      <c r="DO88" s="8">
        <v>-0.79010000000000002</v>
      </c>
      <c r="DP88" s="8"/>
      <c r="DQ88" s="8" t="s">
        <v>40</v>
      </c>
      <c r="DR88" s="8" t="s">
        <v>40</v>
      </c>
      <c r="DS88" s="8" t="s">
        <v>40</v>
      </c>
      <c r="DT88" s="8" t="s">
        <v>40</v>
      </c>
      <c r="DU88" s="8" t="s">
        <v>40</v>
      </c>
      <c r="DV88" s="8"/>
      <c r="DW88" s="8" t="s">
        <v>40</v>
      </c>
      <c r="DX88" s="8" t="s">
        <v>40</v>
      </c>
      <c r="DY88" s="8" t="s">
        <v>40</v>
      </c>
      <c r="DZ88" s="8"/>
    </row>
    <row r="89" spans="1:130">
      <c r="A89" s="3">
        <v>218</v>
      </c>
      <c r="B89" s="3" t="s">
        <v>44</v>
      </c>
      <c r="C89" s="3" t="s">
        <v>50</v>
      </c>
      <c r="D89" s="3" t="s">
        <v>58</v>
      </c>
      <c r="E89" s="27">
        <v>42977</v>
      </c>
      <c r="F89" s="18">
        <v>24</v>
      </c>
      <c r="G89" s="18">
        <v>32</v>
      </c>
      <c r="H89" s="18">
        <v>17.521000000000001</v>
      </c>
      <c r="I89" s="17">
        <v>3.6680000000000001</v>
      </c>
      <c r="J89" s="18"/>
      <c r="K89" s="22">
        <f t="shared" si="16"/>
        <v>997.32661753089724</v>
      </c>
      <c r="L89" s="23">
        <f t="shared" si="17"/>
        <v>0.76074425760000008</v>
      </c>
      <c r="M89" s="24">
        <f t="shared" si="18"/>
        <v>-4.2225696E-3</v>
      </c>
      <c r="N89" s="25">
        <f t="shared" si="12"/>
        <v>1021.4008023889601</v>
      </c>
      <c r="O89" s="26">
        <f t="shared" si="13"/>
        <v>8.2447185627548922</v>
      </c>
      <c r="P89" s="13">
        <f t="shared" si="19"/>
        <v>14.893999999999998</v>
      </c>
      <c r="AL89" s="16">
        <v>4.1520000000000001</v>
      </c>
      <c r="AM89" s="16"/>
      <c r="AN89" s="16">
        <v>4.0000000000000001E-3</v>
      </c>
      <c r="AO89" s="27">
        <v>43047</v>
      </c>
      <c r="AP89" s="28">
        <v>24</v>
      </c>
      <c r="AQ89" s="28">
        <v>32.799999999999997</v>
      </c>
      <c r="AR89" s="28">
        <v>17.5184</v>
      </c>
      <c r="AS89" s="16">
        <v>4.3536999999999999</v>
      </c>
      <c r="AT89" s="16"/>
      <c r="AU89" s="22">
        <f t="shared" si="20"/>
        <v>997.32661753089724</v>
      </c>
      <c r="AV89" s="23">
        <f t="shared" si="21"/>
        <v>0.76074425760000008</v>
      </c>
      <c r="AW89" s="24">
        <f t="shared" si="22"/>
        <v>-4.2225696E-3</v>
      </c>
      <c r="AX89" s="25">
        <f t="shared" si="14"/>
        <v>1022.0056016107816</v>
      </c>
      <c r="AY89" s="26">
        <f t="shared" si="15"/>
        <v>9.7932308775888384</v>
      </c>
      <c r="AZ89" s="13">
        <f t="shared" si="23"/>
        <v>18.665349999999997</v>
      </c>
      <c r="BA89" s="35">
        <v>2.3132999999999999</v>
      </c>
      <c r="BB89" s="14">
        <f>AW89-X211</f>
        <v>-1.5020408586153866</v>
      </c>
      <c r="BC89" s="14">
        <f>(BB89/X211)*100</f>
        <v>-100.28191467756584</v>
      </c>
      <c r="BD89" s="32">
        <f>1000*(BB89/AX89)/X211</f>
        <v>-0.98122666372387468</v>
      </c>
      <c r="BE89" s="32" t="e">
        <f>1000*(BB89/AX89)/#REF!</f>
        <v>#REF!</v>
      </c>
      <c r="BF89" s="35"/>
      <c r="BG89" s="35"/>
      <c r="BH89" s="9">
        <v>43055</v>
      </c>
      <c r="BI89" s="8">
        <v>24.1</v>
      </c>
      <c r="BJ89" s="8">
        <v>33.200000000000003</v>
      </c>
      <c r="BK89" s="8">
        <v>17.516200000000001</v>
      </c>
      <c r="BL89" s="1">
        <v>4.4202000000000004</v>
      </c>
      <c r="BM89" s="1">
        <v>6.6500000000000004E-2</v>
      </c>
      <c r="BN89" s="4">
        <v>2.5142000000000002</v>
      </c>
      <c r="BO89" s="4">
        <v>0.28420000000000001</v>
      </c>
      <c r="BP89" s="9">
        <v>43082</v>
      </c>
      <c r="BQ89" s="8">
        <v>22</v>
      </c>
      <c r="BR89" s="8">
        <v>33.799999999999997</v>
      </c>
      <c r="BS89" s="8">
        <v>17.512699999999999</v>
      </c>
      <c r="BT89" s="1">
        <v>4.7439</v>
      </c>
      <c r="BU89" s="1"/>
      <c r="BV89" s="4">
        <v>2.7122999999999999</v>
      </c>
      <c r="BW89" s="9">
        <v>43084</v>
      </c>
      <c r="BX89" s="8">
        <v>22.1</v>
      </c>
      <c r="BY89" s="8">
        <v>34.1</v>
      </c>
      <c r="BZ89" s="8">
        <v>17.514099999999999</v>
      </c>
      <c r="CA89" s="1">
        <v>4.7563000000000004</v>
      </c>
      <c r="CB89" s="8">
        <v>1.24E-2</v>
      </c>
      <c r="CC89" s="9">
        <v>43116</v>
      </c>
      <c r="CD89" s="3">
        <v>22.9</v>
      </c>
      <c r="CE89" s="3">
        <v>34.799999999999997</v>
      </c>
      <c r="CF89" s="3">
        <v>17.5107</v>
      </c>
      <c r="CG89" s="2">
        <v>5.0762</v>
      </c>
      <c r="CH89" s="8">
        <v>0.31990000000000002</v>
      </c>
      <c r="CI89" s="8">
        <v>6.7257999999999996</v>
      </c>
      <c r="CJ89" s="8">
        <v>2.1017999999999999</v>
      </c>
      <c r="CK89" s="9">
        <v>43129</v>
      </c>
      <c r="CL89" s="8">
        <v>24.1</v>
      </c>
      <c r="CM89" s="8">
        <v>35.5</v>
      </c>
      <c r="CN89" s="8">
        <v>17.511800000000001</v>
      </c>
      <c r="CO89" s="8">
        <v>5.1539999999999999</v>
      </c>
      <c r="CP89" s="8">
        <v>23.9</v>
      </c>
      <c r="CQ89" s="8">
        <v>35.6</v>
      </c>
      <c r="CR89" s="8">
        <v>17.509899999999998</v>
      </c>
      <c r="CS89" s="8">
        <v>5.1422999999999996</v>
      </c>
      <c r="CT89" s="1"/>
      <c r="CU89" s="8">
        <v>-1.17E-2</v>
      </c>
      <c r="CV89" s="8">
        <v>7.7799999999999994E-2</v>
      </c>
      <c r="CW89" s="8">
        <v>1.5326</v>
      </c>
      <c r="CX89" s="8">
        <v>1.17895579067322</v>
      </c>
      <c r="CY89" s="8" t="s">
        <v>39</v>
      </c>
      <c r="CZ89" s="8" t="s">
        <v>40</v>
      </c>
      <c r="DA89" s="8" t="s">
        <v>40</v>
      </c>
      <c r="DB89" s="8" t="s">
        <v>40</v>
      </c>
      <c r="DC89" s="8" t="s">
        <v>40</v>
      </c>
      <c r="DD89" s="8" t="s">
        <v>40</v>
      </c>
      <c r="DE89" s="8" t="s">
        <v>40</v>
      </c>
      <c r="DF89" s="8" t="s">
        <v>40</v>
      </c>
      <c r="DG89" s="8" t="s">
        <v>40</v>
      </c>
      <c r="DH89" s="8" t="s">
        <v>40</v>
      </c>
      <c r="DI89" s="8" t="s">
        <v>40</v>
      </c>
      <c r="DJ89" s="8" t="s">
        <v>40</v>
      </c>
      <c r="DK89" s="8" t="s">
        <v>40</v>
      </c>
      <c r="DL89" s="8" t="s">
        <v>40</v>
      </c>
      <c r="DM89" s="8" t="s">
        <v>40</v>
      </c>
      <c r="DN89" s="8" t="s">
        <v>40</v>
      </c>
      <c r="DO89" s="8" t="s">
        <v>40</v>
      </c>
      <c r="DP89" s="8" t="s">
        <v>40</v>
      </c>
      <c r="DQ89" s="8" t="s">
        <v>40</v>
      </c>
      <c r="DR89" s="8" t="s">
        <v>40</v>
      </c>
      <c r="DS89" s="8" t="s">
        <v>40</v>
      </c>
      <c r="DT89" s="8" t="s">
        <v>40</v>
      </c>
      <c r="DU89" s="8" t="s">
        <v>40</v>
      </c>
      <c r="DV89" s="8"/>
      <c r="DW89" s="8" t="s">
        <v>40</v>
      </c>
      <c r="DX89" s="8" t="s">
        <v>40</v>
      </c>
      <c r="DY89" s="8" t="s">
        <v>40</v>
      </c>
      <c r="DZ89" s="8"/>
    </row>
    <row r="90" spans="1:130">
      <c r="A90" s="3">
        <v>224</v>
      </c>
      <c r="B90" s="3" t="s">
        <v>44</v>
      </c>
      <c r="C90" s="3" t="s">
        <v>50</v>
      </c>
      <c r="D90" s="3" t="s">
        <v>58</v>
      </c>
      <c r="E90" s="27">
        <v>42977</v>
      </c>
      <c r="F90" s="18">
        <v>23.9</v>
      </c>
      <c r="G90" s="18">
        <v>31.9</v>
      </c>
      <c r="H90" s="18">
        <v>17.521999999999998</v>
      </c>
      <c r="I90" s="17">
        <v>2.8769999999999998</v>
      </c>
      <c r="J90" s="18"/>
      <c r="K90" s="22">
        <f t="shared" si="16"/>
        <v>997.35123703333397</v>
      </c>
      <c r="L90" s="23">
        <f t="shared" si="17"/>
        <v>0.76089952447632669</v>
      </c>
      <c r="M90" s="24">
        <f t="shared" si="18"/>
        <v>-4.2248710660000004E-3</v>
      </c>
      <c r="N90" s="25">
        <f t="shared" si="12"/>
        <v>1021.3543787243402</v>
      </c>
      <c r="O90" s="26">
        <f t="shared" si="13"/>
        <v>6.4663877292241407</v>
      </c>
      <c r="P90" s="13">
        <f t="shared" si="19"/>
        <v>10.543499999999998</v>
      </c>
      <c r="AL90" s="16">
        <v>3.4239999999999999</v>
      </c>
      <c r="AM90" s="16"/>
      <c r="AN90" s="16">
        <v>3.0000000000000001E-3</v>
      </c>
      <c r="AO90" s="27">
        <v>43047</v>
      </c>
      <c r="AP90" s="28">
        <v>23.9</v>
      </c>
      <c r="AQ90" s="28">
        <v>32.799999999999997</v>
      </c>
      <c r="AR90" s="28">
        <v>15.5199</v>
      </c>
      <c r="AS90" s="16">
        <v>3.6762999999999999</v>
      </c>
      <c r="AT90" s="16"/>
      <c r="AU90" s="22">
        <f t="shared" si="20"/>
        <v>997.35123703333397</v>
      </c>
      <c r="AV90" s="23">
        <f t="shared" si="21"/>
        <v>0.76089952447632669</v>
      </c>
      <c r="AW90" s="24">
        <f t="shared" si="22"/>
        <v>-4.2248710660000004E-3</v>
      </c>
      <c r="AX90" s="25">
        <f t="shared" si="14"/>
        <v>1022.0348815368055</v>
      </c>
      <c r="AY90" s="26">
        <f t="shared" si="15"/>
        <v>8.2697805166912772</v>
      </c>
      <c r="AZ90" s="13">
        <f t="shared" si="23"/>
        <v>14.939649999999997</v>
      </c>
      <c r="BA90" s="35">
        <v>3.5087999999999999</v>
      </c>
      <c r="BB90" s="14">
        <f>AW90-X212</f>
        <v>-2.3918199146493522</v>
      </c>
      <c r="BC90" s="14">
        <f>(BB90/X212)*100</f>
        <v>-100.17695090619971</v>
      </c>
      <c r="BD90" s="32">
        <f>1000*(BB90/AX90)/X212</f>
        <v>-0.98017154517824667</v>
      </c>
      <c r="BE90" s="32" t="e">
        <f>1000*(BB90/AX90)/#REF!</f>
        <v>#REF!</v>
      </c>
      <c r="BF90" s="35"/>
      <c r="BG90" s="35"/>
      <c r="BH90" s="9">
        <v>43055</v>
      </c>
      <c r="BI90" s="8">
        <v>24.1</v>
      </c>
      <c r="BJ90" s="8">
        <v>33.200000000000003</v>
      </c>
      <c r="BK90" s="8">
        <v>17.516200000000001</v>
      </c>
      <c r="BL90" s="1">
        <v>3.7816999999999998</v>
      </c>
      <c r="BM90" s="1">
        <v>0.10539999999999999</v>
      </c>
      <c r="BN90" s="4">
        <v>3.7052</v>
      </c>
      <c r="BO90" s="4">
        <v>0.27760000000000001</v>
      </c>
      <c r="BP90" s="9">
        <v>43082</v>
      </c>
      <c r="BQ90" s="8">
        <v>22</v>
      </c>
      <c r="BR90" s="8">
        <v>33.799999999999997</v>
      </c>
      <c r="BS90" s="8">
        <v>17.512699999999999</v>
      </c>
      <c r="BT90" s="1">
        <v>4.0845000000000002</v>
      </c>
      <c r="BU90" s="1"/>
      <c r="BV90" s="4">
        <v>2.9655</v>
      </c>
      <c r="BW90" s="9">
        <v>43084</v>
      </c>
      <c r="BX90" s="8">
        <v>22.1</v>
      </c>
      <c r="BY90" s="8">
        <v>34.1</v>
      </c>
      <c r="BZ90" s="8">
        <v>17.514099999999999</v>
      </c>
      <c r="CA90" s="1">
        <v>4.1025</v>
      </c>
      <c r="CB90" s="8">
        <v>1.7999999999999999E-2</v>
      </c>
      <c r="CC90" s="9">
        <v>43116</v>
      </c>
      <c r="CD90" s="3">
        <v>22.9</v>
      </c>
      <c r="CE90" s="3">
        <v>34.799999999999997</v>
      </c>
      <c r="CF90" s="3">
        <v>17.5107</v>
      </c>
      <c r="CG90" s="2">
        <v>4.3982999999999999</v>
      </c>
      <c r="CH90" s="8">
        <v>0.29580000000000001</v>
      </c>
      <c r="CI90" s="8">
        <v>7.2102000000000004</v>
      </c>
      <c r="CJ90" s="8">
        <v>2.2532000000000001</v>
      </c>
      <c r="CK90" s="9">
        <v>43129</v>
      </c>
      <c r="CL90" s="8">
        <v>24.1</v>
      </c>
      <c r="CM90" s="8">
        <v>35.5</v>
      </c>
      <c r="CN90" s="8">
        <v>17.511800000000001</v>
      </c>
      <c r="CO90" s="8">
        <v>4.4660000000000002</v>
      </c>
      <c r="CP90" s="8">
        <v>23.9</v>
      </c>
      <c r="CQ90" s="8">
        <v>35.6</v>
      </c>
      <c r="CR90" s="8">
        <v>17.509899999999998</v>
      </c>
      <c r="CS90" s="8">
        <v>4.4539999999999997</v>
      </c>
      <c r="CT90" s="1"/>
      <c r="CU90" s="8">
        <v>-1.2E-2</v>
      </c>
      <c r="CV90" s="8">
        <v>6.7699999999999996E-2</v>
      </c>
      <c r="CW90" s="8">
        <v>1.5391999999999999</v>
      </c>
      <c r="CX90" s="8">
        <v>1.1840238973449599</v>
      </c>
      <c r="CY90" s="9">
        <v>43145</v>
      </c>
      <c r="CZ90" s="8">
        <v>28.1</v>
      </c>
      <c r="DA90" s="8">
        <v>34.9</v>
      </c>
      <c r="DB90" s="8">
        <v>17.552</v>
      </c>
      <c r="DC90" s="8">
        <v>4.4943</v>
      </c>
      <c r="DD90" s="8">
        <v>4.0300000000000002E-2</v>
      </c>
      <c r="DE90" s="8">
        <v>0.90480000000000005</v>
      </c>
      <c r="DF90" s="8">
        <v>0.5655</v>
      </c>
      <c r="DG90" s="8"/>
      <c r="DH90" s="9">
        <v>43154</v>
      </c>
      <c r="DI90" s="8">
        <v>28</v>
      </c>
      <c r="DJ90" s="8">
        <v>37.299999999999997</v>
      </c>
      <c r="DK90" s="8">
        <v>17.509699999999999</v>
      </c>
      <c r="DL90" s="8">
        <v>4.4683999999999999</v>
      </c>
      <c r="DM90" s="8">
        <v>-2.5899999999999999E-2</v>
      </c>
      <c r="DN90" s="8">
        <v>-0.57630000000000003</v>
      </c>
      <c r="DO90" s="8">
        <v>-0.64029999999999998</v>
      </c>
      <c r="DP90" s="8"/>
      <c r="DQ90" s="8" t="s">
        <v>40</v>
      </c>
      <c r="DR90" s="8" t="s">
        <v>40</v>
      </c>
      <c r="DS90" s="8" t="s">
        <v>40</v>
      </c>
      <c r="DT90" s="8" t="s">
        <v>40</v>
      </c>
      <c r="DU90" s="8" t="s">
        <v>40</v>
      </c>
      <c r="DV90" s="8"/>
      <c r="DW90" s="8" t="s">
        <v>40</v>
      </c>
      <c r="DX90" s="8" t="s">
        <v>40</v>
      </c>
      <c r="DY90" s="8" t="s">
        <v>40</v>
      </c>
      <c r="DZ90" s="8"/>
    </row>
    <row r="91" spans="1:130">
      <c r="A91" s="3">
        <v>230</v>
      </c>
      <c r="B91" s="3" t="s">
        <v>44</v>
      </c>
      <c r="C91" s="3" t="s">
        <v>50</v>
      </c>
      <c r="D91" s="3" t="s">
        <v>58</v>
      </c>
      <c r="E91" s="27">
        <v>42977</v>
      </c>
      <c r="F91" s="18">
        <v>23.9</v>
      </c>
      <c r="G91" s="18">
        <v>31.9</v>
      </c>
      <c r="H91" s="18">
        <v>17.521999999999998</v>
      </c>
      <c r="I91" s="17">
        <v>1.93</v>
      </c>
      <c r="J91" s="18"/>
      <c r="K91" s="22">
        <f t="shared" si="16"/>
        <v>997.35123703333397</v>
      </c>
      <c r="L91" s="23">
        <f t="shared" si="17"/>
        <v>0.76089952447632669</v>
      </c>
      <c r="M91" s="24">
        <f t="shared" si="18"/>
        <v>-4.2248710660000004E-3</v>
      </c>
      <c r="N91" s="25">
        <f t="shared" si="12"/>
        <v>1021.3543787243402</v>
      </c>
      <c r="O91" s="26">
        <f t="shared" si="13"/>
        <v>4.3378965302059758</v>
      </c>
      <c r="P91" s="13">
        <f t="shared" si="19"/>
        <v>5.335</v>
      </c>
      <c r="AL91" s="16">
        <v>2.1539999999999999</v>
      </c>
      <c r="AM91" s="16"/>
      <c r="AN91" s="16">
        <v>3.0000000000000001E-3</v>
      </c>
      <c r="AO91" s="27">
        <v>43047</v>
      </c>
      <c r="AP91" s="28">
        <v>23.9</v>
      </c>
      <c r="AQ91" s="28">
        <v>32.799999999999997</v>
      </c>
      <c r="AR91" s="28">
        <v>15.5199</v>
      </c>
      <c r="AS91" s="16">
        <v>2.2568000000000001</v>
      </c>
      <c r="AT91" s="16"/>
      <c r="AU91" s="22">
        <f t="shared" si="20"/>
        <v>997.35123703333397</v>
      </c>
      <c r="AV91" s="23">
        <f t="shared" si="21"/>
        <v>0.76089952447632669</v>
      </c>
      <c r="AW91" s="24">
        <f t="shared" si="22"/>
        <v>-4.2248710660000004E-3</v>
      </c>
      <c r="AX91" s="25">
        <f t="shared" si="14"/>
        <v>1022.0348815368055</v>
      </c>
      <c r="AY91" s="26">
        <f t="shared" si="15"/>
        <v>5.0766370182163794</v>
      </c>
      <c r="AZ91" s="13">
        <f t="shared" si="23"/>
        <v>7.1324000000000014</v>
      </c>
      <c r="BA91" s="35">
        <v>2.2726000000000002</v>
      </c>
      <c r="BB91" s="14">
        <f>AW91-X213</f>
        <v>-1.9494877506108184</v>
      </c>
      <c r="BC91" s="14">
        <f>(BB91/X213)*100</f>
        <v>-100.21718766704623</v>
      </c>
      <c r="BD91" s="32">
        <f>1000*(BB91/AX91)/X213</f>
        <v>-0.98056523781607563</v>
      </c>
      <c r="BE91" s="32" t="e">
        <f>1000*(BB91/AX91)/#REF!</f>
        <v>#REF!</v>
      </c>
      <c r="BF91" s="35"/>
      <c r="BG91" s="35"/>
      <c r="BH91" s="9">
        <v>43055</v>
      </c>
      <c r="BI91" s="8">
        <v>24.1</v>
      </c>
      <c r="BJ91" s="8">
        <v>33.200000000000003</v>
      </c>
      <c r="BK91" s="8">
        <v>17.516200000000001</v>
      </c>
      <c r="BL91" s="1">
        <v>2.2974999999999999</v>
      </c>
      <c r="BM91" s="1">
        <v>4.07E-2</v>
      </c>
      <c r="BN91" s="4">
        <v>2.3365</v>
      </c>
      <c r="BO91" s="4">
        <v>9.0300000000000005E-2</v>
      </c>
      <c r="BP91" s="9">
        <v>43082</v>
      </c>
      <c r="BQ91" s="8">
        <v>22</v>
      </c>
      <c r="BR91" s="8">
        <v>33.799999999999997</v>
      </c>
      <c r="BS91" s="8">
        <v>17.512699999999999</v>
      </c>
      <c r="BT91" s="1">
        <v>2.4489000000000001</v>
      </c>
      <c r="BU91" s="1"/>
      <c r="BV91" s="4">
        <v>2.4407000000000001</v>
      </c>
      <c r="BW91" s="9">
        <v>43084</v>
      </c>
      <c r="BX91" s="8">
        <v>22.1</v>
      </c>
      <c r="BY91" s="8">
        <v>34.1</v>
      </c>
      <c r="BZ91" s="8">
        <v>17.514099999999999</v>
      </c>
      <c r="CA91" s="1">
        <v>2.448</v>
      </c>
      <c r="CB91" s="8">
        <v>-8.9999999999999998E-4</v>
      </c>
      <c r="CC91" s="9">
        <v>43116</v>
      </c>
      <c r="CD91" s="3">
        <v>22.9</v>
      </c>
      <c r="CE91" s="3">
        <v>34.799999999999997</v>
      </c>
      <c r="CF91" s="3">
        <v>17.5107</v>
      </c>
      <c r="CG91" s="2">
        <v>2.6113</v>
      </c>
      <c r="CH91" s="8">
        <v>0.1633</v>
      </c>
      <c r="CI91" s="8">
        <v>6.6707999999999998</v>
      </c>
      <c r="CJ91" s="8">
        <v>2.0846</v>
      </c>
      <c r="CK91" s="9">
        <v>43129</v>
      </c>
      <c r="CL91" s="8">
        <v>24.1</v>
      </c>
      <c r="CM91" s="8">
        <v>35.5</v>
      </c>
      <c r="CN91" s="8">
        <v>17.511800000000001</v>
      </c>
      <c r="CO91" s="8">
        <v>2.6345000000000001</v>
      </c>
      <c r="CP91" s="8">
        <v>23.9</v>
      </c>
      <c r="CQ91" s="8">
        <v>35.6</v>
      </c>
      <c r="CR91" s="8">
        <v>17.509899999999998</v>
      </c>
      <c r="CS91" s="8">
        <v>2.6257000000000001</v>
      </c>
      <c r="CT91" s="1"/>
      <c r="CU91" s="8">
        <v>-8.8000000000000005E-3</v>
      </c>
      <c r="CV91" s="8">
        <v>2.3199999999999998E-2</v>
      </c>
      <c r="CW91" s="8">
        <v>0.88839999999999997</v>
      </c>
      <c r="CX91" s="8">
        <v>0.68342028285351897</v>
      </c>
      <c r="CY91" s="9">
        <v>43145</v>
      </c>
      <c r="CZ91" s="8">
        <v>28.1</v>
      </c>
      <c r="DA91" s="8">
        <v>34.9</v>
      </c>
      <c r="DB91" s="8">
        <v>17.552</v>
      </c>
      <c r="DC91" s="8">
        <v>2.6499000000000001</v>
      </c>
      <c r="DD91" s="8">
        <v>2.4199999999999999E-2</v>
      </c>
      <c r="DE91" s="8">
        <v>0.92169999999999996</v>
      </c>
      <c r="DF91" s="8">
        <v>0.57599999999999996</v>
      </c>
      <c r="DG91" s="8"/>
      <c r="DH91" s="9">
        <v>43154</v>
      </c>
      <c r="DI91" s="8">
        <v>28</v>
      </c>
      <c r="DJ91" s="8">
        <v>37.299999999999997</v>
      </c>
      <c r="DK91" s="8">
        <v>17.509699999999999</v>
      </c>
      <c r="DL91" s="8">
        <v>2.6339999999999999</v>
      </c>
      <c r="DM91" s="8">
        <v>-1.5900000000000001E-2</v>
      </c>
      <c r="DN91" s="8">
        <v>-0.6</v>
      </c>
      <c r="DO91" s="8">
        <v>-0.66669999999999996</v>
      </c>
      <c r="DP91" s="8"/>
      <c r="DQ91" s="8" t="s">
        <v>40</v>
      </c>
      <c r="DR91" s="8" t="s">
        <v>40</v>
      </c>
      <c r="DS91" s="8" t="s">
        <v>40</v>
      </c>
      <c r="DT91" s="8" t="s">
        <v>40</v>
      </c>
      <c r="DU91" s="8" t="s">
        <v>40</v>
      </c>
      <c r="DV91" s="8"/>
      <c r="DW91" s="8" t="s">
        <v>40</v>
      </c>
      <c r="DX91" s="8" t="s">
        <v>40</v>
      </c>
      <c r="DY91" s="8" t="s">
        <v>40</v>
      </c>
      <c r="DZ91" s="8"/>
    </row>
    <row r="92" spans="1:130">
      <c r="A92" s="3">
        <v>154</v>
      </c>
      <c r="B92" s="3" t="s">
        <v>45</v>
      </c>
      <c r="C92" s="3" t="s">
        <v>50</v>
      </c>
      <c r="D92" s="3" t="s">
        <v>58</v>
      </c>
      <c r="E92" s="27">
        <v>42977</v>
      </c>
      <c r="F92" s="18">
        <v>24.2</v>
      </c>
      <c r="G92" s="18">
        <v>31.7</v>
      </c>
      <c r="H92" s="18">
        <v>17.515000000000001</v>
      </c>
      <c r="I92" s="17">
        <v>2.5859999999999999</v>
      </c>
      <c r="J92" s="18"/>
      <c r="K92" s="22">
        <f t="shared" si="16"/>
        <v>997.27708768547382</v>
      </c>
      <c r="L92" s="23">
        <f t="shared" si="17"/>
        <v>0.760435858711068</v>
      </c>
      <c r="M92" s="24">
        <f t="shared" si="18"/>
        <v>-4.2180659439999997E-3</v>
      </c>
      <c r="N92" s="25">
        <f t="shared" si="12"/>
        <v>1021.1155677024707</v>
      </c>
      <c r="O92" s="26">
        <f t="shared" si="13"/>
        <v>5.8106367789284885</v>
      </c>
      <c r="P92" s="13">
        <f t="shared" si="19"/>
        <v>8.9429999999999978</v>
      </c>
      <c r="AL92" s="16">
        <v>3.1989999999999998</v>
      </c>
      <c r="AM92" s="16"/>
      <c r="AN92" s="16">
        <v>2E-3</v>
      </c>
      <c r="AO92" s="27">
        <v>43047</v>
      </c>
      <c r="AP92" s="28">
        <v>23.9</v>
      </c>
      <c r="AQ92" s="28">
        <v>32.799999999999997</v>
      </c>
      <c r="AR92" s="28">
        <v>15.5199</v>
      </c>
      <c r="AS92" s="16">
        <v>3.5291000000000001</v>
      </c>
      <c r="AT92" s="16"/>
      <c r="AU92" s="22">
        <f t="shared" si="20"/>
        <v>997.35123703333397</v>
      </c>
      <c r="AV92" s="23">
        <f t="shared" si="21"/>
        <v>0.76089952447632669</v>
      </c>
      <c r="AW92" s="24">
        <f t="shared" si="22"/>
        <v>-4.2248710660000004E-3</v>
      </c>
      <c r="AX92" s="25">
        <f t="shared" si="14"/>
        <v>1022.0348815368055</v>
      </c>
      <c r="AY92" s="26">
        <f t="shared" si="15"/>
        <v>7.9386563722914847</v>
      </c>
      <c r="AZ92" s="13">
        <f t="shared" si="23"/>
        <v>14.130050000000001</v>
      </c>
      <c r="BA92" s="35">
        <v>4.9137000000000004</v>
      </c>
      <c r="BB92" s="14">
        <f>AW92-X214</f>
        <v>-3.1567843761388392</v>
      </c>
      <c r="BC92" s="14">
        <f>(BB92/X214)*100</f>
        <v>-100.13401399907605</v>
      </c>
      <c r="BD92" s="32">
        <f>1000*(BB92/AX92)/X214</f>
        <v>-0.97975143322415081</v>
      </c>
      <c r="BE92" s="32" t="e">
        <f>1000*(BB92/AX92)/#REF!</f>
        <v>#REF!</v>
      </c>
      <c r="BF92" s="35"/>
      <c r="BG92" s="35"/>
      <c r="BH92" s="9">
        <v>43055</v>
      </c>
      <c r="BI92" s="8">
        <v>24.1</v>
      </c>
      <c r="BJ92" s="8">
        <v>33.200000000000003</v>
      </c>
      <c r="BK92" s="8">
        <v>17.516200000000001</v>
      </c>
      <c r="BL92" s="1">
        <v>3.6333000000000002</v>
      </c>
      <c r="BM92" s="1">
        <v>0.1042</v>
      </c>
      <c r="BN92" s="4">
        <v>4.8836000000000004</v>
      </c>
      <c r="BO92" s="4">
        <v>4.2599999999999999E-2</v>
      </c>
      <c r="BP92" s="9">
        <v>43082</v>
      </c>
      <c r="BQ92" s="8">
        <v>22</v>
      </c>
      <c r="BR92" s="8">
        <v>33.799999999999997</v>
      </c>
      <c r="BS92" s="8">
        <v>17.512699999999999</v>
      </c>
      <c r="BT92" s="1">
        <v>4.0045000000000002</v>
      </c>
      <c r="BU92" s="1"/>
      <c r="BV92" s="4">
        <v>3.7839</v>
      </c>
      <c r="BW92" s="9">
        <v>43084</v>
      </c>
      <c r="BX92" s="8">
        <v>22.1</v>
      </c>
      <c r="BY92" s="8">
        <v>34.1</v>
      </c>
      <c r="BZ92" s="8">
        <v>17.514099999999999</v>
      </c>
      <c r="CA92" s="1">
        <v>4.0185000000000004</v>
      </c>
      <c r="CB92" s="8">
        <v>1.4E-2</v>
      </c>
      <c r="CC92" s="9">
        <v>43116</v>
      </c>
      <c r="CD92" s="3">
        <v>22.9</v>
      </c>
      <c r="CE92" s="3">
        <v>34.799999999999997</v>
      </c>
      <c r="CF92" s="3">
        <v>17.5107</v>
      </c>
      <c r="CG92" s="2">
        <v>4.1184000000000003</v>
      </c>
      <c r="CH92" s="8">
        <v>9.9900000000000003E-2</v>
      </c>
      <c r="CI92" s="8">
        <v>2.4860000000000002</v>
      </c>
      <c r="CJ92" s="8">
        <v>0.77690000000000003</v>
      </c>
      <c r="CK92" s="9">
        <v>43129</v>
      </c>
      <c r="CL92" s="8">
        <v>24.1</v>
      </c>
      <c r="CM92" s="8">
        <v>35.5</v>
      </c>
      <c r="CN92" s="8">
        <v>17.511800000000001</v>
      </c>
      <c r="CO92" s="8">
        <v>4.1684000000000001</v>
      </c>
      <c r="CP92" s="8">
        <v>23.9</v>
      </c>
      <c r="CQ92" s="8">
        <v>35.6</v>
      </c>
      <c r="CR92" s="8">
        <v>17.509899999999998</v>
      </c>
      <c r="CS92" s="8">
        <v>4.1561000000000003</v>
      </c>
      <c r="CT92" s="1"/>
      <c r="CU92" s="8">
        <v>-1.23E-2</v>
      </c>
      <c r="CV92" s="8">
        <v>0.05</v>
      </c>
      <c r="CW92" s="8">
        <v>1.2141</v>
      </c>
      <c r="CX92" s="8">
        <v>0.93389516466439204</v>
      </c>
      <c r="CY92" s="9">
        <v>43145</v>
      </c>
      <c r="CZ92" s="8">
        <v>28.1</v>
      </c>
      <c r="DA92" s="8">
        <v>34.9</v>
      </c>
      <c r="DB92" s="8">
        <v>17.552</v>
      </c>
      <c r="DC92" s="8">
        <v>4.1664000000000003</v>
      </c>
      <c r="DD92" s="8">
        <v>1.03E-2</v>
      </c>
      <c r="DE92" s="8">
        <v>0.24779999999999999</v>
      </c>
      <c r="DF92" s="8">
        <v>0.15490000000000001</v>
      </c>
      <c r="DG92" s="8"/>
      <c r="DH92" s="9">
        <v>43154</v>
      </c>
      <c r="DI92" s="8">
        <v>28</v>
      </c>
      <c r="DJ92" s="8">
        <v>37.299999999999997</v>
      </c>
      <c r="DK92" s="8">
        <v>17.509699999999999</v>
      </c>
      <c r="DL92" s="8" t="s">
        <v>42</v>
      </c>
      <c r="DM92" s="8" t="s">
        <v>40</v>
      </c>
      <c r="DN92" s="8" t="s">
        <v>40</v>
      </c>
      <c r="DO92" s="8" t="s">
        <v>40</v>
      </c>
      <c r="DP92" s="8"/>
      <c r="DQ92" s="8" t="s">
        <v>40</v>
      </c>
      <c r="DR92" s="8" t="s">
        <v>40</v>
      </c>
      <c r="DS92" s="8" t="s">
        <v>40</v>
      </c>
      <c r="DT92" s="8" t="s">
        <v>40</v>
      </c>
      <c r="DU92" s="8" t="s">
        <v>40</v>
      </c>
      <c r="DV92" s="8"/>
      <c r="DW92" s="8" t="s">
        <v>40</v>
      </c>
      <c r="DX92" s="8" t="s">
        <v>40</v>
      </c>
      <c r="DY92" s="8" t="s">
        <v>40</v>
      </c>
      <c r="DZ92" s="8"/>
    </row>
    <row r="93" spans="1:130">
      <c r="A93" s="3">
        <v>246</v>
      </c>
      <c r="B93" s="3" t="s">
        <v>45</v>
      </c>
      <c r="C93" s="3" t="s">
        <v>50</v>
      </c>
      <c r="D93" s="3" t="s">
        <v>58</v>
      </c>
      <c r="E93" s="27">
        <v>42977</v>
      </c>
      <c r="F93" s="18">
        <v>23.9</v>
      </c>
      <c r="G93" s="18">
        <v>31.8</v>
      </c>
      <c r="H93" s="18">
        <v>17.515999999999998</v>
      </c>
      <c r="I93" s="17">
        <v>3.0019999999999998</v>
      </c>
      <c r="J93" s="18"/>
      <c r="K93" s="22">
        <f t="shared" si="16"/>
        <v>997.35123703333397</v>
      </c>
      <c r="L93" s="23">
        <f t="shared" si="17"/>
        <v>0.76089952447632669</v>
      </c>
      <c r="M93" s="24">
        <f t="shared" si="18"/>
        <v>-4.2248710660000004E-3</v>
      </c>
      <c r="N93" s="25">
        <f t="shared" si="12"/>
        <v>1021.2787876796716</v>
      </c>
      <c r="O93" s="26">
        <f t="shared" si="13"/>
        <v>6.7467166074095006</v>
      </c>
      <c r="P93" s="13">
        <f t="shared" si="19"/>
        <v>11.230999999999998</v>
      </c>
      <c r="AL93" s="16">
        <v>3.7719999999999998</v>
      </c>
      <c r="AM93" s="16"/>
      <c r="AN93" s="16">
        <v>3.0000000000000001E-3</v>
      </c>
      <c r="AO93" s="27">
        <v>43047</v>
      </c>
      <c r="AP93" s="28">
        <v>23.9</v>
      </c>
      <c r="AQ93" s="28">
        <v>32.799999999999997</v>
      </c>
      <c r="AR93" s="28">
        <v>15.5199</v>
      </c>
      <c r="AS93" s="16">
        <v>4.1067</v>
      </c>
      <c r="AT93" s="16"/>
      <c r="AU93" s="22">
        <f t="shared" si="20"/>
        <v>997.35123703333397</v>
      </c>
      <c r="AV93" s="23">
        <f t="shared" si="21"/>
        <v>0.76089952447632669</v>
      </c>
      <c r="AW93" s="24">
        <f t="shared" si="22"/>
        <v>-4.2248710660000004E-3</v>
      </c>
      <c r="AX93" s="25">
        <f t="shared" si="14"/>
        <v>1022.0348815368055</v>
      </c>
      <c r="AY93" s="26">
        <f t="shared" si="15"/>
        <v>9.2379587215124079</v>
      </c>
      <c r="AZ93" s="13">
        <f t="shared" si="23"/>
        <v>17.306849999999997</v>
      </c>
      <c r="BA93" s="35">
        <v>4.2253999999999996</v>
      </c>
      <c r="BB93" s="14">
        <f>AW93-X215</f>
        <v>-3.1570791173163721</v>
      </c>
      <c r="BC93" s="14">
        <f>(BB93/X215)*100</f>
        <v>-100.13400147092193</v>
      </c>
      <c r="BD93" s="32">
        <f>1000*(BB93/AX93)/X215</f>
        <v>-0.97975131064365639</v>
      </c>
      <c r="BE93" s="32" t="e">
        <f>1000*(BB93/AX93)/#REF!</f>
        <v>#REF!</v>
      </c>
      <c r="BF93" s="35"/>
      <c r="BG93" s="35"/>
      <c r="BH93" s="9">
        <v>43055</v>
      </c>
      <c r="BI93" s="8">
        <v>24.1</v>
      </c>
      <c r="BJ93" s="8">
        <v>33.200000000000003</v>
      </c>
      <c r="BK93" s="8">
        <v>17.516200000000001</v>
      </c>
      <c r="BL93" s="1">
        <v>4.2202000000000002</v>
      </c>
      <c r="BM93" s="1">
        <v>0.1135</v>
      </c>
      <c r="BN93" s="4">
        <v>4.7401999999999997</v>
      </c>
      <c r="BO93" s="4">
        <v>0.72809999999999997</v>
      </c>
      <c r="BP93" s="9">
        <v>43082</v>
      </c>
      <c r="BQ93" s="8">
        <v>22</v>
      </c>
      <c r="BR93" s="8">
        <v>33.799999999999997</v>
      </c>
      <c r="BS93" s="8">
        <v>17.512699999999999</v>
      </c>
      <c r="BT93" s="1">
        <v>4.4713000000000003</v>
      </c>
      <c r="BU93" s="1"/>
      <c r="BV93" s="4">
        <v>2.2037</v>
      </c>
      <c r="BW93" s="9">
        <v>43084</v>
      </c>
      <c r="BX93" s="8">
        <v>22.1</v>
      </c>
      <c r="BY93" s="8">
        <v>34.1</v>
      </c>
      <c r="BZ93" s="8">
        <v>17.514099999999999</v>
      </c>
      <c r="CA93" s="1">
        <v>4.4622000000000002</v>
      </c>
      <c r="CB93" s="8">
        <v>-9.1000000000000004E-3</v>
      </c>
      <c r="CC93" s="9">
        <v>43116</v>
      </c>
      <c r="CD93" s="3">
        <v>22.9</v>
      </c>
      <c r="CE93" s="3">
        <v>34.799999999999997</v>
      </c>
      <c r="CF93" s="3">
        <v>17.5107</v>
      </c>
      <c r="CG93" s="2">
        <v>4.5011999999999999</v>
      </c>
      <c r="CH93" s="8">
        <v>3.9E-2</v>
      </c>
      <c r="CI93" s="8">
        <v>0.874</v>
      </c>
      <c r="CJ93" s="8">
        <v>0.27310000000000001</v>
      </c>
      <c r="CK93" s="9">
        <v>43129</v>
      </c>
      <c r="CL93" s="8">
        <v>24.1</v>
      </c>
      <c r="CM93" s="8">
        <v>35.5</v>
      </c>
      <c r="CN93" s="8">
        <v>17.511800000000001</v>
      </c>
      <c r="CO93" s="8">
        <v>4.5041000000000002</v>
      </c>
      <c r="CP93" s="8">
        <v>23.9</v>
      </c>
      <c r="CQ93" s="8">
        <v>35.6</v>
      </c>
      <c r="CR93" s="8">
        <v>17.509899999999998</v>
      </c>
      <c r="CS93" s="8">
        <v>2.4813999999999998</v>
      </c>
      <c r="CT93" s="8" t="s">
        <v>60</v>
      </c>
      <c r="CU93" s="8">
        <v>-2.0226999999999999</v>
      </c>
      <c r="CV93" s="8">
        <v>2.8999999999999998E-3</v>
      </c>
      <c r="CW93" s="8">
        <v>6.4399999999999999E-2</v>
      </c>
      <c r="CX93" s="8">
        <v>4.9559433723662998E-2</v>
      </c>
      <c r="CY93" s="8" t="s">
        <v>39</v>
      </c>
      <c r="CZ93" s="8" t="s">
        <v>40</v>
      </c>
      <c r="DA93" s="8" t="s">
        <v>40</v>
      </c>
      <c r="DB93" s="8" t="s">
        <v>40</v>
      </c>
      <c r="DC93" s="8" t="s">
        <v>40</v>
      </c>
      <c r="DD93" s="8" t="s">
        <v>40</v>
      </c>
      <c r="DE93" s="8" t="s">
        <v>40</v>
      </c>
      <c r="DF93" s="8" t="s">
        <v>40</v>
      </c>
      <c r="DG93" s="8" t="s">
        <v>40</v>
      </c>
      <c r="DH93" s="8" t="s">
        <v>40</v>
      </c>
      <c r="DI93" s="8" t="s">
        <v>40</v>
      </c>
      <c r="DJ93" s="8" t="s">
        <v>40</v>
      </c>
      <c r="DK93" s="8" t="s">
        <v>40</v>
      </c>
      <c r="DL93" s="8" t="s">
        <v>40</v>
      </c>
      <c r="DM93" s="8" t="s">
        <v>40</v>
      </c>
      <c r="DN93" s="8" t="s">
        <v>40</v>
      </c>
      <c r="DO93" s="8" t="s">
        <v>40</v>
      </c>
      <c r="DP93" s="8" t="s">
        <v>40</v>
      </c>
      <c r="DQ93" s="8" t="s">
        <v>40</v>
      </c>
      <c r="DR93" s="8" t="s">
        <v>40</v>
      </c>
      <c r="DS93" s="8" t="s">
        <v>40</v>
      </c>
      <c r="DT93" s="8" t="s">
        <v>40</v>
      </c>
      <c r="DU93" s="8" t="s">
        <v>40</v>
      </c>
      <c r="DV93" s="8"/>
      <c r="DW93" s="8" t="s">
        <v>40</v>
      </c>
      <c r="DX93" s="8" t="s">
        <v>40</v>
      </c>
      <c r="DY93" s="8" t="s">
        <v>40</v>
      </c>
      <c r="DZ93" s="8"/>
    </row>
    <row r="94" spans="1:130">
      <c r="A94" s="3">
        <v>299</v>
      </c>
      <c r="B94" s="3" t="s">
        <v>45</v>
      </c>
      <c r="C94" s="3" t="s">
        <v>50</v>
      </c>
      <c r="D94" s="3" t="s">
        <v>58</v>
      </c>
      <c r="E94" s="27">
        <v>42977</v>
      </c>
      <c r="F94" s="18">
        <v>23.7</v>
      </c>
      <c r="G94" s="18">
        <v>31</v>
      </c>
      <c r="H94" s="18">
        <v>17.527000000000001</v>
      </c>
      <c r="I94" s="17">
        <v>0.58399999999999996</v>
      </c>
      <c r="J94" s="18"/>
      <c r="K94" s="22">
        <f t="shared" si="16"/>
        <v>997.40018425598942</v>
      </c>
      <c r="L94" s="23">
        <f t="shared" si="17"/>
        <v>0.76121220240660681</v>
      </c>
      <c r="M94" s="24">
        <f t="shared" si="18"/>
        <v>-4.2295732740000001E-3</v>
      </c>
      <c r="N94" s="25">
        <f t="shared" si="12"/>
        <v>1020.7320327829005</v>
      </c>
      <c r="O94" s="26">
        <f t="shared" si="13"/>
        <v>1.3116099286172263</v>
      </c>
      <c r="P94" s="13">
        <f t="shared" si="19"/>
        <v>-2.0680000000000005</v>
      </c>
      <c r="AL94" s="16">
        <v>0.64500000000000002</v>
      </c>
      <c r="AM94" s="16"/>
      <c r="AN94" s="16">
        <v>0</v>
      </c>
      <c r="AO94" s="27">
        <v>43047</v>
      </c>
      <c r="AP94" s="28">
        <v>23.9</v>
      </c>
      <c r="AQ94" s="28">
        <v>32.799999999999997</v>
      </c>
      <c r="AR94" s="28">
        <v>15.5199</v>
      </c>
      <c r="AS94" s="16">
        <v>0.68769999999999998</v>
      </c>
      <c r="AT94" s="16"/>
      <c r="AU94" s="22">
        <f t="shared" si="20"/>
        <v>997.35123703333397</v>
      </c>
      <c r="AV94" s="23">
        <f t="shared" si="21"/>
        <v>0.76089952447632669</v>
      </c>
      <c r="AW94" s="24">
        <f t="shared" si="22"/>
        <v>-4.2248710660000004E-3</v>
      </c>
      <c r="AX94" s="25">
        <f t="shared" si="14"/>
        <v>1022.0348815368055</v>
      </c>
      <c r="AY94" s="26">
        <f t="shared" si="15"/>
        <v>1.5469706121177789</v>
      </c>
      <c r="AZ94" s="13">
        <f t="shared" si="23"/>
        <v>-1.4976500000000001</v>
      </c>
      <c r="BA94" s="35">
        <v>3.1524999999999999</v>
      </c>
      <c r="BB94" s="14">
        <f>AW94-X216</f>
        <v>1.3536576454219447</v>
      </c>
      <c r="BC94" s="14">
        <f>(BB94/X216)*100</f>
        <v>-99.688863284216424</v>
      </c>
      <c r="BD94" s="32">
        <f>1000*(BB94/AX94)/X216</f>
        <v>-0.97539589973990948</v>
      </c>
      <c r="BE94" s="32" t="e">
        <f>1000*(BB94/AX94)/#REF!</f>
        <v>#REF!</v>
      </c>
      <c r="BF94" s="35"/>
      <c r="BG94" s="35"/>
      <c r="BH94" s="9">
        <v>43055</v>
      </c>
      <c r="BI94" s="8">
        <v>24.1</v>
      </c>
      <c r="BJ94" s="8">
        <v>33.200000000000003</v>
      </c>
      <c r="BK94" s="8">
        <v>17.516200000000001</v>
      </c>
      <c r="BL94" s="1">
        <v>0.71</v>
      </c>
      <c r="BM94" s="1">
        <v>2.23E-2</v>
      </c>
      <c r="BN94" s="4">
        <v>2.6421000000000001</v>
      </c>
      <c r="BO94" s="4">
        <v>0.7218</v>
      </c>
      <c r="BP94" s="9">
        <v>43082</v>
      </c>
      <c r="BQ94" s="8">
        <v>22</v>
      </c>
      <c r="BR94" s="8">
        <v>33.799999999999997</v>
      </c>
      <c r="BS94" s="8">
        <v>17.512699999999999</v>
      </c>
      <c r="BT94" s="1">
        <v>0.74690000000000001</v>
      </c>
      <c r="BU94" s="1"/>
      <c r="BV94" s="4">
        <v>1.9249000000000001</v>
      </c>
      <c r="BW94" s="9">
        <v>43084</v>
      </c>
      <c r="BX94" s="8">
        <v>22.1</v>
      </c>
      <c r="BY94" s="8">
        <v>34.1</v>
      </c>
      <c r="BZ94" s="8">
        <v>17.514099999999999</v>
      </c>
      <c r="CA94" s="1">
        <v>0.74299999999999999</v>
      </c>
      <c r="CB94" s="8">
        <v>-3.8999999999999998E-3</v>
      </c>
      <c r="CC94" s="9">
        <v>43116</v>
      </c>
      <c r="CD94" s="3">
        <v>22.9</v>
      </c>
      <c r="CE94" s="3">
        <v>34.799999999999997</v>
      </c>
      <c r="CF94" s="3">
        <v>17.5107</v>
      </c>
      <c r="CG94" s="2">
        <v>0.78190000000000004</v>
      </c>
      <c r="CH94" s="8">
        <v>3.8899999999999997E-2</v>
      </c>
      <c r="CI94" s="8">
        <v>5.2355</v>
      </c>
      <c r="CJ94" s="8">
        <v>1.6361000000000001</v>
      </c>
      <c r="CK94" s="9">
        <v>43129</v>
      </c>
      <c r="CL94" s="8">
        <v>24.1</v>
      </c>
      <c r="CM94" s="8">
        <v>35.5</v>
      </c>
      <c r="CN94" s="8">
        <v>17.511800000000001</v>
      </c>
      <c r="CO94" s="8">
        <v>0.77449999999999997</v>
      </c>
      <c r="CP94" s="8">
        <v>23.9</v>
      </c>
      <c r="CQ94" s="8">
        <v>35.6</v>
      </c>
      <c r="CR94" s="8">
        <v>17.509899999999998</v>
      </c>
      <c r="CS94" s="8">
        <v>0.76500000000000001</v>
      </c>
      <c r="CT94" s="1"/>
      <c r="CU94" s="8">
        <v>-9.4999999999999998E-3</v>
      </c>
      <c r="CV94" s="8">
        <v>-7.4000000000000003E-3</v>
      </c>
      <c r="CW94" s="8">
        <v>-0.94640000000000002</v>
      </c>
      <c r="CX94" s="8">
        <v>-0.728009680561154</v>
      </c>
      <c r="CY94" s="9">
        <v>43145</v>
      </c>
      <c r="CZ94" s="8">
        <v>28.1</v>
      </c>
      <c r="DA94" s="8">
        <v>34.9</v>
      </c>
      <c r="DB94" s="8">
        <v>17.552</v>
      </c>
      <c r="DC94" s="8">
        <v>0.77039999999999997</v>
      </c>
      <c r="DD94" s="8">
        <v>5.4000000000000003E-3</v>
      </c>
      <c r="DE94" s="8">
        <v>0.70589999999999997</v>
      </c>
      <c r="DF94" s="8">
        <v>0.44119999999999998</v>
      </c>
      <c r="DG94" s="8"/>
      <c r="DH94" s="9">
        <v>43154</v>
      </c>
      <c r="DI94" s="8">
        <v>28</v>
      </c>
      <c r="DJ94" s="8">
        <v>37.299999999999997</v>
      </c>
      <c r="DK94" s="8">
        <v>17.509699999999999</v>
      </c>
      <c r="DL94" s="8" t="s">
        <v>42</v>
      </c>
      <c r="DM94" s="8" t="s">
        <v>40</v>
      </c>
      <c r="DN94" s="8" t="s">
        <v>40</v>
      </c>
      <c r="DO94" s="8" t="s">
        <v>40</v>
      </c>
      <c r="DP94" s="8"/>
      <c r="DQ94" s="8" t="s">
        <v>40</v>
      </c>
      <c r="DR94" s="8" t="s">
        <v>40</v>
      </c>
      <c r="DS94" s="8" t="s">
        <v>40</v>
      </c>
      <c r="DT94" s="8" t="s">
        <v>40</v>
      </c>
      <c r="DU94" s="8" t="s">
        <v>40</v>
      </c>
      <c r="DV94" s="8"/>
      <c r="DW94" s="8" t="s">
        <v>40</v>
      </c>
      <c r="DX94" s="8" t="s">
        <v>40</v>
      </c>
      <c r="DY94" s="8" t="s">
        <v>40</v>
      </c>
      <c r="DZ94" s="8"/>
    </row>
    <row r="95" spans="1:130">
      <c r="A95" s="3">
        <v>167</v>
      </c>
      <c r="B95" s="3" t="s">
        <v>46</v>
      </c>
      <c r="C95" s="3" t="s">
        <v>50</v>
      </c>
      <c r="D95" s="3" t="s">
        <v>58</v>
      </c>
      <c r="E95" s="27">
        <v>42977</v>
      </c>
      <c r="F95" s="18">
        <v>24</v>
      </c>
      <c r="G95" s="18">
        <v>31.9</v>
      </c>
      <c r="H95" s="18">
        <v>17.516999999999999</v>
      </c>
      <c r="I95" s="17">
        <v>2.7770000000000001</v>
      </c>
      <c r="J95" s="18"/>
      <c r="K95" s="22">
        <f t="shared" si="16"/>
        <v>997.32661753089724</v>
      </c>
      <c r="L95" s="23">
        <f t="shared" si="17"/>
        <v>0.76074425760000008</v>
      </c>
      <c r="M95" s="24">
        <f t="shared" si="18"/>
        <v>-4.2225696E-3</v>
      </c>
      <c r="N95" s="25">
        <f t="shared" si="12"/>
        <v>1021.3252208670636</v>
      </c>
      <c r="O95" s="26">
        <f t="shared" si="13"/>
        <v>6.2414039496998965</v>
      </c>
      <c r="P95" s="13">
        <f t="shared" si="19"/>
        <v>9.9935000000000009</v>
      </c>
      <c r="AL95" s="16">
        <v>3.4159999999999999</v>
      </c>
      <c r="AM95" s="16"/>
      <c r="AN95" s="16">
        <v>-1.4E-2</v>
      </c>
      <c r="AO95" s="27">
        <v>43047</v>
      </c>
      <c r="AP95" s="28">
        <v>23.9</v>
      </c>
      <c r="AQ95" s="28">
        <v>32.799999999999997</v>
      </c>
      <c r="AR95" s="28">
        <v>15.5199</v>
      </c>
      <c r="AS95" s="16">
        <v>3.7012</v>
      </c>
      <c r="AT95" s="16"/>
      <c r="AU95" s="22">
        <f t="shared" si="20"/>
        <v>997.35123703333397</v>
      </c>
      <c r="AV95" s="23">
        <f t="shared" si="21"/>
        <v>0.76089952447632669</v>
      </c>
      <c r="AW95" s="24">
        <f t="shared" si="22"/>
        <v>-4.2248710660000004E-3</v>
      </c>
      <c r="AX95" s="25">
        <f t="shared" si="14"/>
        <v>1022.0348815368055</v>
      </c>
      <c r="AY95" s="26">
        <f t="shared" si="15"/>
        <v>8.3257926851393389</v>
      </c>
      <c r="AZ95" s="13">
        <f t="shared" si="23"/>
        <v>15.076599999999999</v>
      </c>
      <c r="BA95" s="35">
        <v>3.9756999999999998</v>
      </c>
      <c r="BB95" s="14">
        <f>AW95-X217</f>
        <v>-2.8679634010892019</v>
      </c>
      <c r="BC95" s="14">
        <f>(BB95/X217)*100</f>
        <v>-100.14752991663542</v>
      </c>
      <c r="BD95" s="32">
        <f>1000*(BB95/AX95)/X217</f>
        <v>-0.97988367839311286</v>
      </c>
      <c r="BE95" s="32" t="e">
        <f>1000*(BB95/AX95)/#REF!</f>
        <v>#REF!</v>
      </c>
      <c r="BF95" s="35"/>
      <c r="BG95" s="35"/>
      <c r="BH95" s="9">
        <v>43055</v>
      </c>
      <c r="BI95" s="8">
        <v>24.1</v>
      </c>
      <c r="BJ95" s="8">
        <v>33.200000000000003</v>
      </c>
      <c r="BK95" s="8">
        <v>17.516200000000001</v>
      </c>
      <c r="BL95" s="1">
        <v>3.7757000000000001</v>
      </c>
      <c r="BM95" s="1">
        <v>7.4499999999999997E-2</v>
      </c>
      <c r="BN95" s="4">
        <v>4.2843999999999998</v>
      </c>
      <c r="BO95" s="4">
        <v>0.43659999999999999</v>
      </c>
      <c r="BP95" s="9">
        <v>43082</v>
      </c>
      <c r="BQ95" s="8">
        <v>22</v>
      </c>
      <c r="BR95" s="8">
        <v>33.799999999999997</v>
      </c>
      <c r="BS95" s="8">
        <v>17.512699999999999</v>
      </c>
      <c r="BT95" s="1">
        <v>4.0008999999999997</v>
      </c>
      <c r="BU95" s="1"/>
      <c r="BV95" s="4">
        <v>2.2090999999999998</v>
      </c>
      <c r="BW95" s="9">
        <v>43084</v>
      </c>
      <c r="BX95" s="8">
        <v>22.1</v>
      </c>
      <c r="BY95" s="8">
        <v>34.1</v>
      </c>
      <c r="BZ95" s="8">
        <v>17.514099999999999</v>
      </c>
      <c r="CA95" s="1">
        <v>3.9948999999999999</v>
      </c>
      <c r="CB95" s="8">
        <v>-6.0000000000000001E-3</v>
      </c>
      <c r="CC95" s="9">
        <v>43116</v>
      </c>
      <c r="CD95" s="3">
        <v>22.9</v>
      </c>
      <c r="CE95" s="3">
        <v>34.799999999999997</v>
      </c>
      <c r="CF95" s="3">
        <v>17.5107</v>
      </c>
      <c r="CG95" s="2">
        <v>4.0895000000000001</v>
      </c>
      <c r="CH95" s="8">
        <v>9.4600000000000004E-2</v>
      </c>
      <c r="CI95" s="8">
        <v>2.3679999999999999</v>
      </c>
      <c r="CJ95" s="8">
        <v>0.74</v>
      </c>
      <c r="CK95" s="8" t="s">
        <v>61</v>
      </c>
      <c r="CL95" s="8" t="s">
        <v>40</v>
      </c>
      <c r="CM95" s="8" t="s">
        <v>40</v>
      </c>
      <c r="CN95" s="8" t="s">
        <v>40</v>
      </c>
      <c r="CO95" s="8" t="s">
        <v>40</v>
      </c>
      <c r="CP95" s="8" t="s">
        <v>40</v>
      </c>
      <c r="CQ95" s="8" t="s">
        <v>40</v>
      </c>
      <c r="CR95" s="8" t="s">
        <v>40</v>
      </c>
      <c r="CS95" s="8" t="s">
        <v>40</v>
      </c>
      <c r="CT95" s="8" t="s">
        <v>40</v>
      </c>
      <c r="CU95" s="8" t="s">
        <v>40</v>
      </c>
      <c r="CV95" s="8" t="s">
        <v>40</v>
      </c>
      <c r="CW95" s="8" t="s">
        <v>40</v>
      </c>
      <c r="CX95" s="8" t="s">
        <v>40</v>
      </c>
      <c r="CY95" s="8" t="s">
        <v>40</v>
      </c>
      <c r="CZ95" s="8" t="s">
        <v>40</v>
      </c>
      <c r="DA95" s="8" t="s">
        <v>40</v>
      </c>
      <c r="DB95" s="8" t="s">
        <v>40</v>
      </c>
      <c r="DC95" s="8" t="s">
        <v>40</v>
      </c>
      <c r="DD95" s="8" t="s">
        <v>40</v>
      </c>
      <c r="DE95" s="8" t="s">
        <v>40</v>
      </c>
      <c r="DF95" s="8" t="s">
        <v>40</v>
      </c>
      <c r="DG95" s="8"/>
      <c r="DH95" s="8" t="s">
        <v>40</v>
      </c>
      <c r="DI95" s="8" t="s">
        <v>40</v>
      </c>
      <c r="DJ95" s="8" t="s">
        <v>40</v>
      </c>
      <c r="DK95" s="8" t="s">
        <v>40</v>
      </c>
      <c r="DL95" s="8" t="s">
        <v>40</v>
      </c>
      <c r="DM95" s="8" t="s">
        <v>40</v>
      </c>
      <c r="DN95" s="8" t="s">
        <v>40</v>
      </c>
      <c r="DO95" s="8" t="s">
        <v>40</v>
      </c>
      <c r="DP95" s="8"/>
      <c r="DQ95" s="8" t="s">
        <v>40</v>
      </c>
      <c r="DR95" s="8" t="s">
        <v>40</v>
      </c>
      <c r="DS95" s="8" t="s">
        <v>40</v>
      </c>
      <c r="DT95" s="8" t="s">
        <v>40</v>
      </c>
      <c r="DU95" s="8" t="s">
        <v>40</v>
      </c>
      <c r="DV95" s="8"/>
      <c r="DW95" s="8" t="s">
        <v>40</v>
      </c>
      <c r="DX95" s="8" t="s">
        <v>40</v>
      </c>
      <c r="DY95" s="8" t="s">
        <v>40</v>
      </c>
      <c r="DZ95" s="8"/>
    </row>
    <row r="96" spans="1:130">
      <c r="A96" s="3">
        <v>174</v>
      </c>
      <c r="B96" s="3" t="s">
        <v>46</v>
      </c>
      <c r="C96" s="3" t="s">
        <v>50</v>
      </c>
      <c r="D96" s="3" t="s">
        <v>58</v>
      </c>
      <c r="E96" s="27">
        <v>42977</v>
      </c>
      <c r="F96" s="18">
        <v>24</v>
      </c>
      <c r="G96" s="18">
        <v>31.6</v>
      </c>
      <c r="H96" s="18">
        <v>17.515000000000001</v>
      </c>
      <c r="I96" s="17">
        <v>2.222</v>
      </c>
      <c r="J96" s="18"/>
      <c r="K96" s="22">
        <f t="shared" si="16"/>
        <v>997.32661753089724</v>
      </c>
      <c r="L96" s="23">
        <f t="shared" si="17"/>
        <v>0.76074425760000008</v>
      </c>
      <c r="M96" s="24">
        <f t="shared" si="18"/>
        <v>-4.2225696E-3</v>
      </c>
      <c r="N96" s="25">
        <f t="shared" si="12"/>
        <v>1021.0985005999307</v>
      </c>
      <c r="O96" s="26">
        <f t="shared" si="13"/>
        <v>4.9926395335644616</v>
      </c>
      <c r="P96" s="13">
        <f t="shared" si="19"/>
        <v>6.9409999999999998</v>
      </c>
      <c r="AL96" s="16">
        <v>2.7250000000000001</v>
      </c>
      <c r="AM96" s="16"/>
      <c r="AN96" s="16">
        <v>1.7999999999999999E-2</v>
      </c>
      <c r="AO96" s="27">
        <v>43047</v>
      </c>
      <c r="AP96" s="28">
        <v>23.9</v>
      </c>
      <c r="AQ96" s="28">
        <v>32.799999999999997</v>
      </c>
      <c r="AR96" s="28">
        <v>15.5199</v>
      </c>
      <c r="AS96" s="16">
        <v>2.9514</v>
      </c>
      <c r="AT96" s="16"/>
      <c r="AU96" s="22">
        <f t="shared" si="20"/>
        <v>997.35123703333397</v>
      </c>
      <c r="AV96" s="23">
        <f t="shared" si="21"/>
        <v>0.76089952447632669</v>
      </c>
      <c r="AW96" s="24">
        <f t="shared" si="22"/>
        <v>-4.2248710660000004E-3</v>
      </c>
      <c r="AX96" s="25">
        <f t="shared" si="14"/>
        <v>1022.0348815368055</v>
      </c>
      <c r="AY96" s="26">
        <f t="shared" si="15"/>
        <v>6.6391290746028977</v>
      </c>
      <c r="AZ96" s="13">
        <f t="shared" si="23"/>
        <v>10.9527</v>
      </c>
      <c r="BA96" s="35">
        <v>3.9563000000000001</v>
      </c>
      <c r="BB96" s="14">
        <f>AW96-X218</f>
        <v>-3.4455382798335572</v>
      </c>
      <c r="BC96" s="14">
        <f>(BB96/X218)*100</f>
        <v>-100.1227691455023</v>
      </c>
      <c r="BD96" s="32">
        <f>1000*(BB96/AX96)/X218</f>
        <v>-0.97964140905788344</v>
      </c>
      <c r="BE96" s="32" t="e">
        <f>1000*(BB96/AX96)/#REF!</f>
        <v>#REF!</v>
      </c>
      <c r="BF96" s="35"/>
      <c r="BG96" s="35"/>
      <c r="BH96" s="9">
        <v>43055</v>
      </c>
      <c r="BI96" s="8">
        <v>24.1</v>
      </c>
      <c r="BJ96" s="8">
        <v>33.200000000000003</v>
      </c>
      <c r="BK96" s="8">
        <v>17.516200000000001</v>
      </c>
      <c r="BL96" s="1">
        <v>3.0169999999999999</v>
      </c>
      <c r="BM96" s="1">
        <v>6.5600000000000006E-2</v>
      </c>
      <c r="BN96" s="4">
        <v>4.3707000000000003</v>
      </c>
      <c r="BO96" s="4">
        <v>0.58609999999999995</v>
      </c>
      <c r="BP96" s="9">
        <v>43082</v>
      </c>
      <c r="BQ96" s="8">
        <v>22</v>
      </c>
      <c r="BR96" s="8">
        <v>33.799999999999997</v>
      </c>
      <c r="BS96" s="8">
        <v>17.512699999999999</v>
      </c>
      <c r="BT96" s="1">
        <v>3.2235999999999998</v>
      </c>
      <c r="BU96" s="1"/>
      <c r="BV96" s="4">
        <v>2.5362</v>
      </c>
      <c r="BW96" s="9">
        <v>43084</v>
      </c>
      <c r="BX96" s="8">
        <v>22.1</v>
      </c>
      <c r="BY96" s="8">
        <v>34.1</v>
      </c>
      <c r="BZ96" s="8">
        <v>17.514099999999999</v>
      </c>
      <c r="CA96" s="1">
        <v>3.2178</v>
      </c>
      <c r="CB96" s="8">
        <v>-5.7999999999999996E-3</v>
      </c>
      <c r="CC96" s="9">
        <v>43116</v>
      </c>
      <c r="CD96" s="3">
        <v>22.9</v>
      </c>
      <c r="CE96" s="3">
        <v>34.799999999999997</v>
      </c>
      <c r="CF96" s="3">
        <v>17.5107</v>
      </c>
      <c r="CG96" s="2">
        <v>3.2972999999999999</v>
      </c>
      <c r="CH96" s="8">
        <v>7.9500000000000001E-2</v>
      </c>
      <c r="CI96" s="8">
        <v>2.4706000000000001</v>
      </c>
      <c r="CJ96" s="8">
        <v>0.77210000000000001</v>
      </c>
      <c r="CK96" s="9">
        <v>43129</v>
      </c>
      <c r="CL96" s="8">
        <v>23.6</v>
      </c>
      <c r="CM96" s="8">
        <v>35.6</v>
      </c>
      <c r="CN96" s="8">
        <v>17.508299999999998</v>
      </c>
      <c r="CO96" s="8">
        <v>3.2566999999999999</v>
      </c>
      <c r="CP96" s="8">
        <v>23.6</v>
      </c>
      <c r="CQ96" s="8">
        <v>35.6</v>
      </c>
      <c r="CR96" s="8">
        <v>17.508299999999998</v>
      </c>
      <c r="CS96" s="8">
        <v>3.2374999999999998</v>
      </c>
      <c r="CT96" s="1" t="s">
        <v>62</v>
      </c>
      <c r="CU96" s="8">
        <v>-1.9199999999999998E-2</v>
      </c>
      <c r="CV96" s="8">
        <v>-4.0599999999999997E-2</v>
      </c>
      <c r="CW96" s="8">
        <v>-1.2313000000000001</v>
      </c>
      <c r="CX96" s="8">
        <v>-0.94716189702997</v>
      </c>
      <c r="CY96" s="9">
        <v>43145</v>
      </c>
      <c r="CZ96" s="8">
        <v>28.1</v>
      </c>
      <c r="DA96" s="8">
        <v>34.9</v>
      </c>
      <c r="DB96" s="8">
        <v>17.552</v>
      </c>
      <c r="DC96" s="8">
        <v>2.5950000000000002</v>
      </c>
      <c r="DD96" s="8" t="s">
        <v>40</v>
      </c>
      <c r="DE96" s="8" t="s">
        <v>40</v>
      </c>
      <c r="DF96" s="8" t="s">
        <v>40</v>
      </c>
      <c r="DG96" s="8" t="s">
        <v>63</v>
      </c>
      <c r="DH96" s="9">
        <v>43154</v>
      </c>
      <c r="DI96" s="8">
        <v>28</v>
      </c>
      <c r="DJ96" s="8">
        <v>37.299999999999997</v>
      </c>
      <c r="DK96" s="8">
        <v>17.509699999999999</v>
      </c>
      <c r="DL96" s="8" t="s">
        <v>42</v>
      </c>
      <c r="DM96" s="8" t="s">
        <v>40</v>
      </c>
      <c r="DN96" s="8" t="s">
        <v>40</v>
      </c>
      <c r="DO96" s="8" t="s">
        <v>40</v>
      </c>
      <c r="DP96" s="8"/>
      <c r="DQ96" s="8" t="s">
        <v>40</v>
      </c>
      <c r="DR96" s="8" t="s">
        <v>40</v>
      </c>
      <c r="DS96" s="8" t="s">
        <v>40</v>
      </c>
      <c r="DT96" s="8" t="s">
        <v>40</v>
      </c>
      <c r="DU96" s="8" t="s">
        <v>40</v>
      </c>
      <c r="DV96" s="8"/>
      <c r="DW96" s="8" t="s">
        <v>40</v>
      </c>
      <c r="DX96" s="8" t="s">
        <v>40</v>
      </c>
      <c r="DY96" s="8" t="s">
        <v>40</v>
      </c>
      <c r="DZ96" s="8"/>
    </row>
    <row r="97" spans="1:130">
      <c r="A97" s="3">
        <v>265</v>
      </c>
      <c r="B97" s="3" t="s">
        <v>46</v>
      </c>
      <c r="C97" s="3" t="s">
        <v>50</v>
      </c>
      <c r="D97" s="3" t="s">
        <v>58</v>
      </c>
      <c r="E97" s="27">
        <v>42977</v>
      </c>
      <c r="F97" s="18">
        <v>23.7</v>
      </c>
      <c r="G97" s="18">
        <v>31.7</v>
      </c>
      <c r="H97" s="18">
        <v>17.521999999999998</v>
      </c>
      <c r="I97" s="17">
        <v>3.1709999999999998</v>
      </c>
      <c r="J97" s="18"/>
      <c r="K97" s="22">
        <f t="shared" si="16"/>
        <v>997.40018425598942</v>
      </c>
      <c r="L97" s="23">
        <f t="shared" si="17"/>
        <v>0.76121220240660681</v>
      </c>
      <c r="M97" s="24">
        <f t="shared" si="18"/>
        <v>-4.2295732740000001E-3</v>
      </c>
      <c r="N97" s="25">
        <f t="shared" si="12"/>
        <v>1021.2612205430163</v>
      </c>
      <c r="O97" s="26">
        <f t="shared" si="13"/>
        <v>7.1263755258664272</v>
      </c>
      <c r="P97" s="13">
        <f t="shared" si="19"/>
        <v>12.160499999999999</v>
      </c>
      <c r="AL97" s="16">
        <v>3.52</v>
      </c>
      <c r="AM97" s="16"/>
      <c r="AN97" s="16">
        <v>2E-3</v>
      </c>
      <c r="AO97" s="27">
        <v>43047</v>
      </c>
      <c r="AP97" s="28">
        <v>23.9</v>
      </c>
      <c r="AQ97" s="28">
        <v>32.799999999999997</v>
      </c>
      <c r="AR97" s="28">
        <v>15.5199</v>
      </c>
      <c r="AS97" s="16">
        <v>3.7227000000000001</v>
      </c>
      <c r="AT97" s="16"/>
      <c r="AU97" s="22">
        <f t="shared" si="20"/>
        <v>997.35123703333397</v>
      </c>
      <c r="AV97" s="23">
        <f t="shared" si="21"/>
        <v>0.76089952447632669</v>
      </c>
      <c r="AW97" s="24">
        <f t="shared" si="22"/>
        <v>-4.2248710660000004E-3</v>
      </c>
      <c r="AX97" s="25">
        <f t="shared" si="14"/>
        <v>1022.0348815368055</v>
      </c>
      <c r="AY97" s="26">
        <f t="shared" si="15"/>
        <v>8.3741566056868635</v>
      </c>
      <c r="AZ97" s="13">
        <f t="shared" si="23"/>
        <v>15.194849999999999</v>
      </c>
      <c r="BA97" s="35">
        <v>2.7422</v>
      </c>
      <c r="BB97" s="14">
        <f>AW97-X219</f>
        <v>-1.3249413887187251</v>
      </c>
      <c r="BC97" s="14">
        <f>(BB97/X219)*100</f>
        <v>-100.31989234703514</v>
      </c>
      <c r="BD97" s="32">
        <f>1000*(BB97/AX97)/X219</f>
        <v>-0.9815701416784024</v>
      </c>
      <c r="BE97" s="32" t="e">
        <f>1000*(BB97/AX97)/#REF!</f>
        <v>#REF!</v>
      </c>
      <c r="BF97" s="35"/>
      <c r="BG97" s="35"/>
      <c r="BH97" s="9">
        <v>43055</v>
      </c>
      <c r="BI97" s="8">
        <v>24.1</v>
      </c>
      <c r="BJ97" s="8">
        <v>33.200000000000003</v>
      </c>
      <c r="BK97" s="8">
        <v>17.516200000000001</v>
      </c>
      <c r="BL97" s="1">
        <v>3.7888999999999999</v>
      </c>
      <c r="BM97" s="1">
        <v>6.6199999999999995E-2</v>
      </c>
      <c r="BN97" s="4">
        <v>2.5005999999999999</v>
      </c>
      <c r="BO97" s="4">
        <v>0.34160000000000001</v>
      </c>
      <c r="BP97" s="9">
        <v>43082</v>
      </c>
      <c r="BQ97" s="8">
        <v>22</v>
      </c>
      <c r="BR97" s="8">
        <v>33.799999999999997</v>
      </c>
      <c r="BS97" s="8">
        <v>17.512699999999999</v>
      </c>
      <c r="BT97" s="1">
        <v>3.9525000000000001</v>
      </c>
      <c r="BU97" s="1"/>
      <c r="BV97" s="4">
        <v>1.5992</v>
      </c>
      <c r="BW97" s="9">
        <v>43084</v>
      </c>
      <c r="BX97" s="8">
        <v>22.1</v>
      </c>
      <c r="BY97" s="8">
        <v>34.1</v>
      </c>
      <c r="BZ97" s="8">
        <v>17.514099999999999</v>
      </c>
      <c r="CA97" s="1">
        <v>3.9470999999999998</v>
      </c>
      <c r="CB97" s="8">
        <v>-5.4000000000000003E-3</v>
      </c>
      <c r="CC97" s="9">
        <v>43116</v>
      </c>
      <c r="CD97" s="3">
        <v>22.9</v>
      </c>
      <c r="CE97" s="3">
        <v>34.799999999999997</v>
      </c>
      <c r="CF97" s="3">
        <v>17.5107</v>
      </c>
      <c r="CG97" s="2">
        <v>4.0392000000000001</v>
      </c>
      <c r="CH97" s="8">
        <v>9.2100000000000001E-2</v>
      </c>
      <c r="CI97" s="8">
        <v>2.3334000000000001</v>
      </c>
      <c r="CJ97" s="8">
        <v>0.72919999999999996</v>
      </c>
      <c r="CK97" s="9">
        <v>43129</v>
      </c>
      <c r="CL97" s="8">
        <v>24.1</v>
      </c>
      <c r="CM97" s="8">
        <v>35.5</v>
      </c>
      <c r="CN97" s="8">
        <v>17.511800000000001</v>
      </c>
      <c r="CO97" s="8">
        <v>4.0345000000000004</v>
      </c>
      <c r="CP97" s="8">
        <v>23.9</v>
      </c>
      <c r="CQ97" s="8">
        <v>35.6</v>
      </c>
      <c r="CR97" s="8">
        <v>17.509899999999998</v>
      </c>
      <c r="CS97" s="8">
        <v>4.0164</v>
      </c>
      <c r="CT97" s="1"/>
      <c r="CU97" s="8">
        <v>-1.8100000000000002E-2</v>
      </c>
      <c r="CV97" s="8">
        <v>-4.7000000000000002E-3</v>
      </c>
      <c r="CW97" s="8">
        <v>-0.1164</v>
      </c>
      <c r="CX97" s="8">
        <v>-8.9507442448613E-2</v>
      </c>
      <c r="CY97" s="8" t="s">
        <v>39</v>
      </c>
      <c r="CZ97" s="8" t="s">
        <v>40</v>
      </c>
      <c r="DA97" s="8" t="s">
        <v>40</v>
      </c>
      <c r="DB97" s="8" t="s">
        <v>40</v>
      </c>
      <c r="DC97" s="8" t="s">
        <v>40</v>
      </c>
      <c r="DD97" s="8" t="s">
        <v>40</v>
      </c>
      <c r="DE97" s="8" t="s">
        <v>40</v>
      </c>
      <c r="DF97" s="8" t="s">
        <v>40</v>
      </c>
      <c r="DG97" s="8" t="s">
        <v>40</v>
      </c>
      <c r="DH97" s="8" t="s">
        <v>40</v>
      </c>
      <c r="DI97" s="8" t="s">
        <v>40</v>
      </c>
      <c r="DJ97" s="8" t="s">
        <v>40</v>
      </c>
      <c r="DK97" s="8" t="s">
        <v>40</v>
      </c>
      <c r="DL97" s="8" t="s">
        <v>40</v>
      </c>
      <c r="DM97" s="8" t="s">
        <v>40</v>
      </c>
      <c r="DN97" s="8" t="s">
        <v>40</v>
      </c>
      <c r="DO97" s="8" t="s">
        <v>40</v>
      </c>
      <c r="DP97" s="8" t="s">
        <v>40</v>
      </c>
      <c r="DQ97" s="8" t="s">
        <v>40</v>
      </c>
      <c r="DR97" s="8" t="s">
        <v>40</v>
      </c>
      <c r="DS97" s="8" t="s">
        <v>40</v>
      </c>
      <c r="DT97" s="8" t="s">
        <v>40</v>
      </c>
      <c r="DU97" s="8" t="s">
        <v>40</v>
      </c>
      <c r="DV97" s="8"/>
      <c r="DW97" s="8" t="s">
        <v>40</v>
      </c>
      <c r="DX97" s="8" t="s">
        <v>40</v>
      </c>
      <c r="DY97" s="8" t="s">
        <v>40</v>
      </c>
      <c r="DZ97" s="8"/>
    </row>
    <row r="98" spans="1:130">
      <c r="A98" s="3">
        <v>271</v>
      </c>
      <c r="B98" s="3" t="s">
        <v>46</v>
      </c>
      <c r="C98" s="3" t="s">
        <v>50</v>
      </c>
      <c r="D98" s="3" t="s">
        <v>58</v>
      </c>
      <c r="E98" s="27">
        <v>42977</v>
      </c>
      <c r="F98" s="18">
        <v>23.7</v>
      </c>
      <c r="G98" s="18">
        <v>31.7</v>
      </c>
      <c r="H98" s="18">
        <v>17.521999999999998</v>
      </c>
      <c r="I98" s="17">
        <v>6.0960000000000001</v>
      </c>
      <c r="J98" s="18"/>
      <c r="K98" s="22">
        <f t="shared" si="16"/>
        <v>997.40018425598942</v>
      </c>
      <c r="L98" s="23">
        <f t="shared" si="17"/>
        <v>0.76121220240660681</v>
      </c>
      <c r="M98" s="24">
        <f t="shared" si="18"/>
        <v>-4.2295732740000001E-3</v>
      </c>
      <c r="N98" s="25">
        <f t="shared" si="12"/>
        <v>1021.2612205430163</v>
      </c>
      <c r="O98" s="26">
        <f t="shared" si="13"/>
        <v>13.699900727115025</v>
      </c>
      <c r="P98" s="13">
        <f t="shared" si="19"/>
        <v>28.247999999999998</v>
      </c>
      <c r="AL98" s="16">
        <v>7.1079999999999997</v>
      </c>
      <c r="AM98" s="16"/>
      <c r="AN98" s="16">
        <v>5.0000000000000001E-3</v>
      </c>
      <c r="AO98" s="27">
        <v>43047</v>
      </c>
      <c r="AP98" s="28">
        <v>23.9</v>
      </c>
      <c r="AQ98" s="28">
        <v>32.799999999999997</v>
      </c>
      <c r="AR98" s="28">
        <v>15.5199</v>
      </c>
      <c r="AS98" s="16">
        <v>7.5743</v>
      </c>
      <c r="AT98" s="16"/>
      <c r="AU98" s="22">
        <f t="shared" si="20"/>
        <v>997.35123703333397</v>
      </c>
      <c r="AV98" s="23">
        <f t="shared" si="21"/>
        <v>0.76089952447632669</v>
      </c>
      <c r="AW98" s="24">
        <f t="shared" si="22"/>
        <v>-4.2248710660000004E-3</v>
      </c>
      <c r="AX98" s="25">
        <f t="shared" si="14"/>
        <v>1022.0348815368055</v>
      </c>
      <c r="AY98" s="26">
        <f t="shared" si="15"/>
        <v>17.038271786191206</v>
      </c>
      <c r="AZ98" s="13">
        <f t="shared" si="23"/>
        <v>36.37865</v>
      </c>
      <c r="BA98" s="35">
        <v>3.1238999999999999</v>
      </c>
      <c r="BB98" s="14">
        <f>AW98-X220</f>
        <v>-1.6527561979248013</v>
      </c>
      <c r="BC98" s="14">
        <f>(BB98/X220)*100</f>
        <v>-100.2562809087802</v>
      </c>
      <c r="BD98" s="32">
        <f>1000*(BB98/AX98)/X220</f>
        <v>-0.98094774180336786</v>
      </c>
      <c r="BE98" s="32" t="e">
        <f>1000*(BB98/AX98)/#REF!</f>
        <v>#REF!</v>
      </c>
      <c r="BF98" s="35"/>
      <c r="BG98" s="35"/>
      <c r="BH98" s="9">
        <v>43055</v>
      </c>
      <c r="BI98" s="8">
        <v>24.1</v>
      </c>
      <c r="BJ98" s="8">
        <v>33.200000000000003</v>
      </c>
      <c r="BK98" s="8">
        <v>17.516200000000001</v>
      </c>
      <c r="BL98" s="1">
        <v>7.7084999999999999</v>
      </c>
      <c r="BM98" s="1">
        <v>0.13420000000000001</v>
      </c>
      <c r="BN98" s="4">
        <v>3.2643</v>
      </c>
      <c r="BO98" s="4">
        <v>0.1986</v>
      </c>
      <c r="BP98" s="9">
        <v>43082</v>
      </c>
      <c r="BQ98" s="8">
        <v>22</v>
      </c>
      <c r="BR98" s="8">
        <v>33.799999999999997</v>
      </c>
      <c r="BS98" s="8">
        <v>17.512699999999999</v>
      </c>
      <c r="BT98" s="1">
        <v>8.1231000000000009</v>
      </c>
      <c r="BU98" s="1"/>
      <c r="BV98" s="4">
        <v>1.992</v>
      </c>
      <c r="BW98" s="9">
        <v>43084</v>
      </c>
      <c r="BX98" s="8">
        <v>22.1</v>
      </c>
      <c r="BY98" s="8">
        <v>34.1</v>
      </c>
      <c r="BZ98" s="8">
        <v>17.514099999999999</v>
      </c>
      <c r="CA98" s="1">
        <v>8.1205999999999996</v>
      </c>
      <c r="CB98" s="8">
        <v>-2.5000000000010001E-3</v>
      </c>
      <c r="CC98" s="9">
        <v>43116</v>
      </c>
      <c r="CD98" s="3">
        <v>22.9</v>
      </c>
      <c r="CE98" s="3">
        <v>34.799999999999997</v>
      </c>
      <c r="CF98" s="3">
        <v>17.5107</v>
      </c>
      <c r="CG98" s="2">
        <v>8.3244000000000007</v>
      </c>
      <c r="CH98" s="8">
        <v>0.20380000000000001</v>
      </c>
      <c r="CI98" s="8">
        <v>2.5097</v>
      </c>
      <c r="CJ98" s="8">
        <v>0.7843</v>
      </c>
      <c r="CK98" s="9">
        <v>43129</v>
      </c>
      <c r="CL98" s="8">
        <v>24.1</v>
      </c>
      <c r="CM98" s="8">
        <v>35.5</v>
      </c>
      <c r="CN98" s="8">
        <v>17.511800000000001</v>
      </c>
      <c r="CO98" s="8">
        <v>8.3169000000000004</v>
      </c>
      <c r="CP98" s="8">
        <v>23.9</v>
      </c>
      <c r="CQ98" s="8">
        <v>35.6</v>
      </c>
      <c r="CR98" s="8">
        <v>17.509899999999998</v>
      </c>
      <c r="CS98" s="8">
        <v>8.2996999999999996</v>
      </c>
      <c r="CT98" s="1"/>
      <c r="CU98" s="8">
        <v>-1.72E-2</v>
      </c>
      <c r="CV98" s="8">
        <v>-7.4999999999999997E-3</v>
      </c>
      <c r="CW98" s="8">
        <v>-9.01E-2</v>
      </c>
      <c r="CX98" s="8">
        <v>-6.9305064259658003E-2</v>
      </c>
      <c r="CY98" s="9">
        <v>43145</v>
      </c>
      <c r="CZ98" s="8">
        <v>28.1</v>
      </c>
      <c r="DA98" s="8">
        <v>34.9</v>
      </c>
      <c r="DB98" s="8">
        <v>17.552</v>
      </c>
      <c r="DC98" s="8" t="s">
        <v>42</v>
      </c>
      <c r="DD98" s="8" t="s">
        <v>40</v>
      </c>
      <c r="DE98" s="8" t="s">
        <v>40</v>
      </c>
      <c r="DF98" s="8" t="s">
        <v>40</v>
      </c>
      <c r="DG98" s="8"/>
      <c r="DH98" s="9">
        <v>43154</v>
      </c>
      <c r="DI98" s="8">
        <v>28</v>
      </c>
      <c r="DJ98" s="8">
        <v>37.299999999999997</v>
      </c>
      <c r="DK98" s="8">
        <v>17.509699999999999</v>
      </c>
      <c r="DL98" s="8"/>
      <c r="DM98" s="8" t="s">
        <v>40</v>
      </c>
      <c r="DN98" s="8" t="s">
        <v>40</v>
      </c>
      <c r="DO98" s="8" t="s">
        <v>40</v>
      </c>
      <c r="DP98" s="8"/>
      <c r="DQ98" s="8" t="s">
        <v>40</v>
      </c>
      <c r="DR98" s="8" t="s">
        <v>40</v>
      </c>
      <c r="DS98" s="8" t="s">
        <v>40</v>
      </c>
      <c r="DT98" s="8" t="s">
        <v>40</v>
      </c>
      <c r="DU98" s="8" t="s">
        <v>40</v>
      </c>
      <c r="DV98" s="8"/>
      <c r="DW98" s="8" t="s">
        <v>40</v>
      </c>
      <c r="DX98" s="8" t="s">
        <v>40</v>
      </c>
      <c r="DY98" s="8" t="s">
        <v>40</v>
      </c>
      <c r="DZ98" s="8"/>
    </row>
    <row r="99" spans="1:130">
      <c r="A99" s="3">
        <v>103</v>
      </c>
      <c r="B99" s="3" t="s">
        <v>48</v>
      </c>
      <c r="C99" s="3" t="s">
        <v>50</v>
      </c>
      <c r="D99" s="3" t="s">
        <v>58</v>
      </c>
      <c r="E99" s="27">
        <v>42977</v>
      </c>
      <c r="F99" s="18">
        <v>24.3</v>
      </c>
      <c r="G99" s="18">
        <v>31.7</v>
      </c>
      <c r="H99" s="18">
        <v>17.515000000000001</v>
      </c>
      <c r="I99" s="17">
        <v>2.3140000000000001</v>
      </c>
      <c r="J99" s="18"/>
      <c r="K99" s="22">
        <f t="shared" si="16"/>
        <v>997.25217771670884</v>
      </c>
      <c r="L99" s="23">
        <f t="shared" si="17"/>
        <v>0.76028272301154676</v>
      </c>
      <c r="M99" s="24">
        <f t="shared" si="18"/>
        <v>-4.2158637539999998E-3</v>
      </c>
      <c r="N99" s="25">
        <f t="shared" si="12"/>
        <v>1021.0861963783011</v>
      </c>
      <c r="O99" s="26">
        <f t="shared" si="13"/>
        <v>5.1992773612677956</v>
      </c>
      <c r="P99" s="13">
        <f t="shared" si="19"/>
        <v>7.4470000000000001</v>
      </c>
      <c r="AL99" s="16">
        <v>2.7370000000000001</v>
      </c>
      <c r="AM99" s="16"/>
      <c r="AN99" s="16">
        <v>-3.0000000000000001E-3</v>
      </c>
      <c r="AO99" s="27">
        <v>43047</v>
      </c>
      <c r="AP99" s="28">
        <v>23.9</v>
      </c>
      <c r="AQ99" s="28">
        <v>32.799999999999997</v>
      </c>
      <c r="AR99" s="28">
        <v>15.5199</v>
      </c>
      <c r="AS99" s="16">
        <v>2.9424000000000001</v>
      </c>
      <c r="AT99" s="16"/>
      <c r="AU99" s="22">
        <f t="shared" si="20"/>
        <v>997.35123703333397</v>
      </c>
      <c r="AV99" s="23">
        <f t="shared" si="21"/>
        <v>0.76089952447632669</v>
      </c>
      <c r="AW99" s="24">
        <f t="shared" si="22"/>
        <v>-4.2248710660000004E-3</v>
      </c>
      <c r="AX99" s="25">
        <f t="shared" si="14"/>
        <v>1022.0348815368055</v>
      </c>
      <c r="AY99" s="26">
        <f t="shared" si="15"/>
        <v>6.6188837125132371</v>
      </c>
      <c r="AZ99" s="13">
        <f t="shared" si="23"/>
        <v>10.903199999999998</v>
      </c>
      <c r="BA99" s="35">
        <v>3.5735999999999999</v>
      </c>
      <c r="BB99" s="14">
        <f>AW99-X221</f>
        <v>-2.5900143633240837</v>
      </c>
      <c r="BC99" s="14">
        <f>(BB99/X221)*100</f>
        <v>-100.16338805145001</v>
      </c>
      <c r="BD99" s="32">
        <f>1000*(BB99/AX99)/X221</f>
        <v>-0.98003884075695258</v>
      </c>
      <c r="BE99" s="32" t="e">
        <f>1000*(BB99/AX99)/#REF!</f>
        <v>#REF!</v>
      </c>
      <c r="BF99" s="35"/>
      <c r="BG99" s="35"/>
      <c r="BH99" s="9">
        <v>43055</v>
      </c>
      <c r="BI99" s="8">
        <v>24.1</v>
      </c>
      <c r="BJ99" s="8">
        <v>33.200000000000003</v>
      </c>
      <c r="BK99" s="8">
        <v>17.516200000000001</v>
      </c>
      <c r="BL99" s="1">
        <v>2.9780000000000002</v>
      </c>
      <c r="BM99" s="1">
        <v>3.56E-2</v>
      </c>
      <c r="BN99" s="4">
        <v>3.6389</v>
      </c>
      <c r="BO99" s="4">
        <v>9.2299999999999993E-2</v>
      </c>
      <c r="BP99" s="9">
        <v>43082</v>
      </c>
      <c r="BQ99" s="8">
        <v>22</v>
      </c>
      <c r="BR99" s="8">
        <v>33.799999999999997</v>
      </c>
      <c r="BS99" s="8">
        <v>17.512699999999999</v>
      </c>
      <c r="BT99" s="1">
        <v>3.1286</v>
      </c>
      <c r="BU99" s="1"/>
      <c r="BV99" s="4">
        <v>1.873</v>
      </c>
      <c r="BW99" s="9">
        <v>43084</v>
      </c>
      <c r="BX99" s="8">
        <v>22.1</v>
      </c>
      <c r="BY99" s="8">
        <v>34.1</v>
      </c>
      <c r="BZ99" s="8">
        <v>17.514099999999999</v>
      </c>
      <c r="CA99" s="1">
        <v>3.1240999999999999</v>
      </c>
      <c r="CB99" s="8">
        <v>-4.4999999999999997E-3</v>
      </c>
      <c r="CC99" s="9">
        <v>43116</v>
      </c>
      <c r="CD99" s="3">
        <v>22.9</v>
      </c>
      <c r="CE99" s="3">
        <v>34.799999999999997</v>
      </c>
      <c r="CF99" s="3">
        <v>17.5107</v>
      </c>
      <c r="CG99" s="2">
        <v>3.1454</v>
      </c>
      <c r="CH99" s="8">
        <v>2.1299999999999999E-2</v>
      </c>
      <c r="CI99" s="8">
        <v>0.68179999999999996</v>
      </c>
      <c r="CJ99" s="8">
        <v>0.21310000000000001</v>
      </c>
      <c r="CK99" s="8" t="s">
        <v>54</v>
      </c>
      <c r="CL99" s="8" t="s">
        <v>40</v>
      </c>
      <c r="CM99" s="8" t="s">
        <v>40</v>
      </c>
      <c r="CN99" s="8" t="s">
        <v>40</v>
      </c>
      <c r="CO99" s="8" t="s">
        <v>40</v>
      </c>
      <c r="CP99" s="8" t="s">
        <v>40</v>
      </c>
      <c r="CQ99" s="8" t="s">
        <v>40</v>
      </c>
      <c r="CR99" s="8" t="s">
        <v>40</v>
      </c>
      <c r="CS99" s="8" t="s">
        <v>40</v>
      </c>
      <c r="CT99" s="8" t="s">
        <v>40</v>
      </c>
      <c r="CU99" s="8" t="s">
        <v>40</v>
      </c>
      <c r="CV99" s="8" t="s">
        <v>40</v>
      </c>
      <c r="CW99" s="8" t="s">
        <v>40</v>
      </c>
      <c r="CX99" s="8" t="s">
        <v>40</v>
      </c>
      <c r="CY99" s="8" t="s">
        <v>40</v>
      </c>
      <c r="CZ99" s="8" t="s">
        <v>40</v>
      </c>
      <c r="DA99" s="8" t="s">
        <v>40</v>
      </c>
      <c r="DB99" s="8" t="s">
        <v>40</v>
      </c>
      <c r="DC99" s="8" t="s">
        <v>40</v>
      </c>
      <c r="DD99" s="8" t="s">
        <v>40</v>
      </c>
      <c r="DE99" s="8" t="s">
        <v>40</v>
      </c>
      <c r="DF99" s="8" t="s">
        <v>40</v>
      </c>
      <c r="DG99" s="8"/>
      <c r="DH99" s="8" t="s">
        <v>40</v>
      </c>
      <c r="DI99" s="8" t="s">
        <v>40</v>
      </c>
      <c r="DJ99" s="8" t="s">
        <v>40</v>
      </c>
      <c r="DK99" s="8" t="s">
        <v>40</v>
      </c>
      <c r="DL99" s="8" t="s">
        <v>40</v>
      </c>
      <c r="DM99" s="8" t="s">
        <v>40</v>
      </c>
      <c r="DN99" s="8" t="s">
        <v>40</v>
      </c>
      <c r="DO99" s="8" t="s">
        <v>40</v>
      </c>
      <c r="DP99" s="8"/>
      <c r="DQ99" s="8" t="s">
        <v>40</v>
      </c>
      <c r="DR99" s="8" t="s">
        <v>40</v>
      </c>
      <c r="DS99" s="8" t="s">
        <v>40</v>
      </c>
      <c r="DT99" s="8" t="s">
        <v>40</v>
      </c>
      <c r="DU99" s="8" t="s">
        <v>40</v>
      </c>
      <c r="DV99" s="8"/>
      <c r="DW99" s="8" t="s">
        <v>40</v>
      </c>
      <c r="DX99" s="8" t="s">
        <v>40</v>
      </c>
      <c r="DY99" s="8" t="s">
        <v>40</v>
      </c>
      <c r="DZ99" s="8"/>
    </row>
    <row r="100" spans="1:130">
      <c r="A100" s="3">
        <v>109</v>
      </c>
      <c r="B100" s="3" t="s">
        <v>48</v>
      </c>
      <c r="C100" s="3" t="s">
        <v>50</v>
      </c>
      <c r="D100" s="3" t="s">
        <v>58</v>
      </c>
      <c r="E100" s="27">
        <v>42977</v>
      </c>
      <c r="F100" s="18">
        <v>24.3</v>
      </c>
      <c r="G100" s="18">
        <v>31.7</v>
      </c>
      <c r="H100" s="18">
        <v>17.515000000000001</v>
      </c>
      <c r="I100" s="17">
        <v>2.5369999999999999</v>
      </c>
      <c r="J100" s="18"/>
      <c r="K100" s="22">
        <f t="shared" si="16"/>
        <v>997.25217771670884</v>
      </c>
      <c r="L100" s="23">
        <f t="shared" si="17"/>
        <v>0.76028272301154676</v>
      </c>
      <c r="M100" s="24">
        <f t="shared" si="18"/>
        <v>-4.2158637539999998E-3</v>
      </c>
      <c r="N100" s="25">
        <f t="shared" si="12"/>
        <v>1021.0861963783011</v>
      </c>
      <c r="O100" s="26">
        <f t="shared" si="13"/>
        <v>5.7003313161350029</v>
      </c>
      <c r="P100" s="13">
        <f t="shared" si="19"/>
        <v>8.6735000000000007</v>
      </c>
      <c r="AL100" s="16">
        <v>3.18</v>
      </c>
      <c r="AM100" s="16"/>
      <c r="AN100" s="16">
        <v>1E-3</v>
      </c>
      <c r="AO100" s="27">
        <v>43047</v>
      </c>
      <c r="AP100" s="28">
        <v>23.9</v>
      </c>
      <c r="AQ100" s="28">
        <v>32.799999999999997</v>
      </c>
      <c r="AR100" s="28">
        <v>15.5199</v>
      </c>
      <c r="AS100" s="16">
        <v>3.3795000000000002</v>
      </c>
      <c r="AT100" s="16"/>
      <c r="AU100" s="22">
        <f t="shared" si="20"/>
        <v>997.35123703333397</v>
      </c>
      <c r="AV100" s="23">
        <f t="shared" si="21"/>
        <v>0.76089952447632669</v>
      </c>
      <c r="AW100" s="24">
        <f t="shared" si="22"/>
        <v>-4.2248710660000004E-3</v>
      </c>
      <c r="AX100" s="25">
        <f t="shared" si="14"/>
        <v>1022.0348815368055</v>
      </c>
      <c r="AY100" s="26">
        <f t="shared" si="15"/>
        <v>7.6021334646677827</v>
      </c>
      <c r="AZ100" s="13">
        <f t="shared" si="23"/>
        <v>13.30725</v>
      </c>
      <c r="BA100" s="35">
        <v>2.9874000000000001</v>
      </c>
      <c r="BB100" s="14">
        <f>AW100-X222</f>
        <v>-3.4085480520382161</v>
      </c>
      <c r="BC100" s="14">
        <f>(BB100/X222)*100</f>
        <v>-100.12410311364133</v>
      </c>
      <c r="BD100" s="32">
        <f>1000*(BB100/AX100)/X222</f>
        <v>-0.9796544611382294</v>
      </c>
      <c r="BE100" s="32" t="e">
        <f>1000*(BB100/AX100)/#REF!</f>
        <v>#REF!</v>
      </c>
      <c r="BF100" s="35"/>
      <c r="BG100" s="35"/>
      <c r="BH100" s="9">
        <v>43055</v>
      </c>
      <c r="BI100" s="8">
        <v>24.1</v>
      </c>
      <c r="BJ100" s="8">
        <v>33.200000000000003</v>
      </c>
      <c r="BK100" s="8">
        <v>17.516200000000001</v>
      </c>
      <c r="BL100" s="1">
        <v>3.4419</v>
      </c>
      <c r="BM100" s="1">
        <v>6.2399999999999997E-2</v>
      </c>
      <c r="BN100" s="4">
        <v>4.0838999999999999</v>
      </c>
      <c r="BO100" s="4">
        <v>1.5507</v>
      </c>
      <c r="BP100" s="9">
        <v>43082</v>
      </c>
      <c r="BQ100" s="8">
        <v>22</v>
      </c>
      <c r="BR100" s="8">
        <v>33.799999999999997</v>
      </c>
      <c r="BS100" s="8">
        <v>17.512699999999999</v>
      </c>
      <c r="BT100" s="1">
        <v>3.7431999999999999</v>
      </c>
      <c r="BU100" s="1"/>
      <c r="BV100" s="4">
        <v>3.2422</v>
      </c>
      <c r="BW100" s="9">
        <v>43084</v>
      </c>
      <c r="BX100" s="8">
        <v>22.1</v>
      </c>
      <c r="BY100" s="8">
        <v>34.1</v>
      </c>
      <c r="BZ100" s="8">
        <v>17.514099999999999</v>
      </c>
      <c r="CA100" s="1">
        <v>3.7370999999999999</v>
      </c>
      <c r="CB100" s="8">
        <v>-6.1000000000000004E-3</v>
      </c>
      <c r="CC100" s="9">
        <v>43116</v>
      </c>
      <c r="CD100" s="3">
        <v>22.9</v>
      </c>
      <c r="CE100" s="3">
        <v>34.799999999999997</v>
      </c>
      <c r="CF100" s="3">
        <v>17.5107</v>
      </c>
      <c r="CG100" s="2">
        <v>3.7688999999999999</v>
      </c>
      <c r="CH100" s="8">
        <v>3.1800000000000002E-2</v>
      </c>
      <c r="CI100" s="8">
        <v>0.85089999999999999</v>
      </c>
      <c r="CJ100" s="8">
        <v>0.26590000000000003</v>
      </c>
      <c r="CK100" s="8" t="s">
        <v>54</v>
      </c>
      <c r="CL100" s="8" t="s">
        <v>40</v>
      </c>
      <c r="CM100" s="8" t="s">
        <v>40</v>
      </c>
      <c r="CN100" s="8" t="s">
        <v>40</v>
      </c>
      <c r="CO100" s="8" t="s">
        <v>40</v>
      </c>
      <c r="CP100" s="8" t="s">
        <v>40</v>
      </c>
      <c r="CQ100" s="8" t="s">
        <v>40</v>
      </c>
      <c r="CR100" s="8" t="s">
        <v>40</v>
      </c>
      <c r="CS100" s="8" t="s">
        <v>40</v>
      </c>
      <c r="CT100" s="8" t="s">
        <v>40</v>
      </c>
      <c r="CU100" s="8" t="s">
        <v>40</v>
      </c>
      <c r="CV100" s="8" t="s">
        <v>40</v>
      </c>
      <c r="CW100" s="8" t="s">
        <v>40</v>
      </c>
      <c r="CX100" s="8" t="s">
        <v>40</v>
      </c>
      <c r="CY100" s="8" t="s">
        <v>40</v>
      </c>
      <c r="CZ100" s="8" t="s">
        <v>40</v>
      </c>
      <c r="DA100" s="8" t="s">
        <v>40</v>
      </c>
      <c r="DB100" s="8" t="s">
        <v>40</v>
      </c>
      <c r="DC100" s="8" t="s">
        <v>40</v>
      </c>
      <c r="DD100" s="8" t="s">
        <v>40</v>
      </c>
      <c r="DE100" s="8" t="s">
        <v>40</v>
      </c>
      <c r="DF100" s="8" t="s">
        <v>40</v>
      </c>
      <c r="DG100" s="8"/>
      <c r="DH100" s="8" t="s">
        <v>40</v>
      </c>
      <c r="DI100" s="8" t="s">
        <v>40</v>
      </c>
      <c r="DJ100" s="8" t="s">
        <v>40</v>
      </c>
      <c r="DK100" s="8" t="s">
        <v>40</v>
      </c>
      <c r="DL100" s="8" t="s">
        <v>40</v>
      </c>
      <c r="DM100" s="8" t="s">
        <v>40</v>
      </c>
      <c r="DN100" s="8" t="s">
        <v>40</v>
      </c>
      <c r="DO100" s="8" t="s">
        <v>40</v>
      </c>
      <c r="DP100" s="8"/>
      <c r="DQ100" s="8" t="s">
        <v>40</v>
      </c>
      <c r="DR100" s="8" t="s">
        <v>40</v>
      </c>
      <c r="DS100" s="8" t="s">
        <v>40</v>
      </c>
      <c r="DT100" s="8" t="s">
        <v>40</v>
      </c>
      <c r="DU100" s="8" t="s">
        <v>40</v>
      </c>
      <c r="DV100" s="8"/>
      <c r="DW100" s="8" t="s">
        <v>40</v>
      </c>
      <c r="DX100" s="8" t="s">
        <v>40</v>
      </c>
      <c r="DY100" s="8" t="s">
        <v>40</v>
      </c>
      <c r="DZ100" s="8"/>
    </row>
    <row r="101" spans="1:130">
      <c r="A101" s="3">
        <v>232</v>
      </c>
      <c r="B101" s="3" t="s">
        <v>49</v>
      </c>
      <c r="C101" s="3" t="s">
        <v>50</v>
      </c>
      <c r="D101" s="3" t="s">
        <v>58</v>
      </c>
      <c r="E101" s="27">
        <v>42977</v>
      </c>
      <c r="F101" s="18">
        <v>23.7</v>
      </c>
      <c r="G101" s="18">
        <v>31.7</v>
      </c>
      <c r="H101" s="18">
        <v>17.527999999999999</v>
      </c>
      <c r="I101" s="17">
        <v>3.3319999999999999</v>
      </c>
      <c r="J101" s="18"/>
      <c r="K101" s="22">
        <f t="shared" si="16"/>
        <v>997.40018425598942</v>
      </c>
      <c r="L101" s="23">
        <f t="shared" si="17"/>
        <v>0.76121220240660681</v>
      </c>
      <c r="M101" s="24">
        <f t="shared" si="18"/>
        <v>-4.2295732740000001E-3</v>
      </c>
      <c r="N101" s="25">
        <f t="shared" si="12"/>
        <v>1021.2612205430163</v>
      </c>
      <c r="O101" s="26">
        <f t="shared" si="13"/>
        <v>7.488200331815495</v>
      </c>
      <c r="P101" s="13">
        <f t="shared" si="19"/>
        <v>13.045999999999999</v>
      </c>
      <c r="AL101" s="16">
        <v>4.0369999999999999</v>
      </c>
      <c r="AM101" s="16"/>
      <c r="AN101" s="16">
        <v>-1E-3</v>
      </c>
      <c r="AO101" s="27">
        <v>43047</v>
      </c>
      <c r="AP101" s="28">
        <v>23.9</v>
      </c>
      <c r="AQ101" s="28">
        <v>32.799999999999997</v>
      </c>
      <c r="AR101" s="28">
        <v>15.5199</v>
      </c>
      <c r="AS101" s="16">
        <v>4.2900999999999998</v>
      </c>
      <c r="AT101" s="16"/>
      <c r="AU101" s="22">
        <f t="shared" si="20"/>
        <v>997.35123703333397</v>
      </c>
      <c r="AV101" s="23">
        <f t="shared" si="21"/>
        <v>0.76089952447632669</v>
      </c>
      <c r="AW101" s="24">
        <f t="shared" si="22"/>
        <v>-4.2248710660000004E-3</v>
      </c>
      <c r="AX101" s="25">
        <f t="shared" si="14"/>
        <v>1022.0348815368055</v>
      </c>
      <c r="AY101" s="26">
        <f t="shared" si="15"/>
        <v>9.6505142112061701</v>
      </c>
      <c r="AZ101" s="13">
        <f t="shared" si="23"/>
        <v>18.315549999999998</v>
      </c>
      <c r="BA101" s="35">
        <v>2.9855</v>
      </c>
      <c r="BB101" s="14">
        <f>AW101-X223</f>
        <v>-2.475879519394681</v>
      </c>
      <c r="BC101" s="14">
        <f>(BB101/X223)*100</f>
        <v>-100.17093290394988</v>
      </c>
      <c r="BD101" s="32">
        <f>1000*(BB101/AX101)/X223</f>
        <v>-0.98011266262581587</v>
      </c>
      <c r="BE101" s="32" t="e">
        <f>1000*(BB101/AX101)/#REF!</f>
        <v>#REF!</v>
      </c>
      <c r="BF101" s="35"/>
      <c r="BG101" s="35"/>
      <c r="BH101" s="9">
        <v>43055</v>
      </c>
      <c r="BI101" s="8">
        <v>23.9</v>
      </c>
      <c r="BJ101" s="8">
        <v>33.1</v>
      </c>
      <c r="BK101" s="8">
        <v>17.520099999999999</v>
      </c>
      <c r="BL101" s="1">
        <v>4.3644999999999996</v>
      </c>
      <c r="BM101" s="1">
        <v>7.4399999999999994E-2</v>
      </c>
      <c r="BN101" s="4">
        <v>3.6486999999999998</v>
      </c>
      <c r="BO101" s="4">
        <v>0.93789999999999996</v>
      </c>
      <c r="BP101" s="9">
        <v>43082</v>
      </c>
      <c r="BQ101" s="8">
        <v>22</v>
      </c>
      <c r="BR101" s="8">
        <v>33.799999999999997</v>
      </c>
      <c r="BS101" s="8">
        <v>17.512699999999999</v>
      </c>
      <c r="BT101" s="1">
        <v>4.6565000000000003</v>
      </c>
      <c r="BU101" s="1"/>
      <c r="BV101" s="4">
        <v>2.4779</v>
      </c>
      <c r="BW101" s="9">
        <v>43084</v>
      </c>
      <c r="BX101" s="8">
        <v>22.5</v>
      </c>
      <c r="BY101" s="8">
        <v>34</v>
      </c>
      <c r="BZ101" s="8">
        <v>17.5122</v>
      </c>
      <c r="CA101" s="1">
        <v>4.6426999999999996</v>
      </c>
      <c r="CB101" s="8">
        <v>-1.3800000000001001E-2</v>
      </c>
      <c r="CC101" s="9">
        <v>43116</v>
      </c>
      <c r="CD101" s="10">
        <v>22.6</v>
      </c>
      <c r="CE101" s="8">
        <v>34.799999999999997</v>
      </c>
      <c r="CF101" s="3">
        <v>17.5106</v>
      </c>
      <c r="CG101" s="1">
        <v>4.7770999999999999</v>
      </c>
      <c r="CH101" s="8">
        <v>0.13439999999999999</v>
      </c>
      <c r="CI101" s="8">
        <v>2.8948999999999998</v>
      </c>
      <c r="CJ101" s="8">
        <v>0.90459999999999996</v>
      </c>
      <c r="CK101" s="9">
        <v>43129</v>
      </c>
      <c r="CL101" s="8">
        <v>23.6</v>
      </c>
      <c r="CM101" s="8">
        <v>35.6</v>
      </c>
      <c r="CN101" s="8">
        <v>17.508299999999998</v>
      </c>
      <c r="CO101" s="8">
        <v>4.7809999999999997</v>
      </c>
      <c r="CP101" s="8">
        <v>23.9</v>
      </c>
      <c r="CQ101" s="8">
        <v>35.6</v>
      </c>
      <c r="CR101" s="8">
        <v>17.509899999999998</v>
      </c>
      <c r="CS101" s="8">
        <v>4.7652000000000001</v>
      </c>
      <c r="CT101" s="1"/>
      <c r="CU101" s="8">
        <v>-1.5800000000000002E-2</v>
      </c>
      <c r="CV101" s="8">
        <v>3.8999999999999998E-3</v>
      </c>
      <c r="CW101" s="8">
        <v>8.1600000000000006E-2</v>
      </c>
      <c r="CX101" s="8">
        <v>6.2799606455796006E-2</v>
      </c>
      <c r="CY101" s="9">
        <v>43145</v>
      </c>
      <c r="CZ101" s="8">
        <v>28.1</v>
      </c>
      <c r="DA101" s="8">
        <v>34.9</v>
      </c>
      <c r="DB101" s="8">
        <v>17.552</v>
      </c>
      <c r="DC101" s="8">
        <v>2.8077000000000001</v>
      </c>
      <c r="DD101" s="8" t="s">
        <v>40</v>
      </c>
      <c r="DE101" s="8" t="s">
        <v>40</v>
      </c>
      <c r="DF101" s="8" t="s">
        <v>40</v>
      </c>
      <c r="DG101" s="8" t="s">
        <v>63</v>
      </c>
      <c r="DH101" s="9">
        <v>43154</v>
      </c>
      <c r="DI101" s="8">
        <v>28</v>
      </c>
      <c r="DJ101" s="8">
        <v>37.299999999999997</v>
      </c>
      <c r="DK101" s="8">
        <v>17.509699999999999</v>
      </c>
      <c r="DL101" s="8" t="s">
        <v>42</v>
      </c>
      <c r="DM101" s="8" t="s">
        <v>40</v>
      </c>
      <c r="DN101" s="8" t="s">
        <v>40</v>
      </c>
      <c r="DO101" s="8" t="s">
        <v>40</v>
      </c>
      <c r="DP101" s="8"/>
      <c r="DQ101" s="8" t="s">
        <v>40</v>
      </c>
      <c r="DR101" s="8" t="s">
        <v>40</v>
      </c>
      <c r="DS101" s="8" t="s">
        <v>40</v>
      </c>
      <c r="DT101" s="8" t="s">
        <v>40</v>
      </c>
      <c r="DU101" s="8" t="s">
        <v>40</v>
      </c>
      <c r="DV101" s="8"/>
      <c r="DW101" s="8" t="s">
        <v>40</v>
      </c>
      <c r="DX101" s="8" t="s">
        <v>40</v>
      </c>
      <c r="DY101" s="8" t="s">
        <v>40</v>
      </c>
      <c r="DZ101" s="8"/>
    </row>
    <row r="102" spans="1:130">
      <c r="A102" s="3">
        <v>234</v>
      </c>
      <c r="B102" s="3" t="s">
        <v>49</v>
      </c>
      <c r="C102" s="3" t="s">
        <v>50</v>
      </c>
      <c r="D102" s="3" t="s">
        <v>58</v>
      </c>
      <c r="E102" s="27">
        <v>42977</v>
      </c>
      <c r="F102" s="18">
        <v>23.7</v>
      </c>
      <c r="G102" s="18">
        <v>31.7</v>
      </c>
      <c r="H102" s="18">
        <v>17.527999999999999</v>
      </c>
      <c r="I102" s="17">
        <v>3.5310000000000001</v>
      </c>
      <c r="J102" s="18"/>
      <c r="K102" s="22">
        <f t="shared" si="16"/>
        <v>997.40018425598942</v>
      </c>
      <c r="L102" s="23">
        <f t="shared" si="17"/>
        <v>0.76121220240660681</v>
      </c>
      <c r="M102" s="24">
        <f t="shared" si="18"/>
        <v>-4.2295732740000001E-3</v>
      </c>
      <c r="N102" s="25">
        <f t="shared" si="12"/>
        <v>1021.2612205430163</v>
      </c>
      <c r="O102" s="26">
        <f t="shared" si="13"/>
        <v>7.9354247814047172</v>
      </c>
      <c r="P102" s="13">
        <f t="shared" si="19"/>
        <v>14.140499999999999</v>
      </c>
      <c r="AL102" s="16">
        <v>4.3760000000000003</v>
      </c>
      <c r="AM102" s="16"/>
      <c r="AN102" s="16">
        <v>3.0000000000000001E-3</v>
      </c>
      <c r="AO102" s="27">
        <v>43047</v>
      </c>
      <c r="AP102" s="28">
        <v>23.9</v>
      </c>
      <c r="AQ102" s="28">
        <v>32.799999999999997</v>
      </c>
      <c r="AR102" s="28">
        <v>15.5199</v>
      </c>
      <c r="AS102" s="16">
        <v>4.6646000000000001</v>
      </c>
      <c r="AT102" s="16"/>
      <c r="AU102" s="22">
        <f t="shared" si="20"/>
        <v>997.35123703333397</v>
      </c>
      <c r="AV102" s="23">
        <f t="shared" si="21"/>
        <v>0.76089952447632669</v>
      </c>
      <c r="AW102" s="24">
        <f t="shared" si="22"/>
        <v>-4.2248710660000004E-3</v>
      </c>
      <c r="AX102" s="25">
        <f t="shared" si="14"/>
        <v>1022.0348815368055</v>
      </c>
      <c r="AY102" s="26">
        <f t="shared" si="15"/>
        <v>10.49294622260374</v>
      </c>
      <c r="AZ102" s="13">
        <f t="shared" si="23"/>
        <v>20.375299999999999</v>
      </c>
      <c r="BA102" s="35">
        <v>3.1404999999999998</v>
      </c>
      <c r="BB102" s="14">
        <f>AW102-X224</f>
        <v>-2.7513698490288827</v>
      </c>
      <c r="BC102" s="14">
        <f>(BB102/X224)*100</f>
        <v>-100.15379133973239</v>
      </c>
      <c r="BD102" s="32">
        <f>1000*(BB102/AX102)/X224</f>
        <v>-0.97994494267293419</v>
      </c>
      <c r="BE102" s="32" t="e">
        <f>1000*(BB102/AX102)/#REF!</f>
        <v>#REF!</v>
      </c>
      <c r="BF102" s="35"/>
      <c r="BG102" s="35"/>
      <c r="BH102" s="9">
        <v>43055</v>
      </c>
      <c r="BI102" s="8">
        <v>23.9</v>
      </c>
      <c r="BJ102" s="8">
        <v>33.1</v>
      </c>
      <c r="BK102" s="8">
        <v>17.520099999999999</v>
      </c>
      <c r="BL102" s="1">
        <v>4.7538</v>
      </c>
      <c r="BM102" s="1">
        <v>8.9200000000000002E-2</v>
      </c>
      <c r="BN102" s="4">
        <v>4.0209000000000001</v>
      </c>
      <c r="BO102" s="4">
        <v>1.2450000000000001</v>
      </c>
      <c r="BP102" s="9">
        <v>43082</v>
      </c>
      <c r="BQ102" s="8">
        <v>22</v>
      </c>
      <c r="BR102" s="8">
        <v>33.799999999999997</v>
      </c>
      <c r="BS102" s="8">
        <v>17.512699999999999</v>
      </c>
      <c r="BT102" s="1">
        <v>5.1120000000000001</v>
      </c>
      <c r="BU102" s="1"/>
      <c r="BV102" s="4">
        <v>2.7907000000000002</v>
      </c>
      <c r="BW102" s="9">
        <v>43084</v>
      </c>
      <c r="BX102" s="8">
        <v>22.5</v>
      </c>
      <c r="BY102" s="8">
        <v>34</v>
      </c>
      <c r="BZ102" s="8">
        <v>17.5122</v>
      </c>
      <c r="CA102" s="1">
        <v>5.1021000000000001</v>
      </c>
      <c r="CB102" s="8">
        <v>-9.9000000000000008E-3</v>
      </c>
      <c r="CC102" s="9">
        <v>43116</v>
      </c>
      <c r="CD102" s="10">
        <v>22.6</v>
      </c>
      <c r="CE102" s="8">
        <v>34.799999999999997</v>
      </c>
      <c r="CF102" s="3">
        <v>17.5106</v>
      </c>
      <c r="CG102" s="2">
        <v>5.2679</v>
      </c>
      <c r="CH102" s="8">
        <v>0.1658</v>
      </c>
      <c r="CI102" s="8">
        <v>3.2496</v>
      </c>
      <c r="CJ102" s="8">
        <v>1.0155000000000001</v>
      </c>
      <c r="CK102" s="9">
        <v>43129</v>
      </c>
      <c r="CL102" s="8">
        <v>23.6</v>
      </c>
      <c r="CM102" s="8">
        <v>35.6</v>
      </c>
      <c r="CN102" s="8">
        <v>17.508299999999998</v>
      </c>
      <c r="CO102" s="8">
        <v>5.2858999999999998</v>
      </c>
      <c r="CP102" s="8">
        <v>23.9</v>
      </c>
      <c r="CQ102" s="8">
        <v>35.6</v>
      </c>
      <c r="CR102" s="8">
        <v>17.509899999999998</v>
      </c>
      <c r="CS102" s="8">
        <v>5.2666000000000004</v>
      </c>
      <c r="CT102" s="1"/>
      <c r="CU102" s="8">
        <v>-1.9300000000000001E-2</v>
      </c>
      <c r="CV102" s="8">
        <v>1.7999999999999999E-2</v>
      </c>
      <c r="CW102" s="8">
        <v>0.3417</v>
      </c>
      <c r="CX102" s="8">
        <v>0.26284010414308701</v>
      </c>
      <c r="CY102" s="8" t="s">
        <v>39</v>
      </c>
      <c r="CZ102" s="8" t="s">
        <v>40</v>
      </c>
      <c r="DA102" s="8" t="s">
        <v>40</v>
      </c>
      <c r="DB102" s="8" t="s">
        <v>40</v>
      </c>
      <c r="DC102" s="8" t="s">
        <v>40</v>
      </c>
      <c r="DD102" s="8" t="s">
        <v>40</v>
      </c>
      <c r="DE102" s="8" t="s">
        <v>40</v>
      </c>
      <c r="DF102" s="8" t="s">
        <v>40</v>
      </c>
      <c r="DG102" s="8" t="s">
        <v>40</v>
      </c>
      <c r="DH102" s="8" t="s">
        <v>40</v>
      </c>
      <c r="DI102" s="8" t="s">
        <v>40</v>
      </c>
      <c r="DJ102" s="8" t="s">
        <v>40</v>
      </c>
      <c r="DK102" s="8" t="s">
        <v>40</v>
      </c>
      <c r="DL102" s="8" t="s">
        <v>40</v>
      </c>
      <c r="DM102" s="8" t="s">
        <v>40</v>
      </c>
      <c r="DN102" s="8" t="s">
        <v>40</v>
      </c>
      <c r="DO102" s="8" t="s">
        <v>40</v>
      </c>
      <c r="DP102" s="8" t="s">
        <v>40</v>
      </c>
      <c r="DQ102" s="8" t="s">
        <v>40</v>
      </c>
      <c r="DR102" s="8" t="s">
        <v>40</v>
      </c>
      <c r="DS102" s="8" t="s">
        <v>40</v>
      </c>
      <c r="DT102" s="8" t="s">
        <v>40</v>
      </c>
      <c r="DU102" s="8" t="s">
        <v>40</v>
      </c>
      <c r="DV102" s="8"/>
      <c r="DW102" s="8" t="s">
        <v>40</v>
      </c>
      <c r="DX102" s="8" t="s">
        <v>40</v>
      </c>
      <c r="DY102" s="8" t="s">
        <v>40</v>
      </c>
      <c r="DZ102" s="8"/>
    </row>
    <row r="103" spans="1:130">
      <c r="A103" s="3">
        <v>181</v>
      </c>
      <c r="B103" s="3" t="s">
        <v>43</v>
      </c>
      <c r="C103" s="3" t="s">
        <v>55</v>
      </c>
      <c r="D103" s="3" t="s">
        <v>58</v>
      </c>
      <c r="E103" s="27">
        <v>42977</v>
      </c>
      <c r="F103" s="18">
        <v>24</v>
      </c>
      <c r="G103" s="18">
        <v>31.5</v>
      </c>
      <c r="H103" s="18">
        <v>17.52</v>
      </c>
      <c r="I103" s="17">
        <v>2.669</v>
      </c>
      <c r="J103" s="18"/>
      <c r="K103" s="22">
        <f t="shared" si="16"/>
        <v>997.32661753089724</v>
      </c>
      <c r="L103" s="23">
        <f t="shared" si="17"/>
        <v>0.76074425760000008</v>
      </c>
      <c r="M103" s="24">
        <f t="shared" si="18"/>
        <v>-4.2225696E-3</v>
      </c>
      <c r="N103" s="25">
        <f t="shared" si="12"/>
        <v>1021.0229352475681</v>
      </c>
      <c r="O103" s="26">
        <f t="shared" si="13"/>
        <v>5.996456080836075</v>
      </c>
      <c r="P103" s="13">
        <f t="shared" si="19"/>
        <v>9.3994999999999997</v>
      </c>
      <c r="AL103" s="16">
        <v>3.06</v>
      </c>
      <c r="AM103" s="16"/>
      <c r="AN103" s="16">
        <v>0</v>
      </c>
      <c r="AO103" s="27">
        <v>43047</v>
      </c>
      <c r="AP103" s="28">
        <v>23.8</v>
      </c>
      <c r="AQ103" s="28">
        <v>32.700000000000003</v>
      </c>
      <c r="AR103" s="28">
        <v>17.5153</v>
      </c>
      <c r="AS103" s="16">
        <v>3.2191000000000001</v>
      </c>
      <c r="AT103" s="16"/>
      <c r="AU103" s="22">
        <f t="shared" si="20"/>
        <v>997.37575933808228</v>
      </c>
      <c r="AV103" s="23">
        <f t="shared" si="21"/>
        <v>0.76105550545330802</v>
      </c>
      <c r="AW103" s="24">
        <f t="shared" si="22"/>
        <v>-4.2272056239999996E-3</v>
      </c>
      <c r="AX103" s="25">
        <f t="shared" si="14"/>
        <v>1021.9884400469037</v>
      </c>
      <c r="AY103" s="26">
        <f t="shared" si="15"/>
        <v>7.2409050066965133</v>
      </c>
      <c r="AZ103" s="13">
        <f t="shared" si="23"/>
        <v>12.425049999999999</v>
      </c>
      <c r="BA103" s="35">
        <v>2.4759000000000002</v>
      </c>
      <c r="BB103" s="14">
        <f>AW103-X225</f>
        <v>-1.9158846672983194</v>
      </c>
      <c r="BC103" s="14">
        <f>(BB103/X225)*100</f>
        <v>-100.22112777569983</v>
      </c>
      <c r="BD103" s="32">
        <f>1000*(BB103/AX103)/X225</f>
        <v>-0.98064835029934594</v>
      </c>
      <c r="BE103" s="32" t="e">
        <f>1000*(BB103/AX103)/#REF!</f>
        <v>#REF!</v>
      </c>
      <c r="BF103" s="35"/>
      <c r="BG103" s="35"/>
      <c r="BH103" s="9">
        <v>43055</v>
      </c>
      <c r="BI103" s="8">
        <v>24</v>
      </c>
      <c r="BJ103" s="8">
        <v>33</v>
      </c>
      <c r="BK103" s="8">
        <v>17.514500000000002</v>
      </c>
      <c r="BL103" s="1">
        <v>3.2686000000000002</v>
      </c>
      <c r="BM103" s="1">
        <v>4.9500000000000002E-2</v>
      </c>
      <c r="BN103" s="4">
        <v>2.7328000000000001</v>
      </c>
      <c r="BO103" s="4">
        <v>0.36330000000000001</v>
      </c>
      <c r="BP103" s="9">
        <v>43082</v>
      </c>
      <c r="BQ103" s="8">
        <v>21.7</v>
      </c>
      <c r="BR103" s="8">
        <v>33.700000000000003</v>
      </c>
      <c r="BS103" s="8">
        <v>17.510100000000001</v>
      </c>
      <c r="BT103" s="1">
        <v>3.5303</v>
      </c>
      <c r="BU103" s="1"/>
      <c r="BV103" s="4">
        <v>2.9653999999999998</v>
      </c>
      <c r="BW103" s="9">
        <v>43084</v>
      </c>
      <c r="BX103" s="8">
        <v>22.4</v>
      </c>
      <c r="BY103" s="8">
        <v>33.9</v>
      </c>
      <c r="BZ103" s="8">
        <v>17.513300000000001</v>
      </c>
      <c r="CA103" s="1">
        <v>3.5183</v>
      </c>
      <c r="CB103" s="8">
        <v>-1.2E-2</v>
      </c>
      <c r="CC103" s="9">
        <v>43116</v>
      </c>
      <c r="CD103" s="8">
        <v>22.7</v>
      </c>
      <c r="CE103" s="8">
        <v>34.799999999999997</v>
      </c>
      <c r="CF103" s="3">
        <v>17.516400000000001</v>
      </c>
      <c r="CG103" s="8">
        <v>3.8005</v>
      </c>
      <c r="CH103" s="8">
        <v>0.28220000000000001</v>
      </c>
      <c r="CI103" s="8">
        <v>8.0208999999999993</v>
      </c>
      <c r="CJ103" s="8">
        <v>2.5065</v>
      </c>
      <c r="CK103" s="9">
        <v>43129</v>
      </c>
      <c r="CL103" s="8">
        <v>24</v>
      </c>
      <c r="CM103" s="8">
        <v>35.6</v>
      </c>
      <c r="CN103" s="8">
        <v>17.511700000000001</v>
      </c>
      <c r="CO103" s="8">
        <v>3.8689</v>
      </c>
      <c r="CP103" s="8">
        <v>23.8</v>
      </c>
      <c r="CQ103" s="8">
        <v>35.6</v>
      </c>
      <c r="CR103" s="8">
        <v>17.509899999999998</v>
      </c>
      <c r="CS103" s="8">
        <v>3.8567</v>
      </c>
      <c r="CT103" s="1"/>
      <c r="CU103" s="8">
        <v>-1.2200000000000001E-2</v>
      </c>
      <c r="CV103" s="8">
        <v>6.8400000000000002E-2</v>
      </c>
      <c r="CW103" s="8">
        <v>1.7998000000000001</v>
      </c>
      <c r="CX103" s="8">
        <v>1.3844332223492899</v>
      </c>
      <c r="CY103" s="8" t="s">
        <v>39</v>
      </c>
      <c r="CZ103" s="8" t="s">
        <v>40</v>
      </c>
      <c r="DA103" s="8" t="s">
        <v>40</v>
      </c>
      <c r="DB103" s="8" t="s">
        <v>40</v>
      </c>
      <c r="DC103" s="8" t="s">
        <v>40</v>
      </c>
      <c r="DD103" s="8" t="s">
        <v>40</v>
      </c>
      <c r="DE103" s="8" t="s">
        <v>40</v>
      </c>
      <c r="DF103" s="8" t="s">
        <v>40</v>
      </c>
      <c r="DG103" s="8" t="s">
        <v>40</v>
      </c>
      <c r="DH103" s="8" t="s">
        <v>40</v>
      </c>
      <c r="DI103" s="8" t="s">
        <v>40</v>
      </c>
      <c r="DJ103" s="8" t="s">
        <v>40</v>
      </c>
      <c r="DK103" s="8" t="s">
        <v>40</v>
      </c>
      <c r="DL103" s="8" t="s">
        <v>40</v>
      </c>
      <c r="DM103" s="8" t="s">
        <v>40</v>
      </c>
      <c r="DN103" s="8" t="s">
        <v>40</v>
      </c>
      <c r="DO103" s="8" t="s">
        <v>40</v>
      </c>
      <c r="DP103" s="8" t="s">
        <v>40</v>
      </c>
      <c r="DQ103" s="8" t="s">
        <v>40</v>
      </c>
      <c r="DR103" s="8" t="s">
        <v>40</v>
      </c>
      <c r="DS103" s="8" t="s">
        <v>40</v>
      </c>
      <c r="DT103" s="8" t="s">
        <v>40</v>
      </c>
      <c r="DU103" s="8" t="s">
        <v>40</v>
      </c>
      <c r="DV103" s="8"/>
      <c r="DW103" s="8" t="s">
        <v>40</v>
      </c>
      <c r="DX103" s="8" t="s">
        <v>40</v>
      </c>
      <c r="DY103" s="8" t="s">
        <v>40</v>
      </c>
      <c r="DZ103" s="8"/>
    </row>
    <row r="104" spans="1:130">
      <c r="A104" s="3">
        <v>188</v>
      </c>
      <c r="B104" s="3" t="s">
        <v>43</v>
      </c>
      <c r="C104" s="3" t="s">
        <v>55</v>
      </c>
      <c r="D104" s="3" t="s">
        <v>58</v>
      </c>
      <c r="E104" s="27">
        <v>42977</v>
      </c>
      <c r="F104" s="18">
        <v>24</v>
      </c>
      <c r="G104" s="18">
        <v>31.5</v>
      </c>
      <c r="H104" s="18">
        <v>17.52</v>
      </c>
      <c r="I104" s="17">
        <v>7.5830000000000002</v>
      </c>
      <c r="J104" s="18"/>
      <c r="K104" s="22">
        <f t="shared" si="16"/>
        <v>997.32661753089724</v>
      </c>
      <c r="L104" s="23">
        <f t="shared" si="17"/>
        <v>0.76074425760000008</v>
      </c>
      <c r="M104" s="24">
        <f t="shared" si="18"/>
        <v>-4.2225696E-3</v>
      </c>
      <c r="N104" s="25">
        <f t="shared" si="12"/>
        <v>1021.0229352475681</v>
      </c>
      <c r="O104" s="26">
        <f t="shared" si="13"/>
        <v>17.036765253270872</v>
      </c>
      <c r="P104" s="13">
        <f t="shared" si="19"/>
        <v>36.426499999999997</v>
      </c>
      <c r="AL104" s="16">
        <v>8.7680000000000007</v>
      </c>
      <c r="AM104" s="16"/>
      <c r="AN104" s="16">
        <v>0</v>
      </c>
      <c r="AO104" s="27">
        <v>43047</v>
      </c>
      <c r="AP104" s="28">
        <v>23.8</v>
      </c>
      <c r="AQ104" s="28">
        <v>32.700000000000003</v>
      </c>
      <c r="AR104" s="28">
        <v>17.5153</v>
      </c>
      <c r="AS104" s="16">
        <v>9.2333999999999996</v>
      </c>
      <c r="AT104" s="16"/>
      <c r="AU104" s="22">
        <f t="shared" si="20"/>
        <v>997.37575933808228</v>
      </c>
      <c r="AV104" s="23">
        <f t="shared" si="21"/>
        <v>0.76105550545330802</v>
      </c>
      <c r="AW104" s="24">
        <f t="shared" si="22"/>
        <v>-4.2272056239999996E-3</v>
      </c>
      <c r="AX104" s="25">
        <f t="shared" si="14"/>
        <v>1021.9884400469037</v>
      </c>
      <c r="AY104" s="26">
        <f t="shared" si="15"/>
        <v>20.76921260253847</v>
      </c>
      <c r="AZ104" s="13">
        <f t="shared" si="23"/>
        <v>45.503699999999995</v>
      </c>
      <c r="BA104" s="35">
        <v>2.5276000000000001</v>
      </c>
      <c r="BB104" s="14">
        <f>AW104-X226</f>
        <v>-1.4990342420872982</v>
      </c>
      <c r="BC104" s="14">
        <f>(BB104/X226)*100</f>
        <v>-100.28279272982294</v>
      </c>
      <c r="BD104" s="32">
        <f>1000*(BB104/AX104)/X226</f>
        <v>-0.98125173240922858</v>
      </c>
      <c r="BE104" s="32" t="e">
        <f>1000*(BB104/AX104)/#REF!</f>
        <v>#REF!</v>
      </c>
      <c r="BF104" s="35"/>
      <c r="BG104" s="35"/>
      <c r="BH104" s="9">
        <v>43055</v>
      </c>
      <c r="BI104" s="8">
        <v>24</v>
      </c>
      <c r="BJ104" s="8">
        <v>33</v>
      </c>
      <c r="BK104" s="8">
        <v>17.514500000000002</v>
      </c>
      <c r="BL104" s="1">
        <v>9.4205000000000005</v>
      </c>
      <c r="BM104" s="1">
        <v>0.18709999999999999</v>
      </c>
      <c r="BN104" s="4">
        <v>2.8584000000000001</v>
      </c>
      <c r="BO104" s="4">
        <v>0.46779999999999999</v>
      </c>
      <c r="BP104" s="9">
        <v>43082</v>
      </c>
      <c r="BQ104" s="8">
        <v>21.7</v>
      </c>
      <c r="BR104" s="8">
        <v>33.700000000000003</v>
      </c>
      <c r="BS104" s="8">
        <v>17.510100000000001</v>
      </c>
      <c r="BT104" s="1">
        <v>10.1721</v>
      </c>
      <c r="BU104" s="1"/>
      <c r="BV104" s="4">
        <v>2.9548999999999999</v>
      </c>
      <c r="BW104" s="9">
        <v>43084</v>
      </c>
      <c r="BX104" s="8">
        <v>22.4</v>
      </c>
      <c r="BY104" s="8">
        <v>33.9</v>
      </c>
      <c r="BZ104" s="8">
        <v>17.513300000000001</v>
      </c>
      <c r="CA104" s="1">
        <v>10.144299999999999</v>
      </c>
      <c r="CB104" s="8">
        <v>-2.7800000000001001E-2</v>
      </c>
      <c r="CC104" s="9">
        <v>43116</v>
      </c>
      <c r="CD104" s="8">
        <v>22.7</v>
      </c>
      <c r="CE104" s="8">
        <v>34.799999999999997</v>
      </c>
      <c r="CF104" s="3">
        <v>17.516400000000001</v>
      </c>
      <c r="CG104" s="8">
        <v>10.8522</v>
      </c>
      <c r="CH104" s="8">
        <v>0.70789999999999997</v>
      </c>
      <c r="CI104" s="8">
        <v>6.9782999999999999</v>
      </c>
      <c r="CJ104" s="8">
        <v>2.1806999999999999</v>
      </c>
      <c r="CK104" s="9">
        <v>43129</v>
      </c>
      <c r="CL104" s="8">
        <v>24</v>
      </c>
      <c r="CM104" s="8">
        <v>35.6</v>
      </c>
      <c r="CN104" s="8">
        <v>17.511700000000001</v>
      </c>
      <c r="CO104" s="8">
        <v>11.1395</v>
      </c>
      <c r="CP104" s="8">
        <v>23.8</v>
      </c>
      <c r="CQ104" s="8">
        <v>35.6</v>
      </c>
      <c r="CR104" s="8">
        <v>17.509899999999998</v>
      </c>
      <c r="CS104" s="8">
        <v>11.1213</v>
      </c>
      <c r="CT104" s="1"/>
      <c r="CU104" s="8">
        <v>-1.8200000000000001E-2</v>
      </c>
      <c r="CV104" s="8">
        <v>0.2873</v>
      </c>
      <c r="CW104" s="8">
        <v>2.6474000000000002</v>
      </c>
      <c r="CX104" s="8">
        <v>2.0364534380125701</v>
      </c>
      <c r="CY104" s="9">
        <v>43145</v>
      </c>
      <c r="CZ104" s="8">
        <v>27.5</v>
      </c>
      <c r="DA104" s="8">
        <v>35.299999999999997</v>
      </c>
      <c r="DB104" s="8">
        <v>17.516500000000001</v>
      </c>
      <c r="DC104" s="8">
        <v>11.396599999999999</v>
      </c>
      <c r="DD104" s="8">
        <v>0.27529999999999999</v>
      </c>
      <c r="DE104" s="8">
        <v>2.4754</v>
      </c>
      <c r="DF104" s="8">
        <v>1.5470999999999999</v>
      </c>
      <c r="DG104" s="8"/>
      <c r="DH104" s="9">
        <v>43154</v>
      </c>
      <c r="DI104" s="8">
        <v>27.8</v>
      </c>
      <c r="DJ104" s="8">
        <v>37.1</v>
      </c>
      <c r="DK104" s="8">
        <v>17.5093</v>
      </c>
      <c r="DL104" s="8">
        <v>11.3643</v>
      </c>
      <c r="DM104" s="8">
        <v>-3.2299999999999003E-2</v>
      </c>
      <c r="DN104" s="8">
        <v>-0.28339999999999999</v>
      </c>
      <c r="DO104" s="8">
        <v>-0.31490000000000001</v>
      </c>
      <c r="DP104" s="8"/>
      <c r="DQ104" s="9">
        <v>43167</v>
      </c>
      <c r="DR104" s="8">
        <v>26.8</v>
      </c>
      <c r="DS104" s="8">
        <v>35.6</v>
      </c>
      <c r="DT104" s="8">
        <v>17.513999999999999</v>
      </c>
      <c r="DU104" s="8">
        <v>11.3192</v>
      </c>
      <c r="DV104" s="8">
        <v>11.3790598290598</v>
      </c>
      <c r="DW104" s="8">
        <v>1.4759829059829E-2</v>
      </c>
      <c r="DX104" s="8">
        <v>0.12987891079809999</v>
      </c>
      <c r="DY104" s="8">
        <v>9.9900000000000003E-2</v>
      </c>
      <c r="DZ104" s="8"/>
    </row>
    <row r="105" spans="1:130">
      <c r="A105" s="3">
        <v>280</v>
      </c>
      <c r="B105" s="3" t="s">
        <v>43</v>
      </c>
      <c r="C105" s="3" t="s">
        <v>55</v>
      </c>
      <c r="D105" s="3" t="s">
        <v>58</v>
      </c>
      <c r="E105" s="27">
        <v>42977</v>
      </c>
      <c r="F105" s="18">
        <v>23.7</v>
      </c>
      <c r="G105" s="18">
        <v>31</v>
      </c>
      <c r="H105" s="18">
        <v>17.527000000000001</v>
      </c>
      <c r="I105" s="17">
        <v>2.847</v>
      </c>
      <c r="J105" s="18"/>
      <c r="K105" s="22">
        <f t="shared" si="16"/>
        <v>997.40018425598942</v>
      </c>
      <c r="L105" s="23">
        <f t="shared" si="17"/>
        <v>0.76121220240660681</v>
      </c>
      <c r="M105" s="24">
        <f t="shared" si="18"/>
        <v>-4.2295732740000001E-3</v>
      </c>
      <c r="N105" s="25">
        <f t="shared" si="12"/>
        <v>1020.7320327829005</v>
      </c>
      <c r="O105" s="26">
        <f t="shared" si="13"/>
        <v>6.3940984020089786</v>
      </c>
      <c r="P105" s="13">
        <f t="shared" si="19"/>
        <v>10.378499999999999</v>
      </c>
      <c r="AL105" s="16">
        <v>3.2719999999999998</v>
      </c>
      <c r="AM105" s="16"/>
      <c r="AN105" s="16">
        <v>5.0000000000000001E-3</v>
      </c>
      <c r="AO105" s="27">
        <v>43047</v>
      </c>
      <c r="AP105" s="28">
        <v>23.8</v>
      </c>
      <c r="AQ105" s="28">
        <v>32.700000000000003</v>
      </c>
      <c r="AR105" s="28">
        <v>17.5153</v>
      </c>
      <c r="AS105" s="16">
        <v>3.4178000000000002</v>
      </c>
      <c r="AT105" s="16"/>
      <c r="AU105" s="22">
        <f t="shared" si="20"/>
        <v>997.37575933808228</v>
      </c>
      <c r="AV105" s="23">
        <f t="shared" si="21"/>
        <v>0.76105550545330802</v>
      </c>
      <c r="AW105" s="24">
        <f t="shared" si="22"/>
        <v>-4.2272056239999996E-3</v>
      </c>
      <c r="AX105" s="25">
        <f t="shared" si="14"/>
        <v>1021.9884400469037</v>
      </c>
      <c r="AY105" s="26">
        <f t="shared" si="15"/>
        <v>7.6878522356830619</v>
      </c>
      <c r="AZ105" s="13">
        <f t="shared" si="23"/>
        <v>13.517900000000001</v>
      </c>
      <c r="BA105" s="35">
        <v>2.1219000000000001</v>
      </c>
      <c r="BB105" s="14">
        <f>AW105-X227</f>
        <v>-1.9126017248323952</v>
      </c>
      <c r="BC105" s="14">
        <f>(BB105/X227)*100</f>
        <v>-100.22150817784727</v>
      </c>
      <c r="BD105" s="32">
        <f>1000*(BB105/AX105)/X227</f>
        <v>-0.98065207247596298</v>
      </c>
      <c r="BE105" s="32" t="e">
        <f>1000*(BB105/AX105)/#REF!</f>
        <v>#REF!</v>
      </c>
      <c r="BF105" s="35"/>
      <c r="BG105" s="35"/>
      <c r="BH105" s="9">
        <v>43055</v>
      </c>
      <c r="BI105" s="8">
        <v>24</v>
      </c>
      <c r="BJ105" s="8">
        <v>33</v>
      </c>
      <c r="BK105" s="8">
        <v>17.514500000000002</v>
      </c>
      <c r="BL105" s="1">
        <v>3.4954000000000001</v>
      </c>
      <c r="BM105" s="1">
        <v>7.7600000000000002E-2</v>
      </c>
      <c r="BN105" s="4">
        <v>2.6021000000000001</v>
      </c>
      <c r="BO105" s="4">
        <v>0.67920000000000003</v>
      </c>
      <c r="BP105" s="9">
        <v>43082</v>
      </c>
      <c r="BQ105" s="8">
        <v>21.7</v>
      </c>
      <c r="BR105" s="8">
        <v>33.700000000000003</v>
      </c>
      <c r="BS105" s="8">
        <v>17.510100000000001</v>
      </c>
      <c r="BT105" s="1">
        <v>3.7776000000000001</v>
      </c>
      <c r="BU105" s="1"/>
      <c r="BV105" s="4">
        <v>2.9902000000000002</v>
      </c>
      <c r="BW105" s="9">
        <v>43084</v>
      </c>
      <c r="BX105" s="8">
        <v>22.4</v>
      </c>
      <c r="BY105" s="8">
        <v>33.9</v>
      </c>
      <c r="BZ105" s="8">
        <v>17.513300000000001</v>
      </c>
      <c r="CA105" s="1">
        <v>3.7663000000000002</v>
      </c>
      <c r="CB105" s="8">
        <v>-1.1299999999999999E-2</v>
      </c>
      <c r="CC105" s="9">
        <v>43116</v>
      </c>
      <c r="CD105" s="8">
        <v>22.7</v>
      </c>
      <c r="CE105" s="8">
        <v>34.799999999999997</v>
      </c>
      <c r="CF105" s="3">
        <v>17.516400000000001</v>
      </c>
      <c r="CG105" s="8">
        <v>4.0789</v>
      </c>
      <c r="CH105" s="8">
        <v>0.31259999999999999</v>
      </c>
      <c r="CI105" s="8">
        <v>8.2998999999999992</v>
      </c>
      <c r="CJ105" s="8">
        <v>2.5937000000000001</v>
      </c>
      <c r="CK105" s="9">
        <v>43129</v>
      </c>
      <c r="CL105" s="8">
        <v>24</v>
      </c>
      <c r="CM105" s="8">
        <v>35.6</v>
      </c>
      <c r="CN105" s="8">
        <v>17.511700000000001</v>
      </c>
      <c r="CO105" s="8">
        <v>4.1767000000000003</v>
      </c>
      <c r="CP105" s="8">
        <v>23.8</v>
      </c>
      <c r="CQ105" s="8">
        <v>35.6</v>
      </c>
      <c r="CR105" s="8">
        <v>17.509899999999998</v>
      </c>
      <c r="CS105" s="8">
        <v>4.1688000000000001</v>
      </c>
      <c r="CT105" s="1"/>
      <c r="CU105" s="8">
        <v>-7.9000000000000008E-3</v>
      </c>
      <c r="CV105" s="8">
        <v>9.7799999999999998E-2</v>
      </c>
      <c r="CW105" s="8">
        <v>2.3976999999999999</v>
      </c>
      <c r="CX105" s="8">
        <v>1.8443886643646401</v>
      </c>
      <c r="CY105" s="9">
        <v>43145</v>
      </c>
      <c r="CZ105" s="8">
        <v>27.5</v>
      </c>
      <c r="DA105" s="8">
        <v>35.299999999999997</v>
      </c>
      <c r="DB105" s="8">
        <v>17.516500000000001</v>
      </c>
      <c r="DC105" s="8">
        <v>4.2801999999999998</v>
      </c>
      <c r="DD105" s="8">
        <v>0.1114</v>
      </c>
      <c r="DE105" s="8">
        <v>2.6722000000000001</v>
      </c>
      <c r="DF105" s="8">
        <v>1.6700999999999999</v>
      </c>
      <c r="DG105" s="8"/>
      <c r="DH105" s="9">
        <v>43154</v>
      </c>
      <c r="DI105" s="8">
        <v>27.8</v>
      </c>
      <c r="DJ105" s="8">
        <v>37.1</v>
      </c>
      <c r="DK105" s="8">
        <v>17.5093</v>
      </c>
      <c r="DL105" s="8">
        <v>4.2557999999999998</v>
      </c>
      <c r="DM105" s="8">
        <v>-2.4400000000000002E-2</v>
      </c>
      <c r="DN105" s="8">
        <v>-0.57010000000000005</v>
      </c>
      <c r="DO105" s="8">
        <v>-0.63339999999999996</v>
      </c>
      <c r="DP105" s="8"/>
      <c r="DQ105" s="8" t="s">
        <v>40</v>
      </c>
      <c r="DR105" s="8" t="s">
        <v>40</v>
      </c>
      <c r="DS105" s="8" t="s">
        <v>40</v>
      </c>
      <c r="DT105" s="8" t="s">
        <v>40</v>
      </c>
      <c r="DU105" s="8" t="s">
        <v>40</v>
      </c>
      <c r="DV105" s="8"/>
      <c r="DW105" s="8" t="s">
        <v>40</v>
      </c>
      <c r="DX105" s="8" t="s">
        <v>40</v>
      </c>
      <c r="DY105" s="8" t="s">
        <v>40</v>
      </c>
      <c r="DZ105" s="8"/>
    </row>
    <row r="106" spans="1:130">
      <c r="A106" s="3">
        <v>286</v>
      </c>
      <c r="B106" s="3" t="s">
        <v>43</v>
      </c>
      <c r="C106" s="3" t="s">
        <v>55</v>
      </c>
      <c r="D106" s="3" t="s">
        <v>58</v>
      </c>
      <c r="E106" s="27">
        <v>42977</v>
      </c>
      <c r="F106" s="18">
        <v>23.7</v>
      </c>
      <c r="G106" s="18">
        <v>31</v>
      </c>
      <c r="H106" s="18">
        <v>17.527000000000001</v>
      </c>
      <c r="I106" s="17">
        <v>2.3530000000000002</v>
      </c>
      <c r="J106" s="18"/>
      <c r="K106" s="22">
        <f t="shared" si="16"/>
        <v>997.40018425598942</v>
      </c>
      <c r="L106" s="23">
        <f t="shared" si="17"/>
        <v>0.76121220240660681</v>
      </c>
      <c r="M106" s="24">
        <f t="shared" si="18"/>
        <v>-4.2295732740000001E-3</v>
      </c>
      <c r="N106" s="25">
        <f t="shared" si="12"/>
        <v>1020.7320327829005</v>
      </c>
      <c r="O106" s="26">
        <f t="shared" si="13"/>
        <v>5.2846201404731747</v>
      </c>
      <c r="P106" s="13">
        <f t="shared" si="19"/>
        <v>7.6615000000000011</v>
      </c>
      <c r="AL106" s="16">
        <v>2.6970000000000001</v>
      </c>
      <c r="AM106" s="16"/>
      <c r="AN106" s="16">
        <v>3.0000000000000001E-3</v>
      </c>
      <c r="AO106" s="27">
        <v>43047</v>
      </c>
      <c r="AP106" s="28">
        <v>23.8</v>
      </c>
      <c r="AQ106" s="28">
        <v>32.700000000000003</v>
      </c>
      <c r="AR106" s="28">
        <v>17.5153</v>
      </c>
      <c r="AS106" s="16">
        <v>2.8584999999999998</v>
      </c>
      <c r="AT106" s="16"/>
      <c r="AU106" s="22">
        <f t="shared" si="20"/>
        <v>997.37575933808228</v>
      </c>
      <c r="AV106" s="23">
        <f t="shared" si="21"/>
        <v>0.76105550545330802</v>
      </c>
      <c r="AW106" s="24">
        <f t="shared" si="22"/>
        <v>-4.2272056239999996E-3</v>
      </c>
      <c r="AX106" s="25">
        <f t="shared" si="14"/>
        <v>1021.9884400469037</v>
      </c>
      <c r="AY106" s="26">
        <f t="shared" si="15"/>
        <v>6.4297868850430193</v>
      </c>
      <c r="AZ106" s="13">
        <f t="shared" si="23"/>
        <v>10.441749999999999</v>
      </c>
      <c r="BA106" s="35">
        <v>2.8515000000000001</v>
      </c>
      <c r="BB106" s="14">
        <f>AW106-X228</f>
        <v>-2.0905913775677143</v>
      </c>
      <c r="BC106" s="14">
        <f>(BB106/X228)*100</f>
        <v>-100.20261111079481</v>
      </c>
      <c r="BD106" s="32">
        <f>1000*(BB106/AX106)/X228</f>
        <v>-0.98046716757575092</v>
      </c>
      <c r="BE106" s="32" t="e">
        <f>1000*(BB106/AX106)/#REF!</f>
        <v>#REF!</v>
      </c>
      <c r="BF106" s="35"/>
      <c r="BG106" s="35"/>
      <c r="BH106" s="9">
        <v>43055</v>
      </c>
      <c r="BI106" s="8">
        <v>24</v>
      </c>
      <c r="BJ106" s="8">
        <v>33</v>
      </c>
      <c r="BK106" s="8">
        <v>17.514500000000002</v>
      </c>
      <c r="BL106" s="1">
        <v>2.9272</v>
      </c>
      <c r="BM106" s="1">
        <v>6.8699999999999997E-2</v>
      </c>
      <c r="BN106" s="4">
        <v>2.9306000000000001</v>
      </c>
      <c r="BO106" s="4">
        <v>0.1118</v>
      </c>
      <c r="BP106" s="9">
        <v>43082</v>
      </c>
      <c r="BQ106" s="8">
        <v>21.7</v>
      </c>
      <c r="BR106" s="8">
        <v>33.700000000000003</v>
      </c>
      <c r="BS106" s="8">
        <v>17.510100000000001</v>
      </c>
      <c r="BT106" s="1">
        <v>3.1829000000000001</v>
      </c>
      <c r="BU106" s="1"/>
      <c r="BV106" s="4">
        <v>3.2353000000000001</v>
      </c>
      <c r="BW106" s="9">
        <v>43084</v>
      </c>
      <c r="BX106" s="8">
        <v>22.4</v>
      </c>
      <c r="BY106" s="8">
        <v>33.9</v>
      </c>
      <c r="BZ106" s="8">
        <v>17.513300000000001</v>
      </c>
      <c r="CA106" s="1">
        <v>3.1505000000000001</v>
      </c>
      <c r="CB106" s="8">
        <v>-3.2399999999999998E-2</v>
      </c>
      <c r="CC106" s="9">
        <v>43116</v>
      </c>
      <c r="CD106" s="8">
        <v>22.7</v>
      </c>
      <c r="CE106" s="8">
        <v>34.799999999999997</v>
      </c>
      <c r="CF106" s="3">
        <v>17.516400000000001</v>
      </c>
      <c r="CG106" s="8">
        <v>3.4148000000000001</v>
      </c>
      <c r="CH106" s="8">
        <v>0.26429999999999998</v>
      </c>
      <c r="CI106" s="8">
        <v>8.3890999999999991</v>
      </c>
      <c r="CJ106" s="8">
        <v>2.6215999999999999</v>
      </c>
      <c r="CK106" s="9">
        <v>43129</v>
      </c>
      <c r="CL106" s="8">
        <v>24</v>
      </c>
      <c r="CM106" s="8">
        <v>35.6</v>
      </c>
      <c r="CN106" s="8">
        <v>17.511700000000001</v>
      </c>
      <c r="CO106" s="8">
        <v>3.4927000000000001</v>
      </c>
      <c r="CP106" s="8">
        <v>23.8</v>
      </c>
      <c r="CQ106" s="8">
        <v>35.6</v>
      </c>
      <c r="CR106" s="8">
        <v>17.509899999999998</v>
      </c>
      <c r="CS106" s="8">
        <v>3.4857</v>
      </c>
      <c r="CT106" s="1"/>
      <c r="CU106" s="8">
        <v>-7.0000000000000001E-3</v>
      </c>
      <c r="CV106" s="8">
        <v>7.7899999999999997E-2</v>
      </c>
      <c r="CW106" s="8">
        <v>2.2812000000000001</v>
      </c>
      <c r="CX106" s="8">
        <v>1.7548048765104001</v>
      </c>
      <c r="CY106" s="9">
        <v>43145</v>
      </c>
      <c r="CZ106" s="8">
        <v>27.5</v>
      </c>
      <c r="DA106" s="8">
        <v>35.299999999999997</v>
      </c>
      <c r="DB106" s="8">
        <v>17.516500000000001</v>
      </c>
      <c r="DC106" s="8">
        <v>3.5903</v>
      </c>
      <c r="DD106" s="8">
        <v>0.1046</v>
      </c>
      <c r="DE106" s="8">
        <v>3.0007999999999999</v>
      </c>
      <c r="DF106" s="8">
        <v>1.8754999999999999</v>
      </c>
      <c r="DG106" s="8"/>
      <c r="DH106" s="9">
        <v>43154</v>
      </c>
      <c r="DI106" s="8">
        <v>27.8</v>
      </c>
      <c r="DJ106" s="8">
        <v>37.1</v>
      </c>
      <c r="DK106" s="8">
        <v>17.5093</v>
      </c>
      <c r="DL106" s="8">
        <v>3.5655999999999999</v>
      </c>
      <c r="DM106" s="8">
        <v>-2.47E-2</v>
      </c>
      <c r="DN106" s="8">
        <v>-0.68799999999999994</v>
      </c>
      <c r="DO106" s="8">
        <v>-0.76439999999999997</v>
      </c>
      <c r="DP106" s="8"/>
      <c r="DQ106" s="9">
        <v>43167</v>
      </c>
      <c r="DR106" s="8">
        <v>26.8</v>
      </c>
      <c r="DS106" s="8">
        <v>35.6</v>
      </c>
      <c r="DT106" s="8">
        <v>17.513999999999999</v>
      </c>
      <c r="DU106" s="8">
        <v>3.5259999999999998</v>
      </c>
      <c r="DV106" s="8">
        <v>3.5858598290598298</v>
      </c>
      <c r="DW106" s="8">
        <v>2.0259829059828999E-2</v>
      </c>
      <c r="DX106" s="8">
        <v>0.56820252018815998</v>
      </c>
      <c r="DY106" s="8">
        <v>0.43709999999999999</v>
      </c>
      <c r="DZ106" s="8"/>
    </row>
    <row r="107" spans="1:130">
      <c r="A107" s="3">
        <v>121</v>
      </c>
      <c r="B107" s="3" t="s">
        <v>44</v>
      </c>
      <c r="C107" s="3" t="s">
        <v>55</v>
      </c>
      <c r="D107" s="3" t="s">
        <v>58</v>
      </c>
      <c r="E107" s="27">
        <v>42977</v>
      </c>
      <c r="F107" s="18">
        <v>24.2</v>
      </c>
      <c r="G107" s="18">
        <v>31.5</v>
      </c>
      <c r="H107" s="18">
        <v>17.501000000000001</v>
      </c>
      <c r="I107" s="17">
        <v>4.1280000000000001</v>
      </c>
      <c r="J107" s="18"/>
      <c r="K107" s="22">
        <f t="shared" si="16"/>
        <v>997.27708768547382</v>
      </c>
      <c r="L107" s="23">
        <f t="shared" si="17"/>
        <v>0.760435858711068</v>
      </c>
      <c r="M107" s="24">
        <f t="shared" si="18"/>
        <v>-4.2180659439999997E-3</v>
      </c>
      <c r="N107" s="25">
        <f t="shared" si="12"/>
        <v>1020.9644870534015</v>
      </c>
      <c r="O107" s="26">
        <f t="shared" si="13"/>
        <v>9.2737370723694514</v>
      </c>
      <c r="P107" s="13">
        <f t="shared" si="19"/>
        <v>17.423999999999999</v>
      </c>
      <c r="AL107" s="16">
        <v>4.8490000000000002</v>
      </c>
      <c r="AM107" s="16"/>
      <c r="AN107" s="16">
        <v>0</v>
      </c>
      <c r="AO107" s="27">
        <v>43047</v>
      </c>
      <c r="AP107" s="28">
        <v>23.8</v>
      </c>
      <c r="AQ107" s="28">
        <v>32.700000000000003</v>
      </c>
      <c r="AR107" s="28">
        <v>17.5153</v>
      </c>
      <c r="AS107" s="16">
        <v>5.1284999999999998</v>
      </c>
      <c r="AT107" s="16"/>
      <c r="AU107" s="22">
        <f t="shared" si="20"/>
        <v>997.37575933808228</v>
      </c>
      <c r="AV107" s="23">
        <f t="shared" si="21"/>
        <v>0.76105550545330802</v>
      </c>
      <c r="AW107" s="24">
        <f t="shared" si="22"/>
        <v>-4.2272056239999996E-3</v>
      </c>
      <c r="AX107" s="25">
        <f t="shared" si="14"/>
        <v>1021.9884400469037</v>
      </c>
      <c r="AY107" s="26">
        <f t="shared" si="15"/>
        <v>11.535827196061964</v>
      </c>
      <c r="AZ107" s="13">
        <f t="shared" si="23"/>
        <v>22.926749999999998</v>
      </c>
      <c r="BA107" s="35">
        <v>2.7448000000000001</v>
      </c>
      <c r="BB107" s="14">
        <f>AW107-X229</f>
        <v>-1.9060222056271239</v>
      </c>
      <c r="BC107" s="14">
        <f>(BB107/X229)*100</f>
        <v>-100.222274515602</v>
      </c>
      <c r="BD107" s="32">
        <f>1000*(BB107/AX107)/X229</f>
        <v>-0.98065957097325229</v>
      </c>
      <c r="BE107" s="32" t="e">
        <f>1000*(BB107/AX107)/#REF!</f>
        <v>#REF!</v>
      </c>
      <c r="BF107" s="35"/>
      <c r="BG107" s="35"/>
      <c r="BH107" s="9">
        <v>43055</v>
      </c>
      <c r="BI107" s="8">
        <v>24</v>
      </c>
      <c r="BJ107" s="8">
        <v>33</v>
      </c>
      <c r="BK107" s="8">
        <v>17.514500000000002</v>
      </c>
      <c r="BL107" s="1">
        <v>5.2423999999999999</v>
      </c>
      <c r="BM107" s="1">
        <v>0.1139</v>
      </c>
      <c r="BN107" s="4">
        <v>3.1547000000000001</v>
      </c>
      <c r="BO107" s="4">
        <v>0.5796</v>
      </c>
      <c r="BP107" s="9">
        <v>43082</v>
      </c>
      <c r="BQ107" s="8">
        <v>21.7</v>
      </c>
      <c r="BR107" s="8">
        <v>33.700000000000003</v>
      </c>
      <c r="BS107" s="8">
        <v>17.510100000000001</v>
      </c>
      <c r="BT107" s="1">
        <v>5.72</v>
      </c>
      <c r="BU107" s="1"/>
      <c r="BV107" s="4">
        <v>3.3742000000000001</v>
      </c>
      <c r="BW107" s="9">
        <v>43084</v>
      </c>
      <c r="BX107" s="8">
        <v>22.4</v>
      </c>
      <c r="BY107" s="8">
        <v>33.9</v>
      </c>
      <c r="BZ107" s="8">
        <v>17.513300000000001</v>
      </c>
      <c r="CA107" s="1">
        <v>5.6959999999999997</v>
      </c>
      <c r="CB107" s="8">
        <v>-2.4E-2</v>
      </c>
      <c r="CC107" s="9">
        <v>43116</v>
      </c>
      <c r="CD107" s="8">
        <v>22.7</v>
      </c>
      <c r="CE107" s="8">
        <v>34.799999999999997</v>
      </c>
      <c r="CF107" s="3">
        <v>17.516400000000001</v>
      </c>
      <c r="CG107" s="8">
        <v>6.1738</v>
      </c>
      <c r="CH107" s="8">
        <v>0.4778</v>
      </c>
      <c r="CI107" s="8">
        <v>8.3882999999999992</v>
      </c>
      <c r="CJ107" s="8">
        <v>2.6214</v>
      </c>
      <c r="CK107" s="9">
        <v>43129</v>
      </c>
      <c r="CL107" s="8">
        <v>24</v>
      </c>
      <c r="CM107" s="8">
        <v>35.6</v>
      </c>
      <c r="CN107" s="8">
        <v>17.511700000000001</v>
      </c>
      <c r="CO107" s="8">
        <v>6.3422000000000001</v>
      </c>
      <c r="CP107" s="8">
        <v>23.8</v>
      </c>
      <c r="CQ107" s="8">
        <v>35.6</v>
      </c>
      <c r="CR107" s="8">
        <v>17.509899999999998</v>
      </c>
      <c r="CS107" s="8">
        <v>6.3307000000000002</v>
      </c>
      <c r="CT107" s="1"/>
      <c r="CU107" s="8">
        <v>-1.15E-2</v>
      </c>
      <c r="CV107" s="8">
        <v>0.16839999999999999</v>
      </c>
      <c r="CW107" s="8">
        <v>2.7277</v>
      </c>
      <c r="CX107" s="8">
        <v>2.0981965975325001</v>
      </c>
      <c r="CY107" s="8" t="s">
        <v>39</v>
      </c>
      <c r="CZ107" s="8" t="s">
        <v>40</v>
      </c>
      <c r="DA107" s="8" t="s">
        <v>40</v>
      </c>
      <c r="DB107" s="8" t="s">
        <v>40</v>
      </c>
      <c r="DC107" s="8" t="s">
        <v>40</v>
      </c>
      <c r="DD107" s="8" t="s">
        <v>40</v>
      </c>
      <c r="DE107" s="8" t="s">
        <v>40</v>
      </c>
      <c r="DF107" s="8" t="s">
        <v>40</v>
      </c>
      <c r="DG107" s="8" t="s">
        <v>40</v>
      </c>
      <c r="DH107" s="8" t="s">
        <v>40</v>
      </c>
      <c r="DI107" s="8" t="s">
        <v>40</v>
      </c>
      <c r="DJ107" s="8" t="s">
        <v>40</v>
      </c>
      <c r="DK107" s="8" t="s">
        <v>40</v>
      </c>
      <c r="DL107" s="8" t="s">
        <v>40</v>
      </c>
      <c r="DM107" s="8" t="s">
        <v>40</v>
      </c>
      <c r="DN107" s="8" t="s">
        <v>40</v>
      </c>
      <c r="DO107" s="8" t="s">
        <v>40</v>
      </c>
      <c r="DP107" s="8" t="s">
        <v>40</v>
      </c>
      <c r="DQ107" s="8" t="s">
        <v>40</v>
      </c>
      <c r="DR107" s="8" t="s">
        <v>40</v>
      </c>
      <c r="DS107" s="8" t="s">
        <v>40</v>
      </c>
      <c r="DT107" s="8" t="s">
        <v>40</v>
      </c>
      <c r="DU107" s="8" t="s">
        <v>40</v>
      </c>
      <c r="DV107" s="8"/>
      <c r="DW107" s="8" t="s">
        <v>40</v>
      </c>
      <c r="DX107" s="8" t="s">
        <v>40</v>
      </c>
      <c r="DY107" s="8" t="s">
        <v>40</v>
      </c>
      <c r="DZ107" s="8"/>
    </row>
    <row r="108" spans="1:130">
      <c r="A108" s="3">
        <v>128</v>
      </c>
      <c r="B108" s="3" t="s">
        <v>44</v>
      </c>
      <c r="C108" s="3" t="s">
        <v>55</v>
      </c>
      <c r="D108" s="3" t="s">
        <v>58</v>
      </c>
      <c r="E108" s="27">
        <v>42977</v>
      </c>
      <c r="F108" s="18">
        <v>24.3</v>
      </c>
      <c r="G108" s="18">
        <v>31.8</v>
      </c>
      <c r="H108" s="18">
        <v>17.510999999999999</v>
      </c>
      <c r="I108" s="17">
        <v>2.5230000000000001</v>
      </c>
      <c r="J108" s="18"/>
      <c r="K108" s="22">
        <f t="shared" si="16"/>
        <v>997.25217771670884</v>
      </c>
      <c r="L108" s="23">
        <f t="shared" si="17"/>
        <v>0.76028272301154676</v>
      </c>
      <c r="M108" s="24">
        <f t="shared" si="18"/>
        <v>-4.2158637539999998E-3</v>
      </c>
      <c r="N108" s="25">
        <f t="shared" si="12"/>
        <v>1021.1617293120976</v>
      </c>
      <c r="O108" s="26">
        <f t="shared" si="13"/>
        <v>5.6693979338557385</v>
      </c>
      <c r="P108" s="13">
        <f t="shared" si="19"/>
        <v>8.5964999999999989</v>
      </c>
      <c r="AL108" s="16">
        <v>2.931</v>
      </c>
      <c r="AM108" s="16"/>
      <c r="AN108" s="16">
        <v>7.0000000000000001E-3</v>
      </c>
      <c r="AO108" s="27">
        <v>43047</v>
      </c>
      <c r="AP108" s="28">
        <v>23.8</v>
      </c>
      <c r="AQ108" s="28">
        <v>32.700000000000003</v>
      </c>
      <c r="AR108" s="28">
        <v>17.5153</v>
      </c>
      <c r="AS108" s="16">
        <v>3.1501000000000001</v>
      </c>
      <c r="AT108" s="16"/>
      <c r="AU108" s="22">
        <f t="shared" si="20"/>
        <v>997.37575933808228</v>
      </c>
      <c r="AV108" s="23">
        <f t="shared" si="21"/>
        <v>0.76105550545330802</v>
      </c>
      <c r="AW108" s="24">
        <f t="shared" si="22"/>
        <v>-4.2272056239999996E-3</v>
      </c>
      <c r="AX108" s="25">
        <f t="shared" si="14"/>
        <v>1021.9884400469037</v>
      </c>
      <c r="AY108" s="26">
        <f t="shared" si="15"/>
        <v>7.0856993760972591</v>
      </c>
      <c r="AZ108" s="13">
        <f t="shared" si="23"/>
        <v>12.045549999999999</v>
      </c>
      <c r="BA108" s="35">
        <v>3.5596000000000001</v>
      </c>
      <c r="BB108" s="14">
        <f>AW108-X230</f>
        <v>-2.2199911792249405</v>
      </c>
      <c r="BC108" s="14">
        <f>(BB108/X230)*100</f>
        <v>-100.19077869639381</v>
      </c>
      <c r="BD108" s="32">
        <f>1000*(BB108/AX108)/X230</f>
        <v>-0.98035138921723619</v>
      </c>
      <c r="BE108" s="32" t="e">
        <f>1000*(BB108/AX108)/#REF!</f>
        <v>#REF!</v>
      </c>
      <c r="BF108" s="35"/>
      <c r="BG108" s="35"/>
      <c r="BH108" s="9">
        <v>43055</v>
      </c>
      <c r="BI108" s="8">
        <v>24</v>
      </c>
      <c r="BJ108" s="8">
        <v>33</v>
      </c>
      <c r="BK108" s="8">
        <v>17.514500000000002</v>
      </c>
      <c r="BL108" s="1">
        <v>3.2279</v>
      </c>
      <c r="BM108" s="1">
        <v>7.7799999999999994E-2</v>
      </c>
      <c r="BN108" s="4">
        <v>3.4582999999999999</v>
      </c>
      <c r="BO108" s="4">
        <v>0.1434</v>
      </c>
      <c r="BP108" s="9">
        <v>43082</v>
      </c>
      <c r="BQ108" s="8">
        <v>21.7</v>
      </c>
      <c r="BR108" s="8">
        <v>33.700000000000003</v>
      </c>
      <c r="BS108" s="8">
        <v>17.510100000000001</v>
      </c>
      <c r="BT108" s="1">
        <v>3.5232000000000001</v>
      </c>
      <c r="BU108" s="1"/>
      <c r="BV108" s="4">
        <v>3.3883000000000001</v>
      </c>
      <c r="BW108" s="9">
        <v>43084</v>
      </c>
      <c r="BX108" s="8">
        <v>22.4</v>
      </c>
      <c r="BY108" s="8">
        <v>33.9</v>
      </c>
      <c r="BZ108" s="8">
        <v>17.513300000000001</v>
      </c>
      <c r="CA108" s="1">
        <v>3.5</v>
      </c>
      <c r="CB108" s="8">
        <v>-2.3199999999999998E-2</v>
      </c>
      <c r="CC108" s="9">
        <v>43116</v>
      </c>
      <c r="CD108" s="8">
        <v>22.7</v>
      </c>
      <c r="CE108" s="8">
        <v>34.799999999999997</v>
      </c>
      <c r="CF108" s="3">
        <v>17.516400000000001</v>
      </c>
      <c r="CG108" s="8">
        <v>3.7818000000000001</v>
      </c>
      <c r="CH108" s="8">
        <v>0.28179999999999999</v>
      </c>
      <c r="CI108" s="8">
        <v>8.0513999999999992</v>
      </c>
      <c r="CJ108" s="8">
        <v>2.5160999999999998</v>
      </c>
      <c r="CK108" s="9">
        <v>43129</v>
      </c>
      <c r="CL108" s="8">
        <v>24</v>
      </c>
      <c r="CM108" s="8">
        <v>35.6</v>
      </c>
      <c r="CN108" s="8">
        <v>17.511700000000001</v>
      </c>
      <c r="CO108" s="8">
        <v>3.8877999999999999</v>
      </c>
      <c r="CP108" s="8">
        <v>23.8</v>
      </c>
      <c r="CQ108" s="8">
        <v>35.6</v>
      </c>
      <c r="CR108" s="8">
        <v>17.509899999999998</v>
      </c>
      <c r="CS108" s="8">
        <v>3.8784999999999998</v>
      </c>
      <c r="CT108" s="1"/>
      <c r="CU108" s="8">
        <v>-9.2999999999999992E-3</v>
      </c>
      <c r="CV108" s="8">
        <v>0.106</v>
      </c>
      <c r="CW108" s="8">
        <v>2.8029000000000002</v>
      </c>
      <c r="CX108" s="8">
        <v>2.1560754545047698</v>
      </c>
      <c r="CY108" s="9">
        <v>43145</v>
      </c>
      <c r="CZ108" s="8">
        <v>27.5</v>
      </c>
      <c r="DA108" s="8">
        <v>35.299999999999997</v>
      </c>
      <c r="DB108" s="8">
        <v>17.516500000000001</v>
      </c>
      <c r="DC108" s="8">
        <v>4.0155000000000003</v>
      </c>
      <c r="DD108" s="8">
        <v>0.13700000000000001</v>
      </c>
      <c r="DE108" s="8">
        <v>3.5323000000000002</v>
      </c>
      <c r="DF108" s="8">
        <v>2.2077</v>
      </c>
      <c r="DG108" s="8"/>
      <c r="DH108" s="9">
        <v>43154</v>
      </c>
      <c r="DI108" s="8">
        <v>27.8</v>
      </c>
      <c r="DJ108" s="8">
        <v>37.1</v>
      </c>
      <c r="DK108" s="8">
        <v>17.5093</v>
      </c>
      <c r="DL108" s="8">
        <v>3.9826000000000001</v>
      </c>
      <c r="DM108" s="8">
        <v>-3.2899999999999999E-2</v>
      </c>
      <c r="DN108" s="8">
        <v>-0.81930000000000003</v>
      </c>
      <c r="DO108" s="8">
        <v>-0.91039999999999999</v>
      </c>
      <c r="DP108" s="8" t="s">
        <v>64</v>
      </c>
      <c r="DQ108" s="9">
        <v>43167</v>
      </c>
      <c r="DR108" s="8">
        <v>26.8</v>
      </c>
      <c r="DS108" s="8">
        <v>35.6</v>
      </c>
      <c r="DT108" s="8">
        <v>17.513999999999999</v>
      </c>
      <c r="DU108" s="8">
        <v>3.9481000000000002</v>
      </c>
      <c r="DV108" s="8">
        <v>4.0079598290598302</v>
      </c>
      <c r="DW108" s="8">
        <v>2.5359829059829E-2</v>
      </c>
      <c r="DX108" s="8">
        <v>0.63676565710413102</v>
      </c>
      <c r="DY108" s="8">
        <v>0.48980000000000001</v>
      </c>
      <c r="DZ108" s="8"/>
    </row>
    <row r="109" spans="1:130">
      <c r="A109" s="3">
        <v>219</v>
      </c>
      <c r="B109" s="3" t="s">
        <v>44</v>
      </c>
      <c r="C109" s="3" t="s">
        <v>55</v>
      </c>
      <c r="D109" s="3" t="s">
        <v>58</v>
      </c>
      <c r="E109" s="27">
        <v>42977</v>
      </c>
      <c r="F109" s="18">
        <v>24</v>
      </c>
      <c r="G109" s="18">
        <v>32</v>
      </c>
      <c r="H109" s="18">
        <v>17.521000000000001</v>
      </c>
      <c r="I109" s="17">
        <v>3.6909999999999998</v>
      </c>
      <c r="J109" s="18"/>
      <c r="K109" s="22">
        <f t="shared" si="16"/>
        <v>997.32661753089724</v>
      </c>
      <c r="L109" s="23">
        <f t="shared" si="17"/>
        <v>0.76074425760000008</v>
      </c>
      <c r="M109" s="24">
        <f t="shared" si="18"/>
        <v>-4.2225696E-3</v>
      </c>
      <c r="N109" s="25">
        <f t="shared" si="12"/>
        <v>1021.4008023889601</v>
      </c>
      <c r="O109" s="26">
        <f t="shared" si="13"/>
        <v>8.29641663444065</v>
      </c>
      <c r="P109" s="13">
        <f t="shared" si="19"/>
        <v>15.020499999999998</v>
      </c>
      <c r="AL109" s="16">
        <v>4.2939999999999996</v>
      </c>
      <c r="AM109" s="16"/>
      <c r="AN109" s="16">
        <v>6.0000000000000001E-3</v>
      </c>
      <c r="AO109" s="27">
        <v>43047</v>
      </c>
      <c r="AP109" s="28">
        <v>23.8</v>
      </c>
      <c r="AQ109" s="28">
        <v>32.700000000000003</v>
      </c>
      <c r="AR109" s="28">
        <v>17.5153</v>
      </c>
      <c r="AS109" s="16">
        <v>4.5494000000000003</v>
      </c>
      <c r="AT109" s="16"/>
      <c r="AU109" s="22">
        <f t="shared" si="20"/>
        <v>997.37575933808228</v>
      </c>
      <c r="AV109" s="23">
        <f t="shared" si="21"/>
        <v>0.76105550545330802</v>
      </c>
      <c r="AW109" s="24">
        <f t="shared" si="22"/>
        <v>-4.2272056239999996E-3</v>
      </c>
      <c r="AX109" s="25">
        <f t="shared" si="14"/>
        <v>1021.9884400469037</v>
      </c>
      <c r="AY109" s="26">
        <f t="shared" si="15"/>
        <v>10.233224577510832</v>
      </c>
      <c r="AZ109" s="13">
        <f t="shared" si="23"/>
        <v>19.741700000000002</v>
      </c>
      <c r="BA109" s="35">
        <v>2.8323</v>
      </c>
      <c r="BB109" s="14">
        <f>AW109-X231</f>
        <v>-1.8618615694839737</v>
      </c>
      <c r="BC109" s="14">
        <f>(BB109/X231)*100</f>
        <v>-100.22755853930352</v>
      </c>
      <c r="BD109" s="32">
        <f>1000*(BB109/AX109)/X231</f>
        <v>-0.98071127433401895</v>
      </c>
      <c r="BE109" s="32" t="e">
        <f>1000*(BB109/AX109)/#REF!</f>
        <v>#REF!</v>
      </c>
      <c r="BF109" s="35"/>
      <c r="BG109" s="35"/>
      <c r="BH109" s="9">
        <v>43055</v>
      </c>
      <c r="BI109" s="8">
        <v>24</v>
      </c>
      <c r="BJ109" s="8">
        <v>33</v>
      </c>
      <c r="BK109" s="8">
        <v>17.514500000000002</v>
      </c>
      <c r="BL109" s="1">
        <v>4.6378000000000004</v>
      </c>
      <c r="BM109" s="1">
        <v>8.8400000000000006E-2</v>
      </c>
      <c r="BN109" s="4">
        <v>3.0998000000000001</v>
      </c>
      <c r="BO109" s="4">
        <v>0.37830000000000003</v>
      </c>
      <c r="BP109" s="9">
        <v>43082</v>
      </c>
      <c r="BQ109" s="8">
        <v>21.7</v>
      </c>
      <c r="BR109" s="8">
        <v>33.700000000000003</v>
      </c>
      <c r="BS109" s="8">
        <v>17.510100000000001</v>
      </c>
      <c r="BT109" s="1">
        <v>5.0438999999999998</v>
      </c>
      <c r="BU109" s="1"/>
      <c r="BV109" s="4">
        <v>3.2431000000000001</v>
      </c>
      <c r="BW109" s="9">
        <v>43084</v>
      </c>
      <c r="BX109" s="8">
        <v>22.4</v>
      </c>
      <c r="BY109" s="8">
        <v>33.9</v>
      </c>
      <c r="BZ109" s="8">
        <v>17.513300000000001</v>
      </c>
      <c r="CA109" s="1">
        <v>5.0122</v>
      </c>
      <c r="CB109" s="8">
        <v>-3.1699999999999999E-2</v>
      </c>
      <c r="CC109" s="9">
        <v>43116</v>
      </c>
      <c r="CD109" s="8">
        <v>22.7</v>
      </c>
      <c r="CE109" s="8">
        <v>34.799999999999997</v>
      </c>
      <c r="CF109" s="3">
        <v>17.516400000000001</v>
      </c>
      <c r="CG109" s="8">
        <v>5.3882000000000003</v>
      </c>
      <c r="CH109" s="8">
        <v>0.376</v>
      </c>
      <c r="CI109" s="8">
        <v>7.5016999999999996</v>
      </c>
      <c r="CJ109" s="8">
        <v>2.3443000000000001</v>
      </c>
      <c r="CK109" s="9">
        <v>43129</v>
      </c>
      <c r="CL109" s="8">
        <v>24</v>
      </c>
      <c r="CM109" s="8">
        <v>35.6</v>
      </c>
      <c r="CN109" s="8">
        <v>17.511700000000001</v>
      </c>
      <c r="CO109" s="8">
        <v>5.5019999999999998</v>
      </c>
      <c r="CP109" s="8">
        <v>23.8</v>
      </c>
      <c r="CQ109" s="8">
        <v>35.6</v>
      </c>
      <c r="CR109" s="8">
        <v>17.509899999999998</v>
      </c>
      <c r="CS109" s="8">
        <v>5.4915000000000003</v>
      </c>
      <c r="CT109" s="1"/>
      <c r="CU109" s="8">
        <v>-1.0500000000000001E-2</v>
      </c>
      <c r="CV109" s="8">
        <v>0.1138</v>
      </c>
      <c r="CW109" s="8">
        <v>2.1120000000000001</v>
      </c>
      <c r="CX109" s="8">
        <v>1.6246327444872299</v>
      </c>
      <c r="CY109" s="8" t="s">
        <v>39</v>
      </c>
      <c r="CZ109" s="8" t="s">
        <v>40</v>
      </c>
      <c r="DA109" s="8" t="s">
        <v>40</v>
      </c>
      <c r="DB109" s="8" t="s">
        <v>40</v>
      </c>
      <c r="DC109" s="8" t="s">
        <v>40</v>
      </c>
      <c r="DD109" s="8" t="s">
        <v>40</v>
      </c>
      <c r="DE109" s="8" t="s">
        <v>40</v>
      </c>
      <c r="DF109" s="8" t="s">
        <v>40</v>
      </c>
      <c r="DG109" s="8" t="s">
        <v>40</v>
      </c>
      <c r="DH109" s="8" t="s">
        <v>40</v>
      </c>
      <c r="DI109" s="8" t="s">
        <v>40</v>
      </c>
      <c r="DJ109" s="8" t="s">
        <v>40</v>
      </c>
      <c r="DK109" s="8" t="s">
        <v>40</v>
      </c>
      <c r="DL109" s="8" t="s">
        <v>40</v>
      </c>
      <c r="DM109" s="8" t="s">
        <v>40</v>
      </c>
      <c r="DN109" s="8" t="s">
        <v>40</v>
      </c>
      <c r="DO109" s="8" t="s">
        <v>40</v>
      </c>
      <c r="DP109" s="8" t="s">
        <v>40</v>
      </c>
      <c r="DQ109" s="8" t="s">
        <v>40</v>
      </c>
      <c r="DR109" s="8" t="s">
        <v>40</v>
      </c>
      <c r="DS109" s="8" t="s">
        <v>40</v>
      </c>
      <c r="DT109" s="8" t="s">
        <v>40</v>
      </c>
      <c r="DU109" s="8" t="s">
        <v>40</v>
      </c>
      <c r="DV109" s="8"/>
      <c r="DW109" s="8" t="s">
        <v>40</v>
      </c>
      <c r="DX109" s="8" t="s">
        <v>40</v>
      </c>
      <c r="DY109" s="8" t="s">
        <v>40</v>
      </c>
      <c r="DZ109" s="8"/>
    </row>
    <row r="110" spans="1:130">
      <c r="A110" s="3">
        <v>225</v>
      </c>
      <c r="B110" s="3" t="s">
        <v>44</v>
      </c>
      <c r="C110" s="3" t="s">
        <v>55</v>
      </c>
      <c r="D110" s="3" t="s">
        <v>58</v>
      </c>
      <c r="E110" s="27">
        <v>42977</v>
      </c>
      <c r="F110" s="18">
        <v>23.9</v>
      </c>
      <c r="G110" s="18">
        <v>31.9</v>
      </c>
      <c r="H110" s="18">
        <v>17.521999999999998</v>
      </c>
      <c r="I110" s="17">
        <v>2.806</v>
      </c>
      <c r="J110" s="18"/>
      <c r="K110" s="22">
        <f t="shared" si="16"/>
        <v>997.35123703333397</v>
      </c>
      <c r="L110" s="23">
        <f t="shared" si="17"/>
        <v>0.76089952447632669</v>
      </c>
      <c r="M110" s="24">
        <f t="shared" si="18"/>
        <v>-4.2248710660000004E-3</v>
      </c>
      <c r="N110" s="25">
        <f t="shared" si="12"/>
        <v>1021.3543787243402</v>
      </c>
      <c r="O110" s="26">
        <f t="shared" si="13"/>
        <v>6.3068070796673412</v>
      </c>
      <c r="P110" s="13">
        <f t="shared" si="19"/>
        <v>10.152999999999999</v>
      </c>
      <c r="AL110" s="16">
        <v>3.2170000000000001</v>
      </c>
      <c r="AM110" s="16"/>
      <c r="AN110" s="16">
        <v>0</v>
      </c>
      <c r="AO110" s="27">
        <v>43047</v>
      </c>
      <c r="AP110" s="28">
        <v>23.7</v>
      </c>
      <c r="AQ110" s="28">
        <v>32.9</v>
      </c>
      <c r="AR110" s="28">
        <v>17.519400000000001</v>
      </c>
      <c r="AS110" s="16">
        <v>2.4401000000000002</v>
      </c>
      <c r="AT110" s="16" t="s">
        <v>65</v>
      </c>
      <c r="AU110" s="22">
        <f t="shared" si="20"/>
        <v>997.40018425598942</v>
      </c>
      <c r="AV110" s="23">
        <f t="shared" si="21"/>
        <v>0.76121220240660681</v>
      </c>
      <c r="AW110" s="24">
        <f t="shared" si="22"/>
        <v>-4.2295732740000001E-3</v>
      </c>
      <c r="AX110" s="25">
        <f t="shared" si="14"/>
        <v>1022.1688604722982</v>
      </c>
      <c r="AY110" s="16" t="s">
        <v>40</v>
      </c>
      <c r="AZ110" s="16" t="s">
        <v>40</v>
      </c>
      <c r="BA110" s="35" t="s">
        <v>40</v>
      </c>
      <c r="BB110" s="14">
        <f>AW110-X232</f>
        <v>-1.8594105335301108</v>
      </c>
      <c r="BC110" s="14">
        <f>(BB110/X232)*100</f>
        <v>-100.22798710015957</v>
      </c>
      <c r="BD110" s="32">
        <f>1000*(BB110/AX110)/X232</f>
        <v>-0.98054236414371621</v>
      </c>
      <c r="BE110" s="32" t="e">
        <f>1000*(BB110/AX110)/#REF!</f>
        <v>#REF!</v>
      </c>
      <c r="BF110" s="35"/>
      <c r="BG110" s="35"/>
      <c r="BH110" s="9">
        <v>43055</v>
      </c>
      <c r="BI110" s="8">
        <v>24</v>
      </c>
      <c r="BJ110" s="8">
        <v>33</v>
      </c>
      <c r="BK110" s="8">
        <v>17.514500000000002</v>
      </c>
      <c r="BL110" s="1">
        <v>2.4965999999999999</v>
      </c>
      <c r="BM110" s="1">
        <v>5.6500000000000002E-2</v>
      </c>
      <c r="BN110" s="4" t="e">
        <v>#VALUE!</v>
      </c>
      <c r="BO110" s="4" t="e">
        <v>#DIV/0!</v>
      </c>
      <c r="BP110" s="9">
        <v>43082</v>
      </c>
      <c r="BQ110" s="8">
        <v>21.7</v>
      </c>
      <c r="BR110" s="8">
        <v>33.700000000000003</v>
      </c>
      <c r="BS110" s="8">
        <v>17.510100000000001</v>
      </c>
      <c r="BT110" s="1">
        <v>2.6698</v>
      </c>
      <c r="BU110" s="1"/>
      <c r="BV110" s="4" t="s">
        <v>40</v>
      </c>
      <c r="BW110" s="9">
        <v>43084</v>
      </c>
      <c r="BX110" s="8">
        <v>22.4</v>
      </c>
      <c r="BY110" s="8">
        <v>33.9</v>
      </c>
      <c r="BZ110" s="8">
        <v>17.513300000000001</v>
      </c>
      <c r="CA110" s="1">
        <v>2.6457999999999999</v>
      </c>
      <c r="CB110" s="8">
        <v>-2.4E-2</v>
      </c>
      <c r="CC110" s="9">
        <v>43116</v>
      </c>
      <c r="CD110" s="8">
        <v>22.7</v>
      </c>
      <c r="CE110" s="8">
        <v>34.799999999999997</v>
      </c>
      <c r="CF110" s="3">
        <v>17.516400000000001</v>
      </c>
      <c r="CG110" s="8">
        <v>2.8460999999999999</v>
      </c>
      <c r="CH110" s="8">
        <v>0.20030000000000001</v>
      </c>
      <c r="CI110" s="8">
        <v>7.5705</v>
      </c>
      <c r="CJ110" s="8">
        <v>2.3658000000000001</v>
      </c>
      <c r="CK110" s="9">
        <v>43129</v>
      </c>
      <c r="CL110" s="8">
        <v>24</v>
      </c>
      <c r="CM110" s="8">
        <v>35.6</v>
      </c>
      <c r="CN110" s="8">
        <v>17.511700000000001</v>
      </c>
      <c r="CO110" s="8">
        <v>2.8925000000000001</v>
      </c>
      <c r="CP110" s="8">
        <v>23.8</v>
      </c>
      <c r="CQ110" s="8">
        <v>35.6</v>
      </c>
      <c r="CR110" s="8">
        <v>17.509899999999998</v>
      </c>
      <c r="CS110" s="8">
        <v>2.8843000000000001</v>
      </c>
      <c r="CT110" s="1"/>
      <c r="CU110" s="8">
        <v>-8.2000000000000007E-3</v>
      </c>
      <c r="CV110" s="8">
        <v>4.6399999999999997E-2</v>
      </c>
      <c r="CW110" s="8">
        <v>1.6303000000000001</v>
      </c>
      <c r="CX110" s="8">
        <v>1.2540777798499001</v>
      </c>
      <c r="CY110" s="9">
        <v>43145</v>
      </c>
      <c r="CZ110" s="8">
        <v>27.5</v>
      </c>
      <c r="DA110" s="8">
        <v>35.299999999999997</v>
      </c>
      <c r="DB110" s="8">
        <v>17.516500000000001</v>
      </c>
      <c r="DC110" s="8">
        <v>2.9617</v>
      </c>
      <c r="DD110" s="8">
        <v>7.7399999999999997E-2</v>
      </c>
      <c r="DE110" s="8">
        <v>2.6835</v>
      </c>
      <c r="DF110" s="8">
        <v>1.6772</v>
      </c>
      <c r="DG110" s="8"/>
      <c r="DH110" s="9">
        <v>43154</v>
      </c>
      <c r="DI110" s="8">
        <v>27.8</v>
      </c>
      <c r="DJ110" s="8">
        <v>37.1</v>
      </c>
      <c r="DK110" s="8">
        <v>17.5093</v>
      </c>
      <c r="DL110" s="8">
        <v>2.9354</v>
      </c>
      <c r="DM110" s="8">
        <v>-2.63E-2</v>
      </c>
      <c r="DN110" s="8">
        <v>-0.88800000000000001</v>
      </c>
      <c r="DO110" s="8">
        <v>-0.98670000000000002</v>
      </c>
      <c r="DP110" s="8"/>
      <c r="DQ110" s="9">
        <v>43167</v>
      </c>
      <c r="DR110" s="8">
        <v>26.8</v>
      </c>
      <c r="DS110" s="8">
        <v>35.6</v>
      </c>
      <c r="DT110" s="8">
        <v>17.513999999999999</v>
      </c>
      <c r="DU110" s="8">
        <v>2.8757000000000001</v>
      </c>
      <c r="DV110" s="8">
        <v>2.9355598290598302</v>
      </c>
      <c r="DW110" s="8">
        <v>1.5982905982899999E-4</v>
      </c>
      <c r="DX110" s="8">
        <v>5.4448817820139999E-3</v>
      </c>
      <c r="DY110" s="8">
        <v>4.1999999999999997E-3</v>
      </c>
      <c r="DZ110" s="8"/>
    </row>
    <row r="111" spans="1:130">
      <c r="A111" s="3">
        <v>229</v>
      </c>
      <c r="B111" s="3" t="s">
        <v>44</v>
      </c>
      <c r="C111" s="3" t="s">
        <v>55</v>
      </c>
      <c r="D111" s="3" t="s">
        <v>58</v>
      </c>
      <c r="E111" s="27">
        <v>42977</v>
      </c>
      <c r="F111" s="18">
        <v>23.9</v>
      </c>
      <c r="G111" s="18">
        <v>31.9</v>
      </c>
      <c r="H111" s="18">
        <v>17.521999999999998</v>
      </c>
      <c r="I111" s="17">
        <v>3.8260000000000001</v>
      </c>
      <c r="J111" s="18"/>
      <c r="K111" s="22">
        <f t="shared" si="16"/>
        <v>997.35123703333397</v>
      </c>
      <c r="L111" s="23">
        <f t="shared" si="17"/>
        <v>0.76089952447632669</v>
      </c>
      <c r="M111" s="24">
        <f t="shared" si="18"/>
        <v>-4.2248710660000004E-3</v>
      </c>
      <c r="N111" s="25">
        <f t="shared" ref="N111:N121" si="24" xml:space="preserve"> K111 + (L111*G111) + M111*G111^(3/2) + 0.00048314*G111^2</f>
        <v>1021.3543787243402</v>
      </c>
      <c r="O111" s="26">
        <f t="shared" ref="O111:O121" si="25">I111*(1/     (1-   (0.001*N111/1.84)))</f>
        <v>8.5993741578072864</v>
      </c>
      <c r="P111" s="13">
        <f t="shared" si="19"/>
        <v>15.762999999999998</v>
      </c>
      <c r="AL111" s="16">
        <v>4.532</v>
      </c>
      <c r="AM111" s="16"/>
      <c r="AN111" s="16">
        <v>6.0000000000000001E-3</v>
      </c>
      <c r="AO111" s="27">
        <v>43047</v>
      </c>
      <c r="AP111" s="28">
        <v>23.7</v>
      </c>
      <c r="AQ111" s="28">
        <v>32.9</v>
      </c>
      <c r="AR111" s="28">
        <v>17.519400000000001</v>
      </c>
      <c r="AS111" s="16">
        <v>2.3791000000000002</v>
      </c>
      <c r="AT111" s="16" t="s">
        <v>65</v>
      </c>
      <c r="AU111" s="22">
        <f t="shared" si="20"/>
        <v>997.40018425598942</v>
      </c>
      <c r="AV111" s="23">
        <f t="shared" si="21"/>
        <v>0.76121220240660681</v>
      </c>
      <c r="AW111" s="24">
        <f t="shared" si="22"/>
        <v>-4.2295732740000001E-3</v>
      </c>
      <c r="AX111" s="25">
        <f t="shared" ref="AX111:AX121" si="26" xml:space="preserve"> AU111 + (AV111*AQ111) + AW111*AQ111^(3/2) + 0.00048314*AQ111^2</f>
        <v>1022.1688604722982</v>
      </c>
      <c r="AY111" s="16" t="s">
        <v>40</v>
      </c>
      <c r="AZ111" s="16" t="s">
        <v>40</v>
      </c>
      <c r="BA111" s="35" t="s">
        <v>40</v>
      </c>
      <c r="BB111" s="14">
        <f>AW111-X233</f>
        <v>-2.0746180962054814</v>
      </c>
      <c r="BC111" s="14">
        <f>(BB111/X233)*100</f>
        <v>-100.20428886786965</v>
      </c>
      <c r="BD111" s="32">
        <f>1000*(BB111/AX111)/X233</f>
        <v>-0.9803105215078628</v>
      </c>
      <c r="BE111" s="32" t="e">
        <f>1000*(BB111/AX111)/#REF!</f>
        <v>#REF!</v>
      </c>
      <c r="BF111" s="35"/>
      <c r="BG111" s="35"/>
      <c r="BH111" s="9">
        <v>43055</v>
      </c>
      <c r="BI111" s="8">
        <v>24</v>
      </c>
      <c r="BJ111" s="8">
        <v>33</v>
      </c>
      <c r="BK111" s="8">
        <v>17.514500000000002</v>
      </c>
      <c r="BL111" s="1">
        <v>2.4218999999999999</v>
      </c>
      <c r="BM111" s="1">
        <v>4.2799999999999998E-2</v>
      </c>
      <c r="BN111" s="4" t="e">
        <v>#VALUE!</v>
      </c>
      <c r="BO111" s="4" t="e">
        <v>#DIV/0!</v>
      </c>
      <c r="BP111" s="9">
        <v>43082</v>
      </c>
      <c r="BQ111" s="8">
        <v>21.7</v>
      </c>
      <c r="BR111" s="8">
        <v>33.700000000000003</v>
      </c>
      <c r="BS111" s="8">
        <v>17.510100000000001</v>
      </c>
      <c r="BT111" s="1">
        <v>2.5461999999999998</v>
      </c>
      <c r="BU111" s="1"/>
      <c r="BV111" s="4" t="s">
        <v>40</v>
      </c>
      <c r="BW111" s="9">
        <v>43084</v>
      </c>
      <c r="BX111" s="8">
        <v>22.4</v>
      </c>
      <c r="BY111" s="8">
        <v>33.9</v>
      </c>
      <c r="BZ111" s="8">
        <v>17.513300000000001</v>
      </c>
      <c r="CA111" s="1">
        <v>2.5019999999999998</v>
      </c>
      <c r="CB111" s="8">
        <v>-4.4200000000000003E-2</v>
      </c>
      <c r="CC111" s="9">
        <v>43116</v>
      </c>
      <c r="CD111" s="8">
        <v>22.7</v>
      </c>
      <c r="CE111" s="8">
        <v>34.799999999999997</v>
      </c>
      <c r="CF111" s="3">
        <v>17.516400000000001</v>
      </c>
      <c r="CG111" s="8">
        <v>2.6025999999999998</v>
      </c>
      <c r="CH111" s="8">
        <v>0.10059999999999999</v>
      </c>
      <c r="CI111" s="8">
        <v>4.0208000000000004</v>
      </c>
      <c r="CJ111" s="8">
        <v>1.2565</v>
      </c>
      <c r="CK111" s="9">
        <v>43129</v>
      </c>
      <c r="CL111" s="8">
        <v>24</v>
      </c>
      <c r="CM111" s="8">
        <v>35.6</v>
      </c>
      <c r="CN111" s="8">
        <v>17.511700000000001</v>
      </c>
      <c r="CO111" s="8">
        <v>2.6385999999999998</v>
      </c>
      <c r="CP111" s="8">
        <v>23.8</v>
      </c>
      <c r="CQ111" s="8">
        <v>35.6</v>
      </c>
      <c r="CR111" s="8">
        <v>17.509899999999998</v>
      </c>
      <c r="CS111" s="8">
        <v>2.6288</v>
      </c>
      <c r="CT111" s="8" t="s">
        <v>66</v>
      </c>
      <c r="CU111" s="8">
        <v>-9.7999999999999997E-3</v>
      </c>
      <c r="CV111" s="8">
        <v>3.5999999999999997E-2</v>
      </c>
      <c r="CW111" s="8">
        <v>1.3832</v>
      </c>
      <c r="CX111" s="8">
        <v>1.0640247326637999</v>
      </c>
      <c r="CY111" s="9">
        <v>43145</v>
      </c>
      <c r="CZ111" s="8">
        <v>27.5</v>
      </c>
      <c r="DA111" s="8">
        <v>35.299999999999997</v>
      </c>
      <c r="DB111" s="8">
        <v>17.516500000000001</v>
      </c>
      <c r="DC111" s="8">
        <v>2.6713</v>
      </c>
      <c r="DD111" s="8">
        <v>4.2500000000000003E-2</v>
      </c>
      <c r="DE111" s="8">
        <v>1.6167</v>
      </c>
      <c r="DF111" s="8">
        <v>1.0104</v>
      </c>
      <c r="DG111" s="8"/>
      <c r="DH111" s="9">
        <v>43154</v>
      </c>
      <c r="DI111" s="8">
        <v>27.8</v>
      </c>
      <c r="DJ111" s="8">
        <v>37.1</v>
      </c>
      <c r="DK111" s="8">
        <v>17.5093</v>
      </c>
      <c r="DL111" s="8">
        <v>2.6371000000000002</v>
      </c>
      <c r="DM111" s="8">
        <v>-3.4200000000000001E-2</v>
      </c>
      <c r="DN111" s="8">
        <v>-1.2803</v>
      </c>
      <c r="DO111" s="8">
        <v>-1.4225000000000001</v>
      </c>
      <c r="DP111" s="8"/>
      <c r="DQ111" s="8" t="s">
        <v>40</v>
      </c>
      <c r="DR111" s="8" t="s">
        <v>40</v>
      </c>
      <c r="DS111" s="8" t="s">
        <v>40</v>
      </c>
      <c r="DT111" s="8" t="s">
        <v>40</v>
      </c>
      <c r="DU111" s="8" t="s">
        <v>40</v>
      </c>
      <c r="DV111" s="8"/>
      <c r="DW111" s="8" t="s">
        <v>40</v>
      </c>
      <c r="DX111" s="8" t="s">
        <v>40</v>
      </c>
      <c r="DY111" s="8" t="s">
        <v>40</v>
      </c>
      <c r="DZ111" s="8"/>
    </row>
    <row r="112" spans="1:130">
      <c r="A112" s="3">
        <v>155</v>
      </c>
      <c r="B112" s="3" t="s">
        <v>45</v>
      </c>
      <c r="C112" s="3" t="s">
        <v>55</v>
      </c>
      <c r="D112" s="3" t="s">
        <v>58</v>
      </c>
      <c r="E112" s="27">
        <v>42977</v>
      </c>
      <c r="F112" s="18">
        <v>24.2</v>
      </c>
      <c r="G112" s="18">
        <v>31.7</v>
      </c>
      <c r="H112" s="18">
        <v>17.515000000000001</v>
      </c>
      <c r="I112" s="17">
        <v>0.78500000000000003</v>
      </c>
      <c r="J112" s="18"/>
      <c r="K112" s="22">
        <f t="shared" ref="K112:K121" si="27">1000*(1-(F112+288.9414)/(508929.2*(F112+68.12963))*(F112-3.9863)^2)</f>
        <v>997.27708768547382</v>
      </c>
      <c r="L112" s="23">
        <f t="shared" ref="L112:L121" si="28" xml:space="preserve"> 0.824493 - 0.0040899*F112 + 0.000076438*F112^2 -0.00000082467*F112^3 + 0.0000000053675*F112^4</f>
        <v>0.760435858711068</v>
      </c>
      <c r="M112" s="24">
        <f t="shared" ref="M112:M121" si="29" xml:space="preserve"> -0.005724 + 0.00010227*F112 - 0.0000016546*F112^2</f>
        <v>-4.2180659439999997E-3</v>
      </c>
      <c r="N112" s="25">
        <f t="shared" si="24"/>
        <v>1021.1155677024707</v>
      </c>
      <c r="O112" s="26">
        <f t="shared" si="25"/>
        <v>1.7638630593421747</v>
      </c>
      <c r="P112" s="13">
        <f t="shared" ref="P112:P121" si="30">-5.28+5.5*I112</f>
        <v>-0.96250000000000036</v>
      </c>
      <c r="AL112" s="16">
        <v>0.98399999999999999</v>
      </c>
      <c r="AM112" s="16"/>
      <c r="AN112" s="16">
        <v>3.0000000000000001E-3</v>
      </c>
      <c r="AO112" s="27">
        <v>43047</v>
      </c>
      <c r="AP112" s="28">
        <v>23.7</v>
      </c>
      <c r="AQ112" s="28">
        <v>32.9</v>
      </c>
      <c r="AR112" s="28">
        <v>17.519400000000001</v>
      </c>
      <c r="AS112" s="16">
        <v>1.1134999999999999</v>
      </c>
      <c r="AT112" s="16"/>
      <c r="AU112" s="22">
        <f t="shared" ref="AU112:AU121" si="31">1000*(1-(AP112+288.9414)/(508929.2*(AP112+68.12963))*(AP112-3.9863)^2)</f>
        <v>997.40018425598942</v>
      </c>
      <c r="AV112" s="23">
        <f t="shared" ref="AV112:AV121" si="32" xml:space="preserve"> 0.824493 - 0.0040899*AP112 + 0.000076438*AP112^2 -0.00000082467*AP112^3 + 0.0000000053675*AP112^4</f>
        <v>0.76121220240660681</v>
      </c>
      <c r="AW112" s="24">
        <f t="shared" ref="AW112:AW121" si="33" xml:space="preserve"> -0.005724 + 0.00010227*AP112 - 0.0000016546*AP112^2</f>
        <v>-4.2295732740000001E-3</v>
      </c>
      <c r="AX112" s="25">
        <f t="shared" si="26"/>
        <v>1022.1688604722982</v>
      </c>
      <c r="AY112" s="26">
        <f t="shared" ref="AY112:AY121" si="34">AS112*(1/     (1-   (0.001*AX112/1.84)))</f>
        <v>2.5052115295869108</v>
      </c>
      <c r="AZ112" s="13">
        <f t="shared" ref="AZ112:AZ121" si="35">-5.28+5.5*AS112</f>
        <v>0.84424999999999972</v>
      </c>
      <c r="BA112" s="35">
        <v>6.2668999999999997</v>
      </c>
      <c r="BB112" s="14">
        <f>AW112-X234</f>
        <v>9.6280061279427258</v>
      </c>
      <c r="BC112" s="14">
        <f>(BB112/X234)*100</f>
        <v>-99.956089391858782</v>
      </c>
      <c r="BD112" s="32">
        <f>1000*(BB112/AX112)/X234</f>
        <v>-0.97788235640120724</v>
      </c>
      <c r="BE112" s="32" t="e">
        <f>1000*(BB112/AX112)/#REF!</f>
        <v>#REF!</v>
      </c>
      <c r="BF112" s="35"/>
      <c r="BG112" s="35"/>
      <c r="BH112" s="9">
        <v>43055</v>
      </c>
      <c r="BI112" s="8">
        <v>24</v>
      </c>
      <c r="BJ112" s="8">
        <v>33</v>
      </c>
      <c r="BK112" s="8">
        <v>17.514500000000002</v>
      </c>
      <c r="BL112" s="1">
        <v>1.1753</v>
      </c>
      <c r="BM112" s="1">
        <v>6.1800000000000001E-2</v>
      </c>
      <c r="BN112" s="4">
        <v>5.7591999999999999</v>
      </c>
      <c r="BO112" s="4">
        <v>0.71799999999999997</v>
      </c>
      <c r="BP112" s="9">
        <v>43082</v>
      </c>
      <c r="BQ112" s="8">
        <v>21.7</v>
      </c>
      <c r="BR112" s="8">
        <v>33.700000000000003</v>
      </c>
      <c r="BS112" s="8">
        <v>17.510100000000001</v>
      </c>
      <c r="BT112" s="1">
        <v>1.3960999999999999</v>
      </c>
      <c r="BU112" s="1"/>
      <c r="BV112" s="4">
        <v>6.9580000000000002</v>
      </c>
      <c r="BW112" s="9">
        <v>43084</v>
      </c>
      <c r="BX112" s="8">
        <v>22.4</v>
      </c>
      <c r="BY112" s="8">
        <v>33.9</v>
      </c>
      <c r="BZ112" s="8">
        <v>17.513300000000001</v>
      </c>
      <c r="CA112" s="1">
        <v>1.3608</v>
      </c>
      <c r="CB112" s="8">
        <v>-3.5299999999999998E-2</v>
      </c>
      <c r="CC112" s="9">
        <v>43116</v>
      </c>
      <c r="CD112" s="8">
        <v>22.7</v>
      </c>
      <c r="CE112" s="8">
        <v>34.799999999999997</v>
      </c>
      <c r="CF112" s="3">
        <v>17.516400000000001</v>
      </c>
      <c r="CG112" s="8">
        <v>1.5077</v>
      </c>
      <c r="CH112" s="8">
        <v>0.1469</v>
      </c>
      <c r="CI112" s="8">
        <v>10.7951</v>
      </c>
      <c r="CJ112" s="8">
        <v>3.3734999999999999</v>
      </c>
      <c r="CK112" s="9">
        <v>43129</v>
      </c>
      <c r="CL112" s="8">
        <v>24</v>
      </c>
      <c r="CM112" s="8">
        <v>35.6</v>
      </c>
      <c r="CN112" s="8">
        <v>17.511700000000001</v>
      </c>
      <c r="CO112" s="8">
        <v>1.5710999999999999</v>
      </c>
      <c r="CP112" s="8">
        <v>23.8</v>
      </c>
      <c r="CQ112" s="8">
        <v>35.6</v>
      </c>
      <c r="CR112" s="8">
        <v>17.509899999999998</v>
      </c>
      <c r="CS112" s="8">
        <v>1.5628</v>
      </c>
      <c r="CT112" s="8"/>
      <c r="CU112" s="8">
        <v>-8.3000000000000001E-3</v>
      </c>
      <c r="CV112" s="8">
        <v>6.3399999999999998E-2</v>
      </c>
      <c r="CW112" s="8">
        <v>4.2050999999999998</v>
      </c>
      <c r="CX112" s="8">
        <v>3.2346773740950301</v>
      </c>
      <c r="CY112" s="9">
        <v>43145</v>
      </c>
      <c r="CZ112" s="8">
        <v>27.5</v>
      </c>
      <c r="DA112" s="8">
        <v>35.299999999999997</v>
      </c>
      <c r="DB112" s="8">
        <v>17.516500000000001</v>
      </c>
      <c r="DC112" s="8">
        <v>1.6154999999999999</v>
      </c>
      <c r="DD112" s="8">
        <v>5.2699999999999997E-2</v>
      </c>
      <c r="DE112" s="8">
        <v>3.3721999999999999</v>
      </c>
      <c r="DF112" s="8">
        <v>2.1076000000000001</v>
      </c>
      <c r="DG112" s="8"/>
      <c r="DH112" s="9">
        <v>43154</v>
      </c>
      <c r="DI112" s="8">
        <v>27.8</v>
      </c>
      <c r="DJ112" s="8">
        <v>37.1</v>
      </c>
      <c r="DK112" s="8">
        <v>17.5093</v>
      </c>
      <c r="DL112" s="8">
        <v>1.5914999999999999</v>
      </c>
      <c r="DM112" s="8">
        <v>-2.4E-2</v>
      </c>
      <c r="DN112" s="8">
        <v>-1.4856</v>
      </c>
      <c r="DO112" s="8">
        <v>-1.6507000000000001</v>
      </c>
      <c r="DP112" s="8"/>
      <c r="DQ112" s="9">
        <v>43167</v>
      </c>
      <c r="DR112" s="8">
        <v>26.8</v>
      </c>
      <c r="DS112" s="8">
        <v>35.6</v>
      </c>
      <c r="DT112" s="8">
        <v>17.513999999999999</v>
      </c>
      <c r="DU112" s="8">
        <v>1.569</v>
      </c>
      <c r="DV112" s="8">
        <v>1.62885982905983</v>
      </c>
      <c r="DW112" s="8">
        <v>3.7359829059829E-2</v>
      </c>
      <c r="DX112" s="8">
        <v>2.3474601985440899</v>
      </c>
      <c r="DY112" s="8">
        <v>1.8057000000000001</v>
      </c>
      <c r="DZ112" s="8"/>
    </row>
    <row r="113" spans="1:130">
      <c r="A113" s="3">
        <v>247</v>
      </c>
      <c r="B113" s="3" t="s">
        <v>45</v>
      </c>
      <c r="C113" s="3" t="s">
        <v>55</v>
      </c>
      <c r="D113" s="3" t="s">
        <v>58</v>
      </c>
      <c r="E113" s="27">
        <v>42977</v>
      </c>
      <c r="F113" s="18">
        <v>23.9</v>
      </c>
      <c r="G113" s="18">
        <v>31.8</v>
      </c>
      <c r="H113" s="18">
        <v>17.515999999999998</v>
      </c>
      <c r="I113" s="17">
        <v>3.3260000000000001</v>
      </c>
      <c r="J113" s="18"/>
      <c r="K113" s="22">
        <f t="shared" si="27"/>
        <v>997.35123703333397</v>
      </c>
      <c r="L113" s="23">
        <f t="shared" si="28"/>
        <v>0.76089952447632669</v>
      </c>
      <c r="M113" s="24">
        <f t="shared" si="29"/>
        <v>-4.2248710660000004E-3</v>
      </c>
      <c r="N113" s="25">
        <f t="shared" si="24"/>
        <v>1021.2787876796716</v>
      </c>
      <c r="O113" s="26">
        <f t="shared" si="25"/>
        <v>7.4748765610406398</v>
      </c>
      <c r="P113" s="13">
        <f t="shared" si="30"/>
        <v>13.012999999999998</v>
      </c>
      <c r="AL113" s="16">
        <v>4.173</v>
      </c>
      <c r="AM113" s="16"/>
      <c r="AN113" s="16">
        <v>1E-3</v>
      </c>
      <c r="AO113" s="27">
        <v>43047</v>
      </c>
      <c r="AP113" s="28">
        <v>23.7</v>
      </c>
      <c r="AQ113" s="28">
        <v>32.9</v>
      </c>
      <c r="AR113" s="28">
        <v>17.519400000000001</v>
      </c>
      <c r="AS113" s="16">
        <v>4.4509999999999996</v>
      </c>
      <c r="AT113" s="16"/>
      <c r="AU113" s="22">
        <f t="shared" si="31"/>
        <v>997.40018425598942</v>
      </c>
      <c r="AV113" s="23">
        <f t="shared" si="32"/>
        <v>0.76121220240660681</v>
      </c>
      <c r="AW113" s="24">
        <f t="shared" si="33"/>
        <v>-4.2295732740000001E-3</v>
      </c>
      <c r="AX113" s="25">
        <f t="shared" si="26"/>
        <v>1022.1688604722982</v>
      </c>
      <c r="AY113" s="26">
        <f t="shared" si="34"/>
        <v>10.014096558770849</v>
      </c>
      <c r="AZ113" s="13">
        <f t="shared" si="35"/>
        <v>19.200499999999998</v>
      </c>
      <c r="BA113" s="35">
        <v>3.1722999999999999</v>
      </c>
      <c r="BB113" s="14">
        <f>AW113-X235</f>
        <v>-2.9927639354850823</v>
      </c>
      <c r="BC113" s="14">
        <f>(BB113/X235)*100</f>
        <v>-100.14152667365921</v>
      </c>
      <c r="BD113" s="32">
        <f>1000*(BB113/AX113)/X235</f>
        <v>-0.97969651146864645</v>
      </c>
      <c r="BE113" s="32" t="e">
        <f>1000*(BB113/AX113)/#REF!</f>
        <v>#REF!</v>
      </c>
      <c r="BF113" s="35"/>
      <c r="BG113" s="35"/>
      <c r="BH113" s="9">
        <v>43055</v>
      </c>
      <c r="BI113" s="8">
        <v>24</v>
      </c>
      <c r="BJ113" s="8">
        <v>33</v>
      </c>
      <c r="BK113" s="8">
        <v>17.514500000000002</v>
      </c>
      <c r="BL113" s="1">
        <v>4.5705</v>
      </c>
      <c r="BM113" s="1">
        <v>0.1195</v>
      </c>
      <c r="BN113" s="4">
        <v>4.1878000000000002</v>
      </c>
      <c r="BO113" s="4">
        <v>1.4360999999999999</v>
      </c>
      <c r="BP113" s="9">
        <v>43082</v>
      </c>
      <c r="BQ113" s="8">
        <v>21.7</v>
      </c>
      <c r="BR113" s="8">
        <v>33.700000000000003</v>
      </c>
      <c r="BS113" s="8">
        <v>17.510100000000001</v>
      </c>
      <c r="BT113" s="1">
        <v>5.0472999999999999</v>
      </c>
      <c r="BU113" s="1"/>
      <c r="BV113" s="4">
        <v>3.8637000000000001</v>
      </c>
      <c r="BW113" s="9">
        <v>43084</v>
      </c>
      <c r="BX113" s="8">
        <v>22.4</v>
      </c>
      <c r="BY113" s="8">
        <v>33.9</v>
      </c>
      <c r="BZ113" s="8">
        <v>17.513300000000001</v>
      </c>
      <c r="CA113" s="1">
        <v>5.0137</v>
      </c>
      <c r="CB113" s="8">
        <v>-3.3599999999999998E-2</v>
      </c>
      <c r="CC113" s="9">
        <v>43116</v>
      </c>
      <c r="CD113" s="8">
        <v>22.7</v>
      </c>
      <c r="CE113" s="8">
        <v>34.799999999999997</v>
      </c>
      <c r="CF113" s="3">
        <v>17.516400000000001</v>
      </c>
      <c r="CG113" s="8">
        <v>5.2656999999999998</v>
      </c>
      <c r="CH113" s="8">
        <v>0.252</v>
      </c>
      <c r="CI113" s="8">
        <v>5.0262000000000002</v>
      </c>
      <c r="CJ113" s="8">
        <v>1.5707</v>
      </c>
      <c r="CK113" s="9">
        <v>43129</v>
      </c>
      <c r="CL113" s="8">
        <v>24</v>
      </c>
      <c r="CM113" s="8">
        <v>35.6</v>
      </c>
      <c r="CN113" s="8">
        <v>17.511700000000001</v>
      </c>
      <c r="CO113" s="8">
        <v>5.3029999999999999</v>
      </c>
      <c r="CP113" s="8">
        <v>23.8</v>
      </c>
      <c r="CQ113" s="8">
        <v>35.6</v>
      </c>
      <c r="CR113" s="8">
        <v>17.509899999999998</v>
      </c>
      <c r="CS113" s="8">
        <v>5.2836999999999996</v>
      </c>
      <c r="CT113" s="8"/>
      <c r="CU113" s="8">
        <v>-1.9300000000000001E-2</v>
      </c>
      <c r="CV113" s="8">
        <v>3.73E-2</v>
      </c>
      <c r="CW113" s="8">
        <v>0.70840000000000003</v>
      </c>
      <c r="CX113" s="8">
        <v>0.544890663963154</v>
      </c>
      <c r="CY113" s="9">
        <v>43145</v>
      </c>
      <c r="CZ113" s="8">
        <v>27.5</v>
      </c>
      <c r="DA113" s="8">
        <v>35.299999999999997</v>
      </c>
      <c r="DB113" s="8">
        <v>17.516500000000001</v>
      </c>
      <c r="DC113" s="8">
        <v>5.3144</v>
      </c>
      <c r="DD113" s="8">
        <v>3.0700000000000002E-2</v>
      </c>
      <c r="DE113" s="8">
        <v>0.58099999999999996</v>
      </c>
      <c r="DF113" s="8">
        <v>0.36309999999999998</v>
      </c>
      <c r="DG113" s="8"/>
      <c r="DH113" s="9">
        <v>43154</v>
      </c>
      <c r="DI113" s="8">
        <v>27.8</v>
      </c>
      <c r="DJ113" s="8">
        <v>37.1</v>
      </c>
      <c r="DK113" s="8">
        <v>17.5093</v>
      </c>
      <c r="DL113" s="8" t="s">
        <v>42</v>
      </c>
      <c r="DM113" s="8" t="s">
        <v>40</v>
      </c>
      <c r="DN113" s="8" t="s">
        <v>40</v>
      </c>
      <c r="DO113" s="8" t="s">
        <v>40</v>
      </c>
      <c r="DP113" s="8"/>
      <c r="DQ113" s="8" t="s">
        <v>40</v>
      </c>
      <c r="DR113" s="8" t="s">
        <v>40</v>
      </c>
      <c r="DS113" s="8" t="s">
        <v>40</v>
      </c>
      <c r="DT113" s="8" t="s">
        <v>40</v>
      </c>
      <c r="DU113" s="8" t="s">
        <v>40</v>
      </c>
      <c r="DV113" s="8"/>
      <c r="DW113" s="8" t="s">
        <v>40</v>
      </c>
      <c r="DX113" s="8" t="s">
        <v>40</v>
      </c>
      <c r="DY113" s="8" t="s">
        <v>40</v>
      </c>
      <c r="DZ113" s="8"/>
    </row>
    <row r="114" spans="1:130">
      <c r="A114" s="3">
        <v>168</v>
      </c>
      <c r="B114" s="3" t="s">
        <v>46</v>
      </c>
      <c r="C114" s="3" t="s">
        <v>55</v>
      </c>
      <c r="D114" s="3" t="s">
        <v>58</v>
      </c>
      <c r="E114" s="27">
        <v>42977</v>
      </c>
      <c r="F114" s="18">
        <v>24</v>
      </c>
      <c r="G114" s="18">
        <v>31.6</v>
      </c>
      <c r="H114" s="18">
        <v>17.515000000000001</v>
      </c>
      <c r="I114" s="17">
        <v>2.109</v>
      </c>
      <c r="J114" s="18"/>
      <c r="K114" s="22">
        <f t="shared" si="27"/>
        <v>997.32661753089724</v>
      </c>
      <c r="L114" s="23">
        <f t="shared" si="28"/>
        <v>0.76074425760000008</v>
      </c>
      <c r="M114" s="24">
        <f t="shared" si="29"/>
        <v>-4.2225696E-3</v>
      </c>
      <c r="N114" s="25">
        <f t="shared" si="24"/>
        <v>1021.0985005999307</v>
      </c>
      <c r="O114" s="26">
        <f t="shared" si="25"/>
        <v>4.7387384231716698</v>
      </c>
      <c r="P114" s="13">
        <f t="shared" si="30"/>
        <v>6.3194999999999988</v>
      </c>
      <c r="AL114" s="16">
        <v>2.5209999999999999</v>
      </c>
      <c r="AM114" s="16"/>
      <c r="AN114" s="16">
        <v>0</v>
      </c>
      <c r="AO114" s="27">
        <v>43047</v>
      </c>
      <c r="AP114" s="28">
        <v>23.7</v>
      </c>
      <c r="AQ114" s="28">
        <v>32.9</v>
      </c>
      <c r="AR114" s="28">
        <v>17.519400000000001</v>
      </c>
      <c r="AS114" s="16">
        <v>2.6536</v>
      </c>
      <c r="AT114" s="16"/>
      <c r="AU114" s="22">
        <f t="shared" si="31"/>
        <v>997.40018425598942</v>
      </c>
      <c r="AV114" s="23">
        <f t="shared" si="32"/>
        <v>0.76121220240660681</v>
      </c>
      <c r="AW114" s="24">
        <f t="shared" si="33"/>
        <v>-4.2295732740000001E-3</v>
      </c>
      <c r="AX114" s="25">
        <f t="shared" si="26"/>
        <v>1022.1688604722982</v>
      </c>
      <c r="AY114" s="26">
        <f t="shared" si="34"/>
        <v>5.9702104309940074</v>
      </c>
      <c r="AZ114" s="13">
        <f t="shared" si="35"/>
        <v>9.3147999999999982</v>
      </c>
      <c r="BA114" s="35">
        <v>2.5047000000000001</v>
      </c>
      <c r="BB114" s="14">
        <f>AW114-X236</f>
        <v>-2.9974065865662367</v>
      </c>
      <c r="BC114" s="14">
        <f>(BB114/X236)*100</f>
        <v>-100.14130715474619</v>
      </c>
      <c r="BD114" s="32">
        <f>1000*(BB114/AX114)/X236</f>
        <v>-0.97969436388891162</v>
      </c>
      <c r="BE114" s="32" t="e">
        <f>1000*(BB114/AX114)/#REF!</f>
        <v>#REF!</v>
      </c>
      <c r="BF114" s="35"/>
      <c r="BG114" s="35"/>
      <c r="BH114" s="9">
        <v>43055</v>
      </c>
      <c r="BI114" s="8">
        <v>24</v>
      </c>
      <c r="BJ114" s="8">
        <v>33</v>
      </c>
      <c r="BK114" s="8">
        <v>17.514500000000002</v>
      </c>
      <c r="BL114" s="1">
        <v>2.6953999999999998</v>
      </c>
      <c r="BM114" s="1">
        <v>4.1799999999999997E-2</v>
      </c>
      <c r="BN114" s="4">
        <v>3.2456999999999998</v>
      </c>
      <c r="BO114" s="4">
        <v>1.048</v>
      </c>
      <c r="BP114" s="9">
        <v>43082</v>
      </c>
      <c r="BQ114" s="8">
        <v>21.7</v>
      </c>
      <c r="BR114" s="8">
        <v>33.700000000000003</v>
      </c>
      <c r="BS114" s="8">
        <v>17.510100000000001</v>
      </c>
      <c r="BT114" s="1">
        <v>2.8117999999999999</v>
      </c>
      <c r="BU114" s="1"/>
      <c r="BV114" s="4">
        <v>1.5993999999999999</v>
      </c>
      <c r="BW114" s="9">
        <v>43084</v>
      </c>
      <c r="BX114" s="8">
        <v>22.4</v>
      </c>
      <c r="BY114" s="8">
        <v>33.9</v>
      </c>
      <c r="BZ114" s="8">
        <v>17.513300000000001</v>
      </c>
      <c r="CA114" s="1">
        <v>2.7757999999999998</v>
      </c>
      <c r="CB114" s="8">
        <v>-3.5999999999999997E-2</v>
      </c>
      <c r="CC114" s="9">
        <v>43116</v>
      </c>
      <c r="CD114" s="8">
        <v>22.7</v>
      </c>
      <c r="CE114" s="8">
        <v>34.799999999999997</v>
      </c>
      <c r="CF114" s="3">
        <v>17.516400000000001</v>
      </c>
      <c r="CG114" s="8">
        <v>2.8454999999999999</v>
      </c>
      <c r="CH114" s="8">
        <v>6.9699999999999998E-2</v>
      </c>
      <c r="CI114" s="8">
        <v>2.5110000000000001</v>
      </c>
      <c r="CJ114" s="8">
        <v>0.78469999999999995</v>
      </c>
      <c r="CK114" s="9">
        <v>43129</v>
      </c>
      <c r="CL114" s="8">
        <v>24</v>
      </c>
      <c r="CM114" s="8">
        <v>35.6</v>
      </c>
      <c r="CN114" s="8">
        <v>17.511700000000001</v>
      </c>
      <c r="CO114" s="8">
        <v>2.8826000000000001</v>
      </c>
      <c r="CP114" s="8">
        <v>23.8</v>
      </c>
      <c r="CQ114" s="8">
        <v>35.6</v>
      </c>
      <c r="CR114" s="8">
        <v>17.509899999999998</v>
      </c>
      <c r="CS114" s="8">
        <v>2.8740999999999999</v>
      </c>
      <c r="CT114" s="8"/>
      <c r="CU114" s="8">
        <v>-8.5000000000000006E-3</v>
      </c>
      <c r="CV114" s="8">
        <v>3.7100000000000001E-2</v>
      </c>
      <c r="CW114" s="8">
        <v>1.3038000000000001</v>
      </c>
      <c r="CX114" s="8">
        <v>1.00293310625414</v>
      </c>
      <c r="CY114" s="9">
        <v>43145</v>
      </c>
      <c r="CZ114" s="8">
        <v>27.5</v>
      </c>
      <c r="DA114" s="8">
        <v>35.299999999999997</v>
      </c>
      <c r="DB114" s="8">
        <v>17.516500000000001</v>
      </c>
      <c r="DC114" s="8">
        <v>1.8878999999999999</v>
      </c>
      <c r="DD114" s="8" t="s">
        <v>40</v>
      </c>
      <c r="DE114" s="8" t="s">
        <v>40</v>
      </c>
      <c r="DF114" s="8" t="s">
        <v>40</v>
      </c>
      <c r="DG114" s="8" t="s">
        <v>63</v>
      </c>
      <c r="DH114" s="9">
        <v>43154</v>
      </c>
      <c r="DI114" s="8">
        <v>27.8</v>
      </c>
      <c r="DJ114" s="8">
        <v>37.1</v>
      </c>
      <c r="DK114" s="8">
        <v>17.5093</v>
      </c>
      <c r="DL114" s="8" t="s">
        <v>42</v>
      </c>
      <c r="DM114" s="8" t="s">
        <v>40</v>
      </c>
      <c r="DN114" s="8" t="s">
        <v>40</v>
      </c>
      <c r="DO114" s="8" t="s">
        <v>40</v>
      </c>
      <c r="DP114" s="8"/>
      <c r="DQ114" s="8" t="s">
        <v>40</v>
      </c>
      <c r="DR114" s="8" t="s">
        <v>40</v>
      </c>
      <c r="DS114" s="8" t="s">
        <v>40</v>
      </c>
      <c r="DT114" s="8" t="s">
        <v>40</v>
      </c>
      <c r="DU114" s="8" t="s">
        <v>40</v>
      </c>
      <c r="DV114" s="8"/>
      <c r="DW114" s="8" t="s">
        <v>40</v>
      </c>
      <c r="DX114" s="8" t="s">
        <v>40</v>
      </c>
      <c r="DY114" s="8" t="s">
        <v>40</v>
      </c>
      <c r="DZ114" s="8"/>
    </row>
    <row r="115" spans="1:130">
      <c r="A115" s="3">
        <v>175</v>
      </c>
      <c r="B115" s="3" t="s">
        <v>46</v>
      </c>
      <c r="C115" s="3" t="s">
        <v>55</v>
      </c>
      <c r="D115" s="3" t="s">
        <v>58</v>
      </c>
      <c r="E115" s="27">
        <v>42977</v>
      </c>
      <c r="F115" s="18">
        <v>24</v>
      </c>
      <c r="G115" s="18">
        <v>31.6</v>
      </c>
      <c r="H115" s="18">
        <v>17.515000000000001</v>
      </c>
      <c r="I115" s="17">
        <v>1.7849999999999999</v>
      </c>
      <c r="J115" s="18"/>
      <c r="K115" s="22">
        <f t="shared" si="27"/>
        <v>997.32661753089724</v>
      </c>
      <c r="L115" s="23">
        <f t="shared" si="28"/>
        <v>0.76074425760000008</v>
      </c>
      <c r="M115" s="24">
        <f t="shared" si="29"/>
        <v>-4.2225696E-3</v>
      </c>
      <c r="N115" s="25">
        <f t="shared" si="24"/>
        <v>1021.0985005999307</v>
      </c>
      <c r="O115" s="26">
        <f t="shared" si="25"/>
        <v>4.0107387792135754</v>
      </c>
      <c r="P115" s="13">
        <f t="shared" si="30"/>
        <v>4.5374999999999988</v>
      </c>
      <c r="AL115" s="16">
        <v>2.25</v>
      </c>
      <c r="AM115" s="16"/>
      <c r="AN115" s="16">
        <v>2E-3</v>
      </c>
      <c r="AO115" s="27">
        <v>43047</v>
      </c>
      <c r="AP115" s="28">
        <v>23.7</v>
      </c>
      <c r="AQ115" s="28">
        <v>32.9</v>
      </c>
      <c r="AR115" s="28">
        <v>17.519400000000001</v>
      </c>
      <c r="AS115" s="16">
        <v>2.4013</v>
      </c>
      <c r="AT115" s="16"/>
      <c r="AU115" s="22">
        <f t="shared" si="31"/>
        <v>997.40018425598942</v>
      </c>
      <c r="AV115" s="23">
        <f t="shared" si="32"/>
        <v>0.76121220240660681</v>
      </c>
      <c r="AW115" s="24">
        <f t="shared" si="33"/>
        <v>-4.2295732740000001E-3</v>
      </c>
      <c r="AX115" s="25">
        <f t="shared" si="26"/>
        <v>1022.1688604722982</v>
      </c>
      <c r="AY115" s="26">
        <f t="shared" si="34"/>
        <v>5.4025724705855858</v>
      </c>
      <c r="AZ115" s="13">
        <f t="shared" si="35"/>
        <v>7.9271500000000001</v>
      </c>
      <c r="BA115" s="35">
        <v>3.2021000000000002</v>
      </c>
      <c r="BB115" s="14">
        <f>AW115-X237</f>
        <v>-4.7281910551969943</v>
      </c>
      <c r="BC115" s="14">
        <f>(BB115/X237)*100</f>
        <v>-100.08953445725976</v>
      </c>
      <c r="BD115" s="32">
        <f>1000*(BB115/AX115)/X237</f>
        <v>-0.97918786540819602</v>
      </c>
      <c r="BE115" s="32" t="e">
        <f>1000*(BB115/AX115)/#REF!</f>
        <v>#REF!</v>
      </c>
      <c r="BF115" s="35"/>
      <c r="BG115" s="35"/>
      <c r="BH115" s="9">
        <v>43055</v>
      </c>
      <c r="BI115" s="8">
        <v>24</v>
      </c>
      <c r="BJ115" s="8">
        <v>33</v>
      </c>
      <c r="BK115" s="8">
        <v>17.514500000000002</v>
      </c>
      <c r="BL115" s="1">
        <v>2.4581</v>
      </c>
      <c r="BM115" s="1">
        <v>5.6800000000000003E-2</v>
      </c>
      <c r="BN115" s="4">
        <v>4.2706999999999997</v>
      </c>
      <c r="BO115" s="4">
        <v>1.5112000000000001</v>
      </c>
      <c r="BP115" s="9">
        <v>43082</v>
      </c>
      <c r="BQ115" s="8">
        <v>21.7</v>
      </c>
      <c r="BR115" s="8">
        <v>33.700000000000003</v>
      </c>
      <c r="BS115" s="8">
        <v>17.510100000000001</v>
      </c>
      <c r="BT115" s="1">
        <v>2.6105</v>
      </c>
      <c r="BU115" s="1"/>
      <c r="BV115" s="4">
        <v>2.2963</v>
      </c>
      <c r="BW115" s="9">
        <v>43084</v>
      </c>
      <c r="BX115" s="8">
        <v>22.4</v>
      </c>
      <c r="BY115" s="8">
        <v>33.9</v>
      </c>
      <c r="BZ115" s="8">
        <v>17.513300000000001</v>
      </c>
      <c r="CA115" s="1">
        <v>2.5960000000000001</v>
      </c>
      <c r="CB115" s="8">
        <v>-1.4500000000000001E-2</v>
      </c>
      <c r="CC115" s="9">
        <v>43116</v>
      </c>
      <c r="CD115" s="8">
        <v>22.7</v>
      </c>
      <c r="CE115" s="8">
        <v>34.799999999999997</v>
      </c>
      <c r="CF115" s="3">
        <v>17.516400000000001</v>
      </c>
      <c r="CG115" s="8">
        <v>2.6602000000000001</v>
      </c>
      <c r="CH115" s="8">
        <v>6.4199999999999993E-2</v>
      </c>
      <c r="CI115" s="8">
        <v>2.4729999999999999</v>
      </c>
      <c r="CJ115" s="8">
        <v>0.77280000000000004</v>
      </c>
      <c r="CK115" s="9">
        <v>43129</v>
      </c>
      <c r="CL115" s="8">
        <v>24</v>
      </c>
      <c r="CM115" s="8">
        <v>35.6</v>
      </c>
      <c r="CN115" s="8">
        <v>17.511700000000001</v>
      </c>
      <c r="CO115" s="8">
        <v>2.7168999999999999</v>
      </c>
      <c r="CP115" s="8">
        <v>23.8</v>
      </c>
      <c r="CQ115" s="8">
        <v>35.6</v>
      </c>
      <c r="CR115" s="8">
        <v>17.509899999999998</v>
      </c>
      <c r="CS115" s="8">
        <v>2.7031999999999998</v>
      </c>
      <c r="CT115" s="8"/>
      <c r="CU115" s="8">
        <v>-1.37E-2</v>
      </c>
      <c r="CV115" s="8">
        <v>5.67E-2</v>
      </c>
      <c r="CW115" s="8">
        <v>2.1314000000000002</v>
      </c>
      <c r="CX115" s="8">
        <v>1.6395528387107901</v>
      </c>
      <c r="CY115" s="9">
        <v>43145</v>
      </c>
      <c r="CZ115" s="8">
        <v>27.5</v>
      </c>
      <c r="DA115" s="8">
        <v>35.299999999999997</v>
      </c>
      <c r="DB115" s="8">
        <v>17.516500000000001</v>
      </c>
      <c r="DC115" s="8">
        <v>2.7440000000000002</v>
      </c>
      <c r="DD115" s="8">
        <v>4.0800000000000003E-2</v>
      </c>
      <c r="DE115" s="8">
        <v>1.5093000000000001</v>
      </c>
      <c r="DF115" s="8">
        <v>0.94330000000000003</v>
      </c>
      <c r="DG115" s="8"/>
      <c r="DH115" s="9">
        <v>43154</v>
      </c>
      <c r="DI115" s="8">
        <v>27.8</v>
      </c>
      <c r="DJ115" s="8">
        <v>37.1</v>
      </c>
      <c r="DK115" s="8">
        <v>17.5093</v>
      </c>
      <c r="DL115" s="8" t="s">
        <v>42</v>
      </c>
      <c r="DM115" s="8" t="s">
        <v>40</v>
      </c>
      <c r="DN115" s="8" t="s">
        <v>40</v>
      </c>
      <c r="DO115" s="8" t="s">
        <v>40</v>
      </c>
      <c r="DP115" s="8"/>
      <c r="DQ115" s="8" t="s">
        <v>40</v>
      </c>
      <c r="DR115" s="8" t="s">
        <v>40</v>
      </c>
      <c r="DS115" s="8" t="s">
        <v>40</v>
      </c>
      <c r="DT115" s="8" t="s">
        <v>40</v>
      </c>
      <c r="DU115" s="8" t="s">
        <v>40</v>
      </c>
      <c r="DV115" s="8"/>
      <c r="DW115" s="8" t="s">
        <v>40</v>
      </c>
      <c r="DX115" s="8" t="s">
        <v>40</v>
      </c>
      <c r="DY115" s="8" t="s">
        <v>40</v>
      </c>
      <c r="DZ115" s="8"/>
    </row>
    <row r="116" spans="1:130">
      <c r="A116" s="3">
        <v>266</v>
      </c>
      <c r="B116" s="3" t="s">
        <v>46</v>
      </c>
      <c r="C116" s="3" t="s">
        <v>55</v>
      </c>
      <c r="D116" s="3" t="s">
        <v>58</v>
      </c>
      <c r="E116" s="27">
        <v>42977</v>
      </c>
      <c r="F116" s="18">
        <v>23.7</v>
      </c>
      <c r="G116" s="18">
        <v>31.7</v>
      </c>
      <c r="H116" s="18">
        <v>17.521999999999998</v>
      </c>
      <c r="I116" s="17">
        <v>3.7709999999999999</v>
      </c>
      <c r="J116" s="18"/>
      <c r="K116" s="22">
        <f t="shared" si="27"/>
        <v>997.40018425598942</v>
      </c>
      <c r="L116" s="23">
        <f t="shared" si="28"/>
        <v>0.76121220240660681</v>
      </c>
      <c r="M116" s="24">
        <f t="shared" si="29"/>
        <v>-4.2295732740000001E-3</v>
      </c>
      <c r="N116" s="25">
        <f t="shared" si="24"/>
        <v>1021.2612205430163</v>
      </c>
      <c r="O116" s="26">
        <f t="shared" si="25"/>
        <v>8.4747909517635751</v>
      </c>
      <c r="P116" s="13">
        <f t="shared" si="30"/>
        <v>15.4605</v>
      </c>
      <c r="AL116" s="16">
        <v>4.4119999999999999</v>
      </c>
      <c r="AM116" s="16"/>
      <c r="AN116" s="16">
        <v>1E-3</v>
      </c>
      <c r="AO116" s="27">
        <v>43047</v>
      </c>
      <c r="AP116" s="28">
        <v>23.7</v>
      </c>
      <c r="AQ116" s="28">
        <v>32.9</v>
      </c>
      <c r="AR116" s="28">
        <v>17.519400000000001</v>
      </c>
      <c r="AS116" s="16">
        <v>4.6501999999999999</v>
      </c>
      <c r="AT116" s="16"/>
      <c r="AU116" s="22">
        <f t="shared" si="31"/>
        <v>997.40018425598942</v>
      </c>
      <c r="AV116" s="23">
        <f t="shared" si="32"/>
        <v>0.76121220240660681</v>
      </c>
      <c r="AW116" s="24">
        <f t="shared" si="33"/>
        <v>-4.2295732740000001E-3</v>
      </c>
      <c r="AX116" s="25">
        <f t="shared" si="26"/>
        <v>1022.1688604722982</v>
      </c>
      <c r="AY116" s="26">
        <f t="shared" si="34"/>
        <v>10.462267314670008</v>
      </c>
      <c r="AZ116" s="13">
        <f t="shared" si="35"/>
        <v>20.296099999999999</v>
      </c>
      <c r="BA116" s="35">
        <v>2.5709</v>
      </c>
      <c r="BB116" s="14">
        <f>AW116-X238</f>
        <v>-1.9087598221306312</v>
      </c>
      <c r="BC116" s="14">
        <f>(BB116/X238)*100</f>
        <v>-100.22207960606239</v>
      </c>
      <c r="BD116" s="32">
        <f>1000*(BB116/AX116)/X238</f>
        <v>-0.98048457042366066</v>
      </c>
      <c r="BE116" s="32" t="e">
        <f>1000*(BB116/AX116)/#REF!</f>
        <v>#REF!</v>
      </c>
      <c r="BF116" s="35"/>
      <c r="BG116" s="35"/>
      <c r="BH116" s="9">
        <v>43055</v>
      </c>
      <c r="BI116" s="8">
        <v>24</v>
      </c>
      <c r="BJ116" s="8">
        <v>33</v>
      </c>
      <c r="BK116" s="8">
        <v>17.514500000000002</v>
      </c>
      <c r="BL116" s="1">
        <v>4.7306999999999997</v>
      </c>
      <c r="BM116" s="1">
        <v>8.0500000000000002E-2</v>
      </c>
      <c r="BN116" s="4">
        <v>3.0226999999999999</v>
      </c>
      <c r="BO116" s="4">
        <v>0.63890000000000002</v>
      </c>
      <c r="BP116" s="9">
        <v>43082</v>
      </c>
      <c r="BQ116" s="8">
        <v>21.7</v>
      </c>
      <c r="BR116" s="8">
        <v>33.700000000000003</v>
      </c>
      <c r="BS116" s="8">
        <v>17.510100000000001</v>
      </c>
      <c r="BT116" s="1">
        <v>4.9973000000000001</v>
      </c>
      <c r="BU116" s="1"/>
      <c r="BV116" s="4">
        <v>2.0872000000000002</v>
      </c>
      <c r="BW116" s="9">
        <v>43084</v>
      </c>
      <c r="BX116" s="8">
        <v>22.4</v>
      </c>
      <c r="BY116" s="8">
        <v>33.9</v>
      </c>
      <c r="BZ116" s="8">
        <v>17.513300000000001</v>
      </c>
      <c r="CA116" s="1">
        <v>4.9584000000000001</v>
      </c>
      <c r="CB116" s="8">
        <v>-3.8899999999999997E-2</v>
      </c>
      <c r="CC116" s="9">
        <v>43116</v>
      </c>
      <c r="CD116" s="8">
        <v>22.7</v>
      </c>
      <c r="CE116" s="8">
        <v>34.799999999999997</v>
      </c>
      <c r="CF116" s="3">
        <v>17.516400000000001</v>
      </c>
      <c r="CG116" s="8">
        <v>5.0566000000000004</v>
      </c>
      <c r="CH116" s="8">
        <v>9.8199999999999996E-2</v>
      </c>
      <c r="CI116" s="8">
        <v>1.9804999999999999</v>
      </c>
      <c r="CJ116" s="8">
        <v>0.61890000000000001</v>
      </c>
      <c r="CK116" s="9">
        <v>43129</v>
      </c>
      <c r="CL116" s="8">
        <v>24</v>
      </c>
      <c r="CM116" s="8">
        <v>35.6</v>
      </c>
      <c r="CN116" s="8">
        <v>17.511700000000001</v>
      </c>
      <c r="CO116" s="8">
        <v>5.1266999999999996</v>
      </c>
      <c r="CP116" s="8">
        <v>23.8</v>
      </c>
      <c r="CQ116" s="8">
        <v>35.6</v>
      </c>
      <c r="CR116" s="8">
        <v>17.509899999999998</v>
      </c>
      <c r="CS116" s="8">
        <v>5.1062000000000003</v>
      </c>
      <c r="CT116" s="8"/>
      <c r="CU116" s="8">
        <v>-2.0500000000000001E-2</v>
      </c>
      <c r="CV116" s="8">
        <v>7.0099999999999996E-2</v>
      </c>
      <c r="CW116" s="8">
        <v>1.3863000000000001</v>
      </c>
      <c r="CX116" s="8">
        <v>1.06639000362054</v>
      </c>
      <c r="CY116" s="8" t="s">
        <v>39</v>
      </c>
      <c r="CZ116" s="8" t="s">
        <v>40</v>
      </c>
      <c r="DA116" s="8" t="s">
        <v>40</v>
      </c>
      <c r="DB116" s="8" t="s">
        <v>40</v>
      </c>
      <c r="DC116" s="8" t="s">
        <v>40</v>
      </c>
      <c r="DD116" s="8" t="s">
        <v>40</v>
      </c>
      <c r="DE116" s="8" t="s">
        <v>40</v>
      </c>
      <c r="DF116" s="8" t="s">
        <v>40</v>
      </c>
      <c r="DG116" s="8" t="s">
        <v>40</v>
      </c>
      <c r="DH116" s="8" t="s">
        <v>40</v>
      </c>
      <c r="DI116" s="8" t="s">
        <v>40</v>
      </c>
      <c r="DJ116" s="8" t="s">
        <v>40</v>
      </c>
      <c r="DK116" s="8" t="s">
        <v>40</v>
      </c>
      <c r="DL116" s="8" t="s">
        <v>40</v>
      </c>
      <c r="DM116" s="8" t="s">
        <v>40</v>
      </c>
      <c r="DN116" s="8" t="s">
        <v>40</v>
      </c>
      <c r="DO116" s="8" t="s">
        <v>40</v>
      </c>
      <c r="DP116" s="8" t="s">
        <v>40</v>
      </c>
      <c r="DQ116" s="8" t="s">
        <v>40</v>
      </c>
      <c r="DR116" s="8" t="s">
        <v>40</v>
      </c>
      <c r="DS116" s="8" t="s">
        <v>40</v>
      </c>
      <c r="DT116" s="8" t="s">
        <v>40</v>
      </c>
      <c r="DU116" s="8" t="s">
        <v>40</v>
      </c>
      <c r="DV116" s="8"/>
      <c r="DW116" s="8" t="s">
        <v>40</v>
      </c>
      <c r="DX116" s="8" t="s">
        <v>40</v>
      </c>
      <c r="DY116" s="8" t="s">
        <v>40</v>
      </c>
      <c r="DZ116" s="8"/>
    </row>
    <row r="117" spans="1:130">
      <c r="A117" s="3">
        <v>272</v>
      </c>
      <c r="B117" s="3" t="s">
        <v>46</v>
      </c>
      <c r="C117" s="3" t="s">
        <v>55</v>
      </c>
      <c r="D117" s="3" t="s">
        <v>58</v>
      </c>
      <c r="E117" s="27">
        <v>42977</v>
      </c>
      <c r="F117" s="18">
        <v>23.7</v>
      </c>
      <c r="G117" s="18">
        <v>31.7</v>
      </c>
      <c r="H117" s="18">
        <v>17.521999999999998</v>
      </c>
      <c r="I117" s="17">
        <v>1.89</v>
      </c>
      <c r="J117" s="18"/>
      <c r="K117" s="22">
        <f t="shared" si="27"/>
        <v>997.40018425598942</v>
      </c>
      <c r="L117" s="23">
        <f t="shared" si="28"/>
        <v>0.76121220240660681</v>
      </c>
      <c r="M117" s="24">
        <f t="shared" si="29"/>
        <v>-4.2295732740000001E-3</v>
      </c>
      <c r="N117" s="25">
        <f t="shared" si="24"/>
        <v>1021.2612205430163</v>
      </c>
      <c r="O117" s="26">
        <f t="shared" si="25"/>
        <v>4.2475085915760165</v>
      </c>
      <c r="P117" s="13">
        <f t="shared" si="30"/>
        <v>5.1149999999999993</v>
      </c>
      <c r="AL117" s="16">
        <v>2.0990000000000002</v>
      </c>
      <c r="AM117" s="16"/>
      <c r="AN117" s="16">
        <v>3.0000000000000001E-3</v>
      </c>
      <c r="AO117" s="27">
        <v>43047</v>
      </c>
      <c r="AP117" s="28">
        <v>23.7</v>
      </c>
      <c r="AQ117" s="28">
        <v>32.9</v>
      </c>
      <c r="AR117" s="28">
        <v>17.519400000000001</v>
      </c>
      <c r="AS117" s="16">
        <v>2.2210999999999999</v>
      </c>
      <c r="AT117" s="16"/>
      <c r="AU117" s="22">
        <f t="shared" si="31"/>
        <v>997.40018425598942</v>
      </c>
      <c r="AV117" s="23">
        <f t="shared" si="32"/>
        <v>0.76121220240660681</v>
      </c>
      <c r="AW117" s="24">
        <f t="shared" si="33"/>
        <v>-4.2295732740000001E-3</v>
      </c>
      <c r="AX117" s="25">
        <f t="shared" si="26"/>
        <v>1022.1688604722982</v>
      </c>
      <c r="AY117" s="26">
        <f t="shared" si="34"/>
        <v>4.9971489253394594</v>
      </c>
      <c r="AZ117" s="13">
        <f t="shared" si="35"/>
        <v>6.9360499999999989</v>
      </c>
      <c r="BA117" s="35">
        <v>2.77</v>
      </c>
      <c r="BB117" s="14">
        <f>AW117-X239</f>
        <v>-1.9051616743385968</v>
      </c>
      <c r="BC117" s="14">
        <f>(BB117/X239)*100</f>
        <v>-100.22249996576056</v>
      </c>
      <c r="BD117" s="32">
        <f>1000*(BB117/AX117)/X239</f>
        <v>-0.98048868285277491</v>
      </c>
      <c r="BE117" s="32" t="e">
        <f>1000*(BB117/AX117)/#REF!</f>
        <v>#REF!</v>
      </c>
      <c r="BF117" s="35"/>
      <c r="BG117" s="35"/>
      <c r="BH117" s="9">
        <v>43055</v>
      </c>
      <c r="BI117" s="8">
        <v>24</v>
      </c>
      <c r="BJ117" s="8">
        <v>33</v>
      </c>
      <c r="BK117" s="8">
        <v>17.514500000000002</v>
      </c>
      <c r="BL117" s="1">
        <v>2.2637999999999998</v>
      </c>
      <c r="BM117" s="1">
        <v>4.2700000000000002E-2</v>
      </c>
      <c r="BN117" s="4">
        <v>2.5295999999999998</v>
      </c>
      <c r="BO117" s="4">
        <v>0.34</v>
      </c>
      <c r="BP117" s="9">
        <v>43082</v>
      </c>
      <c r="BQ117" s="8">
        <v>21.7</v>
      </c>
      <c r="BR117" s="8">
        <v>33.700000000000003</v>
      </c>
      <c r="BS117" s="8">
        <v>17.510100000000001</v>
      </c>
      <c r="BT117" s="1">
        <v>2.3508</v>
      </c>
      <c r="BU117" s="1"/>
      <c r="BV117" s="4">
        <v>1.4234</v>
      </c>
      <c r="BW117" s="9">
        <v>43084</v>
      </c>
      <c r="BX117" s="8">
        <v>22.4</v>
      </c>
      <c r="BY117" s="8">
        <v>33.9</v>
      </c>
      <c r="BZ117" s="8">
        <v>17.513300000000001</v>
      </c>
      <c r="CA117" s="1">
        <v>2.3163</v>
      </c>
      <c r="CB117" s="8">
        <v>-3.4500000000000003E-2</v>
      </c>
      <c r="CC117" s="9">
        <v>43116</v>
      </c>
      <c r="CD117" s="8">
        <v>22.7</v>
      </c>
      <c r="CE117" s="8">
        <v>34.799999999999997</v>
      </c>
      <c r="CF117" s="3">
        <v>17.516400000000001</v>
      </c>
      <c r="CG117" s="8">
        <v>2.3712</v>
      </c>
      <c r="CH117" s="8">
        <v>5.4899999999999997E-2</v>
      </c>
      <c r="CI117" s="8">
        <v>2.3702000000000001</v>
      </c>
      <c r="CJ117" s="8">
        <v>0.74070000000000003</v>
      </c>
      <c r="CK117" s="9">
        <v>43129</v>
      </c>
      <c r="CL117" s="8">
        <v>24</v>
      </c>
      <c r="CM117" s="8">
        <v>35.6</v>
      </c>
      <c r="CN117" s="8">
        <v>17.511700000000001</v>
      </c>
      <c r="CO117" s="8">
        <v>2.3999000000000001</v>
      </c>
      <c r="CP117" s="8">
        <v>23.8</v>
      </c>
      <c r="CQ117" s="8">
        <v>35.6</v>
      </c>
      <c r="CR117" s="8">
        <v>17.509899999999998</v>
      </c>
      <c r="CS117" s="8">
        <v>2.3965999999999998</v>
      </c>
      <c r="CT117" s="8"/>
      <c r="CU117" s="8">
        <v>-3.3E-3</v>
      </c>
      <c r="CV117" s="8">
        <v>2.87E-2</v>
      </c>
      <c r="CW117" s="8">
        <v>1.2103999999999999</v>
      </c>
      <c r="CX117" s="8">
        <v>0.93104432679332005</v>
      </c>
      <c r="CY117" s="9">
        <v>43145</v>
      </c>
      <c r="CZ117" s="8">
        <v>27.5</v>
      </c>
      <c r="DA117" s="8">
        <v>35.299999999999997</v>
      </c>
      <c r="DB117" s="8">
        <v>17.516500000000001</v>
      </c>
      <c r="DC117" s="8">
        <v>2.4163999999999999</v>
      </c>
      <c r="DD117" s="8">
        <v>1.9800000000000002E-2</v>
      </c>
      <c r="DE117" s="8">
        <v>0.82620000000000005</v>
      </c>
      <c r="DF117" s="8">
        <v>0.51639999999999997</v>
      </c>
      <c r="DG117" s="8"/>
      <c r="DH117" s="9">
        <v>43154</v>
      </c>
      <c r="DI117" s="8">
        <v>27.8</v>
      </c>
      <c r="DJ117" s="8">
        <v>37.1</v>
      </c>
      <c r="DK117" s="8">
        <v>17.5093</v>
      </c>
      <c r="DL117" s="8" t="s">
        <v>42</v>
      </c>
      <c r="DM117" s="8" t="s">
        <v>40</v>
      </c>
      <c r="DN117" s="8" t="s">
        <v>40</v>
      </c>
      <c r="DO117" s="8" t="s">
        <v>40</v>
      </c>
      <c r="DP117" s="8"/>
      <c r="DQ117" s="8" t="s">
        <v>40</v>
      </c>
      <c r="DR117" s="8" t="s">
        <v>40</v>
      </c>
      <c r="DS117" s="8" t="s">
        <v>40</v>
      </c>
      <c r="DT117" s="8" t="s">
        <v>40</v>
      </c>
      <c r="DU117" s="8" t="s">
        <v>40</v>
      </c>
      <c r="DV117" s="8"/>
      <c r="DW117" s="8" t="s">
        <v>40</v>
      </c>
      <c r="DX117" s="8" t="s">
        <v>40</v>
      </c>
      <c r="DY117" s="8" t="s">
        <v>40</v>
      </c>
      <c r="DZ117" s="8"/>
    </row>
    <row r="118" spans="1:130">
      <c r="A118" s="3">
        <v>104</v>
      </c>
      <c r="B118" s="3" t="s">
        <v>48</v>
      </c>
      <c r="C118" s="3" t="s">
        <v>55</v>
      </c>
      <c r="D118" s="3" t="s">
        <v>58</v>
      </c>
      <c r="E118" s="27">
        <v>42977</v>
      </c>
      <c r="F118" s="18">
        <v>24.3</v>
      </c>
      <c r="G118" s="18">
        <v>31.7</v>
      </c>
      <c r="H118" s="18">
        <v>17.515000000000001</v>
      </c>
      <c r="I118" s="17">
        <v>2.5640000000000001</v>
      </c>
      <c r="J118" s="18"/>
      <c r="K118" s="22">
        <f t="shared" si="27"/>
        <v>997.25217771670884</v>
      </c>
      <c r="L118" s="23">
        <f t="shared" si="28"/>
        <v>0.76028272301154676</v>
      </c>
      <c r="M118" s="24">
        <f t="shared" si="29"/>
        <v>-4.2158637539999998E-3</v>
      </c>
      <c r="N118" s="25">
        <f t="shared" si="24"/>
        <v>1021.0861963783011</v>
      </c>
      <c r="O118" s="26">
        <f t="shared" si="25"/>
        <v>5.7609970416121987</v>
      </c>
      <c r="P118" s="13">
        <f t="shared" si="30"/>
        <v>8.8219999999999992</v>
      </c>
      <c r="AL118" s="16">
        <v>3.1419999999999999</v>
      </c>
      <c r="AM118" s="16"/>
      <c r="AN118" s="16">
        <v>1E-3</v>
      </c>
      <c r="AO118" s="27">
        <v>43047</v>
      </c>
      <c r="AP118" s="28">
        <v>23.7</v>
      </c>
      <c r="AQ118" s="28">
        <v>32.9</v>
      </c>
      <c r="AR118" s="28">
        <v>17.519400000000001</v>
      </c>
      <c r="AS118" s="16">
        <v>3.3552</v>
      </c>
      <c r="AT118" s="16"/>
      <c r="AU118" s="22">
        <f t="shared" si="31"/>
        <v>997.40018425598942</v>
      </c>
      <c r="AV118" s="23">
        <f t="shared" si="32"/>
        <v>0.76121220240660681</v>
      </c>
      <c r="AW118" s="24">
        <f t="shared" si="33"/>
        <v>-4.2295732740000001E-3</v>
      </c>
      <c r="AX118" s="25">
        <f t="shared" si="26"/>
        <v>1022.1688604722982</v>
      </c>
      <c r="AY118" s="26">
        <f t="shared" si="34"/>
        <v>7.5487074306870268</v>
      </c>
      <c r="AZ118" s="13">
        <f t="shared" si="35"/>
        <v>13.1736</v>
      </c>
      <c r="BA118" s="35">
        <v>3.2311999999999999</v>
      </c>
      <c r="BB118" s="14">
        <f>AW118-X240</f>
        <v>-3.017226836714876</v>
      </c>
      <c r="BC118" s="14">
        <f>(BB118/X240)*100</f>
        <v>-100.14037760091324</v>
      </c>
      <c r="BD118" s="32">
        <f>1000*(BB118/AX118)/X240</f>
        <v>-0.97968526995278338</v>
      </c>
      <c r="BE118" s="32" t="e">
        <f>1000*(BB118/AX118)/#REF!</f>
        <v>#REF!</v>
      </c>
      <c r="BF118" s="35"/>
      <c r="BG118" s="35"/>
      <c r="BH118" s="9">
        <v>43055</v>
      </c>
      <c r="BI118" s="8">
        <v>24</v>
      </c>
      <c r="BJ118" s="8">
        <v>33</v>
      </c>
      <c r="BK118" s="8">
        <v>17.514500000000002</v>
      </c>
      <c r="BL118" s="1">
        <v>3.4066999999999998</v>
      </c>
      <c r="BM118" s="1">
        <v>5.1499999999999997E-2</v>
      </c>
      <c r="BN118" s="4">
        <v>3.9199000000000002</v>
      </c>
      <c r="BO118" s="4">
        <v>0.97389999999999999</v>
      </c>
      <c r="BP118" s="9">
        <v>43082</v>
      </c>
      <c r="BQ118" s="8">
        <v>21.7</v>
      </c>
      <c r="BR118" s="8">
        <v>33.700000000000003</v>
      </c>
      <c r="BS118" s="8">
        <v>17.510100000000001</v>
      </c>
      <c r="BT118" s="1">
        <v>3.6943999999999999</v>
      </c>
      <c r="BU118" s="1"/>
      <c r="BV118" s="4">
        <v>3.1278000000000001</v>
      </c>
      <c r="BW118" s="9">
        <v>43084</v>
      </c>
      <c r="BX118" s="8">
        <v>22.4</v>
      </c>
      <c r="BY118" s="8">
        <v>33.9</v>
      </c>
      <c r="BZ118" s="8">
        <v>17.513300000000001</v>
      </c>
      <c r="CA118" s="1">
        <v>3.6573000000000002</v>
      </c>
      <c r="CB118" s="8">
        <v>-3.7100000000000001E-2</v>
      </c>
      <c r="CC118" s="9">
        <v>43116</v>
      </c>
      <c r="CD118" s="8">
        <v>22.7</v>
      </c>
      <c r="CE118" s="8">
        <v>34.799999999999997</v>
      </c>
      <c r="CF118" s="3">
        <v>17.516400000000001</v>
      </c>
      <c r="CG118" s="8">
        <v>3.7564000000000002</v>
      </c>
      <c r="CH118" s="8">
        <v>9.9099999999999994E-2</v>
      </c>
      <c r="CI118" s="8">
        <v>2.7096</v>
      </c>
      <c r="CJ118" s="8">
        <v>0.8468</v>
      </c>
      <c r="CK118" s="9">
        <v>43129</v>
      </c>
      <c r="CL118" s="8">
        <v>23.6</v>
      </c>
      <c r="CM118" s="8">
        <v>35.6</v>
      </c>
      <c r="CN118" s="8">
        <v>17.508299999999998</v>
      </c>
      <c r="CO118" s="8">
        <v>3.7561</v>
      </c>
      <c r="CP118" s="8">
        <v>23.6</v>
      </c>
      <c r="CQ118" s="8">
        <v>35.6</v>
      </c>
      <c r="CR118" s="8">
        <v>17.508299999999998</v>
      </c>
      <c r="CS118" s="8">
        <v>3.7452000000000001</v>
      </c>
      <c r="CT118" s="8" t="s">
        <v>67</v>
      </c>
      <c r="CU118" s="8">
        <v>-1.09E-2</v>
      </c>
      <c r="CV118" s="8">
        <v>-2.9999999999999997E-4</v>
      </c>
      <c r="CW118" s="8">
        <v>-8.0000000000000002E-3</v>
      </c>
      <c r="CX118" s="8">
        <v>-6.1433614835850001E-3</v>
      </c>
      <c r="CY118" s="9">
        <v>43145</v>
      </c>
      <c r="CZ118" s="8">
        <v>27.5</v>
      </c>
      <c r="DA118" s="8">
        <v>35.299999999999997</v>
      </c>
      <c r="DB118" s="8">
        <v>17.516500000000001</v>
      </c>
      <c r="DC118" s="8">
        <v>3.7524000000000002</v>
      </c>
      <c r="DD118" s="8">
        <v>7.1999999999999998E-3</v>
      </c>
      <c r="DE118" s="8">
        <v>0.19220000000000001</v>
      </c>
      <c r="DF118" s="8">
        <v>0.1202</v>
      </c>
      <c r="DG118" s="8" t="s">
        <v>56</v>
      </c>
      <c r="DH118" s="9">
        <v>43154</v>
      </c>
      <c r="DI118" s="8">
        <v>27.8</v>
      </c>
      <c r="DJ118" s="8">
        <v>37.1</v>
      </c>
      <c r="DK118" s="8">
        <v>17.5093</v>
      </c>
      <c r="DL118" s="8" t="s">
        <v>42</v>
      </c>
      <c r="DM118" s="8" t="s">
        <v>40</v>
      </c>
      <c r="DN118" s="8" t="s">
        <v>40</v>
      </c>
      <c r="DO118" s="8" t="s">
        <v>40</v>
      </c>
      <c r="DP118" s="8"/>
      <c r="DQ118" s="8" t="s">
        <v>40</v>
      </c>
      <c r="DR118" s="8" t="s">
        <v>40</v>
      </c>
      <c r="DS118" s="8" t="s">
        <v>40</v>
      </c>
      <c r="DT118" s="8" t="s">
        <v>40</v>
      </c>
      <c r="DU118" s="8" t="s">
        <v>40</v>
      </c>
      <c r="DV118" s="8"/>
      <c r="DW118" s="8" t="s">
        <v>40</v>
      </c>
      <c r="DX118" s="8" t="s">
        <v>40</v>
      </c>
      <c r="DY118" s="8" t="s">
        <v>40</v>
      </c>
      <c r="DZ118" s="8"/>
    </row>
    <row r="119" spans="1:130">
      <c r="A119" s="3">
        <v>110</v>
      </c>
      <c r="B119" s="3" t="s">
        <v>48</v>
      </c>
      <c r="C119" s="3" t="s">
        <v>55</v>
      </c>
      <c r="D119" s="3" t="s">
        <v>58</v>
      </c>
      <c r="E119" s="27">
        <v>42977</v>
      </c>
      <c r="F119" s="18">
        <v>24.3</v>
      </c>
      <c r="G119" s="18">
        <v>31.7</v>
      </c>
      <c r="H119" s="18">
        <v>17.515000000000001</v>
      </c>
      <c r="I119" s="17">
        <v>3.5710000000000002</v>
      </c>
      <c r="J119" s="18"/>
      <c r="K119" s="22">
        <f t="shared" si="27"/>
        <v>997.25217771670884</v>
      </c>
      <c r="L119" s="23">
        <f t="shared" si="28"/>
        <v>0.76028272301154676</v>
      </c>
      <c r="M119" s="24">
        <f t="shared" si="29"/>
        <v>-4.2158637539999998E-3</v>
      </c>
      <c r="N119" s="25">
        <f t="shared" si="24"/>
        <v>1021.0861963783011</v>
      </c>
      <c r="O119" s="26">
        <f t="shared" si="25"/>
        <v>8.0236039140394553</v>
      </c>
      <c r="P119" s="13">
        <f t="shared" si="30"/>
        <v>14.360499999999998</v>
      </c>
      <c r="AL119" s="16">
        <v>4.2409999999999997</v>
      </c>
      <c r="AM119" s="16"/>
      <c r="AN119" s="16">
        <v>4.0000000000000001E-3</v>
      </c>
      <c r="AO119" s="27">
        <v>43047</v>
      </c>
      <c r="AP119" s="28">
        <v>23.7</v>
      </c>
      <c r="AQ119" s="28">
        <v>32.9</v>
      </c>
      <c r="AR119" s="28">
        <v>17.519400000000001</v>
      </c>
      <c r="AS119" s="16">
        <v>4.4733999999999998</v>
      </c>
      <c r="AT119" s="16"/>
      <c r="AU119" s="22">
        <f t="shared" si="31"/>
        <v>997.40018425598942</v>
      </c>
      <c r="AV119" s="23">
        <f t="shared" si="32"/>
        <v>0.76121220240660681</v>
      </c>
      <c r="AW119" s="24">
        <f t="shared" si="33"/>
        <v>-4.2295732740000001E-3</v>
      </c>
      <c r="AX119" s="25">
        <f t="shared" si="26"/>
        <v>1022.1688604722982</v>
      </c>
      <c r="AY119" s="26">
        <f t="shared" si="34"/>
        <v>10.064493270277582</v>
      </c>
      <c r="AZ119" s="13">
        <f t="shared" si="35"/>
        <v>19.323699999999999</v>
      </c>
      <c r="BA119" s="35">
        <v>2.6093999999999999</v>
      </c>
      <c r="BB119" s="14">
        <f>AW119-X241</f>
        <v>-2.1592838984287686</v>
      </c>
      <c r="BC119" s="14">
        <f>(BB119/X241)*100</f>
        <v>-100.19626295377478</v>
      </c>
      <c r="BD119" s="32">
        <f>1000*(BB119/AX119)/X241</f>
        <v>-0.98023200303204894</v>
      </c>
      <c r="BE119" s="32" t="e">
        <f>1000*(BB119/AX119)/#REF!</f>
        <v>#REF!</v>
      </c>
      <c r="BF119" s="35"/>
      <c r="BG119" s="35"/>
      <c r="BH119" s="9">
        <v>43055</v>
      </c>
      <c r="BI119" s="8">
        <v>24</v>
      </c>
      <c r="BJ119" s="8">
        <v>33</v>
      </c>
      <c r="BK119" s="8">
        <v>17.514500000000002</v>
      </c>
      <c r="BL119" s="1">
        <v>4.5732999999999997</v>
      </c>
      <c r="BM119" s="1">
        <v>9.9900000000000003E-2</v>
      </c>
      <c r="BN119" s="4">
        <v>3.2307000000000001</v>
      </c>
      <c r="BO119" s="4">
        <v>0.87849999999999995</v>
      </c>
      <c r="BP119" s="9">
        <v>43082</v>
      </c>
      <c r="BQ119" s="8">
        <v>21.7</v>
      </c>
      <c r="BR119" s="8">
        <v>33.700000000000003</v>
      </c>
      <c r="BS119" s="8">
        <v>17.510100000000001</v>
      </c>
      <c r="BT119" s="1">
        <v>4.8906000000000001</v>
      </c>
      <c r="BU119" s="1"/>
      <c r="BV119" s="4">
        <v>2.5697000000000001</v>
      </c>
      <c r="BW119" s="9">
        <v>43084</v>
      </c>
      <c r="BX119" s="8">
        <v>22.4</v>
      </c>
      <c r="BY119" s="8">
        <v>33.9</v>
      </c>
      <c r="BZ119" s="8">
        <v>17.513300000000001</v>
      </c>
      <c r="CA119" s="1">
        <v>4.8540999999999999</v>
      </c>
      <c r="CB119" s="8">
        <v>-3.6499999999999998E-2</v>
      </c>
      <c r="CC119" s="9">
        <v>43116</v>
      </c>
      <c r="CD119" s="8">
        <v>22.7</v>
      </c>
      <c r="CE119" s="8">
        <v>34.799999999999997</v>
      </c>
      <c r="CF119" s="3">
        <v>17.516400000000001</v>
      </c>
      <c r="CG119" s="8">
        <v>4.9703999999999997</v>
      </c>
      <c r="CH119" s="8">
        <v>0.1163</v>
      </c>
      <c r="CI119" s="8">
        <v>2.3959000000000001</v>
      </c>
      <c r="CJ119" s="8">
        <v>0.74870000000000003</v>
      </c>
      <c r="CK119" s="9">
        <v>43129</v>
      </c>
      <c r="CL119" s="8">
        <v>23.6</v>
      </c>
      <c r="CM119" s="8">
        <v>35.6</v>
      </c>
      <c r="CN119" s="8">
        <v>17.508299999999998</v>
      </c>
      <c r="CO119" s="8">
        <v>4.9619999999999997</v>
      </c>
      <c r="CP119" s="8">
        <v>23.6</v>
      </c>
      <c r="CQ119" s="8">
        <v>35.6</v>
      </c>
      <c r="CR119" s="8">
        <v>17.508299999999998</v>
      </c>
      <c r="CS119" s="8">
        <v>4.9421999999999997</v>
      </c>
      <c r="CT119" s="8" t="s">
        <v>68</v>
      </c>
      <c r="CU119" s="8">
        <v>-1.9800000000000002E-2</v>
      </c>
      <c r="CV119" s="8">
        <v>-8.3999999999999995E-3</v>
      </c>
      <c r="CW119" s="8">
        <v>-0.16900000000000001</v>
      </c>
      <c r="CX119" s="8">
        <v>-0.130000371429632</v>
      </c>
      <c r="CY119" s="8" t="s">
        <v>39</v>
      </c>
      <c r="CZ119" s="8" t="s">
        <v>40</v>
      </c>
      <c r="DA119" s="8" t="s">
        <v>40</v>
      </c>
      <c r="DB119" s="8" t="s">
        <v>40</v>
      </c>
      <c r="DC119" s="8" t="s">
        <v>40</v>
      </c>
      <c r="DD119" s="8" t="s">
        <v>40</v>
      </c>
      <c r="DE119" s="8" t="s">
        <v>40</v>
      </c>
      <c r="DF119" s="8" t="s">
        <v>40</v>
      </c>
      <c r="DG119" s="8" t="s">
        <v>40</v>
      </c>
      <c r="DH119" s="8" t="s">
        <v>40</v>
      </c>
      <c r="DI119" s="8" t="s">
        <v>40</v>
      </c>
      <c r="DJ119" s="8" t="s">
        <v>40</v>
      </c>
      <c r="DK119" s="8" t="s">
        <v>40</v>
      </c>
      <c r="DL119" s="8" t="s">
        <v>40</v>
      </c>
      <c r="DM119" s="8" t="s">
        <v>40</v>
      </c>
      <c r="DN119" s="8" t="s">
        <v>40</v>
      </c>
      <c r="DO119" s="8" t="s">
        <v>40</v>
      </c>
      <c r="DP119" s="8" t="s">
        <v>40</v>
      </c>
      <c r="DQ119" s="8" t="s">
        <v>40</v>
      </c>
      <c r="DR119" s="8" t="s">
        <v>40</v>
      </c>
      <c r="DS119" s="8" t="s">
        <v>40</v>
      </c>
      <c r="DT119" s="8" t="s">
        <v>40</v>
      </c>
      <c r="DU119" s="8" t="s">
        <v>40</v>
      </c>
      <c r="DV119" s="8"/>
      <c r="DW119" s="8" t="s">
        <v>40</v>
      </c>
      <c r="DX119" s="8" t="s">
        <v>40</v>
      </c>
      <c r="DY119" s="8" t="s">
        <v>40</v>
      </c>
      <c r="DZ119" s="8"/>
    </row>
    <row r="120" spans="1:130">
      <c r="A120" s="3">
        <v>233</v>
      </c>
      <c r="B120" s="3" t="s">
        <v>49</v>
      </c>
      <c r="C120" s="3" t="s">
        <v>55</v>
      </c>
      <c r="D120" s="3" t="s">
        <v>58</v>
      </c>
      <c r="E120" s="27">
        <v>42977</v>
      </c>
      <c r="F120" s="18">
        <v>23.7</v>
      </c>
      <c r="G120" s="18">
        <v>31.7</v>
      </c>
      <c r="H120" s="18">
        <v>17.527999999999999</v>
      </c>
      <c r="I120" s="17">
        <v>3.4159999999999999</v>
      </c>
      <c r="J120" s="18"/>
      <c r="K120" s="22">
        <f t="shared" si="27"/>
        <v>997.40018425598942</v>
      </c>
      <c r="L120" s="23">
        <f t="shared" si="28"/>
        <v>0.76121220240660681</v>
      </c>
      <c r="M120" s="24">
        <f t="shared" si="29"/>
        <v>-4.2295732740000001E-3</v>
      </c>
      <c r="N120" s="25">
        <f t="shared" si="24"/>
        <v>1021.2612205430163</v>
      </c>
      <c r="O120" s="26">
        <f t="shared" si="25"/>
        <v>7.6769784914410959</v>
      </c>
      <c r="P120" s="13">
        <f t="shared" si="30"/>
        <v>13.507999999999999</v>
      </c>
      <c r="AL120" s="16">
        <v>4.1580000000000004</v>
      </c>
      <c r="AM120" s="16"/>
      <c r="AN120" s="16">
        <v>0</v>
      </c>
      <c r="AO120" s="27">
        <v>43047</v>
      </c>
      <c r="AP120" s="28">
        <v>23.7</v>
      </c>
      <c r="AQ120" s="28">
        <v>32.9</v>
      </c>
      <c r="AR120" s="28">
        <v>17.519400000000001</v>
      </c>
      <c r="AS120" s="16">
        <v>4.3803999999999998</v>
      </c>
      <c r="AT120" s="16"/>
      <c r="AU120" s="22">
        <f t="shared" si="31"/>
        <v>997.40018425598942</v>
      </c>
      <c r="AV120" s="23">
        <f t="shared" si="32"/>
        <v>0.76121220240660681</v>
      </c>
      <c r="AW120" s="24">
        <f t="shared" si="33"/>
        <v>-4.2295732740000001E-3</v>
      </c>
      <c r="AX120" s="25">
        <f t="shared" si="26"/>
        <v>1022.1688604722982</v>
      </c>
      <c r="AY120" s="26">
        <f t="shared" si="34"/>
        <v>9.8552569233969507</v>
      </c>
      <c r="AZ120" s="13">
        <f t="shared" si="35"/>
        <v>18.812199999999997</v>
      </c>
      <c r="BA120" s="35">
        <v>2.5470000000000002</v>
      </c>
      <c r="BB120" s="14">
        <f>AW120-X242</f>
        <v>-2.5235838033087217</v>
      </c>
      <c r="BC120" s="14">
        <f>(BB120/X242)*100</f>
        <v>-100.16788323069368</v>
      </c>
      <c r="BD120" s="32">
        <f>1000*(BB120/AX120)/X242</f>
        <v>-0.97995436081285625</v>
      </c>
      <c r="BE120" s="32" t="e">
        <f>1000*(BB120/AX120)/#REF!</f>
        <v>#REF!</v>
      </c>
      <c r="BF120" s="35"/>
      <c r="BG120" s="35"/>
      <c r="BH120" s="9">
        <v>43055</v>
      </c>
      <c r="BI120" s="8">
        <v>24</v>
      </c>
      <c r="BJ120" s="8">
        <v>33</v>
      </c>
      <c r="BK120" s="8">
        <v>17.514500000000002</v>
      </c>
      <c r="BL120" s="1">
        <v>4.4626999999999999</v>
      </c>
      <c r="BM120" s="1">
        <v>8.2299999999999998E-2</v>
      </c>
      <c r="BN120" s="4">
        <v>3.49</v>
      </c>
      <c r="BO120" s="4">
        <v>1.3334999999999999</v>
      </c>
      <c r="BP120" s="9">
        <v>43082</v>
      </c>
      <c r="BQ120" s="8">
        <v>21.7</v>
      </c>
      <c r="BR120" s="8">
        <v>33.700000000000003</v>
      </c>
      <c r="BS120" s="8">
        <v>17.510100000000001</v>
      </c>
      <c r="BT120" s="1">
        <v>4.7805999999999997</v>
      </c>
      <c r="BU120" s="1"/>
      <c r="BV120" s="4">
        <v>2.6383000000000001</v>
      </c>
      <c r="BW120" s="9">
        <v>43084</v>
      </c>
      <c r="BX120" s="8">
        <v>22.4</v>
      </c>
      <c r="BY120" s="8">
        <v>33.9</v>
      </c>
      <c r="BZ120" s="8">
        <v>17.513300000000001</v>
      </c>
      <c r="CA120" s="1">
        <v>4.7683</v>
      </c>
      <c r="CB120" s="8">
        <v>-1.23E-2</v>
      </c>
      <c r="CC120" s="9">
        <v>43116</v>
      </c>
      <c r="CD120" s="8">
        <v>22.7</v>
      </c>
      <c r="CE120" s="8">
        <v>34.799999999999997</v>
      </c>
      <c r="CF120" s="3">
        <v>17.516400000000001</v>
      </c>
      <c r="CG120" s="8">
        <v>5.0332999999999997</v>
      </c>
      <c r="CH120" s="8">
        <v>0.26500000000000001</v>
      </c>
      <c r="CI120" s="8">
        <v>5.5575000000000001</v>
      </c>
      <c r="CJ120" s="8">
        <v>1.7366999999999999</v>
      </c>
      <c r="CK120" s="9">
        <v>43129</v>
      </c>
      <c r="CL120" s="8">
        <v>24</v>
      </c>
      <c r="CM120" s="8">
        <v>35.6</v>
      </c>
      <c r="CN120" s="8">
        <v>17.511700000000001</v>
      </c>
      <c r="CO120" s="8">
        <v>5.1025</v>
      </c>
      <c r="CP120" s="8">
        <v>23.8</v>
      </c>
      <c r="CQ120" s="8">
        <v>35.6</v>
      </c>
      <c r="CR120" s="8">
        <v>17.509899999999998</v>
      </c>
      <c r="CS120" s="8">
        <v>5.0922999999999998</v>
      </c>
      <c r="CT120" s="8"/>
      <c r="CU120" s="8">
        <v>-1.0200000000000001E-2</v>
      </c>
      <c r="CV120" s="8">
        <v>6.9199999999999998E-2</v>
      </c>
      <c r="CW120" s="8">
        <v>1.3748</v>
      </c>
      <c r="CX120" s="8">
        <v>1.0575719553924801</v>
      </c>
      <c r="CY120" s="9">
        <v>43145</v>
      </c>
      <c r="CZ120" s="8">
        <v>27.5</v>
      </c>
      <c r="DA120" s="8">
        <v>35.299999999999997</v>
      </c>
      <c r="DB120" s="8">
        <v>17.516500000000001</v>
      </c>
      <c r="DC120" s="8">
        <v>5.1223999999999998</v>
      </c>
      <c r="DD120" s="8">
        <v>3.0099999999999998E-2</v>
      </c>
      <c r="DE120" s="8">
        <v>0.59109999999999996</v>
      </c>
      <c r="DF120" s="8">
        <v>0.36940000000000001</v>
      </c>
      <c r="DG120" s="8" t="s">
        <v>69</v>
      </c>
      <c r="DH120" s="9">
        <v>43154</v>
      </c>
      <c r="DI120" s="8">
        <v>27.8</v>
      </c>
      <c r="DJ120" s="8">
        <v>37.1</v>
      </c>
      <c r="DK120" s="8">
        <v>17.5093</v>
      </c>
      <c r="DL120" s="8" t="s">
        <v>42</v>
      </c>
      <c r="DM120" s="8" t="s">
        <v>40</v>
      </c>
      <c r="DN120" s="8" t="s">
        <v>40</v>
      </c>
      <c r="DO120" s="8" t="s">
        <v>40</v>
      </c>
      <c r="DP120" s="8"/>
      <c r="DQ120" s="8" t="s">
        <v>40</v>
      </c>
      <c r="DR120" s="8" t="s">
        <v>40</v>
      </c>
      <c r="DS120" s="8" t="s">
        <v>40</v>
      </c>
      <c r="DT120" s="8" t="s">
        <v>40</v>
      </c>
      <c r="DU120" s="8" t="s">
        <v>40</v>
      </c>
      <c r="DV120" s="8"/>
      <c r="DW120" s="8" t="s">
        <v>40</v>
      </c>
      <c r="DX120" s="8" t="s">
        <v>40</v>
      </c>
      <c r="DY120" s="8" t="s">
        <v>40</v>
      </c>
      <c r="DZ120" s="8"/>
    </row>
    <row r="121" spans="1:130">
      <c r="A121" s="3">
        <v>235</v>
      </c>
      <c r="B121" s="3" t="s">
        <v>49</v>
      </c>
      <c r="C121" s="3" t="s">
        <v>55</v>
      </c>
      <c r="D121" s="3" t="s">
        <v>58</v>
      </c>
      <c r="E121" s="27">
        <v>42977</v>
      </c>
      <c r="F121" s="18">
        <v>23.7</v>
      </c>
      <c r="G121" s="18">
        <v>31.7</v>
      </c>
      <c r="H121" s="18">
        <v>17.527999999999999</v>
      </c>
      <c r="I121" s="17">
        <v>2.113</v>
      </c>
      <c r="J121" s="18"/>
      <c r="K121" s="22">
        <f t="shared" si="27"/>
        <v>997.40018425598942</v>
      </c>
      <c r="L121" s="23">
        <f t="shared" si="28"/>
        <v>0.76121220240660681</v>
      </c>
      <c r="M121" s="24">
        <f t="shared" si="29"/>
        <v>-4.2295732740000001E-3</v>
      </c>
      <c r="N121" s="25">
        <f t="shared" si="24"/>
        <v>1021.2612205430163</v>
      </c>
      <c r="O121" s="26">
        <f t="shared" si="25"/>
        <v>4.7486696582011234</v>
      </c>
      <c r="P121" s="13">
        <f t="shared" si="30"/>
        <v>6.341499999999999</v>
      </c>
      <c r="AL121" s="16">
        <v>2.5270000000000001</v>
      </c>
      <c r="AM121" s="16"/>
      <c r="AN121" s="16">
        <v>1E-3</v>
      </c>
      <c r="AO121" s="27">
        <v>43047</v>
      </c>
      <c r="AP121" s="28">
        <v>23.7</v>
      </c>
      <c r="AQ121" s="28">
        <v>32.9</v>
      </c>
      <c r="AR121" s="28">
        <v>17.519400000000001</v>
      </c>
      <c r="AS121" s="16">
        <v>2.6861999999999999</v>
      </c>
      <c r="AT121" s="16"/>
      <c r="AU121" s="22">
        <f t="shared" si="31"/>
        <v>997.40018425598942</v>
      </c>
      <c r="AV121" s="23">
        <f t="shared" si="32"/>
        <v>0.76121220240660681</v>
      </c>
      <c r="AW121" s="24">
        <f t="shared" si="33"/>
        <v>-4.2295732740000001E-3</v>
      </c>
      <c r="AX121" s="25">
        <f t="shared" si="26"/>
        <v>1022.1688604722982</v>
      </c>
      <c r="AY121" s="26">
        <f t="shared" si="34"/>
        <v>6.0435556450618417</v>
      </c>
      <c r="AZ121" s="13">
        <f t="shared" si="35"/>
        <v>9.4940999999999995</v>
      </c>
      <c r="BA121" s="35">
        <v>3</v>
      </c>
      <c r="BB121" s="14">
        <f>AW121-X243</f>
        <v>-3.0056890326248409</v>
      </c>
      <c r="BC121" s="14">
        <f>(BB121/X243)*100</f>
        <v>-100.14091722148113</v>
      </c>
      <c r="BD121" s="32">
        <f>1000*(BB121/AX121)/X243</f>
        <v>-0.97969054912522513</v>
      </c>
      <c r="BE121" s="32" t="e">
        <f>1000*(BB121/AX121)/#REF!</f>
        <v>#REF!</v>
      </c>
      <c r="BF121" s="35"/>
      <c r="BG121" s="35"/>
      <c r="BH121" s="9">
        <v>43055</v>
      </c>
      <c r="BI121" s="8">
        <v>23.9</v>
      </c>
      <c r="BJ121" s="8">
        <v>33.1</v>
      </c>
      <c r="BK121" s="8">
        <v>17.520099999999999</v>
      </c>
      <c r="BL121" s="1">
        <v>2.7509999999999999</v>
      </c>
      <c r="BM121" s="1">
        <v>6.4799999999999996E-2</v>
      </c>
      <c r="BN121" s="4">
        <v>3.5041000000000002</v>
      </c>
      <c r="BO121" s="4">
        <v>0.71289999999999998</v>
      </c>
      <c r="BP121" s="9">
        <v>43082</v>
      </c>
      <c r="BQ121" s="8">
        <v>21.7</v>
      </c>
      <c r="BR121" s="8">
        <v>33.700000000000003</v>
      </c>
      <c r="BS121" s="8">
        <v>17.510100000000001</v>
      </c>
      <c r="BT121" s="1">
        <v>2.948</v>
      </c>
      <c r="BU121" s="1"/>
      <c r="BV121" s="4">
        <v>2.6522000000000001</v>
      </c>
      <c r="BW121" s="9">
        <v>43084</v>
      </c>
      <c r="BX121" s="8">
        <v>22.5</v>
      </c>
      <c r="BY121" s="8">
        <v>34</v>
      </c>
      <c r="BZ121" s="8">
        <v>17.5122</v>
      </c>
      <c r="CA121" s="1">
        <v>2.9197000000000002</v>
      </c>
      <c r="CB121" s="8">
        <v>-2.8299999999999999E-2</v>
      </c>
      <c r="CC121" s="9">
        <v>43116</v>
      </c>
      <c r="CD121" s="8">
        <v>22.7</v>
      </c>
      <c r="CE121" s="8">
        <v>34.799999999999997</v>
      </c>
      <c r="CF121" s="3">
        <v>17.516400000000001</v>
      </c>
      <c r="CG121" s="8">
        <v>3.0232000000000001</v>
      </c>
      <c r="CH121" s="8">
        <v>0.10349999999999999</v>
      </c>
      <c r="CI121" s="8">
        <v>3.5449000000000002</v>
      </c>
      <c r="CJ121" s="8">
        <v>1.1077999999999999</v>
      </c>
      <c r="CK121" s="9">
        <v>43129</v>
      </c>
      <c r="CL121" s="8">
        <v>24</v>
      </c>
      <c r="CM121" s="8">
        <v>35.6</v>
      </c>
      <c r="CN121" s="8">
        <v>17.511700000000001</v>
      </c>
      <c r="CO121" s="8">
        <v>3.0236000000000001</v>
      </c>
      <c r="CP121" s="8">
        <v>23.8</v>
      </c>
      <c r="CQ121" s="8">
        <v>35.6</v>
      </c>
      <c r="CR121" s="8">
        <v>17.509899999999998</v>
      </c>
      <c r="CS121" s="8">
        <v>3.0125000000000002</v>
      </c>
      <c r="CT121" s="8"/>
      <c r="CU121" s="8">
        <v>-1.11E-2</v>
      </c>
      <c r="CV121" s="8">
        <v>4.0000000000000002E-4</v>
      </c>
      <c r="CW121" s="8">
        <v>1.32E-2</v>
      </c>
      <c r="CX121" s="8">
        <v>1.0177702688948E-2</v>
      </c>
      <c r="CY121" s="9">
        <v>43145</v>
      </c>
      <c r="CZ121" s="8">
        <v>27.5</v>
      </c>
      <c r="DA121" s="8">
        <v>35.299999999999997</v>
      </c>
      <c r="DB121" s="8">
        <v>17.516500000000001</v>
      </c>
      <c r="DC121" s="8" t="s">
        <v>42</v>
      </c>
      <c r="DD121" s="8" t="s">
        <v>40</v>
      </c>
      <c r="DE121" s="8" t="s">
        <v>40</v>
      </c>
      <c r="DF121" s="8" t="s">
        <v>40</v>
      </c>
      <c r="DG121" s="8"/>
      <c r="DH121" s="9">
        <v>43154</v>
      </c>
      <c r="DI121" s="8">
        <v>27.8</v>
      </c>
      <c r="DJ121" s="8">
        <v>37.1</v>
      </c>
      <c r="DK121" s="8">
        <v>17.5093</v>
      </c>
      <c r="DL121" s="8"/>
      <c r="DM121" s="8" t="s">
        <v>40</v>
      </c>
      <c r="DN121" s="8" t="s">
        <v>40</v>
      </c>
      <c r="DO121" s="8" t="s">
        <v>40</v>
      </c>
      <c r="DP121" s="8"/>
      <c r="DQ121" s="8" t="s">
        <v>40</v>
      </c>
      <c r="DR121" s="8" t="s">
        <v>40</v>
      </c>
      <c r="DS121" s="8" t="s">
        <v>40</v>
      </c>
      <c r="DT121" s="8" t="s">
        <v>40</v>
      </c>
      <c r="DU121" s="8" t="s">
        <v>40</v>
      </c>
      <c r="DV121" s="8"/>
      <c r="DW121" s="8" t="s">
        <v>40</v>
      </c>
      <c r="DX121" s="8" t="s">
        <v>40</v>
      </c>
      <c r="DY121" s="8" t="s">
        <v>40</v>
      </c>
      <c r="DZ121" s="8"/>
    </row>
    <row r="122" spans="1:130">
      <c r="A122" s="8"/>
      <c r="B122" s="8"/>
      <c r="C122" s="8"/>
      <c r="D122" s="8"/>
      <c r="E122" s="28"/>
      <c r="F122" s="28"/>
      <c r="G122" s="28"/>
      <c r="H122" s="28"/>
      <c r="I122" s="16"/>
      <c r="J122" s="18"/>
      <c r="K122" s="19"/>
      <c r="L122" s="20"/>
      <c r="M122" s="21"/>
      <c r="N122" s="18"/>
      <c r="O122" s="18"/>
      <c r="P122" s="3"/>
      <c r="Q122" s="8"/>
      <c r="R122" s="37"/>
      <c r="S122" s="37"/>
      <c r="T122" s="37"/>
      <c r="U122" s="41"/>
      <c r="V122" s="41"/>
      <c r="W122" s="42"/>
      <c r="X122" s="43"/>
      <c r="Y122" s="11"/>
      <c r="Z122" s="3"/>
      <c r="AA122" s="3"/>
      <c r="AB122" s="3"/>
      <c r="AC122" s="1"/>
      <c r="AD122" s="1"/>
      <c r="AE122" s="4"/>
      <c r="AF122" s="14"/>
      <c r="AG122" s="14"/>
      <c r="AH122" s="14"/>
      <c r="AI122" s="14"/>
      <c r="AJ122" s="4"/>
      <c r="AK122" s="31"/>
      <c r="AL122" s="16"/>
      <c r="AM122" s="16"/>
      <c r="AN122" s="16"/>
      <c r="AO122" s="16"/>
      <c r="AP122" s="16"/>
      <c r="AQ122" s="16"/>
      <c r="AR122" s="16"/>
      <c r="AS122" s="16"/>
      <c r="AT122" s="16"/>
      <c r="AU122" s="19"/>
      <c r="AV122" s="20"/>
      <c r="AW122" s="21"/>
      <c r="AX122" s="18"/>
      <c r="AY122" s="18"/>
      <c r="AZ122" s="3"/>
      <c r="BA122" s="16"/>
      <c r="BB122" s="14"/>
      <c r="BC122" s="14"/>
      <c r="BD122" s="14"/>
      <c r="BE122" s="14"/>
      <c r="BF122" s="16"/>
      <c r="BG122" s="16"/>
      <c r="BH122" s="1"/>
      <c r="BI122" s="1"/>
      <c r="BJ122" s="1"/>
      <c r="BK122" s="1"/>
      <c r="BL122" s="1"/>
      <c r="BM122" s="1"/>
      <c r="BN122" s="1"/>
      <c r="BO122" s="1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1"/>
      <c r="CE122" s="1"/>
      <c r="CF122" s="1"/>
      <c r="CG122" s="1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</row>
    <row r="123" spans="1:130">
      <c r="A123" s="44" t="s">
        <v>0</v>
      </c>
      <c r="B123" s="45" t="s">
        <v>1</v>
      </c>
      <c r="C123" s="45" t="s">
        <v>2</v>
      </c>
      <c r="D123" s="45" t="s">
        <v>3</v>
      </c>
      <c r="E123" s="45" t="s">
        <v>4</v>
      </c>
      <c r="F123" s="46" t="s">
        <v>10</v>
      </c>
      <c r="G123" s="46" t="s">
        <v>11</v>
      </c>
      <c r="H123" s="46" t="s">
        <v>7</v>
      </c>
      <c r="I123" s="45" t="s">
        <v>12</v>
      </c>
      <c r="J123" s="45" t="s">
        <v>18</v>
      </c>
      <c r="K123" s="47" t="s">
        <v>70</v>
      </c>
      <c r="L123" s="48" t="s">
        <v>71</v>
      </c>
      <c r="M123" s="49" t="s">
        <v>72</v>
      </c>
      <c r="N123" s="50" t="s">
        <v>73</v>
      </c>
      <c r="O123" s="50" t="s">
        <v>75</v>
      </c>
      <c r="P123" s="50" t="s">
        <v>79</v>
      </c>
      <c r="Q123" s="50" t="s">
        <v>78</v>
      </c>
      <c r="R123" s="51" t="s">
        <v>13</v>
      </c>
      <c r="S123" s="51" t="s">
        <v>14</v>
      </c>
      <c r="T123" s="51" t="s">
        <v>15</v>
      </c>
      <c r="U123" s="52" t="s">
        <v>76</v>
      </c>
      <c r="V123" s="52" t="s">
        <v>77</v>
      </c>
      <c r="W123" s="52" t="s">
        <v>80</v>
      </c>
      <c r="X123" s="52" t="s">
        <v>81</v>
      </c>
      <c r="Y123" s="53" t="s">
        <v>82</v>
      </c>
      <c r="Z123" s="3"/>
      <c r="AA123" s="3"/>
      <c r="AB123" s="3"/>
      <c r="AC123" s="1"/>
      <c r="AD123" s="1"/>
      <c r="AE123" s="4"/>
      <c r="AF123" s="14"/>
      <c r="AG123" s="14"/>
      <c r="AH123" s="14"/>
      <c r="AI123" s="14"/>
      <c r="AJ123" s="4"/>
      <c r="AK123" s="31"/>
      <c r="AL123" s="16"/>
      <c r="AM123" s="16"/>
      <c r="AN123" s="16"/>
      <c r="AO123" s="16"/>
      <c r="AP123" s="16"/>
      <c r="AQ123" s="16"/>
      <c r="AR123" s="16"/>
      <c r="AS123" s="16"/>
      <c r="AT123" s="16"/>
      <c r="AU123" s="19"/>
      <c r="AV123" s="20"/>
      <c r="AW123" s="21"/>
      <c r="AX123" s="18"/>
      <c r="AY123" s="18"/>
      <c r="AZ123" s="3"/>
      <c r="BA123" s="16"/>
      <c r="BB123" s="14"/>
      <c r="BC123" s="14"/>
      <c r="BD123" s="14"/>
      <c r="BE123" s="14"/>
      <c r="BF123" s="16"/>
      <c r="BG123" s="16"/>
      <c r="BH123" s="1"/>
      <c r="BI123" s="1"/>
      <c r="BJ123" s="1"/>
      <c r="BK123" s="1"/>
      <c r="BL123" s="1"/>
      <c r="BM123" s="1"/>
      <c r="BN123" s="1"/>
      <c r="BO123" s="1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1"/>
      <c r="CE123" s="1"/>
      <c r="CF123" s="1"/>
      <c r="CG123" s="1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</row>
    <row r="124" spans="1:130">
      <c r="A124" s="54">
        <v>176</v>
      </c>
      <c r="B124" s="55" t="s">
        <v>43</v>
      </c>
      <c r="C124" s="55" t="s">
        <v>37</v>
      </c>
      <c r="D124" s="55" t="s">
        <v>38</v>
      </c>
      <c r="E124" s="56">
        <v>43026</v>
      </c>
      <c r="F124" s="57">
        <v>24.9</v>
      </c>
      <c r="G124" s="57">
        <v>31.4</v>
      </c>
      <c r="H124" s="57">
        <v>17.519100000000002</v>
      </c>
      <c r="I124" s="58">
        <v>1.681</v>
      </c>
      <c r="J124" s="58"/>
      <c r="K124" s="59">
        <f t="shared" ref="K124:K178" si="36">1000*(1-(F124+288.9414)/(508929.2*(F124+68.12963))*(F124-3.9863)^2)</f>
        <v>997.10069892065189</v>
      </c>
      <c r="L124" s="60">
        <f t="shared" ref="L124:L178" si="37" xml:space="preserve"> 0.824493 - 0.0040899*F124 + 0.000076438*F124^2 -0.00000082467*F124^3 + 0.0000000053675*F124^4</f>
        <v>0.75937868713470669</v>
      </c>
      <c r="M124" s="61">
        <f t="shared" ref="M124:M178" si="38" xml:space="preserve"> -0.005724 + 0.00010227*F124 - 0.0000016546*F124^2</f>
        <v>-4.2033455460000002E-3</v>
      </c>
      <c r="N124" s="62">
        <f t="shared" ref="N124:N177" si="39" xml:space="preserve"> K124 + (L124*G124) + M124*G124^(3/2) + 0.00048314*G124^2</f>
        <v>1020.6819589053092</v>
      </c>
      <c r="O124" s="63">
        <f t="shared" ref="O124:O177" si="40">I124*(1/     (1-   (0.001*N124/1.84)))</f>
        <v>3.7751396220537137</v>
      </c>
      <c r="P124" s="63">
        <f t="shared" ref="P124:P187" si="41">-5.28+5.5*I124</f>
        <v>3.9654999999999996</v>
      </c>
      <c r="Q124" s="63">
        <f>E124-E2</f>
        <v>49</v>
      </c>
      <c r="R124" s="64">
        <f>I124-I2</f>
        <v>0.14400000000000013</v>
      </c>
      <c r="S124" s="64">
        <f>(R124/I2)*100</f>
        <v>9.3689004554326694</v>
      </c>
      <c r="T124" s="64">
        <f>(R124/Q124)/I2*1000</f>
        <v>1.9120205011087081</v>
      </c>
      <c r="U124" s="65">
        <f>O124-O2</f>
        <v>0.32163513821546985</v>
      </c>
      <c r="V124" s="65">
        <f>(U124/O2)*100</f>
        <v>9.3132972527084377</v>
      </c>
      <c r="W124" s="66">
        <f>1000*(U124/Q124)/O2</f>
        <v>1.9006729087160075</v>
      </c>
      <c r="X124" s="66">
        <f>1000*(U124/Q124)/P2</f>
        <v>2.0683732196504203</v>
      </c>
      <c r="Y124" s="67">
        <f>W124-T124</f>
        <v>-1.1347592392700667E-2</v>
      </c>
      <c r="Z124" s="3"/>
      <c r="AA124" s="3"/>
      <c r="AB124" s="3"/>
      <c r="AC124" s="1"/>
      <c r="AD124" s="1"/>
      <c r="AE124" s="4"/>
      <c r="AF124" s="14"/>
      <c r="AG124" s="14"/>
      <c r="AH124" s="14"/>
      <c r="AI124" s="14"/>
      <c r="AJ124" s="4"/>
      <c r="AK124" s="31"/>
      <c r="AL124" s="16"/>
      <c r="AM124" s="16"/>
      <c r="AN124" s="16"/>
      <c r="AO124" s="16"/>
      <c r="AP124" s="16"/>
      <c r="AQ124" s="16"/>
      <c r="AR124" s="16"/>
      <c r="AS124" s="16"/>
      <c r="AT124" s="16"/>
      <c r="AU124" s="19"/>
      <c r="AV124" s="20"/>
      <c r="AW124" s="21"/>
      <c r="AX124" s="18"/>
      <c r="AY124" s="18"/>
      <c r="AZ124" s="3"/>
      <c r="BA124" s="16"/>
      <c r="BB124" s="14"/>
      <c r="BC124" s="14"/>
      <c r="BD124" s="14"/>
      <c r="BE124" s="14"/>
      <c r="BF124" s="16"/>
      <c r="BG124" s="16"/>
      <c r="BH124" s="1"/>
      <c r="BI124" s="1"/>
      <c r="BJ124" s="1"/>
      <c r="BK124" s="1"/>
      <c r="BL124" s="1"/>
      <c r="BM124" s="1"/>
      <c r="BN124" s="1"/>
      <c r="BO124" s="1"/>
      <c r="BP124" s="8"/>
      <c r="BQ124" s="8"/>
      <c r="BR124" s="8"/>
      <c r="BS124" s="8"/>
      <c r="BT124" s="1"/>
      <c r="BU124" s="1"/>
      <c r="BV124" s="1"/>
      <c r="BW124" s="8"/>
      <c r="BX124" s="8"/>
      <c r="BY124" s="8"/>
      <c r="BZ124" s="8"/>
      <c r="CA124" s="1"/>
      <c r="CB124" s="8"/>
      <c r="CC124" s="1"/>
      <c r="CD124" s="1"/>
      <c r="CE124" s="1"/>
      <c r="CF124" s="1"/>
      <c r="CG124" s="1"/>
      <c r="CH124" s="8"/>
      <c r="CI124" s="8"/>
      <c r="CJ124" s="8"/>
      <c r="CK124" s="8"/>
      <c r="CL124" s="8"/>
      <c r="CM124" s="8"/>
      <c r="CN124" s="8"/>
      <c r="CO124" s="1"/>
      <c r="CP124" s="1"/>
      <c r="CQ124" s="1"/>
      <c r="CR124" s="1"/>
      <c r="CS124" s="1"/>
      <c r="CT124" s="1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</row>
    <row r="125" spans="1:130">
      <c r="A125" s="54">
        <v>182</v>
      </c>
      <c r="B125" s="55" t="s">
        <v>43</v>
      </c>
      <c r="C125" s="55" t="s">
        <v>37</v>
      </c>
      <c r="D125" s="55" t="s">
        <v>38</v>
      </c>
      <c r="E125" s="56">
        <v>43026</v>
      </c>
      <c r="F125" s="57">
        <v>24.9</v>
      </c>
      <c r="G125" s="57">
        <v>31.4</v>
      </c>
      <c r="H125" s="57">
        <v>17.519100000000002</v>
      </c>
      <c r="I125" s="58">
        <v>3.1150000000000002</v>
      </c>
      <c r="J125" s="58"/>
      <c r="K125" s="59">
        <f t="shared" si="36"/>
        <v>997.10069892065189</v>
      </c>
      <c r="L125" s="60">
        <f t="shared" si="37"/>
        <v>0.75937868713470669</v>
      </c>
      <c r="M125" s="61">
        <f t="shared" si="38"/>
        <v>-4.2033455460000002E-3</v>
      </c>
      <c r="N125" s="62">
        <f t="shared" si="39"/>
        <v>1020.6819589053092</v>
      </c>
      <c r="O125" s="63">
        <f t="shared" si="40"/>
        <v>6.9955740170715757</v>
      </c>
      <c r="P125" s="63">
        <f t="shared" si="41"/>
        <v>11.852499999999999</v>
      </c>
      <c r="Q125" s="63">
        <f>E125-E3</f>
        <v>49</v>
      </c>
      <c r="R125" s="64">
        <f>I125-I3</f>
        <v>0.46600000000000019</v>
      </c>
      <c r="S125" s="64">
        <f>(R125/I3)*100</f>
        <v>17.591543978859956</v>
      </c>
      <c r="T125" s="64">
        <f>(R125/Q125)/I3*1000</f>
        <v>3.5901110160938678</v>
      </c>
      <c r="U125" s="65">
        <f>O125-O3</f>
        <v>1.0440520395014135</v>
      </c>
      <c r="V125" s="65">
        <f>(U125/O3)*100</f>
        <v>17.54260579791508</v>
      </c>
      <c r="W125" s="66">
        <f>1000*(U125/Q125)/O3</f>
        <v>3.5801236322275676</v>
      </c>
      <c r="X125" s="66">
        <f>1000*(U125/Q125)/P3</f>
        <v>2.2936847494074688</v>
      </c>
      <c r="Y125" s="67">
        <f>W125-T125</f>
        <v>-9.9873838663002701E-3</v>
      </c>
      <c r="Z125" s="3"/>
      <c r="AA125" s="3"/>
      <c r="AB125" s="3"/>
      <c r="AC125" s="1"/>
      <c r="AD125" s="1"/>
      <c r="AE125" s="4"/>
      <c r="AF125" s="14"/>
      <c r="AG125" s="14"/>
      <c r="AH125" s="14"/>
      <c r="AI125" s="14"/>
      <c r="AJ125" s="4"/>
      <c r="AK125" s="31"/>
      <c r="AL125" s="16"/>
      <c r="AM125" s="16"/>
      <c r="AN125" s="16"/>
      <c r="AO125" s="16"/>
      <c r="AP125" s="16"/>
      <c r="AQ125" s="16"/>
      <c r="AR125" s="16"/>
      <c r="AS125" s="16"/>
      <c r="AT125" s="16"/>
      <c r="AU125" s="19"/>
      <c r="AV125" s="20"/>
      <c r="AW125" s="21"/>
      <c r="AX125" s="18"/>
      <c r="AY125" s="18"/>
      <c r="AZ125" s="3"/>
      <c r="BA125" s="16"/>
      <c r="BB125" s="14"/>
      <c r="BC125" s="14"/>
      <c r="BD125" s="14"/>
      <c r="BE125" s="14"/>
      <c r="BF125" s="16"/>
      <c r="BG125" s="16"/>
      <c r="BH125" s="1"/>
      <c r="BI125" s="1"/>
      <c r="BJ125" s="1"/>
      <c r="BK125" s="1"/>
      <c r="BL125" s="1"/>
      <c r="BM125" s="1"/>
      <c r="BN125" s="1"/>
      <c r="BO125" s="1"/>
      <c r="BP125" s="8"/>
      <c r="BQ125" s="8"/>
      <c r="BR125" s="8"/>
      <c r="BS125" s="8"/>
      <c r="BT125" s="1"/>
      <c r="BU125" s="1"/>
      <c r="BV125" s="1"/>
      <c r="BW125" s="8"/>
      <c r="BX125" s="8"/>
      <c r="BY125" s="8"/>
      <c r="BZ125" s="8"/>
      <c r="CA125" s="1"/>
      <c r="CB125" s="8"/>
      <c r="CC125" s="1"/>
      <c r="CD125" s="1"/>
      <c r="CE125" s="1"/>
      <c r="CF125" s="1"/>
      <c r="CG125" s="1"/>
      <c r="CH125" s="8"/>
      <c r="CI125" s="8"/>
      <c r="CJ125" s="8"/>
      <c r="CK125" s="8"/>
      <c r="CL125" s="8"/>
      <c r="CM125" s="8"/>
      <c r="CN125" s="8"/>
      <c r="CO125" s="1"/>
      <c r="CP125" s="1"/>
      <c r="CQ125" s="1"/>
      <c r="CR125" s="1"/>
      <c r="CS125" s="1"/>
      <c r="CT125" s="1"/>
      <c r="CU125" s="8">
        <v>-2.9929914529914999E-2</v>
      </c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</row>
    <row r="126" spans="1:130">
      <c r="A126" s="54">
        <v>189</v>
      </c>
      <c r="B126" s="55" t="s">
        <v>43</v>
      </c>
      <c r="C126" s="55" t="s">
        <v>37</v>
      </c>
      <c r="D126" s="55" t="s">
        <v>38</v>
      </c>
      <c r="E126" s="56">
        <v>43026</v>
      </c>
      <c r="F126" s="57">
        <v>24.9</v>
      </c>
      <c r="G126" s="57">
        <v>31.4</v>
      </c>
      <c r="H126" s="57">
        <v>17.519100000000002</v>
      </c>
      <c r="I126" s="58">
        <v>2.996</v>
      </c>
      <c r="J126" s="58"/>
      <c r="K126" s="59">
        <f t="shared" si="36"/>
        <v>997.10069892065189</v>
      </c>
      <c r="L126" s="60">
        <f t="shared" si="37"/>
        <v>0.75937868713470669</v>
      </c>
      <c r="M126" s="61">
        <f t="shared" si="38"/>
        <v>-4.2033455460000002E-3</v>
      </c>
      <c r="N126" s="62">
        <f t="shared" si="39"/>
        <v>1020.6819589053092</v>
      </c>
      <c r="O126" s="63">
        <f t="shared" si="40"/>
        <v>6.7283273692283911</v>
      </c>
      <c r="P126" s="63">
        <f t="shared" si="41"/>
        <v>11.198</v>
      </c>
      <c r="Q126" s="63">
        <f>E126-E4</f>
        <v>49</v>
      </c>
      <c r="R126" s="64">
        <f>I126-I4</f>
        <v>0.41900000000000004</v>
      </c>
      <c r="S126" s="64">
        <f>(R126/I4)*100</f>
        <v>16.259216142801709</v>
      </c>
      <c r="T126" s="64">
        <f t="shared" ref="T126:T151" si="42">(R126/Q126)/I4*1000</f>
        <v>3.3182073760819817</v>
      </c>
      <c r="U126" s="65">
        <f>O126-O4</f>
        <v>0.93856816341551497</v>
      </c>
      <c r="V126" s="65">
        <f>(U126/O4)*100</f>
        <v>16.210832437956991</v>
      </c>
      <c r="W126" s="66">
        <f>1000*(U126/Q126)/O4</f>
        <v>3.3083331506034681</v>
      </c>
      <c r="X126" s="66">
        <f>1000*(U126/Q126)/P4</f>
        <v>2.1537586231070271</v>
      </c>
      <c r="Y126" s="67">
        <f>W126-T126</f>
        <v>-9.8742254785135763E-3</v>
      </c>
      <c r="AK126" s="31"/>
    </row>
    <row r="127" spans="1:130">
      <c r="A127" s="54">
        <v>281</v>
      </c>
      <c r="B127" s="55" t="s">
        <v>43</v>
      </c>
      <c r="C127" s="55" t="s">
        <v>37</v>
      </c>
      <c r="D127" s="55" t="s">
        <v>38</v>
      </c>
      <c r="E127" s="56">
        <v>43026</v>
      </c>
      <c r="F127" s="57">
        <v>24.9</v>
      </c>
      <c r="G127" s="57">
        <v>31.4</v>
      </c>
      <c r="H127" s="57">
        <v>17.519100000000002</v>
      </c>
      <c r="I127" s="58">
        <v>2.9940000000000002</v>
      </c>
      <c r="J127" s="58"/>
      <c r="K127" s="59">
        <f t="shared" si="36"/>
        <v>997.10069892065189</v>
      </c>
      <c r="L127" s="60">
        <f t="shared" si="37"/>
        <v>0.75937868713470669</v>
      </c>
      <c r="M127" s="61">
        <f t="shared" si="38"/>
        <v>-4.2033455460000002E-3</v>
      </c>
      <c r="N127" s="62">
        <f t="shared" si="39"/>
        <v>1020.6819589053092</v>
      </c>
      <c r="O127" s="63">
        <f t="shared" si="40"/>
        <v>6.7238358289285065</v>
      </c>
      <c r="P127" s="63">
        <f t="shared" si="41"/>
        <v>11.187000000000001</v>
      </c>
      <c r="Q127" s="63">
        <f>E127-E5</f>
        <v>49</v>
      </c>
      <c r="R127" s="64">
        <f>I127-I5</f>
        <v>0.36900000000000022</v>
      </c>
      <c r="S127" s="64">
        <f>(R127/I5)*100</f>
        <v>14.057142857142866</v>
      </c>
      <c r="T127" s="64">
        <f t="shared" si="42"/>
        <v>2.8688046647230339</v>
      </c>
      <c r="U127" s="65">
        <f>O127-O5</f>
        <v>0.82832887238703456</v>
      </c>
      <c r="V127" s="65">
        <f>(U127/O5)*100</f>
        <v>14.050172080077806</v>
      </c>
      <c r="W127" s="66">
        <f>1000*(U127/Q127)/O5</f>
        <v>2.8673820571587352</v>
      </c>
      <c r="X127" s="66">
        <f>1000*(U127/Q127)/P5</f>
        <v>1.8459919044544386</v>
      </c>
      <c r="Y127" s="67">
        <f>W127-T127</f>
        <v>-1.4226075642986835E-3</v>
      </c>
      <c r="AK127" s="31"/>
    </row>
    <row r="128" spans="1:130">
      <c r="A128" s="54">
        <v>287</v>
      </c>
      <c r="B128" s="55" t="s">
        <v>43</v>
      </c>
      <c r="C128" s="55" t="s">
        <v>37</v>
      </c>
      <c r="D128" s="55" t="s">
        <v>38</v>
      </c>
      <c r="E128" s="56">
        <v>43026</v>
      </c>
      <c r="F128" s="57">
        <v>24.9</v>
      </c>
      <c r="G128" s="57">
        <v>31.4</v>
      </c>
      <c r="H128" s="57">
        <v>17.519100000000002</v>
      </c>
      <c r="I128" s="58">
        <v>2.0659999999999998</v>
      </c>
      <c r="J128" s="58"/>
      <c r="K128" s="59">
        <f t="shared" si="36"/>
        <v>997.10069892065189</v>
      </c>
      <c r="L128" s="60">
        <f t="shared" si="37"/>
        <v>0.75937868713470669</v>
      </c>
      <c r="M128" s="61">
        <f t="shared" si="38"/>
        <v>-4.2033455460000002E-3</v>
      </c>
      <c r="N128" s="62">
        <f t="shared" si="39"/>
        <v>1020.6819589053092</v>
      </c>
      <c r="O128" s="63">
        <f t="shared" si="40"/>
        <v>4.639761129781661</v>
      </c>
      <c r="P128" s="63">
        <f t="shared" si="41"/>
        <v>6.0829999999999993</v>
      </c>
      <c r="Q128" s="63">
        <f>E128-E6</f>
        <v>49</v>
      </c>
      <c r="R128" s="64">
        <f>I128-I6</f>
        <v>0.23899999999999988</v>
      </c>
      <c r="S128" s="64">
        <f>(R128/I6)*100</f>
        <v>13.081554460864799</v>
      </c>
      <c r="T128" s="64">
        <f t="shared" si="42"/>
        <v>2.6697049920132248</v>
      </c>
      <c r="U128" s="65">
        <f>O128-O6</f>
        <v>0.53648828802879667</v>
      </c>
      <c r="V128" s="65">
        <f>(U128/O6)*100</f>
        <v>13.07464330837956</v>
      </c>
      <c r="W128" s="66">
        <f>1000*(U128/Q128)/O6</f>
        <v>2.6682945527305226</v>
      </c>
      <c r="X128" s="66">
        <f>1000*(U128/Q128)/P6</f>
        <v>2.2960554832790727</v>
      </c>
      <c r="Y128" s="67">
        <f>W128-T128</f>
        <v>-1.410439282702125E-3</v>
      </c>
    </row>
    <row r="129" spans="1:25">
      <c r="A129" s="54">
        <v>116</v>
      </c>
      <c r="B129" s="55" t="s">
        <v>44</v>
      </c>
      <c r="C129" s="55" t="s">
        <v>37</v>
      </c>
      <c r="D129" s="55" t="s">
        <v>38</v>
      </c>
      <c r="E129" s="56">
        <v>43026</v>
      </c>
      <c r="F129" s="57">
        <v>24.9</v>
      </c>
      <c r="G129" s="57">
        <v>31.4</v>
      </c>
      <c r="H129" s="57">
        <v>17.519100000000002</v>
      </c>
      <c r="I129" s="58">
        <v>3.9020000000000001</v>
      </c>
      <c r="J129" s="58"/>
      <c r="K129" s="59">
        <f t="shared" si="36"/>
        <v>997.10069892065189</v>
      </c>
      <c r="L129" s="60">
        <f t="shared" si="37"/>
        <v>0.75937868713470669</v>
      </c>
      <c r="M129" s="61">
        <f t="shared" si="38"/>
        <v>-4.2033455460000002E-3</v>
      </c>
      <c r="N129" s="62">
        <f t="shared" si="39"/>
        <v>1020.6819589053092</v>
      </c>
      <c r="O129" s="63">
        <f t="shared" si="40"/>
        <v>8.7629951250764968</v>
      </c>
      <c r="P129" s="63">
        <f t="shared" si="41"/>
        <v>16.181000000000001</v>
      </c>
      <c r="Q129" s="63">
        <f>E129-E7</f>
        <v>49</v>
      </c>
      <c r="R129" s="64">
        <f>I129-I7</f>
        <v>0.55299999999999994</v>
      </c>
      <c r="S129" s="64">
        <f>(R129/I7)*100</f>
        <v>16.512391758733948</v>
      </c>
      <c r="T129" s="64">
        <f t="shared" si="42"/>
        <v>3.3698758691293769</v>
      </c>
      <c r="U129" s="65">
        <f>O129-O7</f>
        <v>1.2393164779434311</v>
      </c>
      <c r="V129" s="65">
        <f>(U129/O7)*100</f>
        <v>16.472214405591057</v>
      </c>
      <c r="W129" s="66">
        <f>1000*(U129/Q129)/O7</f>
        <v>3.3616764093042972</v>
      </c>
      <c r="X129" s="66">
        <f>1000*(U129/Q129)/P7</f>
        <v>1.9248961542869742</v>
      </c>
      <c r="Y129" s="67">
        <f>W129-T129</f>
        <v>-8.1994598250796358E-3</v>
      </c>
    </row>
    <row r="130" spans="1:25">
      <c r="A130" s="54">
        <v>122</v>
      </c>
      <c r="B130" s="55" t="s">
        <v>44</v>
      </c>
      <c r="C130" s="55" t="s">
        <v>37</v>
      </c>
      <c r="D130" s="55" t="s">
        <v>38</v>
      </c>
      <c r="E130" s="56">
        <v>43026</v>
      </c>
      <c r="F130" s="57">
        <v>24.9</v>
      </c>
      <c r="G130" s="57">
        <v>31.4</v>
      </c>
      <c r="H130" s="57">
        <v>17.519100000000002</v>
      </c>
      <c r="I130" s="58">
        <v>5.13</v>
      </c>
      <c r="J130" s="58"/>
      <c r="K130" s="59">
        <f t="shared" si="36"/>
        <v>997.10069892065189</v>
      </c>
      <c r="L130" s="60">
        <f t="shared" si="37"/>
        <v>0.75937868713470669</v>
      </c>
      <c r="M130" s="61">
        <f t="shared" si="38"/>
        <v>-4.2033455460000002E-3</v>
      </c>
      <c r="N130" s="62">
        <f t="shared" si="39"/>
        <v>1020.6819589053092</v>
      </c>
      <c r="O130" s="63">
        <f t="shared" si="40"/>
        <v>11.520800869206157</v>
      </c>
      <c r="P130" s="63">
        <f t="shared" si="41"/>
        <v>22.934999999999999</v>
      </c>
      <c r="Q130" s="63">
        <f>E130-E8</f>
        <v>49</v>
      </c>
      <c r="R130" s="64">
        <f>I130-I8</f>
        <v>0.73899999999999988</v>
      </c>
      <c r="S130" s="64">
        <f>(R130/I8)*100</f>
        <v>16.829879298565245</v>
      </c>
      <c r="T130" s="64">
        <f t="shared" si="42"/>
        <v>3.4346692446051521</v>
      </c>
      <c r="U130" s="65">
        <f>O130-O8</f>
        <v>1.6562225056465003</v>
      </c>
      <c r="V130" s="65">
        <f>(U130/O8)*100</f>
        <v>16.789592465144636</v>
      </c>
      <c r="W130" s="66">
        <f>1000*(U130/Q130)/O8</f>
        <v>3.4264474418662521</v>
      </c>
      <c r="X130" s="66">
        <f>1000*(U130/Q130)/P8</f>
        <v>1.7911798467930455</v>
      </c>
      <c r="Y130" s="67">
        <f>W130-T130</f>
        <v>-8.2218027389000525E-3</v>
      </c>
    </row>
    <row r="131" spans="1:25">
      <c r="A131" s="54">
        <v>129</v>
      </c>
      <c r="B131" s="55" t="s">
        <v>44</v>
      </c>
      <c r="C131" s="55" t="s">
        <v>37</v>
      </c>
      <c r="D131" s="55" t="s">
        <v>38</v>
      </c>
      <c r="E131" s="56">
        <v>43026</v>
      </c>
      <c r="F131" s="57">
        <v>24.9</v>
      </c>
      <c r="G131" s="57">
        <v>31.4</v>
      </c>
      <c r="H131" s="57">
        <v>17.519100000000002</v>
      </c>
      <c r="I131" s="58">
        <v>5.0119999999999996</v>
      </c>
      <c r="J131" s="58"/>
      <c r="K131" s="59">
        <f t="shared" si="36"/>
        <v>997.10069892065189</v>
      </c>
      <c r="L131" s="60">
        <f t="shared" si="37"/>
        <v>0.75937868713470669</v>
      </c>
      <c r="M131" s="61">
        <f t="shared" si="38"/>
        <v>-4.2033455460000002E-3</v>
      </c>
      <c r="N131" s="62">
        <f t="shared" si="39"/>
        <v>1020.6819589053092</v>
      </c>
      <c r="O131" s="63">
        <f t="shared" si="40"/>
        <v>11.255799991512916</v>
      </c>
      <c r="P131" s="63">
        <f t="shared" si="41"/>
        <v>22.285999999999998</v>
      </c>
      <c r="Q131" s="63">
        <f>E131-E9</f>
        <v>49</v>
      </c>
      <c r="R131" s="64">
        <f>I131-I9</f>
        <v>0.67299999999999915</v>
      </c>
      <c r="S131" s="64">
        <f>(R131/I9)*100</f>
        <v>15.510486287162919</v>
      </c>
      <c r="T131" s="64">
        <f t="shared" si="42"/>
        <v>3.1654053647271265</v>
      </c>
      <c r="U131" s="65">
        <f>O131-O9</f>
        <v>1.5056939134312479</v>
      </c>
      <c r="V131" s="65">
        <f>(U131/O9)*100</f>
        <v>15.442846481599441</v>
      </c>
      <c r="W131" s="66">
        <f>1000*(U131/Q131)/O9</f>
        <v>3.1516013227753956</v>
      </c>
      <c r="X131" s="66">
        <f>1000*(U131/Q131)/P9</f>
        <v>1.6534449252270766</v>
      </c>
      <c r="Y131" s="67">
        <f>W131-T131</f>
        <v>-1.3804041951730905E-2</v>
      </c>
    </row>
    <row r="132" spans="1:25">
      <c r="A132" s="54">
        <v>220</v>
      </c>
      <c r="B132" s="55" t="s">
        <v>44</v>
      </c>
      <c r="C132" s="55" t="s">
        <v>37</v>
      </c>
      <c r="D132" s="55" t="s">
        <v>38</v>
      </c>
      <c r="E132" s="56">
        <v>43026</v>
      </c>
      <c r="F132" s="57">
        <v>24.9</v>
      </c>
      <c r="G132" s="57">
        <v>31.4</v>
      </c>
      <c r="H132" s="57">
        <v>17.519100000000002</v>
      </c>
      <c r="I132" s="58">
        <v>3.0950000000000002</v>
      </c>
      <c r="J132" s="58"/>
      <c r="K132" s="59">
        <f t="shared" si="36"/>
        <v>997.10069892065189</v>
      </c>
      <c r="L132" s="60">
        <f t="shared" si="37"/>
        <v>0.75937868713470669</v>
      </c>
      <c r="M132" s="61">
        <f t="shared" si="38"/>
        <v>-4.2033455460000002E-3</v>
      </c>
      <c r="N132" s="62">
        <f t="shared" si="39"/>
        <v>1020.6819589053092</v>
      </c>
      <c r="O132" s="63">
        <f t="shared" si="40"/>
        <v>6.9506586140727213</v>
      </c>
      <c r="P132" s="63">
        <f t="shared" si="41"/>
        <v>11.7425</v>
      </c>
      <c r="Q132" s="63">
        <f>E132-E10</f>
        <v>49</v>
      </c>
      <c r="R132" s="64">
        <f>I132-I10</f>
        <v>0.54500000000000037</v>
      </c>
      <c r="S132" s="64">
        <f>(R132/I10)*100</f>
        <v>21.37254901960786</v>
      </c>
      <c r="T132" s="64">
        <f t="shared" si="42"/>
        <v>4.3617446978791552</v>
      </c>
      <c r="U132" s="65">
        <f>O132-O10</f>
        <v>1.2189158836951393</v>
      </c>
      <c r="V132" s="65">
        <f>(U132/O10)*100</f>
        <v>21.266060621231727</v>
      </c>
      <c r="W132" s="66">
        <f>1000*(U132/Q132)/O10</f>
        <v>4.3400123716799452</v>
      </c>
      <c r="X132" s="66">
        <f>1000*(U132/Q132)/P10</f>
        <v>2.844577971540915</v>
      </c>
      <c r="Y132" s="67">
        <f>W132-T132</f>
        <v>-2.173232619920995E-2</v>
      </c>
    </row>
    <row r="133" spans="1:25">
      <c r="A133" s="54">
        <v>226</v>
      </c>
      <c r="B133" s="55" t="s">
        <v>44</v>
      </c>
      <c r="C133" s="55" t="s">
        <v>37</v>
      </c>
      <c r="D133" s="55" t="s">
        <v>38</v>
      </c>
      <c r="E133" s="56">
        <v>43026</v>
      </c>
      <c r="F133" s="57">
        <v>24.9</v>
      </c>
      <c r="G133" s="57">
        <v>31.4</v>
      </c>
      <c r="H133" s="57">
        <v>17.519100000000002</v>
      </c>
      <c r="I133" s="58">
        <v>3.141</v>
      </c>
      <c r="J133" s="58"/>
      <c r="K133" s="59">
        <f t="shared" si="36"/>
        <v>997.10069892065189</v>
      </c>
      <c r="L133" s="60">
        <f t="shared" si="37"/>
        <v>0.75937868713470669</v>
      </c>
      <c r="M133" s="61">
        <f t="shared" si="38"/>
        <v>-4.2033455460000002E-3</v>
      </c>
      <c r="N133" s="62">
        <f t="shared" si="39"/>
        <v>1020.6819589053092</v>
      </c>
      <c r="O133" s="63">
        <f t="shared" si="40"/>
        <v>7.0539640409700857</v>
      </c>
      <c r="P133" s="63">
        <f t="shared" si="41"/>
        <v>11.9955</v>
      </c>
      <c r="Q133" s="63">
        <f>E133-E11</f>
        <v>49</v>
      </c>
      <c r="R133" s="64">
        <f>I133-I11</f>
        <v>0.42099999999999982</v>
      </c>
      <c r="S133" s="64">
        <f>(R133/I11)*100</f>
        <v>15.47794117647058</v>
      </c>
      <c r="T133" s="64">
        <f t="shared" si="42"/>
        <v>3.1587635054021592</v>
      </c>
      <c r="U133" s="65">
        <f>O133-O11</f>
        <v>0.94045183259689669</v>
      </c>
      <c r="V133" s="65">
        <f>(U133/O11)*100</f>
        <v>15.383167654573995</v>
      </c>
      <c r="W133" s="66">
        <f>1000*(U133/Q133)/O11</f>
        <v>3.1394219703212229</v>
      </c>
      <c r="X133" s="66">
        <f>1000*(U133/Q133)/P11</f>
        <v>1.9827370395448149</v>
      </c>
      <c r="Y133" s="67">
        <f>W133-T133</f>
        <v>-1.9341535080936278E-2</v>
      </c>
    </row>
    <row r="134" spans="1:25">
      <c r="A134" s="54">
        <v>149</v>
      </c>
      <c r="B134" s="55" t="s">
        <v>45</v>
      </c>
      <c r="C134" s="55" t="s">
        <v>37</v>
      </c>
      <c r="D134" s="55" t="s">
        <v>38</v>
      </c>
      <c r="E134" s="56">
        <v>43026</v>
      </c>
      <c r="F134" s="57">
        <v>24.9</v>
      </c>
      <c r="G134" s="57">
        <v>31.4</v>
      </c>
      <c r="H134" s="57">
        <v>17.519100000000002</v>
      </c>
      <c r="I134" s="58">
        <v>1.6779999999999999</v>
      </c>
      <c r="J134" s="58"/>
      <c r="K134" s="59">
        <f t="shared" si="36"/>
        <v>997.10069892065189</v>
      </c>
      <c r="L134" s="60">
        <f t="shared" si="37"/>
        <v>0.75937868713470669</v>
      </c>
      <c r="M134" s="61">
        <f t="shared" si="38"/>
        <v>-4.2033455460000002E-3</v>
      </c>
      <c r="N134" s="62">
        <f t="shared" si="39"/>
        <v>1020.6819589053092</v>
      </c>
      <c r="O134" s="63">
        <f t="shared" si="40"/>
        <v>3.7684023116038854</v>
      </c>
      <c r="P134" s="63">
        <f t="shared" si="41"/>
        <v>3.948999999999999</v>
      </c>
      <c r="Q134" s="63">
        <f>E134-E12</f>
        <v>49</v>
      </c>
      <c r="R134" s="64">
        <f>I134-I12</f>
        <v>0.26600000000000001</v>
      </c>
      <c r="S134" s="64">
        <f>(R134/I12)*100</f>
        <v>18.838526912181305</v>
      </c>
      <c r="T134" s="64">
        <f t="shared" si="42"/>
        <v>3.8445973290165925</v>
      </c>
      <c r="U134" s="65">
        <f>O134-O12</f>
        <v>0.59569576409923508</v>
      </c>
      <c r="V134" s="65">
        <f>(U134/O12)*100</f>
        <v>18.775633837543303</v>
      </c>
      <c r="W134" s="66">
        <f>1000*(U134/Q134)/O12</f>
        <v>3.831762007661899</v>
      </c>
      <c r="X134" s="66">
        <f>1000*(U134/Q134)/P12</f>
        <v>4.8902077273485407</v>
      </c>
      <c r="Y134" s="67">
        <f>W134-T134</f>
        <v>-1.2835321354693452E-2</v>
      </c>
    </row>
    <row r="135" spans="1:25">
      <c r="A135" s="54">
        <v>157</v>
      </c>
      <c r="B135" s="55" t="s">
        <v>45</v>
      </c>
      <c r="C135" s="55" t="s">
        <v>37</v>
      </c>
      <c r="D135" s="55" t="s">
        <v>38</v>
      </c>
      <c r="E135" s="56">
        <v>43026</v>
      </c>
      <c r="F135" s="57">
        <v>24.9</v>
      </c>
      <c r="G135" s="57">
        <v>31.4</v>
      </c>
      <c r="H135" s="57">
        <v>17.519100000000002</v>
      </c>
      <c r="I135" s="58">
        <v>1.663</v>
      </c>
      <c r="J135" s="58"/>
      <c r="K135" s="59">
        <f t="shared" si="36"/>
        <v>997.10069892065189</v>
      </c>
      <c r="L135" s="60">
        <f t="shared" si="37"/>
        <v>0.75937868713470669</v>
      </c>
      <c r="M135" s="61">
        <f t="shared" si="38"/>
        <v>-4.2033455460000002E-3</v>
      </c>
      <c r="N135" s="62">
        <f t="shared" si="39"/>
        <v>1020.6819589053092</v>
      </c>
      <c r="O135" s="63">
        <f t="shared" si="40"/>
        <v>3.7347157593547449</v>
      </c>
      <c r="P135" s="63">
        <f t="shared" si="41"/>
        <v>3.8664999999999994</v>
      </c>
      <c r="Q135" s="63">
        <f>E135-E13</f>
        <v>49</v>
      </c>
      <c r="R135" s="64">
        <f>I135-I13</f>
        <v>0.23100000000000009</v>
      </c>
      <c r="S135" s="64">
        <f>(R135/I13)*100</f>
        <v>16.131284916201125</v>
      </c>
      <c r="T135" s="64">
        <f t="shared" si="42"/>
        <v>3.2920989624900256</v>
      </c>
      <c r="U135" s="65">
        <f>O135-O13</f>
        <v>0.51707002562481597</v>
      </c>
      <c r="V135" s="65">
        <f>(U135/O13)*100</f>
        <v>16.069824598913286</v>
      </c>
      <c r="W135" s="66">
        <f>1000*(U135/Q135)/O13</f>
        <v>3.2795560405945476</v>
      </c>
      <c r="X135" s="66">
        <f>1000*(U135/Q135)/P13</f>
        <v>4.0648880980536468</v>
      </c>
      <c r="Y135" s="67">
        <f>W135-T135</f>
        <v>-1.254292189547801E-2</v>
      </c>
    </row>
    <row r="136" spans="1:25">
      <c r="A136" s="54">
        <v>248</v>
      </c>
      <c r="B136" s="55" t="s">
        <v>45</v>
      </c>
      <c r="C136" s="55" t="s">
        <v>37</v>
      </c>
      <c r="D136" s="55" t="s">
        <v>38</v>
      </c>
      <c r="E136" s="56">
        <v>43026</v>
      </c>
      <c r="F136" s="57">
        <v>24.9</v>
      </c>
      <c r="G136" s="57">
        <v>31.4</v>
      </c>
      <c r="H136" s="57">
        <v>17.519100000000002</v>
      </c>
      <c r="I136" s="58">
        <v>2.8540000000000001</v>
      </c>
      <c r="J136" s="58"/>
      <c r="K136" s="59">
        <f t="shared" si="36"/>
        <v>997.10069892065189</v>
      </c>
      <c r="L136" s="60">
        <f t="shared" si="37"/>
        <v>0.75937868713470669</v>
      </c>
      <c r="M136" s="61">
        <f t="shared" si="38"/>
        <v>-4.2033455460000002E-3</v>
      </c>
      <c r="N136" s="62">
        <f t="shared" si="39"/>
        <v>1020.6819589053092</v>
      </c>
      <c r="O136" s="63">
        <f t="shared" si="40"/>
        <v>6.4094280079365253</v>
      </c>
      <c r="P136" s="63">
        <f t="shared" si="41"/>
        <v>10.417000000000002</v>
      </c>
      <c r="Q136" s="63">
        <f>E136-E14</f>
        <v>49</v>
      </c>
      <c r="R136" s="64">
        <f>I136-I14</f>
        <v>0.4740000000000002</v>
      </c>
      <c r="S136" s="64">
        <f>(R136/I14)*100</f>
        <v>19.915966386554633</v>
      </c>
      <c r="T136" s="64">
        <f t="shared" si="42"/>
        <v>4.0644829360315571</v>
      </c>
      <c r="U136" s="65">
        <f>O136-O14</f>
        <v>1.0605987189176673</v>
      </c>
      <c r="V136" s="65">
        <f>(U136/O14)*100</f>
        <v>19.828614106176012</v>
      </c>
      <c r="W136" s="66">
        <f>1000*(U136/Q136)/O14</f>
        <v>4.0466559400359206</v>
      </c>
      <c r="X136" s="66">
        <f>1000*(U136/Q136)/P14</f>
        <v>2.771430450018729</v>
      </c>
      <c r="Y136" s="67">
        <f>W136-T136</f>
        <v>-1.782699599563653E-2</v>
      </c>
    </row>
    <row r="137" spans="1:25">
      <c r="A137" s="54">
        <v>162</v>
      </c>
      <c r="B137" s="55" t="s">
        <v>46</v>
      </c>
      <c r="C137" s="55" t="s">
        <v>37</v>
      </c>
      <c r="D137" s="55" t="s">
        <v>38</v>
      </c>
      <c r="E137" s="56">
        <v>43026</v>
      </c>
      <c r="F137" s="57">
        <v>24.9</v>
      </c>
      <c r="G137" s="57">
        <v>31.4</v>
      </c>
      <c r="H137" s="57">
        <v>17.519100000000002</v>
      </c>
      <c r="I137" s="58">
        <v>5.4720000000000004</v>
      </c>
      <c r="J137" s="58"/>
      <c r="K137" s="59">
        <f t="shared" si="36"/>
        <v>997.10069892065189</v>
      </c>
      <c r="L137" s="60">
        <f t="shared" si="37"/>
        <v>0.75937868713470669</v>
      </c>
      <c r="M137" s="61">
        <f t="shared" si="38"/>
        <v>-4.2033455460000002E-3</v>
      </c>
      <c r="N137" s="62">
        <f t="shared" si="39"/>
        <v>1020.6819589053092</v>
      </c>
      <c r="O137" s="63">
        <f t="shared" si="40"/>
        <v>12.288854260486568</v>
      </c>
      <c r="P137" s="63">
        <f t="shared" si="41"/>
        <v>24.816000000000003</v>
      </c>
      <c r="Q137" s="63">
        <f>E137-E15</f>
        <v>49</v>
      </c>
      <c r="R137" s="64">
        <f>I137-I15</f>
        <v>0.9480000000000004</v>
      </c>
      <c r="S137" s="64">
        <f>(R137/I15)*100</f>
        <v>20.954907161803725</v>
      </c>
      <c r="T137" s="64">
        <f t="shared" si="42"/>
        <v>4.2765116656742297</v>
      </c>
      <c r="U137" s="65">
        <f>O137-O15</f>
        <v>2.1236103363286087</v>
      </c>
      <c r="V137" s="65">
        <f>(U137/O15)*100</f>
        <v>20.890894032378259</v>
      </c>
      <c r="W137" s="66">
        <f>1000*(U137/Q137)/O15</f>
        <v>4.2634477617098492</v>
      </c>
      <c r="X137" s="66">
        <f>1000*(U137/Q137)/P15</f>
        <v>2.2109471714970867</v>
      </c>
      <c r="Y137" s="67">
        <f>W137-T137</f>
        <v>-1.3063903964380508E-2</v>
      </c>
    </row>
    <row r="138" spans="1:25">
      <c r="A138" s="54">
        <v>169</v>
      </c>
      <c r="B138" s="55" t="s">
        <v>46</v>
      </c>
      <c r="C138" s="55" t="s">
        <v>37</v>
      </c>
      <c r="D138" s="55" t="s">
        <v>38</v>
      </c>
      <c r="E138" s="56">
        <v>43026</v>
      </c>
      <c r="F138" s="57">
        <v>24.9</v>
      </c>
      <c r="G138" s="57">
        <v>31.4</v>
      </c>
      <c r="H138" s="57">
        <v>17.519100000000002</v>
      </c>
      <c r="I138" s="58">
        <v>3.5230000000000001</v>
      </c>
      <c r="J138" s="58"/>
      <c r="K138" s="59">
        <f t="shared" si="36"/>
        <v>997.10069892065189</v>
      </c>
      <c r="L138" s="60">
        <f t="shared" si="37"/>
        <v>0.75937868713470669</v>
      </c>
      <c r="M138" s="61">
        <f t="shared" si="38"/>
        <v>-4.2033455460000002E-3</v>
      </c>
      <c r="N138" s="62">
        <f t="shared" si="39"/>
        <v>1020.6819589053092</v>
      </c>
      <c r="O138" s="63">
        <f t="shared" si="40"/>
        <v>7.9118482382482052</v>
      </c>
      <c r="P138" s="63">
        <f t="shared" si="41"/>
        <v>14.096499999999999</v>
      </c>
      <c r="Q138" s="63">
        <f>E138-E16</f>
        <v>49</v>
      </c>
      <c r="R138" s="64">
        <f>I138-I16</f>
        <v>0.57900000000000018</v>
      </c>
      <c r="S138" s="64">
        <f>(R138/I16)*100</f>
        <v>19.667119565217398</v>
      </c>
      <c r="T138" s="64">
        <f t="shared" si="42"/>
        <v>4.0136978704525301</v>
      </c>
      <c r="U138" s="65">
        <f>O138-O16</f>
        <v>1.2969378931474962</v>
      </c>
      <c r="V138" s="65">
        <f>(U138/O16)*100</f>
        <v>19.606280742838262</v>
      </c>
      <c r="W138" s="66">
        <f>1000*(U138/Q138)/O16</f>
        <v>4.001281784252706</v>
      </c>
      <c r="X138" s="66">
        <f>1000*(U138/Q138)/P16</f>
        <v>2.4255975319204777</v>
      </c>
      <c r="Y138" s="67">
        <f>W138-T138</f>
        <v>-1.241608619982415E-2</v>
      </c>
    </row>
    <row r="139" spans="1:25">
      <c r="A139" s="54">
        <v>261</v>
      </c>
      <c r="B139" s="55" t="s">
        <v>46</v>
      </c>
      <c r="C139" s="55" t="s">
        <v>37</v>
      </c>
      <c r="D139" s="55" t="s">
        <v>38</v>
      </c>
      <c r="E139" s="56">
        <v>43026</v>
      </c>
      <c r="F139" s="57">
        <v>24.9</v>
      </c>
      <c r="G139" s="57">
        <v>31.4</v>
      </c>
      <c r="H139" s="57">
        <v>17.519100000000002</v>
      </c>
      <c r="I139" s="58">
        <v>3.8239999999999998</v>
      </c>
      <c r="J139" s="58"/>
      <c r="K139" s="59">
        <f t="shared" si="36"/>
        <v>997.10069892065189</v>
      </c>
      <c r="L139" s="60">
        <f t="shared" si="37"/>
        <v>0.75937868713470669</v>
      </c>
      <c r="M139" s="61">
        <f t="shared" si="38"/>
        <v>-4.2033455460000002E-3</v>
      </c>
      <c r="N139" s="62">
        <f t="shared" si="39"/>
        <v>1020.6819589053092</v>
      </c>
      <c r="O139" s="63">
        <f t="shared" si="40"/>
        <v>8.5878250533809641</v>
      </c>
      <c r="P139" s="63">
        <f t="shared" si="41"/>
        <v>15.751999999999999</v>
      </c>
      <c r="Q139" s="63">
        <f>E139-E17</f>
        <v>49</v>
      </c>
      <c r="R139" s="64">
        <f>I139-I17</f>
        <v>0.57899999999999974</v>
      </c>
      <c r="S139" s="64">
        <f>(R139/I17)*100</f>
        <v>17.842835130970716</v>
      </c>
      <c r="T139" s="64">
        <f t="shared" si="42"/>
        <v>3.6413949246879014</v>
      </c>
      <c r="U139" s="65">
        <f>O139-O17</f>
        <v>1.2949884807481089</v>
      </c>
      <c r="V139" s="65">
        <f>(U139/O17)*100</f>
        <v>17.756993014318887</v>
      </c>
      <c r="W139" s="66">
        <f>1000*(U139/Q139)/O17</f>
        <v>3.6238761253712015</v>
      </c>
      <c r="X139" s="66">
        <f>1000*(U139/Q139)/P17</f>
        <v>2.1029111869344059</v>
      </c>
      <c r="Y139" s="67">
        <f>W139-T139</f>
        <v>-1.7518799316699862E-2</v>
      </c>
    </row>
    <row r="140" spans="1:25">
      <c r="A140" s="54">
        <v>267</v>
      </c>
      <c r="B140" s="55" t="s">
        <v>46</v>
      </c>
      <c r="C140" s="55" t="s">
        <v>37</v>
      </c>
      <c r="D140" s="55" t="s">
        <v>38</v>
      </c>
      <c r="E140" s="56">
        <v>43026</v>
      </c>
      <c r="F140" s="57">
        <v>24.9</v>
      </c>
      <c r="G140" s="57">
        <v>31.4</v>
      </c>
      <c r="H140" s="57">
        <v>17.519100000000002</v>
      </c>
      <c r="I140" s="58">
        <v>4.8860000000000001</v>
      </c>
      <c r="J140" s="58"/>
      <c r="K140" s="59">
        <f t="shared" si="36"/>
        <v>997.10069892065189</v>
      </c>
      <c r="L140" s="60">
        <f t="shared" si="37"/>
        <v>0.75937868713470669</v>
      </c>
      <c r="M140" s="61">
        <f t="shared" si="38"/>
        <v>-4.2033455460000002E-3</v>
      </c>
      <c r="N140" s="62">
        <f t="shared" si="39"/>
        <v>1020.6819589053092</v>
      </c>
      <c r="O140" s="63">
        <f t="shared" si="40"/>
        <v>10.972832952620134</v>
      </c>
      <c r="P140" s="63">
        <f t="shared" si="41"/>
        <v>21.593</v>
      </c>
      <c r="Q140" s="63">
        <f>E140-E18</f>
        <v>49</v>
      </c>
      <c r="R140" s="64">
        <f>I140-I18</f>
        <v>0.49600000000000044</v>
      </c>
      <c r="S140" s="64">
        <f>(R140/I18)*100</f>
        <v>11.298405466970399</v>
      </c>
      <c r="T140" s="64">
        <f t="shared" si="42"/>
        <v>2.3057970340755913</v>
      </c>
      <c r="U140" s="65">
        <f>O140-O18</f>
        <v>1.1069267531393354</v>
      </c>
      <c r="V140" s="65">
        <f>(U140/O18)*100</f>
        <v>11.219716980459314</v>
      </c>
      <c r="W140" s="66">
        <f>1000*(U140/Q140)/O18</f>
        <v>2.2897381592774111</v>
      </c>
      <c r="X140" s="66">
        <f>1000*(U140/Q140)/P18</f>
        <v>1.1974737291705679</v>
      </c>
      <c r="Y140" s="67">
        <f>W140-T140</f>
        <v>-1.6058874798180245E-2</v>
      </c>
    </row>
    <row r="141" spans="1:25">
      <c r="A141" s="54">
        <v>273</v>
      </c>
      <c r="B141" s="55" t="s">
        <v>46</v>
      </c>
      <c r="C141" s="55" t="s">
        <v>37</v>
      </c>
      <c r="D141" s="55" t="s">
        <v>38</v>
      </c>
      <c r="E141" s="56">
        <v>43026</v>
      </c>
      <c r="F141" s="57">
        <v>24.9</v>
      </c>
      <c r="G141" s="57">
        <v>31.4</v>
      </c>
      <c r="H141" s="57">
        <v>17.519100000000002</v>
      </c>
      <c r="I141" s="58">
        <v>4.6050000000000004</v>
      </c>
      <c r="J141" s="58"/>
      <c r="K141" s="59">
        <f t="shared" si="36"/>
        <v>997.10069892065189</v>
      </c>
      <c r="L141" s="60">
        <f t="shared" si="37"/>
        <v>0.75937868713470669</v>
      </c>
      <c r="M141" s="61">
        <f t="shared" si="38"/>
        <v>-4.2033455460000002E-3</v>
      </c>
      <c r="N141" s="62">
        <f t="shared" si="39"/>
        <v>1020.6819589053092</v>
      </c>
      <c r="O141" s="63">
        <f t="shared" si="40"/>
        <v>10.34177154048623</v>
      </c>
      <c r="P141" s="63">
        <f t="shared" si="41"/>
        <v>20.047499999999999</v>
      </c>
      <c r="Q141" s="63">
        <f>E141-E19</f>
        <v>49</v>
      </c>
      <c r="R141" s="64">
        <f>I141-I19</f>
        <v>0.7020000000000004</v>
      </c>
      <c r="S141" s="64">
        <f>(R141/I19)*100</f>
        <v>17.986164488854737</v>
      </c>
      <c r="T141" s="64">
        <f t="shared" si="42"/>
        <v>3.6706458140519875</v>
      </c>
      <c r="U141" s="65">
        <f>O141-O19</f>
        <v>1.5703291950252805</v>
      </c>
      <c r="V141" s="65">
        <f>(U141/O19)*100</f>
        <v>17.902747725838903</v>
      </c>
      <c r="W141" s="66">
        <f>1000*(U141/Q141)/O19</f>
        <v>3.6536219848650817</v>
      </c>
      <c r="X141" s="66">
        <f>1000*(U141/Q141)/P19</f>
        <v>1.9798927867267577</v>
      </c>
      <c r="Y141" s="67">
        <f>W141-T141</f>
        <v>-1.7023829186905814E-2</v>
      </c>
    </row>
    <row r="142" spans="1:25">
      <c r="A142" s="54">
        <v>105</v>
      </c>
      <c r="B142" s="55" t="s">
        <v>48</v>
      </c>
      <c r="C142" s="55" t="s">
        <v>37</v>
      </c>
      <c r="D142" s="55" t="s">
        <v>38</v>
      </c>
      <c r="E142" s="56">
        <v>43026</v>
      </c>
      <c r="F142" s="57">
        <v>24.9</v>
      </c>
      <c r="G142" s="57">
        <v>31.4</v>
      </c>
      <c r="H142" s="57">
        <v>17.519100000000002</v>
      </c>
      <c r="I142" s="58">
        <v>3.359</v>
      </c>
      <c r="J142" s="58"/>
      <c r="K142" s="59">
        <f t="shared" si="36"/>
        <v>997.10069892065189</v>
      </c>
      <c r="L142" s="60">
        <f t="shared" si="37"/>
        <v>0.75937868713470669</v>
      </c>
      <c r="M142" s="61">
        <f t="shared" si="38"/>
        <v>-4.2033455460000002E-3</v>
      </c>
      <c r="N142" s="62">
        <f t="shared" si="39"/>
        <v>1020.6819589053092</v>
      </c>
      <c r="O142" s="63">
        <f t="shared" si="40"/>
        <v>7.5435419336575986</v>
      </c>
      <c r="P142" s="63">
        <f t="shared" si="41"/>
        <v>13.194499999999998</v>
      </c>
      <c r="Q142" s="63">
        <f>E142-E20</f>
        <v>49</v>
      </c>
      <c r="R142" s="64">
        <f>I142-I20</f>
        <v>0.49199999999999999</v>
      </c>
      <c r="S142" s="64">
        <f>(R142/I20)*100</f>
        <v>17.160795256365539</v>
      </c>
      <c r="T142" s="64">
        <f t="shared" si="42"/>
        <v>3.5022031135439877</v>
      </c>
      <c r="U142" s="65">
        <f>O142-O20</f>
        <v>1.1017406394679838</v>
      </c>
      <c r="V142" s="65">
        <f>(U142/O20)*100</f>
        <v>17.102990128890401</v>
      </c>
      <c r="W142" s="66">
        <f>1000*(U142/Q142)/O20</f>
        <v>3.4904061487531428</v>
      </c>
      <c r="X142" s="66">
        <f>1000*(U142/Q142)/P20</f>
        <v>2.1437291172508353</v>
      </c>
      <c r="Y142" s="67">
        <f>W142-T142</f>
        <v>-1.179696479084491E-2</v>
      </c>
    </row>
    <row r="143" spans="1:25">
      <c r="A143" s="54">
        <v>204</v>
      </c>
      <c r="B143" s="55" t="s">
        <v>48</v>
      </c>
      <c r="C143" s="55" t="s">
        <v>37</v>
      </c>
      <c r="D143" s="55" t="s">
        <v>38</v>
      </c>
      <c r="E143" s="56">
        <v>43026</v>
      </c>
      <c r="F143" s="57">
        <v>24.9</v>
      </c>
      <c r="G143" s="57">
        <v>31.4</v>
      </c>
      <c r="H143" s="57">
        <v>17.519100000000002</v>
      </c>
      <c r="I143" s="58">
        <v>3.7650000000000001</v>
      </c>
      <c r="J143" s="58"/>
      <c r="K143" s="59">
        <f t="shared" si="36"/>
        <v>997.10069892065189</v>
      </c>
      <c r="L143" s="60">
        <f t="shared" si="37"/>
        <v>0.75937868713470669</v>
      </c>
      <c r="M143" s="61">
        <f t="shared" si="38"/>
        <v>-4.2033455460000002E-3</v>
      </c>
      <c r="N143" s="62">
        <f t="shared" si="39"/>
        <v>1020.6819589053092</v>
      </c>
      <c r="O143" s="63">
        <f t="shared" si="40"/>
        <v>8.4553246145343444</v>
      </c>
      <c r="P143" s="63">
        <f t="shared" si="41"/>
        <v>15.427499999999998</v>
      </c>
      <c r="Q143" s="63">
        <f>E143-E21</f>
        <v>49</v>
      </c>
      <c r="R143" s="64">
        <f>I143-I21</f>
        <v>0.66000000000000014</v>
      </c>
      <c r="S143" s="64">
        <f>(R143/I21)*100</f>
        <v>21.256038647343001</v>
      </c>
      <c r="T143" s="64">
        <f t="shared" si="42"/>
        <v>4.3379670708863269</v>
      </c>
      <c r="U143" s="65">
        <f>O143-O21</f>
        <v>1.4760849369569353</v>
      </c>
      <c r="V143" s="65">
        <f>(U143/O21)*100</f>
        <v>21.149652471446643</v>
      </c>
      <c r="W143" s="66">
        <f>1000*(U143/Q143)/O21</f>
        <v>4.3162556064176822</v>
      </c>
      <c r="X143" s="66">
        <f>1000*(U143/Q143)/P21</f>
        <v>2.5534377950308316</v>
      </c>
      <c r="Y143" s="67">
        <f>W143-T143</f>
        <v>-2.1711464468644692E-2</v>
      </c>
    </row>
    <row r="144" spans="1:25">
      <c r="A144" s="54">
        <v>143</v>
      </c>
      <c r="B144" s="55" t="s">
        <v>49</v>
      </c>
      <c r="C144" s="55" t="s">
        <v>37</v>
      </c>
      <c r="D144" s="55" t="s">
        <v>38</v>
      </c>
      <c r="E144" s="56">
        <v>43026</v>
      </c>
      <c r="F144" s="57">
        <v>24.9</v>
      </c>
      <c r="G144" s="57">
        <v>31.4</v>
      </c>
      <c r="H144" s="57">
        <v>17.519100000000002</v>
      </c>
      <c r="I144" s="58">
        <v>4.3819999999999997</v>
      </c>
      <c r="J144" s="58"/>
      <c r="K144" s="59">
        <f t="shared" si="36"/>
        <v>997.10069892065189</v>
      </c>
      <c r="L144" s="60">
        <f t="shared" si="37"/>
        <v>0.75937868713470669</v>
      </c>
      <c r="M144" s="61">
        <f t="shared" si="38"/>
        <v>-4.2033455460000002E-3</v>
      </c>
      <c r="N144" s="62">
        <f t="shared" si="39"/>
        <v>1020.6819589053092</v>
      </c>
      <c r="O144" s="63">
        <f t="shared" si="40"/>
        <v>9.8409647970490006</v>
      </c>
      <c r="P144" s="63">
        <f t="shared" si="41"/>
        <v>18.820999999999998</v>
      </c>
      <c r="Q144" s="63">
        <f>E144-E22</f>
        <v>49</v>
      </c>
      <c r="R144" s="64">
        <f>I144-I22</f>
        <v>0.6859999999999995</v>
      </c>
      <c r="S144" s="64">
        <f>(R144/I22)*100</f>
        <v>18.560606060606048</v>
      </c>
      <c r="T144" s="64">
        <f t="shared" si="42"/>
        <v>3.787878787878785</v>
      </c>
      <c r="U144" s="65">
        <f>O144-O22</f>
        <v>1.5362031826175642</v>
      </c>
      <c r="V144" s="65">
        <f>(U144/O22)*100</f>
        <v>18.497860070396928</v>
      </c>
      <c r="W144" s="66">
        <f>1000*(U144/Q144)/O22</f>
        <v>3.7750734837544755</v>
      </c>
      <c r="X144" s="66">
        <f>1000*(U144/Q144)/P22</f>
        <v>2.0834054598313481</v>
      </c>
      <c r="Y144" s="67">
        <f>W144-T144</f>
        <v>-1.2805304124309469E-2</v>
      </c>
    </row>
    <row r="145" spans="1:25">
      <c r="A145" s="54">
        <v>177</v>
      </c>
      <c r="B145" s="55" t="s">
        <v>43</v>
      </c>
      <c r="C145" s="55" t="s">
        <v>50</v>
      </c>
      <c r="D145" s="55" t="s">
        <v>38</v>
      </c>
      <c r="E145" s="56">
        <v>43026</v>
      </c>
      <c r="F145" s="57">
        <v>24.9</v>
      </c>
      <c r="G145" s="57">
        <v>31.5</v>
      </c>
      <c r="H145" s="57">
        <v>17.521999999999998</v>
      </c>
      <c r="I145" s="58">
        <v>4.5469999999999997</v>
      </c>
      <c r="J145" s="58"/>
      <c r="K145" s="59">
        <f t="shared" si="36"/>
        <v>997.10069892065189</v>
      </c>
      <c r="L145" s="60">
        <f t="shared" si="37"/>
        <v>0.75937868713470669</v>
      </c>
      <c r="M145" s="61">
        <f t="shared" si="38"/>
        <v>-4.2033455460000002E-3</v>
      </c>
      <c r="N145" s="62">
        <f t="shared" si="39"/>
        <v>1020.7573998518337</v>
      </c>
      <c r="O145" s="63">
        <f t="shared" si="40"/>
        <v>10.21245721168169</v>
      </c>
      <c r="P145" s="63">
        <f t="shared" si="41"/>
        <v>19.728499999999997</v>
      </c>
      <c r="Q145" s="63">
        <f>E145-E23</f>
        <v>49</v>
      </c>
      <c r="R145" s="64">
        <f>I145-I23</f>
        <v>0.75399999999999956</v>
      </c>
      <c r="S145" s="64">
        <f>(R145/I23)*100</f>
        <v>19.87872396519904</v>
      </c>
      <c r="T145" s="64">
        <f t="shared" si="42"/>
        <v>4.0568824418773541</v>
      </c>
      <c r="U145" s="65">
        <f>O145-O23</f>
        <v>1.6899181699130104</v>
      </c>
      <c r="V145" s="65">
        <f>(U145/O23)*100</f>
        <v>19.828811128124819</v>
      </c>
      <c r="W145" s="66">
        <f>1000*(U145/Q145)/O23</f>
        <v>4.0466961485969017</v>
      </c>
      <c r="X145" s="66">
        <f>1000*(U145/Q145)/P23</f>
        <v>2.2134021703040174</v>
      </c>
      <c r="Y145" s="67">
        <f>W145-T145</f>
        <v>-1.0186293280452396E-2</v>
      </c>
    </row>
    <row r="146" spans="1:25">
      <c r="A146" s="54">
        <v>183</v>
      </c>
      <c r="B146" s="55" t="s">
        <v>43</v>
      </c>
      <c r="C146" s="55" t="s">
        <v>50</v>
      </c>
      <c r="D146" s="55" t="s">
        <v>38</v>
      </c>
      <c r="E146" s="56">
        <v>43026</v>
      </c>
      <c r="F146" s="57">
        <v>24.9</v>
      </c>
      <c r="G146" s="57">
        <v>31.5</v>
      </c>
      <c r="H146" s="57">
        <v>17.521999999999998</v>
      </c>
      <c r="I146" s="58">
        <v>3.4460000000000002</v>
      </c>
      <c r="J146" s="58"/>
      <c r="K146" s="59">
        <f t="shared" si="36"/>
        <v>997.10069892065189</v>
      </c>
      <c r="L146" s="60">
        <f t="shared" si="37"/>
        <v>0.75937868713470669</v>
      </c>
      <c r="M146" s="61">
        <f t="shared" si="38"/>
        <v>-4.2033455460000002E-3</v>
      </c>
      <c r="N146" s="62">
        <f t="shared" si="39"/>
        <v>1020.7573998518337</v>
      </c>
      <c r="O146" s="63">
        <f t="shared" si="40"/>
        <v>7.7396365848812634</v>
      </c>
      <c r="P146" s="63">
        <f t="shared" si="41"/>
        <v>13.672999999999998</v>
      </c>
      <c r="Q146" s="63">
        <f>E146-E24</f>
        <v>49</v>
      </c>
      <c r="R146" s="64">
        <f>I146-I24</f>
        <v>0.52500000000000036</v>
      </c>
      <c r="S146" s="64">
        <f>(R146/I24)*100</f>
        <v>17.973296816158861</v>
      </c>
      <c r="T146" s="64">
        <f t="shared" si="42"/>
        <v>3.6680197583997676</v>
      </c>
      <c r="U146" s="65">
        <f>O146-O24</f>
        <v>1.177010802894686</v>
      </c>
      <c r="V146" s="65">
        <f>(U146/O24)*100</f>
        <v>17.93505895346652</v>
      </c>
      <c r="W146" s="66">
        <f>1000*(U146/Q146)/O24</f>
        <v>3.6602161129523512</v>
      </c>
      <c r="X146" s="66">
        <f>1000*(U146/Q146)/P24</f>
        <v>2.2271223986374111</v>
      </c>
      <c r="Y146" s="67">
        <f>W146-T146</f>
        <v>-7.8036454474164074E-3</v>
      </c>
    </row>
    <row r="147" spans="1:25">
      <c r="A147" s="54">
        <v>190</v>
      </c>
      <c r="B147" s="55" t="s">
        <v>43</v>
      </c>
      <c r="C147" s="55" t="s">
        <v>50</v>
      </c>
      <c r="D147" s="55" t="s">
        <v>38</v>
      </c>
      <c r="E147" s="56">
        <v>43026</v>
      </c>
      <c r="F147" s="57">
        <v>24.9</v>
      </c>
      <c r="G147" s="57">
        <v>31.5</v>
      </c>
      <c r="H147" s="57">
        <v>17.521999999999998</v>
      </c>
      <c r="I147" s="58">
        <v>3.7149999999999999</v>
      </c>
      <c r="J147" s="58"/>
      <c r="K147" s="59">
        <f t="shared" si="36"/>
        <v>997.10069892065189</v>
      </c>
      <c r="L147" s="60">
        <f t="shared" si="37"/>
        <v>0.75937868713470669</v>
      </c>
      <c r="M147" s="61">
        <f t="shared" si="38"/>
        <v>-4.2033455460000002E-3</v>
      </c>
      <c r="N147" s="62">
        <f t="shared" si="39"/>
        <v>1020.7573998518337</v>
      </c>
      <c r="O147" s="63">
        <f t="shared" si="40"/>
        <v>8.3438043856163358</v>
      </c>
      <c r="P147" s="63">
        <f t="shared" si="41"/>
        <v>15.152499999999996</v>
      </c>
      <c r="Q147" s="63">
        <f>E147-E25</f>
        <v>49</v>
      </c>
      <c r="R147" s="64">
        <f>I147-I25</f>
        <v>0.45500000000000007</v>
      </c>
      <c r="S147" s="64">
        <f>(R147/I25)*100</f>
        <v>13.95705521472393</v>
      </c>
      <c r="T147" s="64">
        <f t="shared" si="42"/>
        <v>2.8483786152497816</v>
      </c>
      <c r="U147" s="65">
        <f>O147-O25</f>
        <v>1.0161646597218583</v>
      </c>
      <c r="V147" s="65">
        <f>(U147/O25)*100</f>
        <v>13.867557600176857</v>
      </c>
      <c r="W147" s="66">
        <f>1000*(U147/Q147)/O25</f>
        <v>2.8301137959544609</v>
      </c>
      <c r="X147" s="66">
        <f>1000*(U147/Q147)/P25</f>
        <v>1.6393718798448955</v>
      </c>
      <c r="Y147" s="67">
        <f>W147-T147</f>
        <v>-1.8264819295320756E-2</v>
      </c>
    </row>
    <row r="148" spans="1:25">
      <c r="A148" s="54">
        <v>282</v>
      </c>
      <c r="B148" s="55" t="s">
        <v>43</v>
      </c>
      <c r="C148" s="55" t="s">
        <v>50</v>
      </c>
      <c r="D148" s="55" t="s">
        <v>38</v>
      </c>
      <c r="E148" s="56">
        <v>43026</v>
      </c>
      <c r="F148" s="57">
        <v>24.9</v>
      </c>
      <c r="G148" s="57">
        <v>31.5</v>
      </c>
      <c r="H148" s="57">
        <v>17.521999999999998</v>
      </c>
      <c r="I148" s="58">
        <v>1.63</v>
      </c>
      <c r="J148" s="58"/>
      <c r="K148" s="59">
        <f t="shared" si="36"/>
        <v>997.10069892065189</v>
      </c>
      <c r="L148" s="60">
        <f t="shared" si="37"/>
        <v>0.75937868713470669</v>
      </c>
      <c r="M148" s="61">
        <f t="shared" si="38"/>
        <v>-4.2033455460000002E-3</v>
      </c>
      <c r="N148" s="62">
        <f t="shared" si="39"/>
        <v>1020.7573998518337</v>
      </c>
      <c r="O148" s="63">
        <f t="shared" si="40"/>
        <v>3.6609424356809224</v>
      </c>
      <c r="P148" s="63">
        <f t="shared" si="41"/>
        <v>3.6849999999999996</v>
      </c>
      <c r="Q148" s="63">
        <f>E148-E26</f>
        <v>49</v>
      </c>
      <c r="R148" s="64">
        <f>I148-I26</f>
        <v>0.18799999999999994</v>
      </c>
      <c r="S148" s="64">
        <f>(R148/I26)*100</f>
        <v>13.037447988904297</v>
      </c>
      <c r="T148" s="64">
        <f t="shared" si="42"/>
        <v>2.6607036712049585</v>
      </c>
      <c r="U148" s="65">
        <f>O148-O26</f>
        <v>0.42234394755414062</v>
      </c>
      <c r="V148" s="65">
        <f>(U148/O26)*100</f>
        <v>13.040948086109497</v>
      </c>
      <c r="W148" s="66">
        <f>1000*(U148/Q148)/O26</f>
        <v>2.6614179767570398</v>
      </c>
      <c r="X148" s="66">
        <f>1000*(U148/Q148)/P26</f>
        <v>3.2513256264801162</v>
      </c>
      <c r="Y148" s="67">
        <f>W148-T148</f>
        <v>7.1430555208129576E-4</v>
      </c>
    </row>
    <row r="149" spans="1:25">
      <c r="A149" s="54">
        <v>288</v>
      </c>
      <c r="B149" s="55" t="s">
        <v>43</v>
      </c>
      <c r="C149" s="55" t="s">
        <v>50</v>
      </c>
      <c r="D149" s="55" t="s">
        <v>38</v>
      </c>
      <c r="E149" s="56">
        <v>43026</v>
      </c>
      <c r="F149" s="57">
        <v>24.9</v>
      </c>
      <c r="G149" s="57">
        <v>31.5</v>
      </c>
      <c r="H149" s="57">
        <v>17.521999999999998</v>
      </c>
      <c r="I149" s="58">
        <v>5.8460000000000001</v>
      </c>
      <c r="J149" s="58"/>
      <c r="K149" s="59">
        <f t="shared" si="36"/>
        <v>997.10069892065189</v>
      </c>
      <c r="L149" s="60">
        <f t="shared" si="37"/>
        <v>0.75937868713470669</v>
      </c>
      <c r="M149" s="61">
        <f t="shared" si="38"/>
        <v>-4.2033455460000002E-3</v>
      </c>
      <c r="N149" s="62">
        <f t="shared" si="39"/>
        <v>1020.7573998518337</v>
      </c>
      <c r="O149" s="63">
        <f t="shared" si="40"/>
        <v>13.129981275454401</v>
      </c>
      <c r="P149" s="63">
        <f t="shared" si="41"/>
        <v>26.872999999999998</v>
      </c>
      <c r="Q149" s="63">
        <f>E149-E27</f>
        <v>49</v>
      </c>
      <c r="R149" s="64">
        <f>I149-I27</f>
        <v>0.74300000000000033</v>
      </c>
      <c r="S149" s="64">
        <f>(R149/I27)*100</f>
        <v>14.560062708210864</v>
      </c>
      <c r="T149" s="64">
        <f t="shared" si="42"/>
        <v>2.9714413690226253</v>
      </c>
      <c r="U149" s="65">
        <f>O149-O27</f>
        <v>1.6691157519377811</v>
      </c>
      <c r="V149" s="65">
        <f>(U149/O27)*100</f>
        <v>14.563609951734554</v>
      </c>
      <c r="W149" s="66">
        <f>1000*(U149/Q149)/O27</f>
        <v>2.9721652962723577</v>
      </c>
      <c r="X149" s="66">
        <f>1000*(U149/Q149)/P27</f>
        <v>1.4949021031856771</v>
      </c>
      <c r="Y149" s="67">
        <f>W149-T149</f>
        <v>7.23927249732359E-4</v>
      </c>
    </row>
    <row r="150" spans="1:25">
      <c r="A150" s="54">
        <v>117</v>
      </c>
      <c r="B150" s="55" t="s">
        <v>44</v>
      </c>
      <c r="C150" s="55" t="s">
        <v>50</v>
      </c>
      <c r="D150" s="55" t="s">
        <v>38</v>
      </c>
      <c r="E150" s="56">
        <v>43026</v>
      </c>
      <c r="F150" s="57">
        <v>24.9</v>
      </c>
      <c r="G150" s="57">
        <v>31.5</v>
      </c>
      <c r="H150" s="57">
        <v>17.521999999999998</v>
      </c>
      <c r="I150" s="58">
        <v>2.6760000000000002</v>
      </c>
      <c r="J150" s="58"/>
      <c r="K150" s="59">
        <f t="shared" si="36"/>
        <v>997.10069892065189</v>
      </c>
      <c r="L150" s="60">
        <f t="shared" si="37"/>
        <v>0.75937868713470669</v>
      </c>
      <c r="M150" s="61">
        <f t="shared" si="38"/>
        <v>-4.2033455460000002E-3</v>
      </c>
      <c r="N150" s="62">
        <f t="shared" si="39"/>
        <v>1020.7573998518337</v>
      </c>
      <c r="O150" s="63">
        <f t="shared" si="40"/>
        <v>6.0102343299890491</v>
      </c>
      <c r="P150" s="63">
        <f t="shared" si="41"/>
        <v>9.4379999999999988</v>
      </c>
      <c r="Q150" s="63">
        <f>E150-E28</f>
        <v>49</v>
      </c>
      <c r="R150" s="64">
        <f>I150-I28</f>
        <v>0.29000000000000004</v>
      </c>
      <c r="S150" s="64">
        <f>(R150/I28)*100</f>
        <v>12.154233025984913</v>
      </c>
      <c r="T150" s="64">
        <f t="shared" si="42"/>
        <v>2.480455719588758</v>
      </c>
      <c r="U150" s="65">
        <f>O150-O28</f>
        <v>0.64997835744217092</v>
      </c>
      <c r="V150" s="65">
        <f>(U150/O28)*100</f>
        <v>12.125882808043203</v>
      </c>
      <c r="W150" s="66">
        <f>1000*(U150/Q150)/O28</f>
        <v>2.4746699608251435</v>
      </c>
      <c r="X150" s="66">
        <f>1000*(U150/Q150)/P28</f>
        <v>1.6912998135401407</v>
      </c>
      <c r="Y150" s="67">
        <f>W150-T150</f>
        <v>-5.7857587636145347E-3</v>
      </c>
    </row>
    <row r="151" spans="1:25">
      <c r="A151" s="54">
        <v>123</v>
      </c>
      <c r="B151" s="55" t="s">
        <v>44</v>
      </c>
      <c r="C151" s="55" t="s">
        <v>50</v>
      </c>
      <c r="D151" s="55" t="s">
        <v>38</v>
      </c>
      <c r="E151" s="56">
        <v>43026</v>
      </c>
      <c r="F151" s="57">
        <v>24.9</v>
      </c>
      <c r="G151" s="57">
        <v>31.5</v>
      </c>
      <c r="H151" s="57">
        <v>17.521999999999998</v>
      </c>
      <c r="I151" s="58">
        <v>4.6909999999999998</v>
      </c>
      <c r="J151" s="58"/>
      <c r="K151" s="59">
        <f t="shared" si="36"/>
        <v>997.10069892065189</v>
      </c>
      <c r="L151" s="60">
        <f t="shared" si="37"/>
        <v>0.75937868713470669</v>
      </c>
      <c r="M151" s="61">
        <f t="shared" si="38"/>
        <v>-4.2033455460000002E-3</v>
      </c>
      <c r="N151" s="62">
        <f t="shared" si="39"/>
        <v>1020.7573998518337</v>
      </c>
      <c r="O151" s="63">
        <f t="shared" si="40"/>
        <v>10.535877893116078</v>
      </c>
      <c r="P151" s="63">
        <f t="shared" si="41"/>
        <v>20.520499999999998</v>
      </c>
      <c r="Q151" s="63">
        <f>E151-E29</f>
        <v>49</v>
      </c>
      <c r="R151" s="64">
        <f>I151-I29</f>
        <v>0.6899999999999995</v>
      </c>
      <c r="S151" s="64">
        <f>(R151/I29)*100</f>
        <v>17.245688577855521</v>
      </c>
      <c r="T151" s="64">
        <f t="shared" si="42"/>
        <v>3.5195282811950044</v>
      </c>
      <c r="U151" s="65">
        <f>O151-O29</f>
        <v>1.5474520145913253</v>
      </c>
      <c r="V151" s="65">
        <f>(U151/O29)*100</f>
        <v>17.216051347639354</v>
      </c>
      <c r="W151" s="66">
        <f>1000*(U151/Q151)/O29</f>
        <v>3.5134798668651741</v>
      </c>
      <c r="X151" s="66">
        <f>1000*(U151/Q151)/P29</f>
        <v>1.8881739475057029</v>
      </c>
      <c r="Y151" s="67">
        <f>W151-T151</f>
        <v>-6.0484143298302762E-3</v>
      </c>
    </row>
    <row r="152" spans="1:25">
      <c r="A152" s="54">
        <v>130</v>
      </c>
      <c r="B152" s="55" t="s">
        <v>44</v>
      </c>
      <c r="C152" s="55" t="s">
        <v>50</v>
      </c>
      <c r="D152" s="55" t="s">
        <v>38</v>
      </c>
      <c r="E152" s="56">
        <v>43026</v>
      </c>
      <c r="F152" s="57">
        <v>24.9</v>
      </c>
      <c r="G152" s="57">
        <v>31.5</v>
      </c>
      <c r="H152" s="57">
        <v>17.521999999999998</v>
      </c>
      <c r="I152" s="58">
        <v>4.3090000000000002</v>
      </c>
      <c r="J152" s="58"/>
      <c r="K152" s="59">
        <f t="shared" si="36"/>
        <v>997.10069892065189</v>
      </c>
      <c r="L152" s="60">
        <f t="shared" si="37"/>
        <v>0.75937868713470669</v>
      </c>
      <c r="M152" s="61">
        <f t="shared" si="38"/>
        <v>-4.2033455460000002E-3</v>
      </c>
      <c r="N152" s="62">
        <f t="shared" si="39"/>
        <v>1020.7573998518337</v>
      </c>
      <c r="O152" s="63">
        <f t="shared" si="40"/>
        <v>9.6779146965331879</v>
      </c>
      <c r="P152" s="63">
        <f t="shared" si="41"/>
        <v>18.419499999999999</v>
      </c>
      <c r="Q152" s="63">
        <f>E152-E30</f>
        <v>49</v>
      </c>
      <c r="R152" s="64">
        <f>I152-I30</f>
        <v>0.54600000000000026</v>
      </c>
      <c r="S152" s="64">
        <f>(R152/I30)*100</f>
        <v>14.509699707680049</v>
      </c>
      <c r="T152" s="64">
        <f>(R152/Q152)/I30*1000</f>
        <v>2.9611632056489898</v>
      </c>
      <c r="U152" s="65">
        <f>O152-O30</f>
        <v>1.2221301443734021</v>
      </c>
      <c r="V152" s="65">
        <f>(U152/O30)*100</f>
        <v>14.453184525157328</v>
      </c>
      <c r="W152" s="66">
        <f>1000*(U152/Q152)/O30</f>
        <v>2.949629494930067</v>
      </c>
      <c r="X152" s="66">
        <f>1000*(U152/Q152)/P30</f>
        <v>1.6178400751029438</v>
      </c>
      <c r="Y152" s="67">
        <f>W152-T152</f>
        <v>-1.153371071892284E-2</v>
      </c>
    </row>
    <row r="153" spans="1:25">
      <c r="A153" s="54">
        <v>221</v>
      </c>
      <c r="B153" s="55" t="s">
        <v>44</v>
      </c>
      <c r="C153" s="55" t="s">
        <v>50</v>
      </c>
      <c r="D153" s="55" t="s">
        <v>38</v>
      </c>
      <c r="E153" s="56">
        <v>43026</v>
      </c>
      <c r="F153" s="57">
        <v>24.9</v>
      </c>
      <c r="G153" s="57">
        <v>31.5</v>
      </c>
      <c r="H153" s="57">
        <v>17.521999999999998</v>
      </c>
      <c r="I153" s="58">
        <v>4.1619999999999999</v>
      </c>
      <c r="J153" s="58"/>
      <c r="K153" s="59">
        <f t="shared" si="36"/>
        <v>997.10069892065189</v>
      </c>
      <c r="L153" s="60">
        <f t="shared" si="37"/>
        <v>0.75937868713470669</v>
      </c>
      <c r="M153" s="61">
        <f t="shared" si="38"/>
        <v>-4.2033455460000002E-3</v>
      </c>
      <c r="N153" s="62">
        <f t="shared" si="39"/>
        <v>1020.7573998518337</v>
      </c>
      <c r="O153" s="63">
        <f t="shared" si="40"/>
        <v>9.3477560842355825</v>
      </c>
      <c r="P153" s="63">
        <f t="shared" si="41"/>
        <v>17.610999999999997</v>
      </c>
      <c r="Q153" s="63">
        <f>E153-E31</f>
        <v>49</v>
      </c>
      <c r="R153" s="64">
        <f>I153-I31</f>
        <v>0.69399999999999995</v>
      </c>
      <c r="S153" s="64">
        <f>(R153/I31)*100</f>
        <v>20.011534025374857</v>
      </c>
      <c r="T153" s="64">
        <f>(R153/Q153)/I31*1000</f>
        <v>4.0839865357907863</v>
      </c>
      <c r="U153" s="65">
        <f>O153-O31</f>
        <v>1.5530280185597674</v>
      </c>
      <c r="V153" s="65">
        <f>(U153/O31)*100</f>
        <v>19.924082090798599</v>
      </c>
      <c r="W153" s="66">
        <f>1000*(U153/Q153)/O31</f>
        <v>4.0661392022037957</v>
      </c>
      <c r="X153" s="66">
        <f>1000*(U153/Q153)/P31</f>
        <v>2.2976982280964626</v>
      </c>
      <c r="Y153" s="67">
        <f>W153-T153</f>
        <v>-1.7847333586990644E-2</v>
      </c>
    </row>
    <row r="154" spans="1:25">
      <c r="A154" s="54">
        <v>227</v>
      </c>
      <c r="B154" s="55" t="s">
        <v>44</v>
      </c>
      <c r="C154" s="55" t="s">
        <v>50</v>
      </c>
      <c r="D154" s="55" t="s">
        <v>38</v>
      </c>
      <c r="E154" s="56">
        <v>43026</v>
      </c>
      <c r="F154" s="57">
        <v>24.9</v>
      </c>
      <c r="G154" s="57">
        <v>31.5</v>
      </c>
      <c r="H154" s="57">
        <v>17.521999999999998</v>
      </c>
      <c r="I154" s="58">
        <v>4.6020000000000003</v>
      </c>
      <c r="J154" s="58"/>
      <c r="K154" s="59">
        <f t="shared" si="36"/>
        <v>997.10069892065189</v>
      </c>
      <c r="L154" s="60">
        <f t="shared" si="37"/>
        <v>0.75937868713470669</v>
      </c>
      <c r="M154" s="61">
        <f t="shared" si="38"/>
        <v>-4.2033455460000002E-3</v>
      </c>
      <c r="N154" s="62">
        <f t="shared" si="39"/>
        <v>1020.7573998518337</v>
      </c>
      <c r="O154" s="63">
        <f t="shared" si="40"/>
        <v>10.335985944173991</v>
      </c>
      <c r="P154" s="63">
        <f t="shared" si="41"/>
        <v>20.030999999999999</v>
      </c>
      <c r="Q154" s="63">
        <f>E154-E32</f>
        <v>49</v>
      </c>
      <c r="R154" s="64">
        <f>I154-I32</f>
        <v>0.53000000000000025</v>
      </c>
      <c r="S154" s="64">
        <f>(R154/I32)*100</f>
        <v>13.015717092337923</v>
      </c>
      <c r="T154" s="64">
        <f t="shared" ref="T154:T217" si="43">(R154/Q154)/I32*1000</f>
        <v>2.6562687943546783</v>
      </c>
      <c r="U154" s="65">
        <f>O154-O32</f>
        <v>1.1836985498741299</v>
      </c>
      <c r="V154" s="65">
        <f>(U154/O32)*100</f>
        <v>12.933362982147495</v>
      </c>
      <c r="W154" s="66">
        <f>1000*(U154/Q154)/O32</f>
        <v>2.639461833091326</v>
      </c>
      <c r="X154" s="66">
        <f>1000*(U154/Q154)/P32</f>
        <v>1.4113760962104083</v>
      </c>
      <c r="Y154" s="67">
        <f>W154-T154</f>
        <v>-1.6806961263352349E-2</v>
      </c>
    </row>
    <row r="155" spans="1:25">
      <c r="A155" s="54">
        <v>150</v>
      </c>
      <c r="B155" s="55" t="s">
        <v>45</v>
      </c>
      <c r="C155" s="55" t="s">
        <v>50</v>
      </c>
      <c r="D155" s="55" t="s">
        <v>38</v>
      </c>
      <c r="E155" s="56">
        <v>43026</v>
      </c>
      <c r="F155" s="57">
        <v>24.9</v>
      </c>
      <c r="G155" s="57">
        <v>31.5</v>
      </c>
      <c r="H155" s="57">
        <v>17.521999999999998</v>
      </c>
      <c r="I155" s="58">
        <v>1.4450000000000001</v>
      </c>
      <c r="J155" s="58"/>
      <c r="K155" s="59">
        <f t="shared" si="36"/>
        <v>997.10069892065189</v>
      </c>
      <c r="L155" s="60">
        <f t="shared" si="37"/>
        <v>0.75937868713470669</v>
      </c>
      <c r="M155" s="61">
        <f t="shared" si="38"/>
        <v>-4.2033455460000002E-3</v>
      </c>
      <c r="N155" s="62">
        <f t="shared" si="39"/>
        <v>1020.7573998518337</v>
      </c>
      <c r="O155" s="63">
        <f t="shared" si="40"/>
        <v>3.2454366991159098</v>
      </c>
      <c r="P155" s="63">
        <f t="shared" si="41"/>
        <v>2.6675000000000004</v>
      </c>
      <c r="Q155" s="63">
        <f>E155-E33</f>
        <v>49</v>
      </c>
      <c r="R155" s="64">
        <f>I155-I33</f>
        <v>0.18800000000000017</v>
      </c>
      <c r="S155" s="64">
        <f>(R155/I33)*100</f>
        <v>14.956245027844087</v>
      </c>
      <c r="T155" s="64">
        <f t="shared" si="43"/>
        <v>3.0522949036416507</v>
      </c>
      <c r="U155" s="65">
        <f>O155-O33</f>
        <v>0.4210088448571665</v>
      </c>
      <c r="V155" s="65">
        <f>(U155/O33)*100</f>
        <v>14.905986861103878</v>
      </c>
      <c r="W155" s="66">
        <f>1000*(U155/Q155)/O33</f>
        <v>3.0420381349191592</v>
      </c>
      <c r="X155" s="66">
        <f>1000*(U155/Q155)/P33</f>
        <v>5.2598819969286783</v>
      </c>
      <c r="Y155" s="67">
        <f>W155-T155</f>
        <v>-1.0256768722491483E-2</v>
      </c>
    </row>
    <row r="156" spans="1:25">
      <c r="A156" s="54">
        <v>158</v>
      </c>
      <c r="B156" s="55" t="s">
        <v>45</v>
      </c>
      <c r="C156" s="55" t="s">
        <v>50</v>
      </c>
      <c r="D156" s="55" t="s">
        <v>38</v>
      </c>
      <c r="E156" s="56">
        <v>43026</v>
      </c>
      <c r="F156" s="57">
        <v>24.9</v>
      </c>
      <c r="G156" s="57">
        <v>31.5</v>
      </c>
      <c r="H156" s="57">
        <v>17.521999999999998</v>
      </c>
      <c r="I156" s="58">
        <v>4.5960000000000001</v>
      </c>
      <c r="J156" s="58"/>
      <c r="K156" s="59">
        <f t="shared" si="36"/>
        <v>997.10069892065189</v>
      </c>
      <c r="L156" s="60">
        <f t="shared" si="37"/>
        <v>0.75937868713470669</v>
      </c>
      <c r="M156" s="61">
        <f t="shared" si="38"/>
        <v>-4.2033455460000002E-3</v>
      </c>
      <c r="N156" s="62">
        <f t="shared" si="39"/>
        <v>1020.7573998518337</v>
      </c>
      <c r="O156" s="63">
        <f t="shared" si="40"/>
        <v>10.322510082447559</v>
      </c>
      <c r="P156" s="63">
        <f t="shared" si="41"/>
        <v>19.997999999999998</v>
      </c>
      <c r="Q156" s="63">
        <f>E156-E34</f>
        <v>49</v>
      </c>
      <c r="R156" s="64">
        <f>I156-I34</f>
        <v>0.82200000000000006</v>
      </c>
      <c r="S156" s="64">
        <f>(R156/I34)*100</f>
        <v>21.78060413354531</v>
      </c>
      <c r="T156" s="64">
        <f t="shared" si="43"/>
        <v>4.4450212517439409</v>
      </c>
      <c r="U156" s="65">
        <f>O156-O34</f>
        <v>1.8424856417375377</v>
      </c>
      <c r="V156" s="65">
        <f>(U156/O34)*100</f>
        <v>21.727362398772389</v>
      </c>
      <c r="W156" s="66">
        <f>1000*(U156/Q156)/O34</f>
        <v>4.4341555915862019</v>
      </c>
      <c r="X156" s="66">
        <f>1000*(U156/Q156)/P34</f>
        <v>2.4295243128876391</v>
      </c>
      <c r="Y156" s="67">
        <f>W156-T156</f>
        <v>-1.0865660157739043E-2</v>
      </c>
    </row>
    <row r="157" spans="1:25">
      <c r="A157" s="54">
        <v>249</v>
      </c>
      <c r="B157" s="55" t="s">
        <v>45</v>
      </c>
      <c r="C157" s="55" t="s">
        <v>50</v>
      </c>
      <c r="D157" s="55" t="s">
        <v>38</v>
      </c>
      <c r="E157" s="56">
        <v>43026</v>
      </c>
      <c r="F157" s="57">
        <v>24.9</v>
      </c>
      <c r="G157" s="57">
        <v>31.5</v>
      </c>
      <c r="H157" s="57">
        <v>17.521999999999998</v>
      </c>
      <c r="I157" s="58">
        <v>2.5750000000000002</v>
      </c>
      <c r="J157" s="58"/>
      <c r="K157" s="59">
        <f t="shared" si="36"/>
        <v>997.10069892065189</v>
      </c>
      <c r="L157" s="60">
        <f t="shared" si="37"/>
        <v>0.75937868713470669</v>
      </c>
      <c r="M157" s="61">
        <f t="shared" si="38"/>
        <v>-4.2033455460000002E-3</v>
      </c>
      <c r="N157" s="62">
        <f t="shared" si="39"/>
        <v>1020.7573998518337</v>
      </c>
      <c r="O157" s="63">
        <f t="shared" si="40"/>
        <v>5.7833906575940954</v>
      </c>
      <c r="P157" s="63">
        <f t="shared" si="41"/>
        <v>8.8825000000000003</v>
      </c>
      <c r="Q157" s="63">
        <f>E157-E35</f>
        <v>49</v>
      </c>
      <c r="R157" s="64">
        <f>I157-I35</f>
        <v>0.48600000000000021</v>
      </c>
      <c r="S157" s="64">
        <f>(R157/I35)*100</f>
        <v>23.264719961704174</v>
      </c>
      <c r="T157" s="64">
        <f t="shared" si="43"/>
        <v>4.7479020330008517</v>
      </c>
      <c r="U157" s="65">
        <f>O157-O35</f>
        <v>1.0885568824846859</v>
      </c>
      <c r="V157" s="65">
        <f>(U157/O35)*100</f>
        <v>23.186271008270527</v>
      </c>
      <c r="W157" s="66">
        <f>1000*(U157/Q157)/O35</f>
        <v>4.7318920425041897</v>
      </c>
      <c r="X157" s="66">
        <f>1000*(U157/Q157)/P35</f>
        <v>3.5776546551767647</v>
      </c>
      <c r="Y157" s="67">
        <f>W157-T157</f>
        <v>-1.6009990496661963E-2</v>
      </c>
    </row>
    <row r="158" spans="1:25">
      <c r="A158" s="54">
        <v>164</v>
      </c>
      <c r="B158" s="55" t="s">
        <v>46</v>
      </c>
      <c r="C158" s="55" t="s">
        <v>50</v>
      </c>
      <c r="D158" s="55" t="s">
        <v>38</v>
      </c>
      <c r="E158" s="56">
        <v>43026</v>
      </c>
      <c r="F158" s="57">
        <v>24.9</v>
      </c>
      <c r="G158" s="57">
        <v>31.5</v>
      </c>
      <c r="H158" s="57">
        <v>17.521999999999998</v>
      </c>
      <c r="I158" s="58">
        <v>1.7969999999999999</v>
      </c>
      <c r="J158" s="58"/>
      <c r="K158" s="59">
        <f t="shared" si="36"/>
        <v>997.10069892065189</v>
      </c>
      <c r="L158" s="60">
        <f t="shared" si="37"/>
        <v>0.75937868713470669</v>
      </c>
      <c r="M158" s="61">
        <f t="shared" si="38"/>
        <v>-4.2033455460000002E-3</v>
      </c>
      <c r="N158" s="62">
        <f t="shared" si="39"/>
        <v>1020.7573998518337</v>
      </c>
      <c r="O158" s="63">
        <f t="shared" si="40"/>
        <v>4.0360205870666368</v>
      </c>
      <c r="P158" s="63">
        <f t="shared" si="41"/>
        <v>4.6034999999999995</v>
      </c>
      <c r="Q158" s="63">
        <f>E158-E36</f>
        <v>49</v>
      </c>
      <c r="R158" s="64">
        <f>I158-I36</f>
        <v>0.33999999999999986</v>
      </c>
      <c r="S158" s="64">
        <f>(R158/I36)*100</f>
        <v>23.335621139327376</v>
      </c>
      <c r="T158" s="64">
        <f t="shared" si="43"/>
        <v>4.7623716610872195</v>
      </c>
      <c r="U158" s="65">
        <f>O158-O36</f>
        <v>0.76136248310093624</v>
      </c>
      <c r="V158" s="65">
        <f>(U158/O36)*100</f>
        <v>23.250136622779198</v>
      </c>
      <c r="W158" s="66">
        <f>1000*(U158/Q158)/O36</f>
        <v>4.7449258413835098</v>
      </c>
      <c r="X158" s="66">
        <f>1000*(U158/Q158)/P36</f>
        <v>5.6842911502479527</v>
      </c>
      <c r="Y158" s="67">
        <f>W158-T158</f>
        <v>-1.7445819703709731E-2</v>
      </c>
    </row>
    <row r="159" spans="1:25">
      <c r="A159" s="54">
        <v>170</v>
      </c>
      <c r="B159" s="55" t="s">
        <v>46</v>
      </c>
      <c r="C159" s="55" t="s">
        <v>50</v>
      </c>
      <c r="D159" s="55" t="s">
        <v>38</v>
      </c>
      <c r="E159" s="56">
        <v>43026</v>
      </c>
      <c r="F159" s="57">
        <v>24.9</v>
      </c>
      <c r="G159" s="57">
        <v>31.5</v>
      </c>
      <c r="H159" s="57">
        <v>17.521999999999998</v>
      </c>
      <c r="I159" s="58">
        <v>3.9169999999999998</v>
      </c>
      <c r="J159" s="58"/>
      <c r="K159" s="59">
        <f t="shared" si="36"/>
        <v>997.10069892065189</v>
      </c>
      <c r="L159" s="60">
        <f t="shared" si="37"/>
        <v>0.75937868713470669</v>
      </c>
      <c r="M159" s="61">
        <f t="shared" si="38"/>
        <v>-4.2033455460000002E-3</v>
      </c>
      <c r="N159" s="62">
        <f t="shared" si="39"/>
        <v>1020.7573998518337</v>
      </c>
      <c r="O159" s="63">
        <f t="shared" si="40"/>
        <v>8.7974917304062412</v>
      </c>
      <c r="P159" s="63">
        <f t="shared" si="41"/>
        <v>16.263499999999997</v>
      </c>
      <c r="Q159" s="63">
        <f>E159-E37</f>
        <v>49</v>
      </c>
      <c r="R159" s="64">
        <f>I159-I37</f>
        <v>0.62999999999999989</v>
      </c>
      <c r="S159" s="64">
        <f>(R159/I37)*100</f>
        <v>19.166413142683293</v>
      </c>
      <c r="T159" s="64">
        <f t="shared" si="43"/>
        <v>3.9115128862618969</v>
      </c>
      <c r="U159" s="65">
        <f>O159-O37</f>
        <v>1.4118904042017473</v>
      </c>
      <c r="V159" s="65">
        <f>(U159/O37)*100</f>
        <v>19.116796884124891</v>
      </c>
      <c r="W159" s="66">
        <f>1000*(U159/Q159)/O37</f>
        <v>3.9013871192091614</v>
      </c>
      <c r="X159" s="66">
        <f>1000*(U159/Q159)/P37</f>
        <v>2.2513646037948445</v>
      </c>
      <c r="Y159" s="67">
        <f>W159-T159</f>
        <v>-1.012576705273549E-2</v>
      </c>
    </row>
    <row r="160" spans="1:25">
      <c r="A160" s="54">
        <v>262</v>
      </c>
      <c r="B160" s="55" t="s">
        <v>46</v>
      </c>
      <c r="C160" s="55" t="s">
        <v>50</v>
      </c>
      <c r="D160" s="55" t="s">
        <v>38</v>
      </c>
      <c r="E160" s="56">
        <v>43026</v>
      </c>
      <c r="F160" s="57">
        <v>24.9</v>
      </c>
      <c r="G160" s="57">
        <v>31.5</v>
      </c>
      <c r="H160" s="57">
        <v>17.521999999999998</v>
      </c>
      <c r="I160" s="58">
        <v>4.0880000000000001</v>
      </c>
      <c r="J160" s="58"/>
      <c r="K160" s="59">
        <f t="shared" si="36"/>
        <v>997.10069892065189</v>
      </c>
      <c r="L160" s="60">
        <f t="shared" si="37"/>
        <v>0.75937868713470669</v>
      </c>
      <c r="M160" s="61">
        <f t="shared" si="38"/>
        <v>-4.2033455460000002E-3</v>
      </c>
      <c r="N160" s="62">
        <f t="shared" si="39"/>
        <v>1020.7573998518337</v>
      </c>
      <c r="O160" s="63">
        <f t="shared" si="40"/>
        <v>9.1815537896095769</v>
      </c>
      <c r="P160" s="63">
        <f t="shared" si="41"/>
        <v>17.204000000000001</v>
      </c>
      <c r="Q160" s="63">
        <f>E160-E38</f>
        <v>49</v>
      </c>
      <c r="R160" s="64">
        <f>I160-I38</f>
        <v>0.379</v>
      </c>
      <c r="S160" s="64">
        <f>(R160/I38)*100</f>
        <v>10.218387705581019</v>
      </c>
      <c r="T160" s="64">
        <f t="shared" si="43"/>
        <v>2.0853852460369424</v>
      </c>
      <c r="U160" s="65">
        <f>O160-O38</f>
        <v>0.84609909852203913</v>
      </c>
      <c r="V160" s="65">
        <f>(U160/O38)*100</f>
        <v>10.150605214454684</v>
      </c>
      <c r="W160" s="66">
        <f>1000*(U160/Q160)/O38</f>
        <v>2.0715520845825881</v>
      </c>
      <c r="X160" s="66">
        <f>1000*(U160/Q160)/P38</f>
        <v>1.1420568498472903</v>
      </c>
      <c r="Y160" s="67">
        <f>W160-T160</f>
        <v>-1.3833161454354315E-2</v>
      </c>
    </row>
    <row r="161" spans="1:25">
      <c r="A161" s="54">
        <v>268</v>
      </c>
      <c r="B161" s="55" t="s">
        <v>46</v>
      </c>
      <c r="C161" s="55" t="s">
        <v>50</v>
      </c>
      <c r="D161" s="55" t="s">
        <v>38</v>
      </c>
      <c r="E161" s="56">
        <v>43026</v>
      </c>
      <c r="F161" s="57">
        <v>24.9</v>
      </c>
      <c r="G161" s="57">
        <v>31.5</v>
      </c>
      <c r="H161" s="57">
        <v>17.521999999999998</v>
      </c>
      <c r="I161" s="58">
        <v>8.6530000000000005</v>
      </c>
      <c r="J161" s="58"/>
      <c r="K161" s="59">
        <f t="shared" si="36"/>
        <v>997.10069892065189</v>
      </c>
      <c r="L161" s="60">
        <f t="shared" si="37"/>
        <v>0.75937868713470669</v>
      </c>
      <c r="M161" s="61">
        <f t="shared" si="38"/>
        <v>-4.2033455460000002E-3</v>
      </c>
      <c r="N161" s="62">
        <f t="shared" si="39"/>
        <v>1020.7573998518337</v>
      </c>
      <c r="O161" s="63">
        <f t="shared" si="40"/>
        <v>19.434438586470566</v>
      </c>
      <c r="P161" s="63">
        <f t="shared" si="41"/>
        <v>42.311500000000002</v>
      </c>
      <c r="Q161" s="63">
        <f>E161-E39</f>
        <v>49</v>
      </c>
      <c r="R161" s="64">
        <f>I161-I39</f>
        <v>1.1860000000000008</v>
      </c>
      <c r="S161" s="64">
        <f>(R161/I39)*100</f>
        <v>15.883219499129513</v>
      </c>
      <c r="T161" s="64">
        <f t="shared" si="43"/>
        <v>3.2414733671692888</v>
      </c>
      <c r="U161" s="65">
        <f>O161-O39</f>
        <v>2.6534086111805593</v>
      </c>
      <c r="V161" s="65">
        <f>(U161/O39)*100</f>
        <v>15.811953229853543</v>
      </c>
      <c r="W161" s="66">
        <f>1000*(U161/Q161)/O39</f>
        <v>3.2269292305823556</v>
      </c>
      <c r="X161" s="66">
        <f>1000*(U161/Q161)/P39</f>
        <v>1.5130892925532511</v>
      </c>
      <c r="Y161" s="67">
        <f>W161-T161</f>
        <v>-1.454413658693321E-2</v>
      </c>
    </row>
    <row r="162" spans="1:25">
      <c r="A162" s="54">
        <v>274</v>
      </c>
      <c r="B162" s="55" t="s">
        <v>46</v>
      </c>
      <c r="C162" s="55" t="s">
        <v>50</v>
      </c>
      <c r="D162" s="55" t="s">
        <v>38</v>
      </c>
      <c r="E162" s="56">
        <v>43026</v>
      </c>
      <c r="F162" s="57">
        <v>24.9</v>
      </c>
      <c r="G162" s="57">
        <v>31.5</v>
      </c>
      <c r="H162" s="57">
        <v>17.521999999999998</v>
      </c>
      <c r="I162" s="58">
        <v>1.8879999999999999</v>
      </c>
      <c r="J162" s="58"/>
      <c r="K162" s="59">
        <f t="shared" si="36"/>
        <v>997.10069892065189</v>
      </c>
      <c r="L162" s="60">
        <f t="shared" si="37"/>
        <v>0.75937868713470669</v>
      </c>
      <c r="M162" s="61">
        <f t="shared" si="38"/>
        <v>-4.2033455460000002E-3</v>
      </c>
      <c r="N162" s="62">
        <f t="shared" si="39"/>
        <v>1020.7573998518337</v>
      </c>
      <c r="O162" s="63">
        <f t="shared" si="40"/>
        <v>4.2404044899175348</v>
      </c>
      <c r="P162" s="63">
        <f t="shared" si="41"/>
        <v>5.1040000000000001</v>
      </c>
      <c r="Q162" s="63">
        <f>E162-E40</f>
        <v>49</v>
      </c>
      <c r="R162" s="64">
        <f>I162-I40</f>
        <v>0.46099999999999985</v>
      </c>
      <c r="S162" s="64">
        <f>(R162/I40)*100</f>
        <v>32.305536089698656</v>
      </c>
      <c r="T162" s="64">
        <f t="shared" si="43"/>
        <v>6.5929665489180937</v>
      </c>
      <c r="U162" s="65">
        <f>O162-O40</f>
        <v>1.0354946129709899</v>
      </c>
      <c r="V162" s="65">
        <f>(U162/O40)*100</f>
        <v>32.309632804949572</v>
      </c>
      <c r="W162" s="66">
        <f>1000*(U162/Q162)/O40</f>
        <v>6.5938026132550149</v>
      </c>
      <c r="X162" s="66">
        <f>1000*(U162/Q162)/P40</f>
        <v>8.2275815152255927</v>
      </c>
      <c r="Y162" s="67">
        <f>W162-T162</f>
        <v>8.3606433692118287E-4</v>
      </c>
    </row>
    <row r="163" spans="1:25">
      <c r="A163" s="54">
        <v>106</v>
      </c>
      <c r="B163" s="55" t="s">
        <v>48</v>
      </c>
      <c r="C163" s="55" t="s">
        <v>50</v>
      </c>
      <c r="D163" s="55" t="s">
        <v>38</v>
      </c>
      <c r="E163" s="56">
        <v>43026</v>
      </c>
      <c r="F163" s="57">
        <v>24.9</v>
      </c>
      <c r="G163" s="57">
        <v>31.5</v>
      </c>
      <c r="H163" s="57">
        <v>17.521999999999998</v>
      </c>
      <c r="I163" s="58">
        <v>2.86</v>
      </c>
      <c r="J163" s="58"/>
      <c r="K163" s="59">
        <f t="shared" si="36"/>
        <v>997.10069892065189</v>
      </c>
      <c r="L163" s="60">
        <f t="shared" si="37"/>
        <v>0.75937868713470669</v>
      </c>
      <c r="M163" s="61">
        <f t="shared" si="38"/>
        <v>-4.2033455460000002E-3</v>
      </c>
      <c r="N163" s="62">
        <f t="shared" si="39"/>
        <v>1020.7573998518337</v>
      </c>
      <c r="O163" s="63">
        <f t="shared" si="40"/>
        <v>6.4234940895996555</v>
      </c>
      <c r="P163" s="63">
        <f t="shared" si="41"/>
        <v>10.45</v>
      </c>
      <c r="Q163" s="63">
        <f>E163-E41</f>
        <v>49</v>
      </c>
      <c r="R163" s="64">
        <f>I163-I41</f>
        <v>0.69300000000000006</v>
      </c>
      <c r="S163" s="64">
        <f>(R163/I41)*100</f>
        <v>31.979695431472088</v>
      </c>
      <c r="T163" s="64">
        <f t="shared" si="43"/>
        <v>6.5264684554024672</v>
      </c>
      <c r="U163" s="65">
        <f>O163-O41</f>
        <v>1.5545079003743698</v>
      </c>
      <c r="V163" s="65">
        <f>(U163/O41)*100</f>
        <v>31.926726426424938</v>
      </c>
      <c r="W163" s="66">
        <f>1000*(U163/Q163)/O41</f>
        <v>6.5156584543724358</v>
      </c>
      <c r="X163" s="66">
        <f>1000*(U163/Q163)/P41</f>
        <v>4.7788884579420614</v>
      </c>
      <c r="Y163" s="67">
        <f>W163-T163</f>
        <v>-1.081000103003138E-2</v>
      </c>
    </row>
    <row r="164" spans="1:25">
      <c r="A164" s="54">
        <v>206</v>
      </c>
      <c r="B164" s="55" t="s">
        <v>48</v>
      </c>
      <c r="C164" s="55" t="s">
        <v>50</v>
      </c>
      <c r="D164" s="55" t="s">
        <v>38</v>
      </c>
      <c r="E164" s="56">
        <v>43026</v>
      </c>
      <c r="F164" s="57">
        <v>24.9</v>
      </c>
      <c r="G164" s="57">
        <v>31.5</v>
      </c>
      <c r="H164" s="57">
        <v>17.521999999999998</v>
      </c>
      <c r="I164" s="58">
        <v>2.0259999999999998</v>
      </c>
      <c r="J164" s="58"/>
      <c r="K164" s="59">
        <f t="shared" si="36"/>
        <v>997.10069892065189</v>
      </c>
      <c r="L164" s="60">
        <f t="shared" si="37"/>
        <v>0.75937868713470669</v>
      </c>
      <c r="M164" s="61">
        <f t="shared" si="38"/>
        <v>-4.2033455460000002E-3</v>
      </c>
      <c r="N164" s="62">
        <f t="shared" si="39"/>
        <v>1020.7573998518337</v>
      </c>
      <c r="O164" s="63">
        <f t="shared" si="40"/>
        <v>4.5503493096254894</v>
      </c>
      <c r="P164" s="63">
        <f t="shared" si="41"/>
        <v>5.8629999999999987</v>
      </c>
      <c r="Q164" s="63">
        <f>E164-E42</f>
        <v>49</v>
      </c>
      <c r="R164" s="64">
        <f>I164-I42</f>
        <v>0.4049999999999998</v>
      </c>
      <c r="S164" s="64">
        <f>(R164/I42)*100</f>
        <v>24.984577421344838</v>
      </c>
      <c r="T164" s="64">
        <f t="shared" si="43"/>
        <v>5.0988933512948647</v>
      </c>
      <c r="U164" s="65">
        <f>O164-O42</f>
        <v>0.90675912690311256</v>
      </c>
      <c r="V164" s="65">
        <f>(U164/O42)*100</f>
        <v>24.88641920276584</v>
      </c>
      <c r="W164" s="66">
        <f>1000*(U164/Q164)/O42</f>
        <v>5.0788610617889471</v>
      </c>
      <c r="X164" s="66">
        <f>1000*(U164/Q164)/P42</f>
        <v>5.0901631973993</v>
      </c>
      <c r="Y164" s="67">
        <f>W164-T164</f>
        <v>-2.0032289505917511E-2</v>
      </c>
    </row>
    <row r="165" spans="1:25">
      <c r="A165" s="54">
        <v>144</v>
      </c>
      <c r="B165" s="55" t="s">
        <v>49</v>
      </c>
      <c r="C165" s="55" t="s">
        <v>50</v>
      </c>
      <c r="D165" s="55" t="s">
        <v>38</v>
      </c>
      <c r="E165" s="56">
        <v>43026</v>
      </c>
      <c r="F165" s="57">
        <v>24.9</v>
      </c>
      <c r="G165" s="57">
        <v>31.5</v>
      </c>
      <c r="H165" s="57">
        <v>17.521999999999998</v>
      </c>
      <c r="I165" s="58">
        <v>4.149</v>
      </c>
      <c r="J165" s="58"/>
      <c r="K165" s="59">
        <f t="shared" si="36"/>
        <v>997.10069892065189</v>
      </c>
      <c r="L165" s="60">
        <f t="shared" si="37"/>
        <v>0.75937868713470669</v>
      </c>
      <c r="M165" s="61">
        <f t="shared" si="38"/>
        <v>-4.2033455460000002E-3</v>
      </c>
      <c r="N165" s="62">
        <f t="shared" si="39"/>
        <v>1020.7573998518337</v>
      </c>
      <c r="O165" s="63">
        <f t="shared" si="40"/>
        <v>9.3185583838283108</v>
      </c>
      <c r="P165" s="63">
        <f t="shared" si="41"/>
        <v>17.5395</v>
      </c>
      <c r="Q165" s="63">
        <f>E165-E43</f>
        <v>49</v>
      </c>
      <c r="R165" s="64" t="s">
        <v>40</v>
      </c>
      <c r="S165" s="64" t="s">
        <v>40</v>
      </c>
      <c r="T165" s="64" t="s">
        <v>40</v>
      </c>
      <c r="U165" s="65" t="s">
        <v>40</v>
      </c>
      <c r="V165" s="65" t="s">
        <v>40</v>
      </c>
      <c r="W165" s="65" t="s">
        <v>40</v>
      </c>
      <c r="X165" s="65" t="s">
        <v>40</v>
      </c>
      <c r="Y165" s="67" t="e">
        <f>W165-T165</f>
        <v>#VALUE!</v>
      </c>
    </row>
    <row r="166" spans="1:25">
      <c r="A166" s="54">
        <v>178</v>
      </c>
      <c r="B166" s="55" t="s">
        <v>43</v>
      </c>
      <c r="C166" s="55" t="s">
        <v>55</v>
      </c>
      <c r="D166" s="55" t="s">
        <v>38</v>
      </c>
      <c r="E166" s="56">
        <v>43026</v>
      </c>
      <c r="F166" s="57">
        <v>24.6</v>
      </c>
      <c r="G166" s="57">
        <v>31.5</v>
      </c>
      <c r="H166" s="57">
        <v>17.518999999999998</v>
      </c>
      <c r="I166" s="58">
        <v>4.6139999999999999</v>
      </c>
      <c r="J166" s="58"/>
      <c r="K166" s="59">
        <f t="shared" si="36"/>
        <v>997.17686985458295</v>
      </c>
      <c r="L166" s="60">
        <f t="shared" si="37"/>
        <v>0.75982754904178806</v>
      </c>
      <c r="M166" s="61">
        <f t="shared" si="38"/>
        <v>-4.2094557359999996E-3</v>
      </c>
      <c r="N166" s="62">
        <f t="shared" si="39"/>
        <v>1020.8466296951136</v>
      </c>
      <c r="O166" s="63">
        <f t="shared" si="40"/>
        <v>10.364066495679728</v>
      </c>
      <c r="P166" s="63">
        <f t="shared" si="41"/>
        <v>20.096999999999998</v>
      </c>
      <c r="Q166" s="63">
        <f>E166-E44</f>
        <v>49</v>
      </c>
      <c r="R166" s="64">
        <f>I166-I44</f>
        <v>0.70900000000000007</v>
      </c>
      <c r="S166" s="64">
        <f>(R166/I44)*100</f>
        <v>18.156209987195908</v>
      </c>
      <c r="T166" s="64">
        <f t="shared" si="43"/>
        <v>3.705348976978756</v>
      </c>
      <c r="U166" s="65">
        <f>O166-O44</f>
        <v>1.5898732559996098</v>
      </c>
      <c r="V166" s="65">
        <f>(U166/O44)*100</f>
        <v>18.119879658104864</v>
      </c>
      <c r="W166" s="66">
        <f>1000*(U166/Q166)/O44</f>
        <v>3.6979346241030338</v>
      </c>
      <c r="X166" s="66">
        <f>1000*(U166/Q166)/P44</f>
        <v>2.0031728957915655</v>
      </c>
      <c r="Y166" s="67">
        <f>W166-T166</f>
        <v>-7.4143528757222299E-3</v>
      </c>
    </row>
    <row r="167" spans="1:25">
      <c r="A167" s="54">
        <v>184</v>
      </c>
      <c r="B167" s="55" t="s">
        <v>43</v>
      </c>
      <c r="C167" s="55" t="s">
        <v>55</v>
      </c>
      <c r="D167" s="55" t="s">
        <v>38</v>
      </c>
      <c r="E167" s="56">
        <v>43026</v>
      </c>
      <c r="F167" s="57">
        <v>24.6</v>
      </c>
      <c r="G167" s="57">
        <v>31.5</v>
      </c>
      <c r="H167" s="57">
        <v>17.518999999999998</v>
      </c>
      <c r="I167" s="58">
        <v>2.613</v>
      </c>
      <c r="J167" s="58"/>
      <c r="K167" s="59">
        <f t="shared" si="36"/>
        <v>997.17686985458295</v>
      </c>
      <c r="L167" s="60">
        <f t="shared" si="37"/>
        <v>0.75982754904178806</v>
      </c>
      <c r="M167" s="61">
        <f t="shared" si="38"/>
        <v>-4.2094557359999996E-3</v>
      </c>
      <c r="N167" s="62">
        <f t="shared" si="39"/>
        <v>1020.8466296951136</v>
      </c>
      <c r="O167" s="63">
        <f t="shared" si="40"/>
        <v>5.8693770596469719</v>
      </c>
      <c r="P167" s="63">
        <f t="shared" si="41"/>
        <v>9.0914999999999999</v>
      </c>
      <c r="Q167" s="63">
        <f>E167-E45</f>
        <v>49</v>
      </c>
      <c r="R167" s="64">
        <f>I167-I45</f>
        <v>0.18999999999999995</v>
      </c>
      <c r="S167" s="64">
        <f>(R167/I45)*100</f>
        <v>7.8415187783739144</v>
      </c>
      <c r="T167" s="64">
        <f t="shared" si="43"/>
        <v>1.6003099547701867</v>
      </c>
      <c r="U167" s="65">
        <f>O167-O45</f>
        <v>0.42561044898162503</v>
      </c>
      <c r="V167" s="65">
        <f>(U167/O45)*100</f>
        <v>7.8183081572192199</v>
      </c>
      <c r="W167" s="66">
        <f>1000*(U167/Q167)/O45</f>
        <v>1.5955730933100447</v>
      </c>
      <c r="X167" s="66">
        <f>1000*(U167/Q167)/P45</f>
        <v>1.0794665420042562</v>
      </c>
      <c r="Y167" s="67">
        <f>W167-T167</f>
        <v>-4.7368614601419612E-3</v>
      </c>
    </row>
    <row r="168" spans="1:25">
      <c r="A168" s="54">
        <v>276</v>
      </c>
      <c r="B168" s="55" t="s">
        <v>43</v>
      </c>
      <c r="C168" s="55" t="s">
        <v>55</v>
      </c>
      <c r="D168" s="55" t="s">
        <v>38</v>
      </c>
      <c r="E168" s="56">
        <v>43026</v>
      </c>
      <c r="F168" s="57">
        <v>24.6</v>
      </c>
      <c r="G168" s="57">
        <v>31.5</v>
      </c>
      <c r="H168" s="57">
        <v>17.518999999999998</v>
      </c>
      <c r="I168" s="58">
        <v>3.9079999999999999</v>
      </c>
      <c r="J168" s="58"/>
      <c r="K168" s="59">
        <f t="shared" si="36"/>
        <v>997.17686985458295</v>
      </c>
      <c r="L168" s="60">
        <f t="shared" si="37"/>
        <v>0.75982754904178806</v>
      </c>
      <c r="M168" s="61">
        <f t="shared" si="38"/>
        <v>-4.2094557359999996E-3</v>
      </c>
      <c r="N168" s="62">
        <f t="shared" si="39"/>
        <v>1020.8466296951136</v>
      </c>
      <c r="O168" s="63">
        <f t="shared" si="40"/>
        <v>8.7782340409875097</v>
      </c>
      <c r="P168" s="63">
        <f t="shared" si="41"/>
        <v>16.213999999999999</v>
      </c>
      <c r="Q168" s="63">
        <f>E168-E46</f>
        <v>49</v>
      </c>
      <c r="R168" s="64">
        <f>I168-I46</f>
        <v>0.39900000000000002</v>
      </c>
      <c r="S168" s="64">
        <f>(R168/I46)*100</f>
        <v>11.370760900541466</v>
      </c>
      <c r="T168" s="64">
        <f t="shared" si="43"/>
        <v>2.3205634490900948</v>
      </c>
      <c r="U168" s="65">
        <f>O168-O46</f>
        <v>0.89734493222407252</v>
      </c>
      <c r="V168" s="65">
        <f>(U168/O46)*100</f>
        <v>11.386341310477743</v>
      </c>
      <c r="W168" s="66">
        <f>1000*(U168/Q168)/O46</f>
        <v>2.3237431245872946</v>
      </c>
      <c r="X168" s="66">
        <f>1000*(U168/Q168)/P46</f>
        <v>1.3062635530599473</v>
      </c>
      <c r="Y168" s="67">
        <f>W168-T168</f>
        <v>3.1796754971997743E-3</v>
      </c>
    </row>
    <row r="169" spans="1:25">
      <c r="A169" s="54">
        <v>283</v>
      </c>
      <c r="B169" s="55" t="s">
        <v>43</v>
      </c>
      <c r="C169" s="55" t="s">
        <v>55</v>
      </c>
      <c r="D169" s="55" t="s">
        <v>38</v>
      </c>
      <c r="E169" s="56">
        <v>43026</v>
      </c>
      <c r="F169" s="57">
        <v>24.6</v>
      </c>
      <c r="G169" s="57">
        <v>31.5</v>
      </c>
      <c r="H169" s="57">
        <v>17.518999999999998</v>
      </c>
      <c r="I169" s="58">
        <v>4.1849999999999996</v>
      </c>
      <c r="J169" s="58"/>
      <c r="K169" s="59">
        <f t="shared" si="36"/>
        <v>997.17686985458295</v>
      </c>
      <c r="L169" s="60">
        <f t="shared" si="37"/>
        <v>0.75982754904178806</v>
      </c>
      <c r="M169" s="61">
        <f t="shared" si="38"/>
        <v>-4.2094557359999996E-3</v>
      </c>
      <c r="N169" s="62">
        <f t="shared" si="39"/>
        <v>1020.8466296951136</v>
      </c>
      <c r="O169" s="63">
        <f t="shared" si="40"/>
        <v>9.400437426185448</v>
      </c>
      <c r="P169" s="63">
        <f t="shared" si="41"/>
        <v>17.737499999999997</v>
      </c>
      <c r="Q169" s="63">
        <f>E169-E47</f>
        <v>49</v>
      </c>
      <c r="R169" s="64">
        <f>I169-I47</f>
        <v>0.58099999999999952</v>
      </c>
      <c r="S169" s="64">
        <f>(R169/I47)*100</f>
        <v>16.120976692563804</v>
      </c>
      <c r="T169" s="64">
        <f t="shared" si="43"/>
        <v>3.2899952433803685</v>
      </c>
      <c r="U169" s="65">
        <f>O169-O47</f>
        <v>1.3061871132805098</v>
      </c>
      <c r="V169" s="65">
        <f>(U169/O47)*100</f>
        <v>16.137221642355332</v>
      </c>
      <c r="W169" s="66">
        <f>1000*(U169/Q169)/O47</f>
        <v>3.2933105392561903</v>
      </c>
      <c r="X169" s="66">
        <f>1000*(U169/Q169)/P47</f>
        <v>1.8330958508367179</v>
      </c>
      <c r="Y169" s="67">
        <f>W169-T169</f>
        <v>3.3152958758217999E-3</v>
      </c>
    </row>
    <row r="170" spans="1:25">
      <c r="A170" s="54">
        <v>289</v>
      </c>
      <c r="B170" s="55" t="s">
        <v>43</v>
      </c>
      <c r="C170" s="55" t="s">
        <v>55</v>
      </c>
      <c r="D170" s="55" t="s">
        <v>38</v>
      </c>
      <c r="E170" s="56">
        <v>43026</v>
      </c>
      <c r="F170" s="57">
        <v>24.6</v>
      </c>
      <c r="G170" s="57">
        <v>31.5</v>
      </c>
      <c r="H170" s="57">
        <v>17.518999999999998</v>
      </c>
      <c r="I170" s="58">
        <v>4.109</v>
      </c>
      <c r="J170" s="58"/>
      <c r="K170" s="59">
        <f t="shared" si="36"/>
        <v>997.17686985458295</v>
      </c>
      <c r="L170" s="60">
        <f t="shared" si="37"/>
        <v>0.75982754904178806</v>
      </c>
      <c r="M170" s="61">
        <f t="shared" si="38"/>
        <v>-4.2094557359999996E-3</v>
      </c>
      <c r="N170" s="62">
        <f t="shared" si="39"/>
        <v>1020.8466296951136</v>
      </c>
      <c r="O170" s="63">
        <f t="shared" si="40"/>
        <v>9.2297245840372781</v>
      </c>
      <c r="P170" s="63">
        <f t="shared" si="41"/>
        <v>17.319499999999998</v>
      </c>
      <c r="Q170" s="63">
        <f>E170-E48</f>
        <v>49</v>
      </c>
      <c r="R170" s="64">
        <f>I170-I48</f>
        <v>0.55100000000000016</v>
      </c>
      <c r="S170" s="64">
        <f>(R170/I48)*100</f>
        <v>15.486228218100063</v>
      </c>
      <c r="T170" s="64">
        <f t="shared" si="43"/>
        <v>3.1604547383877675</v>
      </c>
      <c r="U170" s="65">
        <f>O170-O48</f>
        <v>1.2387860120850664</v>
      </c>
      <c r="V170" s="65">
        <f>(U170/O48)*100</f>
        <v>15.502384368629016</v>
      </c>
      <c r="W170" s="66">
        <f>1000*(U170/Q170)/O48</f>
        <v>3.1637519119651056</v>
      </c>
      <c r="X170" s="66">
        <f>1000*(U170/Q170)/P48</f>
        <v>1.7692873668842832</v>
      </c>
      <c r="Y170" s="67">
        <f>W170-T170</f>
        <v>3.2971735773381639E-3</v>
      </c>
    </row>
    <row r="171" spans="1:25">
      <c r="A171" s="54">
        <v>118</v>
      </c>
      <c r="B171" s="55" t="s">
        <v>44</v>
      </c>
      <c r="C171" s="55" t="s">
        <v>55</v>
      </c>
      <c r="D171" s="55" t="s">
        <v>38</v>
      </c>
      <c r="E171" s="56">
        <v>43026</v>
      </c>
      <c r="F171" s="57">
        <v>24.6</v>
      </c>
      <c r="G171" s="57">
        <v>31.5</v>
      </c>
      <c r="H171" s="57">
        <v>17.518999999999998</v>
      </c>
      <c r="I171" s="58">
        <v>4.3330000000000002</v>
      </c>
      <c r="J171" s="58"/>
      <c r="K171" s="59">
        <f t="shared" si="36"/>
        <v>997.17686985458295</v>
      </c>
      <c r="L171" s="60">
        <f t="shared" si="37"/>
        <v>0.75982754904178806</v>
      </c>
      <c r="M171" s="61">
        <f t="shared" si="38"/>
        <v>-4.2094557359999996E-3</v>
      </c>
      <c r="N171" s="62">
        <f t="shared" si="39"/>
        <v>1020.8466296951136</v>
      </c>
      <c r="O171" s="63">
        <f t="shared" si="40"/>
        <v>9.7328782240529392</v>
      </c>
      <c r="P171" s="63">
        <f t="shared" si="41"/>
        <v>18.551500000000001</v>
      </c>
      <c r="Q171" s="63">
        <f>E171-E49</f>
        <v>49</v>
      </c>
      <c r="R171" s="64">
        <f>I171-I49</f>
        <v>0.54500000000000037</v>
      </c>
      <c r="S171" s="64">
        <f>(R171/I49)*100</f>
        <v>14.387539598732852</v>
      </c>
      <c r="T171" s="64">
        <f t="shared" si="43"/>
        <v>2.9362325711699699</v>
      </c>
      <c r="U171" s="65">
        <f>O171-O49</f>
        <v>1.2229663950472514</v>
      </c>
      <c r="V171" s="65">
        <f>(U171/O49)*100</f>
        <v>14.37108185867238</v>
      </c>
      <c r="W171" s="66">
        <f>1000*(U171/Q171)/O49</f>
        <v>2.9328738487086494</v>
      </c>
      <c r="X171" s="66">
        <f>1000*(U171/Q171)/P49</f>
        <v>1.6046353258394737</v>
      </c>
      <c r="Y171" s="67">
        <f>W171-T171</f>
        <v>-3.358722461320518E-3</v>
      </c>
    </row>
    <row r="172" spans="1:25">
      <c r="A172" s="54">
        <v>124</v>
      </c>
      <c r="B172" s="55" t="s">
        <v>44</v>
      </c>
      <c r="C172" s="55" t="s">
        <v>55</v>
      </c>
      <c r="D172" s="55" t="s">
        <v>38</v>
      </c>
      <c r="E172" s="56">
        <v>43026</v>
      </c>
      <c r="F172" s="57">
        <v>24.6</v>
      </c>
      <c r="G172" s="57">
        <v>31.5</v>
      </c>
      <c r="H172" s="57">
        <v>17.518999999999998</v>
      </c>
      <c r="I172" s="58">
        <v>3.3940000000000001</v>
      </c>
      <c r="J172" s="58"/>
      <c r="K172" s="59">
        <f t="shared" si="36"/>
        <v>997.17686985458295</v>
      </c>
      <c r="L172" s="60">
        <f t="shared" si="37"/>
        <v>0.75982754904178806</v>
      </c>
      <c r="M172" s="61">
        <f t="shared" si="38"/>
        <v>-4.2094557359999996E-3</v>
      </c>
      <c r="N172" s="62">
        <f t="shared" si="39"/>
        <v>1020.8466296951136</v>
      </c>
      <c r="O172" s="63">
        <f t="shared" si="40"/>
        <v>7.6236761348801467</v>
      </c>
      <c r="P172" s="63">
        <f t="shared" si="41"/>
        <v>13.387</v>
      </c>
      <c r="Q172" s="63">
        <f>E172-E50</f>
        <v>49</v>
      </c>
      <c r="R172" s="64">
        <f>I172-I50</f>
        <v>0.41400000000000015</v>
      </c>
      <c r="S172" s="64">
        <f>(R172/I50)*100</f>
        <v>13.892617449664435</v>
      </c>
      <c r="T172" s="64">
        <f t="shared" si="43"/>
        <v>2.8352280509519252</v>
      </c>
      <c r="U172" s="65">
        <f>O172-O50</f>
        <v>0.92897253128010693</v>
      </c>
      <c r="V172" s="65">
        <f>(U172/O50)*100</f>
        <v>13.876230917535423</v>
      </c>
      <c r="W172" s="66">
        <f>1000*(U172/Q172)/O50</f>
        <v>2.8318838607215153</v>
      </c>
      <c r="X172" s="66">
        <f>1000*(U172/Q172)/P50</f>
        <v>1.7064467225336744</v>
      </c>
      <c r="Y172" s="67">
        <f>W172-T172</f>
        <v>-3.3441902304098825E-3</v>
      </c>
    </row>
    <row r="173" spans="1:25">
      <c r="A173" s="54">
        <v>216</v>
      </c>
      <c r="B173" s="55" t="s">
        <v>44</v>
      </c>
      <c r="C173" s="55" t="s">
        <v>55</v>
      </c>
      <c r="D173" s="55" t="s">
        <v>38</v>
      </c>
      <c r="E173" s="56">
        <v>43026</v>
      </c>
      <c r="F173" s="57">
        <v>24.6</v>
      </c>
      <c r="G173" s="57">
        <v>31.5</v>
      </c>
      <c r="H173" s="57">
        <v>17.518999999999998</v>
      </c>
      <c r="I173" s="58">
        <v>3.7639999999999998</v>
      </c>
      <c r="J173" s="58"/>
      <c r="K173" s="59">
        <f t="shared" si="36"/>
        <v>997.17686985458295</v>
      </c>
      <c r="L173" s="60">
        <f t="shared" si="37"/>
        <v>0.75982754904178806</v>
      </c>
      <c r="M173" s="61">
        <f t="shared" si="38"/>
        <v>-4.2094557359999996E-3</v>
      </c>
      <c r="N173" s="62">
        <f t="shared" si="39"/>
        <v>1020.8466296951136</v>
      </c>
      <c r="O173" s="63">
        <f t="shared" si="40"/>
        <v>8.4547781295488704</v>
      </c>
      <c r="P173" s="63">
        <f t="shared" si="41"/>
        <v>15.421999999999997</v>
      </c>
      <c r="Q173" s="63">
        <f>E173-E51</f>
        <v>49</v>
      </c>
      <c r="R173" s="64">
        <f>I173-I51</f>
        <v>0.52699999999999969</v>
      </c>
      <c r="S173" s="64">
        <f>(R173/I51)*100</f>
        <v>16.280506641952417</v>
      </c>
      <c r="T173" s="64">
        <f t="shared" si="43"/>
        <v>3.3225523759086562</v>
      </c>
      <c r="U173" s="65">
        <f>O173-O51</f>
        <v>1.1788364753401508</v>
      </c>
      <c r="V173" s="65">
        <f>(U173/O51)*100</f>
        <v>16.201840687634718</v>
      </c>
      <c r="W173" s="66">
        <f>1000*(U173/Q173)/O51</f>
        <v>3.306498099517289</v>
      </c>
      <c r="X173" s="66">
        <f>1000*(U173/Q173)/P51</f>
        <v>1.9210194635557005</v>
      </c>
      <c r="Y173" s="67">
        <f>W173-T173</f>
        <v>-1.6054276391367139E-2</v>
      </c>
    </row>
    <row r="174" spans="1:25">
      <c r="A174" s="54">
        <v>222</v>
      </c>
      <c r="B174" s="55" t="s">
        <v>44</v>
      </c>
      <c r="C174" s="55" t="s">
        <v>55</v>
      </c>
      <c r="D174" s="55" t="s">
        <v>38</v>
      </c>
      <c r="E174" s="56">
        <v>43026</v>
      </c>
      <c r="F174" s="57">
        <v>24.6</v>
      </c>
      <c r="G174" s="57">
        <v>31.5</v>
      </c>
      <c r="H174" s="57">
        <v>17.518999999999998</v>
      </c>
      <c r="I174" s="58">
        <v>1.925</v>
      </c>
      <c r="J174" s="58"/>
      <c r="K174" s="59">
        <f t="shared" si="36"/>
        <v>997.17686985458295</v>
      </c>
      <c r="L174" s="60">
        <f t="shared" si="37"/>
        <v>0.75982754904178806</v>
      </c>
      <c r="M174" s="61">
        <f t="shared" si="38"/>
        <v>-4.2094557359999996E-3</v>
      </c>
      <c r="N174" s="62">
        <f t="shared" si="39"/>
        <v>1020.8466296951136</v>
      </c>
      <c r="O174" s="63">
        <f t="shared" si="40"/>
        <v>4.3239765938845851</v>
      </c>
      <c r="P174" s="63">
        <f t="shared" si="41"/>
        <v>5.3075000000000001</v>
      </c>
      <c r="Q174" s="63">
        <f>E174-E52</f>
        <v>49</v>
      </c>
      <c r="R174" s="64">
        <f>I174-I52</f>
        <v>0.16700000000000004</v>
      </c>
      <c r="S174" s="64">
        <f>(R174/I52)*100</f>
        <v>9.4994311717861226</v>
      </c>
      <c r="T174" s="64">
        <f t="shared" si="43"/>
        <v>1.9386594228134943</v>
      </c>
      <c r="U174" s="65">
        <f>O174-O52</f>
        <v>0.37266980626691382</v>
      </c>
      <c r="V174" s="65">
        <f>(U174/O52)*100</f>
        <v>9.4315583754407619</v>
      </c>
      <c r="W174" s="66">
        <f>1000*(U174/Q174)/O52</f>
        <v>1.9248078317226047</v>
      </c>
      <c r="X174" s="66">
        <f>1000*(U174/Q174)/P52</f>
        <v>1.7328562885270402</v>
      </c>
      <c r="Y174" s="67">
        <f>W174-T174</f>
        <v>-1.3851591090889626E-2</v>
      </c>
    </row>
    <row r="175" spans="1:25">
      <c r="A175" s="54">
        <v>228</v>
      </c>
      <c r="B175" s="55" t="s">
        <v>44</v>
      </c>
      <c r="C175" s="55" t="s">
        <v>55</v>
      </c>
      <c r="D175" s="55" t="s">
        <v>38</v>
      </c>
      <c r="E175" s="56">
        <v>43026</v>
      </c>
      <c r="F175" s="57">
        <v>24.6</v>
      </c>
      <c r="G175" s="57">
        <v>31.5</v>
      </c>
      <c r="H175" s="57">
        <v>17.518999999999998</v>
      </c>
      <c r="I175" s="58">
        <v>2.7290000000000001</v>
      </c>
      <c r="J175" s="58"/>
      <c r="K175" s="59">
        <f t="shared" si="36"/>
        <v>997.17686985458295</v>
      </c>
      <c r="L175" s="60">
        <f t="shared" si="37"/>
        <v>0.75982754904178806</v>
      </c>
      <c r="M175" s="61">
        <f t="shared" si="38"/>
        <v>-4.2094557359999996E-3</v>
      </c>
      <c r="N175" s="62">
        <f t="shared" si="39"/>
        <v>1020.8466296951136</v>
      </c>
      <c r="O175" s="63">
        <f t="shared" si="40"/>
        <v>6.1299387660836535</v>
      </c>
      <c r="P175" s="63">
        <f t="shared" si="41"/>
        <v>9.7295000000000016</v>
      </c>
      <c r="Q175" s="63">
        <f>E175-E53</f>
        <v>49</v>
      </c>
      <c r="R175" s="64">
        <f>I175-I53</f>
        <v>0.31800000000000006</v>
      </c>
      <c r="S175" s="64">
        <f>(R175/I53)*100</f>
        <v>13.189547905433432</v>
      </c>
      <c r="T175" s="64">
        <f t="shared" si="43"/>
        <v>2.6917444704966189</v>
      </c>
      <c r="U175" s="65">
        <f>O175-O53</f>
        <v>0.7109395254999189</v>
      </c>
      <c r="V175" s="65">
        <f>(U175/O53)*100</f>
        <v>13.119387804589108</v>
      </c>
      <c r="W175" s="66">
        <f>1000*(U175/Q175)/O53</f>
        <v>2.6774260825692058</v>
      </c>
      <c r="X175" s="66">
        <f>1000*(U175/Q175)/P53</f>
        <v>1.8180527420790189</v>
      </c>
      <c r="Y175" s="67">
        <f>W175-T175</f>
        <v>-1.4318387927413134E-2</v>
      </c>
    </row>
    <row r="176" spans="1:25">
      <c r="A176" s="54">
        <v>151</v>
      </c>
      <c r="B176" s="55" t="s">
        <v>45</v>
      </c>
      <c r="C176" s="55" t="s">
        <v>55</v>
      </c>
      <c r="D176" s="55" t="s">
        <v>38</v>
      </c>
      <c r="E176" s="56">
        <v>43026</v>
      </c>
      <c r="F176" s="57">
        <v>24.6</v>
      </c>
      <c r="G176" s="57">
        <v>31.5</v>
      </c>
      <c r="H176" s="57">
        <v>17.518999999999998</v>
      </c>
      <c r="I176" s="58">
        <v>1.52</v>
      </c>
      <c r="J176" s="58"/>
      <c r="K176" s="59">
        <f t="shared" si="36"/>
        <v>997.17686985458295</v>
      </c>
      <c r="L176" s="60">
        <f t="shared" si="37"/>
        <v>0.75982754904178806</v>
      </c>
      <c r="M176" s="61">
        <f t="shared" si="38"/>
        <v>-4.2094557359999996E-3</v>
      </c>
      <c r="N176" s="62">
        <f t="shared" si="39"/>
        <v>1020.8466296951136</v>
      </c>
      <c r="O176" s="63">
        <f t="shared" si="40"/>
        <v>3.4142568429634128</v>
      </c>
      <c r="P176" s="63">
        <f t="shared" si="41"/>
        <v>3.0799999999999992</v>
      </c>
      <c r="Q176" s="63">
        <f>E176-E54</f>
        <v>49</v>
      </c>
      <c r="R176" s="64">
        <f>I176-I54</f>
        <v>0.18900000000000006</v>
      </c>
      <c r="S176" s="64">
        <f>(R176/I54)*100</f>
        <v>14.199849737039823</v>
      </c>
      <c r="T176" s="64">
        <f t="shared" si="43"/>
        <v>2.8979285177632295</v>
      </c>
      <c r="U176" s="65">
        <f>O176-O54</f>
        <v>0.42355399967113971</v>
      </c>
      <c r="V176" s="65">
        <f>(U176/O54)*100</f>
        <v>14.162356538400728</v>
      </c>
      <c r="W176" s="66">
        <f>1000*(U176/Q176)/O54</f>
        <v>2.8902768445715772</v>
      </c>
      <c r="X176" s="66">
        <f>1000*(U176/Q176)/P54</f>
        <v>4.2361966071855113</v>
      </c>
      <c r="Y176" s="67">
        <f>W176-T176</f>
        <v>-7.6516731916522751E-3</v>
      </c>
    </row>
    <row r="177" spans="1:25">
      <c r="A177" s="54">
        <v>159</v>
      </c>
      <c r="B177" s="55" t="s">
        <v>45</v>
      </c>
      <c r="C177" s="55" t="s">
        <v>55</v>
      </c>
      <c r="D177" s="55" t="s">
        <v>38</v>
      </c>
      <c r="E177" s="56">
        <v>43026</v>
      </c>
      <c r="F177" s="57">
        <v>24.6</v>
      </c>
      <c r="G177" s="57">
        <v>31.5</v>
      </c>
      <c r="H177" s="57">
        <v>17.518999999999998</v>
      </c>
      <c r="I177" s="58">
        <v>3.8010000000000002</v>
      </c>
      <c r="J177" s="58"/>
      <c r="K177" s="59">
        <f t="shared" si="36"/>
        <v>997.17686985458295</v>
      </c>
      <c r="L177" s="60">
        <f t="shared" si="37"/>
        <v>0.75982754904178806</v>
      </c>
      <c r="M177" s="61">
        <f t="shared" si="38"/>
        <v>-4.2094557359999996E-3</v>
      </c>
      <c r="N177" s="62">
        <f t="shared" si="39"/>
        <v>1020.8466296951136</v>
      </c>
      <c r="O177" s="63">
        <f t="shared" si="40"/>
        <v>8.537888329015745</v>
      </c>
      <c r="P177" s="63">
        <f t="shared" si="41"/>
        <v>15.625499999999999</v>
      </c>
      <c r="Q177" s="63">
        <f>E177-E55</f>
        <v>49</v>
      </c>
      <c r="R177" s="64">
        <f>I177-I55</f>
        <v>0.72700000000000031</v>
      </c>
      <c r="S177" s="64">
        <f>(R177/I55)*100</f>
        <v>23.649967469095653</v>
      </c>
      <c r="T177" s="64">
        <f t="shared" si="43"/>
        <v>4.8265239732848269</v>
      </c>
      <c r="U177" s="65">
        <f>O177-O55</f>
        <v>1.6307354061904649</v>
      </c>
      <c r="V177" s="65">
        <f>(U177/O55)*100</f>
        <v>23.609371681949586</v>
      </c>
      <c r="W177" s="66">
        <f>1000*(U177/Q177)/O55</f>
        <v>4.8182391187652218</v>
      </c>
      <c r="X177" s="66">
        <f>1000*(U177/Q177)/P55</f>
        <v>2.8623303011998198</v>
      </c>
      <c r="Y177" s="67">
        <f>W177-T177</f>
        <v>-8.2848545196050338E-3</v>
      </c>
    </row>
    <row r="178" spans="1:25">
      <c r="A178" s="54">
        <v>250</v>
      </c>
      <c r="B178" s="55" t="s">
        <v>45</v>
      </c>
      <c r="C178" s="55" t="s">
        <v>55</v>
      </c>
      <c r="D178" s="55" t="s">
        <v>38</v>
      </c>
      <c r="E178" s="56">
        <v>43026</v>
      </c>
      <c r="F178" s="57">
        <v>24.6</v>
      </c>
      <c r="G178" s="57">
        <v>31.5</v>
      </c>
      <c r="H178" s="57">
        <v>17.518999999999998</v>
      </c>
      <c r="I178" s="58">
        <v>3.7629999999999999</v>
      </c>
      <c r="J178" s="58"/>
      <c r="K178" s="59">
        <f t="shared" si="36"/>
        <v>997.17686985458295</v>
      </c>
      <c r="L178" s="60">
        <f t="shared" si="37"/>
        <v>0.75982754904178806</v>
      </c>
      <c r="M178" s="61">
        <f t="shared" si="38"/>
        <v>-4.2094557359999996E-3</v>
      </c>
      <c r="N178" s="62">
        <f t="shared" ref="N178:N232" si="44" xml:space="preserve"> K178 + (L178*G178) + M178*G178^(3/2) + 0.00048314*G178^2</f>
        <v>1020.8466296951136</v>
      </c>
      <c r="O178" s="63">
        <f t="shared" ref="O178:O232" si="45">I178*(1/     (1-   (0.001*N178/1.84)))</f>
        <v>8.4525319079416583</v>
      </c>
      <c r="P178" s="63">
        <f t="shared" si="41"/>
        <v>15.416499999999999</v>
      </c>
      <c r="Q178" s="63">
        <f>E178-E56</f>
        <v>49</v>
      </c>
      <c r="R178" s="64">
        <f>I178-I56</f>
        <v>0.84299999999999997</v>
      </c>
      <c r="S178" s="64">
        <f>(R178/I56)*100</f>
        <v>28.869863013698634</v>
      </c>
      <c r="T178" s="64">
        <f t="shared" si="43"/>
        <v>5.8918087783058439</v>
      </c>
      <c r="U178" s="65">
        <f>O178-O56</f>
        <v>1.8901026962042353</v>
      </c>
      <c r="V178" s="65">
        <f>(U178/O56)*100</f>
        <v>28.801875574118764</v>
      </c>
      <c r="W178" s="66">
        <f>1000*(U178/Q178)/O56</f>
        <v>5.8779337906364821</v>
      </c>
      <c r="X178" s="66">
        <f>1000*(U178/Q178)/P56</f>
        <v>3.5782490178414972</v>
      </c>
      <c r="Y178" s="67">
        <f>W178-T178</f>
        <v>-1.3874987669361794E-2</v>
      </c>
    </row>
    <row r="179" spans="1:25">
      <c r="A179" s="54">
        <v>165</v>
      </c>
      <c r="B179" s="55" t="s">
        <v>46</v>
      </c>
      <c r="C179" s="55" t="s">
        <v>55</v>
      </c>
      <c r="D179" s="55" t="s">
        <v>38</v>
      </c>
      <c r="E179" s="56">
        <v>43026</v>
      </c>
      <c r="F179" s="57">
        <v>24.6</v>
      </c>
      <c r="G179" s="57">
        <v>31.5</v>
      </c>
      <c r="H179" s="57">
        <v>17.518999999999998</v>
      </c>
      <c r="I179" s="58">
        <v>5.3620000000000001</v>
      </c>
      <c r="J179" s="58"/>
      <c r="K179" s="59">
        <f t="shared" ref="K179:K233" si="46">1000*(1-(F179+288.9414)/(508929.2*(F179+68.12963))*(F179-3.9863)^2)</f>
        <v>997.17686985458295</v>
      </c>
      <c r="L179" s="60">
        <f t="shared" ref="L179:L233" si="47" xml:space="preserve"> 0.824493 - 0.0040899*F179 + 0.000076438*F179^2 -0.00000082467*F179^3 + 0.0000000053675*F179^4</f>
        <v>0.75982754904178806</v>
      </c>
      <c r="M179" s="61">
        <f t="shared" ref="M179:M233" si="48" xml:space="preserve"> -0.005724 + 0.00010227*F179 - 0.0000016546*F179^2</f>
        <v>-4.2094557359999996E-3</v>
      </c>
      <c r="N179" s="62">
        <f t="shared" si="44"/>
        <v>1020.8466296951136</v>
      </c>
      <c r="O179" s="63">
        <f t="shared" si="45"/>
        <v>12.044240257874881</v>
      </c>
      <c r="P179" s="63">
        <f t="shared" si="41"/>
        <v>24.210999999999999</v>
      </c>
      <c r="Q179" s="63">
        <f>E179-E57</f>
        <v>49</v>
      </c>
      <c r="R179" s="64">
        <f>I179-I57</f>
        <v>0.98000000000000043</v>
      </c>
      <c r="S179" s="64">
        <f>(R179/I57)*100</f>
        <v>22.364217252396177</v>
      </c>
      <c r="T179" s="64">
        <f t="shared" si="43"/>
        <v>4.5641259698767707</v>
      </c>
      <c r="U179" s="65">
        <f>O179-O57</f>
        <v>2.1955430639299962</v>
      </c>
      <c r="V179" s="65">
        <f>(U179/O57)*100</f>
        <v>22.292725836670524</v>
      </c>
      <c r="W179" s="66">
        <f>1000*(U179/Q179)/O57</f>
        <v>4.5495358850348007</v>
      </c>
      <c r="X179" s="66">
        <f>1000*(U179/Q179)/P57</f>
        <v>2.3806918497791725</v>
      </c>
      <c r="Y179" s="67">
        <f>W179-T179</f>
        <v>-1.4590084841969997E-2</v>
      </c>
    </row>
    <row r="180" spans="1:25">
      <c r="A180" s="54">
        <v>171</v>
      </c>
      <c r="B180" s="55" t="s">
        <v>46</v>
      </c>
      <c r="C180" s="55" t="s">
        <v>55</v>
      </c>
      <c r="D180" s="55" t="s">
        <v>38</v>
      </c>
      <c r="E180" s="56">
        <v>43026</v>
      </c>
      <c r="F180" s="57">
        <v>24.6</v>
      </c>
      <c r="G180" s="57">
        <v>31.5</v>
      </c>
      <c r="H180" s="57">
        <v>17.518999999999998</v>
      </c>
      <c r="I180" s="58">
        <v>1.851</v>
      </c>
      <c r="J180" s="58"/>
      <c r="K180" s="59">
        <f t="shared" si="46"/>
        <v>997.17686985458295</v>
      </c>
      <c r="L180" s="60">
        <f t="shared" si="47"/>
        <v>0.75982754904178806</v>
      </c>
      <c r="M180" s="61">
        <f t="shared" si="48"/>
        <v>-4.2094557359999996E-3</v>
      </c>
      <c r="N180" s="62">
        <f t="shared" si="44"/>
        <v>1020.8466296951136</v>
      </c>
      <c r="O180" s="63">
        <f t="shared" si="45"/>
        <v>4.1577561949508395</v>
      </c>
      <c r="P180" s="63">
        <f t="shared" si="41"/>
        <v>4.9005000000000001</v>
      </c>
      <c r="Q180" s="63">
        <f>E180-E58</f>
        <v>49</v>
      </c>
      <c r="R180" s="64">
        <f>I180-I58</f>
        <v>0.30099999999999993</v>
      </c>
      <c r="S180" s="64">
        <f>(R180/I58)*100</f>
        <v>19.419354838709673</v>
      </c>
      <c r="T180" s="64">
        <f t="shared" si="43"/>
        <v>3.9631336405529951</v>
      </c>
      <c r="U180" s="65">
        <f>O180-O58</f>
        <v>0.67504184885501761</v>
      </c>
      <c r="V180" s="65">
        <f>(U180/O58)*100</f>
        <v>19.382636121499608</v>
      </c>
      <c r="W180" s="66">
        <f>1000*(U180/Q180)/O58</f>
        <v>3.9556400247958377</v>
      </c>
      <c r="X180" s="66">
        <f>1000*(U180/Q180)/P58</f>
        <v>4.2454127156694286</v>
      </c>
      <c r="Y180" s="67">
        <f>W180-T180</f>
        <v>-7.4936157571574569E-3</v>
      </c>
    </row>
    <row r="181" spans="1:25">
      <c r="A181" s="54">
        <v>263</v>
      </c>
      <c r="B181" s="55" t="s">
        <v>46</v>
      </c>
      <c r="C181" s="55" t="s">
        <v>55</v>
      </c>
      <c r="D181" s="55" t="s">
        <v>38</v>
      </c>
      <c r="E181" s="56">
        <v>43026</v>
      </c>
      <c r="F181" s="57">
        <v>24.6</v>
      </c>
      <c r="G181" s="57">
        <v>31.5</v>
      </c>
      <c r="H181" s="57">
        <v>17.518999999999998</v>
      </c>
      <c r="I181" s="58">
        <v>1.08</v>
      </c>
      <c r="J181" s="58"/>
      <c r="K181" s="59">
        <f t="shared" si="46"/>
        <v>997.17686985458295</v>
      </c>
      <c r="L181" s="60">
        <f t="shared" si="47"/>
        <v>0.75982754904178806</v>
      </c>
      <c r="M181" s="61">
        <f t="shared" si="48"/>
        <v>-4.2094557359999996E-3</v>
      </c>
      <c r="N181" s="62">
        <f t="shared" si="44"/>
        <v>1020.8466296951136</v>
      </c>
      <c r="O181" s="63">
        <f t="shared" si="45"/>
        <v>2.4259193357897932</v>
      </c>
      <c r="P181" s="63">
        <f t="shared" si="41"/>
        <v>0.66000000000000014</v>
      </c>
      <c r="Q181" s="63">
        <f>E181-E59</f>
        <v>49</v>
      </c>
      <c r="R181" s="64">
        <f>I181-I59</f>
        <v>0.2430000000000001</v>
      </c>
      <c r="S181" s="64">
        <f>(R181/I59)*100</f>
        <v>29.032258064516142</v>
      </c>
      <c r="T181" s="64">
        <f t="shared" si="43"/>
        <v>5.9249506254114577</v>
      </c>
      <c r="U181" s="65">
        <f>O181-O59</f>
        <v>0.54487981666327179</v>
      </c>
      <c r="V181" s="65">
        <f>(U181/O59)*100</f>
        <v>28.966952109347066</v>
      </c>
      <c r="W181" s="66">
        <f>1000*(U181/Q181)/O59</f>
        <v>5.9116228794585846</v>
      </c>
      <c r="X181" s="66">
        <f>1000*(U181/Q181)/P59</f>
        <v>-16.437540662873769</v>
      </c>
      <c r="Y181" s="67">
        <f>W181-T181</f>
        <v>-1.3327745952873116E-2</v>
      </c>
    </row>
    <row r="182" spans="1:25">
      <c r="A182" s="54">
        <v>269</v>
      </c>
      <c r="B182" s="55" t="s">
        <v>46</v>
      </c>
      <c r="C182" s="55" t="s">
        <v>55</v>
      </c>
      <c r="D182" s="55" t="s">
        <v>38</v>
      </c>
      <c r="E182" s="56">
        <v>43026</v>
      </c>
      <c r="F182" s="57">
        <v>24.6</v>
      </c>
      <c r="G182" s="57">
        <v>31.5</v>
      </c>
      <c r="H182" s="57">
        <v>17.518999999999998</v>
      </c>
      <c r="I182" s="58">
        <v>4.875</v>
      </c>
      <c r="J182" s="58"/>
      <c r="K182" s="59">
        <f t="shared" si="46"/>
        <v>997.17686985458295</v>
      </c>
      <c r="L182" s="60">
        <f t="shared" si="47"/>
        <v>0.75982754904178806</v>
      </c>
      <c r="M182" s="61">
        <f t="shared" si="48"/>
        <v>-4.2094557359999996E-3</v>
      </c>
      <c r="N182" s="62">
        <f t="shared" si="44"/>
        <v>1020.8466296951136</v>
      </c>
      <c r="O182" s="63">
        <f t="shared" si="45"/>
        <v>10.95033033516226</v>
      </c>
      <c r="P182" s="63">
        <f t="shared" si="41"/>
        <v>21.532499999999999</v>
      </c>
      <c r="Q182" s="63">
        <f>E182-E60</f>
        <v>49</v>
      </c>
      <c r="R182" s="64">
        <f>I182-I60</f>
        <v>0.69200000000000017</v>
      </c>
      <c r="S182" s="64">
        <f>(R182/I60)*100</f>
        <v>16.543150848673204</v>
      </c>
      <c r="T182" s="64">
        <f t="shared" si="43"/>
        <v>3.3761532344231036</v>
      </c>
      <c r="U182" s="65">
        <f>O182-O60</f>
        <v>1.5496274576159763</v>
      </c>
      <c r="V182" s="65">
        <f>(U182/O60)*100</f>
        <v>16.484165894842654</v>
      </c>
      <c r="W182" s="66">
        <f>1000*(U182/Q182)/O60</f>
        <v>3.3641154887433986</v>
      </c>
      <c r="X182" s="66">
        <f>1000*(U182/Q182)/P60</f>
        <v>1.7840549547529456</v>
      </c>
      <c r="Y182" s="67">
        <f>W182-T182</f>
        <v>-1.2037745679704948E-2</v>
      </c>
    </row>
    <row r="183" spans="1:25">
      <c r="A183" s="54">
        <v>101</v>
      </c>
      <c r="B183" s="55" t="s">
        <v>48</v>
      </c>
      <c r="C183" s="55" t="s">
        <v>55</v>
      </c>
      <c r="D183" s="55" t="s">
        <v>38</v>
      </c>
      <c r="E183" s="56">
        <v>43026</v>
      </c>
      <c r="F183" s="57">
        <v>24.6</v>
      </c>
      <c r="G183" s="57">
        <v>31.5</v>
      </c>
      <c r="H183" s="57">
        <v>17.518999999999998</v>
      </c>
      <c r="I183" s="58">
        <v>3.4180000000000001</v>
      </c>
      <c r="J183" s="58"/>
      <c r="K183" s="59">
        <f t="shared" si="46"/>
        <v>997.17686985458295</v>
      </c>
      <c r="L183" s="60">
        <f t="shared" si="47"/>
        <v>0.75982754904178806</v>
      </c>
      <c r="M183" s="61">
        <f t="shared" si="48"/>
        <v>-4.2094557359999996E-3</v>
      </c>
      <c r="N183" s="62">
        <f t="shared" si="44"/>
        <v>1020.8466296951136</v>
      </c>
      <c r="O183" s="63">
        <f t="shared" si="45"/>
        <v>7.6775854534532533</v>
      </c>
      <c r="P183" s="63">
        <f t="shared" si="41"/>
        <v>13.518999999999998</v>
      </c>
      <c r="Q183" s="63">
        <f>E183-E61</f>
        <v>49</v>
      </c>
      <c r="R183" s="64">
        <f>I183-I61</f>
        <v>0.62800000000000011</v>
      </c>
      <c r="S183" s="64">
        <f>(R183/I61)*100</f>
        <v>22.508960573476706</v>
      </c>
      <c r="T183" s="64">
        <f t="shared" si="43"/>
        <v>4.5936654231585123</v>
      </c>
      <c r="U183" s="65">
        <f>O183-O61</f>
        <v>1.4087938208097146</v>
      </c>
      <c r="V183" s="65">
        <f>(U183/O61)*100</f>
        <v>22.473132038297287</v>
      </c>
      <c r="W183" s="66">
        <f>1000*(U183/Q183)/O61</f>
        <v>4.5863534772035273</v>
      </c>
      <c r="X183" s="66">
        <f>1000*(U183/Q183)/P61</f>
        <v>2.856522036983514</v>
      </c>
      <c r="Y183" s="67">
        <f>W183-T183</f>
        <v>-7.3119459549850774E-3</v>
      </c>
    </row>
    <row r="184" spans="1:25">
      <c r="A184" s="54">
        <v>107</v>
      </c>
      <c r="B184" s="55" t="s">
        <v>48</v>
      </c>
      <c r="C184" s="55" t="s">
        <v>55</v>
      </c>
      <c r="D184" s="55" t="s">
        <v>38</v>
      </c>
      <c r="E184" s="56">
        <v>43026</v>
      </c>
      <c r="F184" s="57">
        <v>24.6</v>
      </c>
      <c r="G184" s="57">
        <v>31.5</v>
      </c>
      <c r="H184" s="57">
        <v>17.518999999999998</v>
      </c>
      <c r="I184" s="58">
        <v>2.9689999999999999</v>
      </c>
      <c r="J184" s="58"/>
      <c r="K184" s="59">
        <f t="shared" si="46"/>
        <v>997.17686985458295</v>
      </c>
      <c r="L184" s="60">
        <f t="shared" si="47"/>
        <v>0.75982754904178806</v>
      </c>
      <c r="M184" s="61">
        <f t="shared" si="48"/>
        <v>-4.2094557359999996E-3</v>
      </c>
      <c r="N184" s="62">
        <f t="shared" si="44"/>
        <v>1020.8466296951136</v>
      </c>
      <c r="O184" s="63">
        <f t="shared" si="45"/>
        <v>6.6690319518147181</v>
      </c>
      <c r="P184" s="63">
        <f t="shared" si="41"/>
        <v>11.049499999999998</v>
      </c>
      <c r="Q184" s="63">
        <f>E184-E62</f>
        <v>49</v>
      </c>
      <c r="R184" s="64">
        <f>I184-I62</f>
        <v>0.36399999999999988</v>
      </c>
      <c r="S184" s="64">
        <f>(R184/I62)*100</f>
        <v>13.973128598848364</v>
      </c>
      <c r="T184" s="64">
        <f t="shared" si="43"/>
        <v>2.8516588977241559</v>
      </c>
      <c r="U184" s="65">
        <f>O184-O62</f>
        <v>0.81591288262603801</v>
      </c>
      <c r="V184" s="65">
        <f>(U184/O62)*100</f>
        <v>13.939796422749595</v>
      </c>
      <c r="W184" s="66">
        <f>1000*(U184/Q184)/O62</f>
        <v>2.8448564128060396</v>
      </c>
      <c r="X184" s="66">
        <f>1000*(U184/Q184)/P62</f>
        <v>1.8404292145784731</v>
      </c>
      <c r="Y184" s="67">
        <f>W184-T184</f>
        <v>-6.8024849181163027E-3</v>
      </c>
    </row>
    <row r="185" spans="1:25">
      <c r="A185" s="54">
        <v>300</v>
      </c>
      <c r="B185" s="55" t="s">
        <v>48</v>
      </c>
      <c r="C185" s="55" t="s">
        <v>55</v>
      </c>
      <c r="D185" s="55" t="s">
        <v>38</v>
      </c>
      <c r="E185" s="56">
        <v>43026</v>
      </c>
      <c r="F185" s="57">
        <v>24.6</v>
      </c>
      <c r="G185" s="57">
        <v>31.5</v>
      </c>
      <c r="H185" s="57">
        <v>17.518999999999998</v>
      </c>
      <c r="I185" s="58">
        <v>0.97</v>
      </c>
      <c r="J185" s="58"/>
      <c r="K185" s="59">
        <f t="shared" si="46"/>
        <v>997.17686985458295</v>
      </c>
      <c r="L185" s="60">
        <f t="shared" si="47"/>
        <v>0.75982754904178806</v>
      </c>
      <c r="M185" s="61">
        <f t="shared" si="48"/>
        <v>-4.2094557359999996E-3</v>
      </c>
      <c r="N185" s="62">
        <f t="shared" si="44"/>
        <v>1020.8466296951136</v>
      </c>
      <c r="O185" s="63">
        <f t="shared" si="45"/>
        <v>2.1788349589963882</v>
      </c>
      <c r="P185" s="63">
        <f t="shared" si="41"/>
        <v>5.4999999999999716E-2</v>
      </c>
      <c r="Q185" s="63">
        <f>E185-E63</f>
        <v>49</v>
      </c>
      <c r="R185" s="64">
        <f>I185-I63</f>
        <v>9.7999999999999976E-2</v>
      </c>
      <c r="S185" s="64">
        <f>(R185/I63)*100</f>
        <v>11.238532110091741</v>
      </c>
      <c r="T185" s="64">
        <f t="shared" si="43"/>
        <v>2.2935779816513757</v>
      </c>
      <c r="U185" s="65">
        <f>O185-O63</f>
        <v>0.22040369571861174</v>
      </c>
      <c r="V185" s="65">
        <f>(U185/O63)*100</f>
        <v>11.254094021647084</v>
      </c>
      <c r="W185" s="66">
        <f>1000*(U185/Q185)/O63</f>
        <v>2.2967538819687929</v>
      </c>
      <c r="X185" s="66">
        <f>1000*(U185/Q185)/P63</f>
        <v>-9.2934599307898349</v>
      </c>
      <c r="Y185" s="67">
        <f>W185-T185</f>
        <v>3.1759003174172129E-3</v>
      </c>
    </row>
    <row r="186" spans="1:25">
      <c r="A186" s="54">
        <v>145</v>
      </c>
      <c r="B186" s="55" t="s">
        <v>49</v>
      </c>
      <c r="C186" s="55" t="s">
        <v>55</v>
      </c>
      <c r="D186" s="55" t="s">
        <v>38</v>
      </c>
      <c r="E186" s="56">
        <v>43026</v>
      </c>
      <c r="F186" s="57">
        <v>24.6</v>
      </c>
      <c r="G186" s="57">
        <v>31.5</v>
      </c>
      <c r="H186" s="57">
        <v>17.518999999999998</v>
      </c>
      <c r="I186" s="58">
        <v>1.5880000000000001</v>
      </c>
      <c r="J186" s="58"/>
      <c r="K186" s="59">
        <f t="shared" si="46"/>
        <v>997.17686985458295</v>
      </c>
      <c r="L186" s="60">
        <f t="shared" si="47"/>
        <v>0.75982754904178806</v>
      </c>
      <c r="M186" s="61">
        <f t="shared" si="48"/>
        <v>-4.2094557359999996E-3</v>
      </c>
      <c r="N186" s="62">
        <f t="shared" si="44"/>
        <v>1020.8466296951136</v>
      </c>
      <c r="O186" s="63">
        <f t="shared" si="45"/>
        <v>3.5669999122538814</v>
      </c>
      <c r="P186" s="63">
        <f t="shared" si="41"/>
        <v>3.4539999999999997</v>
      </c>
      <c r="Q186" s="63">
        <f>E186-E64</f>
        <v>49</v>
      </c>
      <c r="R186" s="64" t="s">
        <v>40</v>
      </c>
      <c r="S186" s="64" t="s">
        <v>40</v>
      </c>
      <c r="T186" s="64" t="s">
        <v>40</v>
      </c>
      <c r="U186" s="65" t="s">
        <v>40</v>
      </c>
      <c r="V186" s="65" t="s">
        <v>40</v>
      </c>
      <c r="W186" s="65" t="s">
        <v>40</v>
      </c>
      <c r="X186" s="65" t="s">
        <v>40</v>
      </c>
      <c r="Y186" s="67" t="e">
        <f>W186-T186</f>
        <v>#VALUE!</v>
      </c>
    </row>
    <row r="187" spans="1:25">
      <c r="A187" s="54">
        <v>179</v>
      </c>
      <c r="B187" s="55" t="s">
        <v>43</v>
      </c>
      <c r="C187" s="55" t="s">
        <v>37</v>
      </c>
      <c r="D187" s="55" t="s">
        <v>58</v>
      </c>
      <c r="E187" s="56">
        <v>43026</v>
      </c>
      <c r="F187" s="57">
        <v>24.1</v>
      </c>
      <c r="G187" s="57">
        <v>31.5</v>
      </c>
      <c r="H187" s="57">
        <v>17.521000000000001</v>
      </c>
      <c r="I187" s="58">
        <v>4.2460000000000004</v>
      </c>
      <c r="J187" s="58"/>
      <c r="K187" s="59">
        <f t="shared" si="46"/>
        <v>997.301901019105</v>
      </c>
      <c r="L187" s="60">
        <f t="shared" si="47"/>
        <v>0.76058970296154682</v>
      </c>
      <c r="M187" s="61">
        <f t="shared" si="48"/>
        <v>-4.2203012260000001E-3</v>
      </c>
      <c r="N187" s="62">
        <f t="shared" si="44"/>
        <v>1020.9937512980159</v>
      </c>
      <c r="O187" s="63">
        <f t="shared" si="45"/>
        <v>9.539170198496036</v>
      </c>
      <c r="P187" s="63">
        <f t="shared" si="41"/>
        <v>18.073</v>
      </c>
      <c r="Q187" s="63">
        <f>E187-E65</f>
        <v>49</v>
      </c>
      <c r="R187" s="64">
        <f>I187-I65</f>
        <v>0.67100000000000026</v>
      </c>
      <c r="S187" s="64">
        <f>(R187/I65)*100</f>
        <v>18.769230769230777</v>
      </c>
      <c r="T187" s="64">
        <f t="shared" si="43"/>
        <v>3.8304552590266892</v>
      </c>
      <c r="U187" s="65">
        <f>O187-O65</f>
        <v>1.5071992397141063</v>
      </c>
      <c r="V187" s="65">
        <f>(U187/O65)*100</f>
        <v>18.764998621741498</v>
      </c>
      <c r="W187" s="66">
        <f>1000*(U187/Q187)/O65</f>
        <v>3.8295915554574482</v>
      </c>
      <c r="X187" s="66">
        <f>1000*(U187/Q187)/P65</f>
        <v>2.1386524010033541</v>
      </c>
      <c r="Y187" s="67">
        <f>W187-T187</f>
        <v>-8.6370356924092562E-4</v>
      </c>
    </row>
    <row r="188" spans="1:25">
      <c r="A188" s="54">
        <v>186</v>
      </c>
      <c r="B188" s="55" t="s">
        <v>43</v>
      </c>
      <c r="C188" s="55" t="s">
        <v>37</v>
      </c>
      <c r="D188" s="55" t="s">
        <v>58</v>
      </c>
      <c r="E188" s="56">
        <v>43026</v>
      </c>
      <c r="F188" s="57">
        <v>24.1</v>
      </c>
      <c r="G188" s="57">
        <v>31.5</v>
      </c>
      <c r="H188" s="57">
        <v>17.521000000000001</v>
      </c>
      <c r="I188" s="58">
        <v>3.0409999999999999</v>
      </c>
      <c r="J188" s="58"/>
      <c r="K188" s="59">
        <f t="shared" si="46"/>
        <v>997.301901019105</v>
      </c>
      <c r="L188" s="60">
        <f t="shared" si="47"/>
        <v>0.76058970296154682</v>
      </c>
      <c r="M188" s="61">
        <f t="shared" si="48"/>
        <v>-4.2203012260000001E-3</v>
      </c>
      <c r="N188" s="62">
        <f t="shared" si="44"/>
        <v>1020.9937512980159</v>
      </c>
      <c r="O188" s="63">
        <f t="shared" si="45"/>
        <v>6.8319869462144238</v>
      </c>
      <c r="P188" s="63">
        <f t="shared" ref="P188:P243" si="49">-5.28+5.5*I188</f>
        <v>11.445499999999999</v>
      </c>
      <c r="Q188" s="63">
        <f>E188-E66</f>
        <v>49</v>
      </c>
      <c r="R188" s="64">
        <f>I188-I66</f>
        <v>0.42799999999999994</v>
      </c>
      <c r="S188" s="64">
        <f>(R188/I66)*100</f>
        <v>16.37964026023727</v>
      </c>
      <c r="T188" s="64">
        <f t="shared" si="43"/>
        <v>3.3427837265790354</v>
      </c>
      <c r="U188" s="65">
        <f>O188-O66</f>
        <v>0.96134635452290507</v>
      </c>
      <c r="V188" s="65">
        <f>(U188/O66)*100</f>
        <v>16.375493261901603</v>
      </c>
      <c r="W188" s="66">
        <f>1000*(U188/Q188)/O66</f>
        <v>3.3419374003880824</v>
      </c>
      <c r="X188" s="66">
        <f>1000*(U188/Q188)/P66</f>
        <v>2.1579842003641105</v>
      </c>
      <c r="Y188" s="67">
        <f>W188-T188</f>
        <v>-8.4632619095303951E-4</v>
      </c>
    </row>
    <row r="189" spans="1:25">
      <c r="A189" s="54">
        <v>277</v>
      </c>
      <c r="B189" s="55" t="s">
        <v>43</v>
      </c>
      <c r="C189" s="55" t="s">
        <v>37</v>
      </c>
      <c r="D189" s="55" t="s">
        <v>58</v>
      </c>
      <c r="E189" s="56">
        <v>43026</v>
      </c>
      <c r="F189" s="57">
        <v>24.1</v>
      </c>
      <c r="G189" s="57">
        <v>31.5</v>
      </c>
      <c r="H189" s="57">
        <v>17.521000000000001</v>
      </c>
      <c r="I189" s="58">
        <v>3.8079999999999998</v>
      </c>
      <c r="J189" s="58"/>
      <c r="K189" s="59">
        <f t="shared" si="46"/>
        <v>997.301901019105</v>
      </c>
      <c r="L189" s="60">
        <f t="shared" si="47"/>
        <v>0.76058970296154682</v>
      </c>
      <c r="M189" s="61">
        <f t="shared" si="48"/>
        <v>-4.2203012260000001E-3</v>
      </c>
      <c r="N189" s="62">
        <f t="shared" si="44"/>
        <v>1020.9937512980159</v>
      </c>
      <c r="O189" s="63">
        <f t="shared" si="45"/>
        <v>8.5551484022310174</v>
      </c>
      <c r="P189" s="63">
        <f t="shared" si="49"/>
        <v>15.663999999999998</v>
      </c>
      <c r="Q189" s="63">
        <f>E189-E67</f>
        <v>49</v>
      </c>
      <c r="R189" s="64">
        <f>I189-I67</f>
        <v>0.504</v>
      </c>
      <c r="S189" s="64">
        <f>(R189/I67)*100</f>
        <v>15.254237288135593</v>
      </c>
      <c r="T189" s="64">
        <f t="shared" si="43"/>
        <v>3.1131096506399172</v>
      </c>
      <c r="U189" s="65">
        <f>O189-O67</f>
        <v>1.1346703129308189</v>
      </c>
      <c r="V189" s="65">
        <f>(U189/O67)*100</f>
        <v>15.291067492900934</v>
      </c>
      <c r="W189" s="66">
        <f>1000*(U189/Q189)/O67</f>
        <v>3.1206260189593742</v>
      </c>
      <c r="X189" s="66">
        <f>1000*(U189/Q189)/P67</f>
        <v>1.7961943064371813</v>
      </c>
      <c r="Y189" s="67">
        <f>W189-T189</f>
        <v>7.5163683194570119E-3</v>
      </c>
    </row>
    <row r="190" spans="1:25">
      <c r="A190" s="54">
        <v>284</v>
      </c>
      <c r="B190" s="55" t="s">
        <v>43</v>
      </c>
      <c r="C190" s="55" t="s">
        <v>37</v>
      </c>
      <c r="D190" s="55" t="s">
        <v>58</v>
      </c>
      <c r="E190" s="56">
        <v>43026</v>
      </c>
      <c r="F190" s="57">
        <v>24.1</v>
      </c>
      <c r="G190" s="57">
        <v>31.5</v>
      </c>
      <c r="H190" s="57">
        <v>17.521000000000001</v>
      </c>
      <c r="I190" s="58">
        <v>3.8719999999999999</v>
      </c>
      <c r="J190" s="58"/>
      <c r="K190" s="59">
        <f t="shared" si="46"/>
        <v>997.301901019105</v>
      </c>
      <c r="L190" s="60">
        <f t="shared" si="47"/>
        <v>0.76058970296154682</v>
      </c>
      <c r="M190" s="61">
        <f t="shared" si="48"/>
        <v>-4.2203012260000001E-3</v>
      </c>
      <c r="N190" s="62">
        <f t="shared" si="44"/>
        <v>1020.9937512980159</v>
      </c>
      <c r="O190" s="63">
        <f t="shared" si="45"/>
        <v>8.6989324089912028</v>
      </c>
      <c r="P190" s="63">
        <f t="shared" si="49"/>
        <v>16.015999999999998</v>
      </c>
      <c r="Q190" s="63">
        <f>E190-E68</f>
        <v>49</v>
      </c>
      <c r="R190" s="64">
        <f>I190-I68</f>
        <v>0.56199999999999983</v>
      </c>
      <c r="S190" s="64">
        <f>(R190/I68)*100</f>
        <v>16.978851963746219</v>
      </c>
      <c r="T190" s="64">
        <f t="shared" si="43"/>
        <v>3.465071829335963</v>
      </c>
      <c r="U190" s="65">
        <f>O190-O68</f>
        <v>1.2649788752189091</v>
      </c>
      <c r="V190" s="65">
        <f>(U190/O68)*100</f>
        <v>17.016233279803764</v>
      </c>
      <c r="W190" s="66">
        <f>1000*(U190/Q190)/O68</f>
        <v>3.4727006693477067</v>
      </c>
      <c r="X190" s="66">
        <f>1000*(U190/Q190)/P68</f>
        <v>1.9973613472054772</v>
      </c>
      <c r="Y190" s="67">
        <f>W190-T190</f>
        <v>7.6288400117436872E-3</v>
      </c>
    </row>
    <row r="191" spans="1:25">
      <c r="A191" s="54">
        <v>290</v>
      </c>
      <c r="B191" s="55" t="s">
        <v>43</v>
      </c>
      <c r="C191" s="55" t="s">
        <v>37</v>
      </c>
      <c r="D191" s="55" t="s">
        <v>58</v>
      </c>
      <c r="E191" s="56">
        <v>43026</v>
      </c>
      <c r="F191" s="57">
        <v>24.1</v>
      </c>
      <c r="G191" s="57">
        <v>31.5</v>
      </c>
      <c r="H191" s="57">
        <v>17.521000000000001</v>
      </c>
      <c r="I191" s="58">
        <v>5.0270000000000001</v>
      </c>
      <c r="J191" s="58"/>
      <c r="K191" s="59">
        <f t="shared" si="46"/>
        <v>997.301901019105</v>
      </c>
      <c r="L191" s="60">
        <f t="shared" si="47"/>
        <v>0.76058970296154682</v>
      </c>
      <c r="M191" s="61">
        <f t="shared" si="48"/>
        <v>-4.2203012260000001E-3</v>
      </c>
      <c r="N191" s="62">
        <f t="shared" si="44"/>
        <v>1020.9937512980159</v>
      </c>
      <c r="O191" s="63">
        <f t="shared" si="45"/>
        <v>11.293784405991421</v>
      </c>
      <c r="P191" s="63">
        <f t="shared" si="49"/>
        <v>22.368500000000001</v>
      </c>
      <c r="Q191" s="63">
        <f>E191-E69</f>
        <v>49</v>
      </c>
      <c r="R191" s="64">
        <f>I191-I69</f>
        <v>0.70699999999999985</v>
      </c>
      <c r="S191" s="64">
        <f>(R191/I69)*100</f>
        <v>16.365740740740737</v>
      </c>
      <c r="T191" s="64">
        <f t="shared" si="43"/>
        <v>3.3399470899470889</v>
      </c>
      <c r="U191" s="65">
        <f>O191-O69</f>
        <v>1.5914643860831692</v>
      </c>
      <c r="V191" s="65">
        <f>(U191/O69)*100</f>
        <v>16.402926133312789</v>
      </c>
      <c r="W191" s="66">
        <f>1000*(U191/Q191)/O69</f>
        <v>3.3475359455740388</v>
      </c>
      <c r="X191" s="66">
        <f>1000*(U191/Q191)/P69</f>
        <v>1.7575143410230245</v>
      </c>
      <c r="Y191" s="67">
        <f>W191-T191</f>
        <v>7.5888556269498864E-3</v>
      </c>
    </row>
    <row r="192" spans="1:25">
      <c r="A192" s="54">
        <v>119</v>
      </c>
      <c r="B192" s="55" t="s">
        <v>44</v>
      </c>
      <c r="C192" s="55" t="s">
        <v>37</v>
      </c>
      <c r="D192" s="55" t="s">
        <v>58</v>
      </c>
      <c r="E192" s="56">
        <v>43026</v>
      </c>
      <c r="F192" s="57">
        <v>24.1</v>
      </c>
      <c r="G192" s="57">
        <v>31.5</v>
      </c>
      <c r="H192" s="57">
        <v>17.521000000000001</v>
      </c>
      <c r="I192" s="58">
        <v>3.4910000000000001</v>
      </c>
      <c r="J192" s="58"/>
      <c r="K192" s="59">
        <f t="shared" si="46"/>
        <v>997.301901019105</v>
      </c>
      <c r="L192" s="60">
        <f t="shared" si="47"/>
        <v>0.76058970296154682</v>
      </c>
      <c r="M192" s="61">
        <f t="shared" si="48"/>
        <v>-4.2203012260000001E-3</v>
      </c>
      <c r="N192" s="62">
        <f t="shared" si="44"/>
        <v>1020.9937512980159</v>
      </c>
      <c r="O192" s="63">
        <f t="shared" si="45"/>
        <v>7.8429682437469763</v>
      </c>
      <c r="P192" s="63">
        <f t="shared" si="49"/>
        <v>13.920500000000001</v>
      </c>
      <c r="Q192" s="63">
        <f>E192-E70</f>
        <v>49</v>
      </c>
      <c r="R192" s="64">
        <f>I192-I70</f>
        <v>0.47500000000000009</v>
      </c>
      <c r="S192" s="64">
        <f>(R192/I70)*100</f>
        <v>15.749336870026529</v>
      </c>
      <c r="T192" s="64">
        <f t="shared" si="43"/>
        <v>3.214150381638067</v>
      </c>
      <c r="U192" s="65">
        <f>O192-O70</f>
        <v>1.0673890261437142</v>
      </c>
      <c r="V192" s="65">
        <f>(U192/O70)*100</f>
        <v>15.753472756551782</v>
      </c>
      <c r="W192" s="66">
        <f>1000*(U192/Q192)/O70</f>
        <v>3.2149944401126085</v>
      </c>
      <c r="X192" s="66">
        <f>1000*(U192/Q192)/P70</f>
        <v>1.926375089594714</v>
      </c>
      <c r="Y192" s="67">
        <f>W192-T192</f>
        <v>8.4405847454149807E-4</v>
      </c>
    </row>
    <row r="193" spans="1:25">
      <c r="A193" s="54">
        <v>125</v>
      </c>
      <c r="B193" s="55" t="s">
        <v>44</v>
      </c>
      <c r="C193" s="55" t="s">
        <v>37</v>
      </c>
      <c r="D193" s="55" t="s">
        <v>58</v>
      </c>
      <c r="E193" s="56">
        <v>43026</v>
      </c>
      <c r="F193" s="57">
        <v>24.1</v>
      </c>
      <c r="G193" s="57">
        <v>31.5</v>
      </c>
      <c r="H193" s="57">
        <v>17.521000000000001</v>
      </c>
      <c r="I193" s="58">
        <v>3.016</v>
      </c>
      <c r="J193" s="58"/>
      <c r="K193" s="59">
        <f t="shared" si="46"/>
        <v>997.301901019105</v>
      </c>
      <c r="L193" s="60">
        <f t="shared" si="47"/>
        <v>0.76058970296154682</v>
      </c>
      <c r="M193" s="61">
        <f t="shared" si="48"/>
        <v>-4.2203012260000001E-3</v>
      </c>
      <c r="N193" s="62">
        <f t="shared" si="44"/>
        <v>1020.9937512980159</v>
      </c>
      <c r="O193" s="63">
        <f t="shared" si="45"/>
        <v>6.7758213185737262</v>
      </c>
      <c r="P193" s="63">
        <f t="shared" si="49"/>
        <v>11.308</v>
      </c>
      <c r="Q193" s="63">
        <f>E193-E71</f>
        <v>49</v>
      </c>
      <c r="R193" s="64">
        <f>I193-I71</f>
        <v>0.37000000000000011</v>
      </c>
      <c r="S193" s="64">
        <f>(R193/I71)*100</f>
        <v>13.983371126228272</v>
      </c>
      <c r="T193" s="64">
        <f t="shared" si="43"/>
        <v>2.8537492094343415</v>
      </c>
      <c r="U193" s="65">
        <f>O193-O71</f>
        <v>0.83146368933691228</v>
      </c>
      <c r="V193" s="65">
        <f>(U193/O71)*100</f>
        <v>13.987443912314919</v>
      </c>
      <c r="W193" s="66">
        <f>1000*(U193/Q193)/O71</f>
        <v>2.8545803902683509</v>
      </c>
      <c r="X193" s="66">
        <f>1000*(U193/Q193)/P71</f>
        <v>1.8298982768426049</v>
      </c>
      <c r="Y193" s="67">
        <f>W193-T193</f>
        <v>8.311808340093485E-4</v>
      </c>
    </row>
    <row r="194" spans="1:25">
      <c r="A194" s="54">
        <v>217</v>
      </c>
      <c r="B194" s="55" t="s">
        <v>44</v>
      </c>
      <c r="C194" s="55" t="s">
        <v>37</v>
      </c>
      <c r="D194" s="55" t="s">
        <v>58</v>
      </c>
      <c r="E194" s="56">
        <v>43026</v>
      </c>
      <c r="F194" s="57">
        <v>24.1</v>
      </c>
      <c r="G194" s="57">
        <v>31.5</v>
      </c>
      <c r="H194" s="57">
        <v>17.521000000000001</v>
      </c>
      <c r="I194" s="58">
        <v>4.7460000000000004</v>
      </c>
      <c r="J194" s="58"/>
      <c r="K194" s="59">
        <f t="shared" si="46"/>
        <v>997.301901019105</v>
      </c>
      <c r="L194" s="60">
        <f t="shared" si="47"/>
        <v>0.76058970296154682</v>
      </c>
      <c r="M194" s="61">
        <f t="shared" si="48"/>
        <v>-4.2203012260000001E-3</v>
      </c>
      <c r="N194" s="62">
        <f t="shared" si="44"/>
        <v>1020.9937512980159</v>
      </c>
      <c r="O194" s="63">
        <f t="shared" si="45"/>
        <v>10.662482751309984</v>
      </c>
      <c r="P194" s="63">
        <f t="shared" si="49"/>
        <v>20.823</v>
      </c>
      <c r="Q194" s="63">
        <f>E194-E72</f>
        <v>49</v>
      </c>
      <c r="R194" s="64">
        <f>I194-I72</f>
        <v>0.77700000000000058</v>
      </c>
      <c r="S194" s="64">
        <f>(R194/I72)*100</f>
        <v>19.576719576719594</v>
      </c>
      <c r="T194" s="64">
        <f t="shared" si="43"/>
        <v>3.9952488932080792</v>
      </c>
      <c r="U194" s="65">
        <f>O194-O72</f>
        <v>1.7411937721458184</v>
      </c>
      <c r="V194" s="65">
        <f>(U194/O72)*100</f>
        <v>19.517289219219425</v>
      </c>
      <c r="W194" s="66">
        <f>1000*(U194/Q194)/O72</f>
        <v>3.9831202488202915</v>
      </c>
      <c r="X194" s="66">
        <f>1000*(U194/Q194)/P72</f>
        <v>2.1471686019810932</v>
      </c>
      <c r="Y194" s="67">
        <f>W194-T194</f>
        <v>-1.2128644387787713E-2</v>
      </c>
    </row>
    <row r="195" spans="1:25">
      <c r="A195" s="54">
        <v>223</v>
      </c>
      <c r="B195" s="55" t="s">
        <v>44</v>
      </c>
      <c r="C195" s="55" t="s">
        <v>37</v>
      </c>
      <c r="D195" s="55" t="s">
        <v>58</v>
      </c>
      <c r="E195" s="56">
        <v>43026</v>
      </c>
      <c r="F195" s="57">
        <v>24.1</v>
      </c>
      <c r="G195" s="57">
        <v>31.5</v>
      </c>
      <c r="H195" s="57">
        <v>17.521000000000001</v>
      </c>
      <c r="I195" s="58">
        <v>3.3690000000000002</v>
      </c>
      <c r="J195" s="58"/>
      <c r="K195" s="59">
        <f t="shared" si="46"/>
        <v>997.301901019105</v>
      </c>
      <c r="L195" s="60">
        <f t="shared" si="47"/>
        <v>0.76058970296154682</v>
      </c>
      <c r="M195" s="61">
        <f t="shared" si="48"/>
        <v>-4.2203012260000001E-3</v>
      </c>
      <c r="N195" s="62">
        <f t="shared" si="44"/>
        <v>1020.9937512980159</v>
      </c>
      <c r="O195" s="63">
        <f t="shared" si="45"/>
        <v>7.5688799808603733</v>
      </c>
      <c r="P195" s="63">
        <f t="shared" si="49"/>
        <v>13.249500000000001</v>
      </c>
      <c r="Q195" s="63">
        <f>E195-E73</f>
        <v>49</v>
      </c>
      <c r="R195" s="64">
        <f>I195-I73</f>
        <v>0.58100000000000041</v>
      </c>
      <c r="S195" s="64">
        <f>(R195/I73)*100</f>
        <v>20.839311334289828</v>
      </c>
      <c r="T195" s="64">
        <f t="shared" si="43"/>
        <v>4.2529206804673123</v>
      </c>
      <c r="U195" s="65">
        <f>O195-O73</f>
        <v>1.302529967277855</v>
      </c>
      <c r="V195" s="65">
        <f>(U195/O73)*100</f>
        <v>20.786102985862247</v>
      </c>
      <c r="W195" s="66">
        <f>1000*(U195/Q195)/O73</f>
        <v>4.242061833849438</v>
      </c>
      <c r="X195" s="66">
        <f>1000*(U195/Q195)/P73</f>
        <v>2.6439471086294319</v>
      </c>
      <c r="Y195" s="67">
        <f>W195-T195</f>
        <v>-1.0858846617874285E-2</v>
      </c>
    </row>
    <row r="196" spans="1:25">
      <c r="A196" s="54">
        <v>152</v>
      </c>
      <c r="B196" s="55" t="s">
        <v>45</v>
      </c>
      <c r="C196" s="55" t="s">
        <v>37</v>
      </c>
      <c r="D196" s="55" t="s">
        <v>58</v>
      </c>
      <c r="E196" s="56">
        <v>43026</v>
      </c>
      <c r="F196" s="57">
        <v>24.1</v>
      </c>
      <c r="G196" s="57">
        <v>31.5</v>
      </c>
      <c r="H196" s="57">
        <v>17.521000000000001</v>
      </c>
      <c r="I196" s="58">
        <v>4.6509999999999998</v>
      </c>
      <c r="J196" s="58"/>
      <c r="K196" s="59">
        <f t="shared" si="46"/>
        <v>997.301901019105</v>
      </c>
      <c r="L196" s="60">
        <f t="shared" si="47"/>
        <v>0.76058970296154682</v>
      </c>
      <c r="M196" s="61">
        <f t="shared" si="48"/>
        <v>-4.2203012260000001E-3</v>
      </c>
      <c r="N196" s="62">
        <f t="shared" si="44"/>
        <v>1020.9937512980159</v>
      </c>
      <c r="O196" s="63">
        <f t="shared" si="45"/>
        <v>10.449053366275331</v>
      </c>
      <c r="P196" s="63">
        <f t="shared" si="49"/>
        <v>20.3005</v>
      </c>
      <c r="Q196" s="63">
        <f>E196-E74</f>
        <v>49</v>
      </c>
      <c r="R196" s="64">
        <f>I196-I74</f>
        <v>0.80999999999999961</v>
      </c>
      <c r="S196" s="64">
        <f>(R196/I74)*100</f>
        <v>21.088258266076533</v>
      </c>
      <c r="T196" s="64">
        <f t="shared" si="43"/>
        <v>4.3037261767503132</v>
      </c>
      <c r="U196" s="65">
        <f>O196-O74</f>
        <v>1.8184826517106263</v>
      </c>
      <c r="V196" s="65">
        <f>(U196/O74)*100</f>
        <v>21.070247980725153</v>
      </c>
      <c r="W196" s="66">
        <f>1000*(U196/Q196)/O74</f>
        <v>4.3000506083112562</v>
      </c>
      <c r="X196" s="66">
        <f>1000*(U196/Q196)/P74</f>
        <v>2.3421091698739245</v>
      </c>
      <c r="Y196" s="67">
        <f>W196-T196</f>
        <v>-3.6755684390570309E-3</v>
      </c>
    </row>
    <row r="197" spans="1:25">
      <c r="A197" s="54">
        <v>160</v>
      </c>
      <c r="B197" s="55" t="s">
        <v>45</v>
      </c>
      <c r="C197" s="55" t="s">
        <v>37</v>
      </c>
      <c r="D197" s="55" t="s">
        <v>58</v>
      </c>
      <c r="E197" s="56">
        <v>43026</v>
      </c>
      <c r="F197" s="57">
        <v>24.1</v>
      </c>
      <c r="G197" s="57">
        <v>31.5</v>
      </c>
      <c r="H197" s="57">
        <v>17.521000000000001</v>
      </c>
      <c r="I197" s="58">
        <v>3.742</v>
      </c>
      <c r="J197" s="58"/>
      <c r="K197" s="59">
        <f t="shared" si="46"/>
        <v>997.301901019105</v>
      </c>
      <c r="L197" s="60">
        <f t="shared" si="47"/>
        <v>0.76058970296154682</v>
      </c>
      <c r="M197" s="61">
        <f t="shared" si="48"/>
        <v>-4.2203012260000001E-3</v>
      </c>
      <c r="N197" s="62">
        <f t="shared" si="44"/>
        <v>1020.9937512980159</v>
      </c>
      <c r="O197" s="63">
        <f t="shared" si="45"/>
        <v>8.4068711452595775</v>
      </c>
      <c r="P197" s="63">
        <f t="shared" si="49"/>
        <v>15.300999999999998</v>
      </c>
      <c r="Q197" s="63">
        <f>E197-E75</f>
        <v>49</v>
      </c>
      <c r="R197" s="64">
        <f>I197-I75</f>
        <v>0.70800000000000018</v>
      </c>
      <c r="S197" s="64">
        <f>(R197/I75)*100</f>
        <v>23.335530652603829</v>
      </c>
      <c r="T197" s="64">
        <f t="shared" si="43"/>
        <v>4.762353194408945</v>
      </c>
      <c r="U197" s="65">
        <f>O197-O75</f>
        <v>1.5895965948848545</v>
      </c>
      <c r="V197" s="65">
        <f>(U197/O75)*100</f>
        <v>23.317186115050621</v>
      </c>
      <c r="W197" s="66">
        <f>1000*(U197/Q197)/O75</f>
        <v>4.7586094112348203</v>
      </c>
      <c r="X197" s="66">
        <f>1000*(U197/Q197)/P75</f>
        <v>2.8439332720596822</v>
      </c>
      <c r="Y197" s="67">
        <f>W197-T197</f>
        <v>-3.7437831741247152E-3</v>
      </c>
    </row>
    <row r="198" spans="1:25">
      <c r="A198" s="54">
        <v>166</v>
      </c>
      <c r="B198" s="55" t="s">
        <v>46</v>
      </c>
      <c r="C198" s="55" t="s">
        <v>37</v>
      </c>
      <c r="D198" s="55" t="s">
        <v>58</v>
      </c>
      <c r="E198" s="56">
        <v>43026</v>
      </c>
      <c r="F198" s="57">
        <v>24.1</v>
      </c>
      <c r="G198" s="57">
        <v>31.5</v>
      </c>
      <c r="H198" s="57">
        <v>17.521000000000001</v>
      </c>
      <c r="I198" s="58">
        <v>3.9649999999999999</v>
      </c>
      <c r="J198" s="58"/>
      <c r="K198" s="59">
        <f t="shared" si="46"/>
        <v>997.301901019105</v>
      </c>
      <c r="L198" s="60">
        <f t="shared" si="47"/>
        <v>0.76058970296154682</v>
      </c>
      <c r="M198" s="61">
        <f t="shared" si="48"/>
        <v>-4.2203012260000001E-3</v>
      </c>
      <c r="N198" s="62">
        <f t="shared" si="44"/>
        <v>1020.9937512980159</v>
      </c>
      <c r="O198" s="63">
        <f t="shared" si="45"/>
        <v>8.9078685438145975</v>
      </c>
      <c r="P198" s="63">
        <f t="shared" si="49"/>
        <v>16.527499999999996</v>
      </c>
      <c r="Q198" s="63">
        <f>E198-E76</f>
        <v>49</v>
      </c>
      <c r="R198" s="64">
        <f>I198-I76</f>
        <v>0.66799999999999971</v>
      </c>
      <c r="S198" s="64">
        <f>(R198/I76)*100</f>
        <v>20.260843190779486</v>
      </c>
      <c r="T198" s="64">
        <f t="shared" si="43"/>
        <v>4.134865957301936</v>
      </c>
      <c r="U198" s="65">
        <f>O198-O76</f>
        <v>1.4977465336739568</v>
      </c>
      <c r="V198" s="65">
        <f>(U198/O76)*100</f>
        <v>20.212171022613571</v>
      </c>
      <c r="W198" s="66">
        <f>1000*(U198/Q198)/O76</f>
        <v>4.1249328617578715</v>
      </c>
      <c r="X198" s="66">
        <f>1000*(U198/Q198)/P76</f>
        <v>2.3780492308915413</v>
      </c>
      <c r="Y198" s="67">
        <f>W198-T198</f>
        <v>-9.9330955440644075E-3</v>
      </c>
    </row>
    <row r="199" spans="1:25">
      <c r="A199" s="54">
        <v>173</v>
      </c>
      <c r="B199" s="55" t="s">
        <v>46</v>
      </c>
      <c r="C199" s="55" t="s">
        <v>37</v>
      </c>
      <c r="D199" s="55" t="s">
        <v>58</v>
      </c>
      <c r="E199" s="56">
        <v>43026</v>
      </c>
      <c r="F199" s="57">
        <v>24.1</v>
      </c>
      <c r="G199" s="57">
        <v>31.5</v>
      </c>
      <c r="H199" s="57">
        <v>17.521000000000001</v>
      </c>
      <c r="I199" s="58">
        <v>4.07</v>
      </c>
      <c r="J199" s="58"/>
      <c r="K199" s="59">
        <f t="shared" si="46"/>
        <v>997.301901019105</v>
      </c>
      <c r="L199" s="60">
        <f t="shared" si="47"/>
        <v>0.76058970296154682</v>
      </c>
      <c r="M199" s="61">
        <f t="shared" si="48"/>
        <v>-4.2203012260000001E-3</v>
      </c>
      <c r="N199" s="62">
        <f t="shared" si="44"/>
        <v>1020.9937512980159</v>
      </c>
      <c r="O199" s="63">
        <f t="shared" si="45"/>
        <v>9.143764179905526</v>
      </c>
      <c r="P199" s="63">
        <f t="shared" si="49"/>
        <v>17.105</v>
      </c>
      <c r="Q199" s="63">
        <f>E199-E77</f>
        <v>49</v>
      </c>
      <c r="R199" s="64">
        <f>I199-I77</f>
        <v>0.67500000000000027</v>
      </c>
      <c r="S199" s="64">
        <f>(R199/I77)*100</f>
        <v>19.882179675994117</v>
      </c>
      <c r="T199" s="64">
        <f t="shared" si="43"/>
        <v>4.0575876889783915</v>
      </c>
      <c r="U199" s="65">
        <f>O199-O77</f>
        <v>1.5154963057150006</v>
      </c>
      <c r="V199" s="65">
        <f>(U199/O77)*100</f>
        <v>19.866846979017733</v>
      </c>
      <c r="W199" s="66">
        <f>1000*(U199/Q199)/O77</f>
        <v>4.0544585671464759</v>
      </c>
      <c r="X199" s="66">
        <f>1000*(U199/Q199)/P77</f>
        <v>2.3093892876610056</v>
      </c>
      <c r="Y199" s="67">
        <f>W199-T199</f>
        <v>-3.1291218319156044E-3</v>
      </c>
    </row>
    <row r="200" spans="1:25">
      <c r="A200" s="54">
        <v>264</v>
      </c>
      <c r="B200" s="55" t="s">
        <v>46</v>
      </c>
      <c r="C200" s="55" t="s">
        <v>37</v>
      </c>
      <c r="D200" s="55" t="s">
        <v>58</v>
      </c>
      <c r="E200" s="56">
        <v>43026</v>
      </c>
      <c r="F200" s="57">
        <v>24.1</v>
      </c>
      <c r="G200" s="57">
        <v>31.5</v>
      </c>
      <c r="H200" s="57">
        <v>17.521000000000001</v>
      </c>
      <c r="I200" s="58">
        <v>3.8940000000000001</v>
      </c>
      <c r="J200" s="58"/>
      <c r="K200" s="59">
        <f t="shared" si="46"/>
        <v>997.301901019105</v>
      </c>
      <c r="L200" s="60">
        <f t="shared" si="47"/>
        <v>0.76058970296154682</v>
      </c>
      <c r="M200" s="61">
        <f t="shared" si="48"/>
        <v>-4.2203012260000001E-3</v>
      </c>
      <c r="N200" s="62">
        <f t="shared" si="44"/>
        <v>1020.9937512980159</v>
      </c>
      <c r="O200" s="63">
        <f t="shared" si="45"/>
        <v>8.7483581613150179</v>
      </c>
      <c r="P200" s="63">
        <f t="shared" si="49"/>
        <v>16.137</v>
      </c>
      <c r="Q200" s="63">
        <f>E200-E78</f>
        <v>49</v>
      </c>
      <c r="R200" s="64">
        <f>I200-I78</f>
        <v>0.59299999999999997</v>
      </c>
      <c r="S200" s="64">
        <f>(R200/I78)*100</f>
        <v>17.964253256588911</v>
      </c>
      <c r="T200" s="64">
        <f t="shared" si="43"/>
        <v>3.6661741339977367</v>
      </c>
      <c r="U200" s="65">
        <f>O200-O78</f>
        <v>1.3298259598375415</v>
      </c>
      <c r="V200" s="65">
        <f>(U200/O78)*100</f>
        <v>17.925728752281927</v>
      </c>
      <c r="W200" s="66">
        <f>1000*(U200/Q200)/O78</f>
        <v>3.6583119902616184</v>
      </c>
      <c r="X200" s="66">
        <f>1000*(U200/Q200)/P78</f>
        <v>2.107825350689835</v>
      </c>
      <c r="Y200" s="67">
        <f>W200-T200</f>
        <v>-7.8621437361183766E-3</v>
      </c>
    </row>
    <row r="201" spans="1:25">
      <c r="A201" s="54">
        <v>270</v>
      </c>
      <c r="B201" s="55" t="s">
        <v>46</v>
      </c>
      <c r="C201" s="55" t="s">
        <v>37</v>
      </c>
      <c r="D201" s="55" t="s">
        <v>58</v>
      </c>
      <c r="E201" s="56">
        <v>43026</v>
      </c>
      <c r="F201" s="57">
        <v>24.1</v>
      </c>
      <c r="G201" s="57">
        <v>31.5</v>
      </c>
      <c r="H201" s="57">
        <v>17.521000000000001</v>
      </c>
      <c r="I201" s="58">
        <v>5.14</v>
      </c>
      <c r="J201" s="58"/>
      <c r="K201" s="59">
        <f t="shared" si="46"/>
        <v>997.301901019105</v>
      </c>
      <c r="L201" s="60">
        <f t="shared" si="47"/>
        <v>0.76058970296154682</v>
      </c>
      <c r="M201" s="61">
        <f t="shared" si="48"/>
        <v>-4.2203012260000001E-3</v>
      </c>
      <c r="N201" s="62">
        <f t="shared" si="44"/>
        <v>1020.9937512980159</v>
      </c>
      <c r="O201" s="63">
        <f t="shared" si="45"/>
        <v>11.547653042927372</v>
      </c>
      <c r="P201" s="63">
        <f t="shared" si="49"/>
        <v>22.99</v>
      </c>
      <c r="Q201" s="63">
        <f>E201-E79</f>
        <v>49</v>
      </c>
      <c r="R201" s="64">
        <f>I201-I79</f>
        <v>0.83000000000000007</v>
      </c>
      <c r="S201" s="64">
        <f>(R201/I79)*100</f>
        <v>19.257540603248263</v>
      </c>
      <c r="T201" s="64">
        <f t="shared" si="43"/>
        <v>3.9301103271935229</v>
      </c>
      <c r="U201" s="65">
        <f>O201-O79</f>
        <v>1.8615355668995264</v>
      </c>
      <c r="V201" s="65">
        <f>(U201/O79)*100</f>
        <v>19.218593740026769</v>
      </c>
      <c r="W201" s="66">
        <f>1000*(U201/Q201)/O79</f>
        <v>3.9221619877605645</v>
      </c>
      <c r="X201" s="66">
        <f>1000*(U201/Q201)/P79</f>
        <v>2.0619007746789539</v>
      </c>
      <c r="Y201" s="67">
        <f>W201-T201</f>
        <v>-7.9483394329584733E-3</v>
      </c>
    </row>
    <row r="202" spans="1:25">
      <c r="A202" s="54">
        <v>102</v>
      </c>
      <c r="B202" s="55" t="s">
        <v>48</v>
      </c>
      <c r="C202" s="55" t="s">
        <v>37</v>
      </c>
      <c r="D202" s="55" t="s">
        <v>58</v>
      </c>
      <c r="E202" s="56">
        <v>43026</v>
      </c>
      <c r="F202" s="57">
        <v>24.1</v>
      </c>
      <c r="G202" s="57">
        <v>31.5</v>
      </c>
      <c r="H202" s="57">
        <v>17.521000000000001</v>
      </c>
      <c r="I202" s="58">
        <v>3.31</v>
      </c>
      <c r="J202" s="58"/>
      <c r="K202" s="59">
        <f t="shared" si="46"/>
        <v>997.301901019105</v>
      </c>
      <c r="L202" s="60">
        <f t="shared" si="47"/>
        <v>0.76058970296154682</v>
      </c>
      <c r="M202" s="61">
        <f t="shared" si="48"/>
        <v>-4.2203012260000001E-3</v>
      </c>
      <c r="N202" s="62">
        <f t="shared" si="44"/>
        <v>1020.9937512980159</v>
      </c>
      <c r="O202" s="63">
        <f t="shared" si="45"/>
        <v>7.4363290996283276</v>
      </c>
      <c r="P202" s="63">
        <f t="shared" si="49"/>
        <v>12.925000000000001</v>
      </c>
      <c r="Q202" s="63">
        <f>E202-E80</f>
        <v>49</v>
      </c>
      <c r="R202" s="64">
        <f>I202-I80</f>
        <v>0.52200000000000024</v>
      </c>
      <c r="S202" s="64">
        <f>(R202/I80)*100</f>
        <v>18.72309899569585</v>
      </c>
      <c r="T202" s="64">
        <f t="shared" si="43"/>
        <v>3.8210406113664996</v>
      </c>
      <c r="U202" s="65">
        <f>O202-O80</f>
        <v>1.1720312244275446</v>
      </c>
      <c r="V202" s="65">
        <f>(U202/O80)*100</f>
        <v>18.709698162142054</v>
      </c>
      <c r="W202" s="66">
        <f>1000*(U202/Q202)/O80</f>
        <v>3.8183057473759292</v>
      </c>
      <c r="X202" s="66">
        <f>1000*(U202/Q202)/P80</f>
        <v>2.3790535687441787</v>
      </c>
      <c r="Y202" s="67">
        <f>W202-T202</f>
        <v>-2.7348639905704353E-3</v>
      </c>
    </row>
    <row r="203" spans="1:25">
      <c r="A203" s="54">
        <v>108</v>
      </c>
      <c r="B203" s="55" t="s">
        <v>48</v>
      </c>
      <c r="C203" s="55" t="s">
        <v>37</v>
      </c>
      <c r="D203" s="55" t="s">
        <v>58</v>
      </c>
      <c r="E203" s="56">
        <v>43026</v>
      </c>
      <c r="F203" s="57">
        <v>24.1</v>
      </c>
      <c r="G203" s="57">
        <v>31.5</v>
      </c>
      <c r="H203" s="57">
        <v>17.521000000000001</v>
      </c>
      <c r="I203" s="58">
        <v>3.4710000000000001</v>
      </c>
      <c r="J203" s="58"/>
      <c r="K203" s="59">
        <f t="shared" si="46"/>
        <v>997.301901019105</v>
      </c>
      <c r="L203" s="60">
        <f t="shared" si="47"/>
        <v>0.76058970296154682</v>
      </c>
      <c r="M203" s="61">
        <f t="shared" si="48"/>
        <v>-4.2203012260000001E-3</v>
      </c>
      <c r="N203" s="62">
        <f t="shared" si="44"/>
        <v>1020.9937512980159</v>
      </c>
      <c r="O203" s="63">
        <f t="shared" si="45"/>
        <v>7.7980357416344184</v>
      </c>
      <c r="P203" s="63">
        <f t="shared" si="49"/>
        <v>13.810499999999998</v>
      </c>
      <c r="Q203" s="63">
        <f>E203-E81</f>
        <v>49</v>
      </c>
      <c r="R203" s="64">
        <f>I203-I81</f>
        <v>0.65500000000000025</v>
      </c>
      <c r="S203" s="64">
        <f>(R203/I81)*100</f>
        <v>23.259943181818191</v>
      </c>
      <c r="T203" s="64">
        <f t="shared" si="43"/>
        <v>4.7469271799628965</v>
      </c>
      <c r="U203" s="65">
        <f>O203-O81</f>
        <v>1.4708252622350617</v>
      </c>
      <c r="V203" s="65">
        <f>(U203/O81)*100</f>
        <v>23.246030253361944</v>
      </c>
      <c r="W203" s="66">
        <f>1000*(U203/Q203)/O81</f>
        <v>4.7440878068085599</v>
      </c>
      <c r="X203" s="66">
        <f>1000*(U203/Q203)/P81</f>
        <v>2.9405213642662456</v>
      </c>
      <c r="Y203" s="67">
        <f>W203-T203</f>
        <v>-2.8393731543365774E-3</v>
      </c>
    </row>
    <row r="204" spans="1:25">
      <c r="A204" s="54">
        <v>231</v>
      </c>
      <c r="B204" s="55" t="s">
        <v>49</v>
      </c>
      <c r="C204" s="55" t="s">
        <v>37</v>
      </c>
      <c r="D204" s="55" t="s">
        <v>58</v>
      </c>
      <c r="E204" s="56">
        <v>43026</v>
      </c>
      <c r="F204" s="57">
        <v>24.1</v>
      </c>
      <c r="G204" s="57">
        <v>31.5</v>
      </c>
      <c r="H204" s="57">
        <v>17.521000000000001</v>
      </c>
      <c r="I204" s="58">
        <v>2.6480000000000001</v>
      </c>
      <c r="J204" s="58"/>
      <c r="K204" s="59">
        <f t="shared" si="46"/>
        <v>997.301901019105</v>
      </c>
      <c r="L204" s="60">
        <f t="shared" si="47"/>
        <v>0.76058970296154682</v>
      </c>
      <c r="M204" s="61">
        <f t="shared" si="48"/>
        <v>-4.2203012260000001E-3</v>
      </c>
      <c r="N204" s="62">
        <f t="shared" si="44"/>
        <v>1020.9937512980159</v>
      </c>
      <c r="O204" s="63">
        <f t="shared" si="45"/>
        <v>5.9490632797026617</v>
      </c>
      <c r="P204" s="63">
        <f t="shared" si="49"/>
        <v>9.2839999999999989</v>
      </c>
      <c r="Q204" s="63">
        <f>E204-E82</f>
        <v>49</v>
      </c>
      <c r="R204" s="64">
        <f>I204-I82</f>
        <v>0.34100000000000019</v>
      </c>
      <c r="S204" s="64">
        <f>(R204/I82)*100</f>
        <v>14.781100996965765</v>
      </c>
      <c r="T204" s="64">
        <f t="shared" si="43"/>
        <v>3.0165512238705645</v>
      </c>
      <c r="U204" s="65">
        <f>O204-O82</f>
        <v>0.76440596712812781</v>
      </c>
      <c r="V204" s="65">
        <f>(U204/O82)*100</f>
        <v>14.743616039466808</v>
      </c>
      <c r="W204" s="66">
        <f>1000*(U204/Q204)/O82</f>
        <v>3.0089012325442468</v>
      </c>
      <c r="X204" s="66">
        <f>1000*(U204/Q204)/P82</f>
        <v>2.1057058484342388</v>
      </c>
      <c r="Y204" s="67">
        <f>W204-T204</f>
        <v>-7.6499913263177177E-3</v>
      </c>
    </row>
    <row r="205" spans="1:25">
      <c r="A205" s="54">
        <v>180</v>
      </c>
      <c r="B205" s="55" t="s">
        <v>43</v>
      </c>
      <c r="C205" s="55" t="s">
        <v>50</v>
      </c>
      <c r="D205" s="55" t="s">
        <v>58</v>
      </c>
      <c r="E205" s="56">
        <v>43026</v>
      </c>
      <c r="F205" s="57">
        <v>24.1</v>
      </c>
      <c r="G205" s="57">
        <v>31.6</v>
      </c>
      <c r="H205" s="57">
        <v>17.521999999999998</v>
      </c>
      <c r="I205" s="58">
        <v>2.8759999999999999</v>
      </c>
      <c r="J205" s="58"/>
      <c r="K205" s="59">
        <f t="shared" si="46"/>
        <v>997.301901019105</v>
      </c>
      <c r="L205" s="60">
        <f t="shared" si="47"/>
        <v>0.76058970296154682</v>
      </c>
      <c r="M205" s="61">
        <f t="shared" si="48"/>
        <v>-4.2203012260000001E-3</v>
      </c>
      <c r="N205" s="62">
        <f t="shared" si="44"/>
        <v>1021.0693031061121</v>
      </c>
      <c r="O205" s="63">
        <f t="shared" si="45"/>
        <v>6.4618899011495783</v>
      </c>
      <c r="P205" s="63">
        <f t="shared" si="49"/>
        <v>10.538</v>
      </c>
      <c r="Q205" s="63">
        <f>E205-E83</f>
        <v>49</v>
      </c>
      <c r="R205" s="64">
        <f>I205-I83</f>
        <v>0.49399999999999977</v>
      </c>
      <c r="S205" s="64">
        <f>(R205/I83)*100</f>
        <v>20.73887489504617</v>
      </c>
      <c r="T205" s="64">
        <f t="shared" si="43"/>
        <v>4.232423447968606</v>
      </c>
      <c r="U205" s="65">
        <f>O205-O83</f>
        <v>1.1102382021793531</v>
      </c>
      <c r="V205" s="65">
        <f>(U205/O83)*100</f>
        <v>20.745711130509246</v>
      </c>
      <c r="W205" s="66">
        <f>1000*(U205/Q205)/O83</f>
        <v>4.2338185980631113</v>
      </c>
      <c r="X205" s="66">
        <f>1000*(U205/Q205)/P83</f>
        <v>2.8970620756241128</v>
      </c>
      <c r="Y205" s="67">
        <f>W205-T205</f>
        <v>1.3951500945053041E-3</v>
      </c>
    </row>
    <row r="206" spans="1:25">
      <c r="A206" s="54">
        <v>187</v>
      </c>
      <c r="B206" s="55" t="s">
        <v>43</v>
      </c>
      <c r="C206" s="55" t="s">
        <v>50</v>
      </c>
      <c r="D206" s="55" t="s">
        <v>58</v>
      </c>
      <c r="E206" s="56">
        <v>43026</v>
      </c>
      <c r="F206" s="57">
        <v>24.1</v>
      </c>
      <c r="G206" s="57">
        <v>31.6</v>
      </c>
      <c r="H206" s="57">
        <v>17.521999999999998</v>
      </c>
      <c r="I206" s="58">
        <v>0.67300000000000004</v>
      </c>
      <c r="J206" s="58"/>
      <c r="K206" s="59">
        <f t="shared" si="46"/>
        <v>997.301901019105</v>
      </c>
      <c r="L206" s="60">
        <f t="shared" si="47"/>
        <v>0.76058970296154682</v>
      </c>
      <c r="M206" s="61">
        <f t="shared" si="48"/>
        <v>-4.2203012260000001E-3</v>
      </c>
      <c r="N206" s="62">
        <f t="shared" si="44"/>
        <v>1021.0693031061121</v>
      </c>
      <c r="O206" s="63">
        <f t="shared" si="45"/>
        <v>1.5121181861869495</v>
      </c>
      <c r="P206" s="63">
        <f t="shared" si="49"/>
        <v>-1.5785</v>
      </c>
      <c r="Q206" s="63">
        <f>E206-E84</f>
        <v>49</v>
      </c>
      <c r="R206" s="64">
        <f>I206-I84</f>
        <v>0.11299999999999999</v>
      </c>
      <c r="S206" s="64">
        <f>(R206/I84)*100</f>
        <v>20.178571428571423</v>
      </c>
      <c r="T206" s="64">
        <f t="shared" si="43"/>
        <v>4.1180758017492707</v>
      </c>
      <c r="U206" s="65">
        <f>O206-O84</f>
        <v>0.25396329474138835</v>
      </c>
      <c r="V206" s="65">
        <f>(U206/O84)*100</f>
        <v>20.185375939650516</v>
      </c>
      <c r="W206" s="66">
        <f>1000*(U206/Q206)/O84</f>
        <v>4.1194644774796965</v>
      </c>
      <c r="X206" s="66">
        <f>1000*(U206/Q206)/P84</f>
        <v>-2.3558747193078693</v>
      </c>
      <c r="Y206" s="67">
        <f>W206-T206</f>
        <v>1.3886757304257813E-3</v>
      </c>
    </row>
    <row r="207" spans="1:25">
      <c r="A207" s="54">
        <v>278</v>
      </c>
      <c r="B207" s="55" t="s">
        <v>43</v>
      </c>
      <c r="C207" s="55" t="s">
        <v>50</v>
      </c>
      <c r="D207" s="55" t="s">
        <v>58</v>
      </c>
      <c r="E207" s="56">
        <v>43026</v>
      </c>
      <c r="F207" s="57">
        <v>24.1</v>
      </c>
      <c r="G207" s="57">
        <v>31.6</v>
      </c>
      <c r="H207" s="57">
        <v>17.521999999999998</v>
      </c>
      <c r="I207" s="58">
        <v>3.427</v>
      </c>
      <c r="J207" s="58"/>
      <c r="K207" s="59">
        <f t="shared" si="46"/>
        <v>997.301901019105</v>
      </c>
      <c r="L207" s="60">
        <f t="shared" si="47"/>
        <v>0.76058970296154682</v>
      </c>
      <c r="M207" s="61">
        <f t="shared" si="48"/>
        <v>-4.2203012260000001E-3</v>
      </c>
      <c r="N207" s="62">
        <f t="shared" si="44"/>
        <v>1021.0693031061121</v>
      </c>
      <c r="O207" s="63">
        <f t="shared" si="45"/>
        <v>7.6998945379831731</v>
      </c>
      <c r="P207" s="63">
        <f t="shared" si="49"/>
        <v>13.5685</v>
      </c>
      <c r="Q207" s="63">
        <f>E207-E85</f>
        <v>49</v>
      </c>
      <c r="R207" s="64">
        <f>I207-I85</f>
        <v>0.41900000000000004</v>
      </c>
      <c r="S207" s="64">
        <f>(R207/I85)*100</f>
        <v>13.929521276595747</v>
      </c>
      <c r="T207" s="64">
        <f t="shared" si="43"/>
        <v>2.8427594442032134</v>
      </c>
      <c r="U207" s="65">
        <f>O207-O85</f>
        <v>0.9442050426396511</v>
      </c>
      <c r="V207" s="65">
        <f>(U207/O85)*100</f>
        <v>13.976442275662034</v>
      </c>
      <c r="W207" s="66">
        <f>1000*(U207/Q207)/O85</f>
        <v>2.8523351582983745</v>
      </c>
      <c r="X207" s="66">
        <f>1000*(U207/Q207)/P85</f>
        <v>1.7107147253298414</v>
      </c>
      <c r="Y207" s="67">
        <f>W207-T207</f>
        <v>9.5757140951611142E-3</v>
      </c>
    </row>
    <row r="208" spans="1:25">
      <c r="A208" s="54">
        <v>285</v>
      </c>
      <c r="B208" s="55" t="s">
        <v>43</v>
      </c>
      <c r="C208" s="55" t="s">
        <v>50</v>
      </c>
      <c r="D208" s="55" t="s">
        <v>58</v>
      </c>
      <c r="E208" s="56">
        <v>43026</v>
      </c>
      <c r="F208" s="57">
        <v>24.1</v>
      </c>
      <c r="G208" s="57">
        <v>31.6</v>
      </c>
      <c r="H208" s="57">
        <v>17.521999999999998</v>
      </c>
      <c r="I208" s="58">
        <v>2.145</v>
      </c>
      <c r="J208" s="58"/>
      <c r="K208" s="59">
        <f t="shared" si="46"/>
        <v>997.301901019105</v>
      </c>
      <c r="L208" s="60">
        <f t="shared" si="47"/>
        <v>0.76058970296154682</v>
      </c>
      <c r="M208" s="61">
        <f t="shared" si="48"/>
        <v>-4.2203012260000001E-3</v>
      </c>
      <c r="N208" s="62">
        <f t="shared" si="44"/>
        <v>1021.0693031061121</v>
      </c>
      <c r="O208" s="63">
        <f t="shared" si="45"/>
        <v>4.8194554374011984</v>
      </c>
      <c r="P208" s="63">
        <f t="shared" si="49"/>
        <v>6.5174999999999992</v>
      </c>
      <c r="Q208" s="63">
        <f>E208-E86</f>
        <v>49</v>
      </c>
      <c r="R208" s="64">
        <f>I208-I86</f>
        <v>0.21999999999999997</v>
      </c>
      <c r="S208" s="64">
        <f>(R208/I86)*100</f>
        <v>11.428571428571427</v>
      </c>
      <c r="T208" s="64">
        <f t="shared" si="43"/>
        <v>2.3323615160349851</v>
      </c>
      <c r="U208" s="65">
        <f>O208-O86</f>
        <v>0.49608366927078595</v>
      </c>
      <c r="V208" s="65">
        <f>(U208/O86)*100</f>
        <v>11.474462430634576</v>
      </c>
      <c r="W208" s="66">
        <f>1000*(U208/Q208)/O86</f>
        <v>2.3417270266601173</v>
      </c>
      <c r="X208" s="66">
        <f>1000*(U208/Q208)/P86</f>
        <v>1.9075188913293124</v>
      </c>
      <c r="Y208" s="67">
        <f>W208-T208</f>
        <v>9.3655106251322451E-3</v>
      </c>
    </row>
    <row r="209" spans="1:25">
      <c r="A209" s="54">
        <v>120</v>
      </c>
      <c r="B209" s="55" t="s">
        <v>44</v>
      </c>
      <c r="C209" s="55" t="s">
        <v>50</v>
      </c>
      <c r="D209" s="55" t="s">
        <v>58</v>
      </c>
      <c r="E209" s="56">
        <v>43026</v>
      </c>
      <c r="F209" s="57">
        <v>24.1</v>
      </c>
      <c r="G209" s="57">
        <v>31.6</v>
      </c>
      <c r="H209" s="57">
        <v>17.521999999999998</v>
      </c>
      <c r="I209" s="58">
        <v>4.2690000000000001</v>
      </c>
      <c r="J209" s="58"/>
      <c r="K209" s="59">
        <f t="shared" si="46"/>
        <v>997.301901019105</v>
      </c>
      <c r="L209" s="60">
        <f t="shared" si="47"/>
        <v>0.76058970296154682</v>
      </c>
      <c r="M209" s="61">
        <f t="shared" si="48"/>
        <v>-4.2203012260000001E-3</v>
      </c>
      <c r="N209" s="62">
        <f t="shared" si="44"/>
        <v>1021.0693031061121</v>
      </c>
      <c r="O209" s="63">
        <f t="shared" si="45"/>
        <v>9.5917273949956723</v>
      </c>
      <c r="P209" s="63">
        <f t="shared" si="49"/>
        <v>18.1995</v>
      </c>
      <c r="Q209" s="63">
        <f>E209-E87</f>
        <v>49</v>
      </c>
      <c r="R209" s="64">
        <f>I209-I87</f>
        <v>0.54800000000000004</v>
      </c>
      <c r="S209" s="64">
        <f>(R209/I87)*100</f>
        <v>14.727223864552542</v>
      </c>
      <c r="T209" s="64">
        <f t="shared" si="43"/>
        <v>3.0055558907250082</v>
      </c>
      <c r="U209" s="65">
        <f>O209-O87</f>
        <v>1.2323340698293137</v>
      </c>
      <c r="V209" s="65">
        <f>(U209/O87)*100</f>
        <v>14.741907957833641</v>
      </c>
      <c r="W209" s="66">
        <f>1000*(U209/Q209)/O87</f>
        <v>3.0085526444558455</v>
      </c>
      <c r="X209" s="66">
        <f>1000*(U209/Q209)/P87</f>
        <v>1.6561637677044414</v>
      </c>
      <c r="Y209" s="67">
        <f>W209-T209</f>
        <v>2.9967537308372982E-3</v>
      </c>
    </row>
    <row r="210" spans="1:25">
      <c r="A210" s="54">
        <v>126</v>
      </c>
      <c r="B210" s="55" t="s">
        <v>44</v>
      </c>
      <c r="C210" s="55" t="s">
        <v>50</v>
      </c>
      <c r="D210" s="55" t="s">
        <v>58</v>
      </c>
      <c r="E210" s="56">
        <v>43026</v>
      </c>
      <c r="F210" s="57">
        <v>24.1</v>
      </c>
      <c r="G210" s="57">
        <v>31.6</v>
      </c>
      <c r="H210" s="57">
        <v>17.521999999999998</v>
      </c>
      <c r="I210" s="58">
        <v>1.837</v>
      </c>
      <c r="J210" s="58"/>
      <c r="K210" s="59">
        <f t="shared" si="46"/>
        <v>997.301901019105</v>
      </c>
      <c r="L210" s="60">
        <f t="shared" si="47"/>
        <v>0.76058970296154682</v>
      </c>
      <c r="M210" s="61">
        <f t="shared" si="48"/>
        <v>-4.2203012260000001E-3</v>
      </c>
      <c r="N210" s="62">
        <f t="shared" si="44"/>
        <v>1021.0693031061121</v>
      </c>
      <c r="O210" s="63">
        <f t="shared" si="45"/>
        <v>4.1274310669025649</v>
      </c>
      <c r="P210" s="63">
        <f t="shared" si="49"/>
        <v>4.8235000000000001</v>
      </c>
      <c r="Q210" s="63">
        <f>E210-E88</f>
        <v>49</v>
      </c>
      <c r="R210" s="64">
        <f>I210-I88</f>
        <v>0.14300000000000002</v>
      </c>
      <c r="S210" s="64">
        <f>(R210/I88)*100</f>
        <v>8.4415584415584437</v>
      </c>
      <c r="T210" s="64">
        <f t="shared" si="43"/>
        <v>1.7227670288894781</v>
      </c>
      <c r="U210" s="65">
        <f>O210-O88</f>
        <v>0.32086741254203366</v>
      </c>
      <c r="V210" s="65">
        <f>(U210/O88)*100</f>
        <v>8.4293195038120672</v>
      </c>
      <c r="W210" s="66">
        <f>1000*(U210/Q210)/O88</f>
        <v>1.7202692864922589</v>
      </c>
      <c r="X210" s="66">
        <f>1000*(U210/Q210)/P88</f>
        <v>1.6220744467857708</v>
      </c>
      <c r="Y210" s="67">
        <f>W210-T210</f>
        <v>-2.497742397219227E-3</v>
      </c>
    </row>
    <row r="211" spans="1:25">
      <c r="A211" s="54">
        <v>218</v>
      </c>
      <c r="B211" s="55" t="s">
        <v>44</v>
      </c>
      <c r="C211" s="55" t="s">
        <v>50</v>
      </c>
      <c r="D211" s="55" t="s">
        <v>58</v>
      </c>
      <c r="E211" s="56">
        <v>43026</v>
      </c>
      <c r="F211" s="57">
        <v>24.1</v>
      </c>
      <c r="G211" s="57">
        <v>31.6</v>
      </c>
      <c r="H211" s="57">
        <v>17.521999999999998</v>
      </c>
      <c r="I211" s="58">
        <v>4.1559999999999997</v>
      </c>
      <c r="J211" s="58"/>
      <c r="K211" s="59">
        <f t="shared" si="46"/>
        <v>997.301901019105</v>
      </c>
      <c r="L211" s="60">
        <f t="shared" si="47"/>
        <v>0.76058970296154682</v>
      </c>
      <c r="M211" s="61">
        <f t="shared" si="48"/>
        <v>-4.2203012260000001E-3</v>
      </c>
      <c r="N211" s="62">
        <f t="shared" si="44"/>
        <v>1021.0693031061121</v>
      </c>
      <c r="O211" s="63">
        <f t="shared" si="45"/>
        <v>9.3378353369880553</v>
      </c>
      <c r="P211" s="63">
        <f t="shared" si="49"/>
        <v>17.577999999999996</v>
      </c>
      <c r="Q211" s="63">
        <f>E211-E89</f>
        <v>49</v>
      </c>
      <c r="R211" s="64">
        <f>I211-I89</f>
        <v>0.48799999999999955</v>
      </c>
      <c r="S211" s="64">
        <f>(R211/I89)*100</f>
        <v>13.304252998909474</v>
      </c>
      <c r="T211" s="64">
        <f t="shared" si="43"/>
        <v>2.7151536732468315</v>
      </c>
      <c r="U211" s="65">
        <f>O211-O89</f>
        <v>1.0931167742331631</v>
      </c>
      <c r="V211" s="65">
        <f>(U211/O89)*100</f>
        <v>13.258387971801294</v>
      </c>
      <c r="W211" s="66">
        <f>1000*(U211/Q211)/O89</f>
        <v>2.7057934636329168</v>
      </c>
      <c r="X211" s="66">
        <f>1000*(U211/Q211)/P89</f>
        <v>1.4978182890153866</v>
      </c>
      <c r="Y211" s="67">
        <f>W211-T211</f>
        <v>-9.3602096139147051E-3</v>
      </c>
    </row>
    <row r="212" spans="1:25">
      <c r="A212" s="54">
        <v>224</v>
      </c>
      <c r="B212" s="55" t="s">
        <v>44</v>
      </c>
      <c r="C212" s="55" t="s">
        <v>50</v>
      </c>
      <c r="D212" s="55" t="s">
        <v>58</v>
      </c>
      <c r="E212" s="56">
        <v>43026</v>
      </c>
      <c r="F212" s="57">
        <v>24.1</v>
      </c>
      <c r="G212" s="57">
        <v>31.6</v>
      </c>
      <c r="H212" s="57">
        <v>17.521999999999998</v>
      </c>
      <c r="I212" s="58">
        <v>3.427</v>
      </c>
      <c r="J212" s="58"/>
      <c r="K212" s="59">
        <f t="shared" si="46"/>
        <v>997.301901019105</v>
      </c>
      <c r="L212" s="60">
        <f t="shared" si="47"/>
        <v>0.76058970296154682</v>
      </c>
      <c r="M212" s="61">
        <f t="shared" si="48"/>
        <v>-4.2203012260000001E-3</v>
      </c>
      <c r="N212" s="62">
        <f t="shared" si="44"/>
        <v>1021.0693031061121</v>
      </c>
      <c r="O212" s="63">
        <f t="shared" si="45"/>
        <v>7.6998945379831731</v>
      </c>
      <c r="P212" s="63">
        <f t="shared" si="49"/>
        <v>13.5685</v>
      </c>
      <c r="Q212" s="63">
        <f>E212-E90</f>
        <v>49</v>
      </c>
      <c r="R212" s="64">
        <f>I212-I90</f>
        <v>0.55000000000000027</v>
      </c>
      <c r="S212" s="64">
        <f>(R212/I90)*100</f>
        <v>19.117135905457083</v>
      </c>
      <c r="T212" s="64">
        <f t="shared" si="43"/>
        <v>3.9014563072361401</v>
      </c>
      <c r="U212" s="65">
        <f>O212-O90</f>
        <v>1.2335068087590324</v>
      </c>
      <c r="V212" s="65">
        <f>(U212/O90)*100</f>
        <v>19.075670380610362</v>
      </c>
      <c r="W212" s="66">
        <f>1000*(U212/Q212)/O90</f>
        <v>3.8929939552266046</v>
      </c>
      <c r="X212" s="66">
        <f>1000*(U212/Q212)/P90</f>
        <v>2.3875950435833522</v>
      </c>
      <c r="Y212" s="67">
        <f>W212-T212</f>
        <v>-8.4623520095354898E-3</v>
      </c>
    </row>
    <row r="213" spans="1:25">
      <c r="A213" s="54">
        <v>230</v>
      </c>
      <c r="B213" s="55" t="s">
        <v>44</v>
      </c>
      <c r="C213" s="55" t="s">
        <v>50</v>
      </c>
      <c r="D213" s="55" t="s">
        <v>58</v>
      </c>
      <c r="E213" s="56">
        <v>43026</v>
      </c>
      <c r="F213" s="57">
        <v>24.1</v>
      </c>
      <c r="G213" s="57">
        <v>31.6</v>
      </c>
      <c r="H213" s="57">
        <v>17.521999999999998</v>
      </c>
      <c r="I213" s="58">
        <v>2.157</v>
      </c>
      <c r="J213" s="58"/>
      <c r="K213" s="59">
        <f t="shared" si="46"/>
        <v>997.301901019105</v>
      </c>
      <c r="L213" s="60">
        <f t="shared" si="47"/>
        <v>0.76058970296154682</v>
      </c>
      <c r="M213" s="61">
        <f t="shared" si="48"/>
        <v>-4.2203012260000001E-3</v>
      </c>
      <c r="N213" s="62">
        <f t="shared" si="44"/>
        <v>1021.0693031061121</v>
      </c>
      <c r="O213" s="63">
        <f t="shared" si="45"/>
        <v>4.8464174258621844</v>
      </c>
      <c r="P213" s="63">
        <f t="shared" si="49"/>
        <v>6.5834999999999999</v>
      </c>
      <c r="Q213" s="63">
        <f>E213-E91</f>
        <v>49</v>
      </c>
      <c r="R213" s="64">
        <f>I213-I91</f>
        <v>0.22700000000000009</v>
      </c>
      <c r="S213" s="64">
        <f>(R213/I91)*100</f>
        <v>11.761658031088087</v>
      </c>
      <c r="T213" s="64">
        <f t="shared" si="43"/>
        <v>2.4003383736914463</v>
      </c>
      <c r="U213" s="65">
        <f>O213-O91</f>
        <v>0.50852089565620862</v>
      </c>
      <c r="V213" s="65">
        <f>(U213/O91)*100</f>
        <v>11.722753000566904</v>
      </c>
      <c r="W213" s="66">
        <f>1000*(U213/Q213)/O91</f>
        <v>2.3923985715442662</v>
      </c>
      <c r="X213" s="66">
        <f>1000*(U213/Q213)/P91</f>
        <v>1.9452628795448184</v>
      </c>
      <c r="Y213" s="67">
        <f>W213-T213</f>
        <v>-7.9398021471801528E-3</v>
      </c>
    </row>
    <row r="214" spans="1:25">
      <c r="A214" s="54">
        <v>154</v>
      </c>
      <c r="B214" s="55" t="s">
        <v>45</v>
      </c>
      <c r="C214" s="55" t="s">
        <v>50</v>
      </c>
      <c r="D214" s="55" t="s">
        <v>58</v>
      </c>
      <c r="E214" s="56">
        <v>43026</v>
      </c>
      <c r="F214" s="57">
        <v>24.1</v>
      </c>
      <c r="G214" s="57">
        <v>31.6</v>
      </c>
      <c r="H214" s="57">
        <v>17.521999999999998</v>
      </c>
      <c r="I214" s="58">
        <v>3.2010000000000001</v>
      </c>
      <c r="J214" s="58"/>
      <c r="K214" s="59">
        <f t="shared" si="46"/>
        <v>997.301901019105</v>
      </c>
      <c r="L214" s="60">
        <f t="shared" si="47"/>
        <v>0.76058970296154682</v>
      </c>
      <c r="M214" s="61">
        <f t="shared" si="48"/>
        <v>-4.2203012260000001E-3</v>
      </c>
      <c r="N214" s="62">
        <f t="shared" si="44"/>
        <v>1021.0693031061121</v>
      </c>
      <c r="O214" s="63">
        <f t="shared" si="45"/>
        <v>7.1921104219679419</v>
      </c>
      <c r="P214" s="63">
        <f t="shared" si="49"/>
        <v>12.325499999999998</v>
      </c>
      <c r="Q214" s="63">
        <f>E214-E92</f>
        <v>49</v>
      </c>
      <c r="R214" s="64">
        <f>I214-I92</f>
        <v>0.61500000000000021</v>
      </c>
      <c r="S214" s="64">
        <f>(R214/I92)*100</f>
        <v>23.781902552204187</v>
      </c>
      <c r="T214" s="64">
        <f t="shared" si="43"/>
        <v>4.8534495004498339</v>
      </c>
      <c r="U214" s="65">
        <f>O214-O92</f>
        <v>1.3814736430394534</v>
      </c>
      <c r="V214" s="65">
        <f>(U214/O92)*100</f>
        <v>23.774909628651823</v>
      </c>
      <c r="W214" s="66">
        <f>1000*(U214/Q214)/O92</f>
        <v>4.8520223731942496</v>
      </c>
      <c r="X214" s="66">
        <f>1000*(U214/Q214)/P92</f>
        <v>3.1525595050728392</v>
      </c>
      <c r="Y214" s="67">
        <f>W214-T214</f>
        <v>-1.4271272555843595E-3</v>
      </c>
    </row>
    <row r="215" spans="1:25">
      <c r="A215" s="54">
        <v>246</v>
      </c>
      <c r="B215" s="55" t="s">
        <v>45</v>
      </c>
      <c r="C215" s="55" t="s">
        <v>50</v>
      </c>
      <c r="D215" s="55" t="s">
        <v>58</v>
      </c>
      <c r="E215" s="56">
        <v>43026</v>
      </c>
      <c r="F215" s="57">
        <v>24.1</v>
      </c>
      <c r="G215" s="57">
        <v>31.6</v>
      </c>
      <c r="H215" s="57">
        <v>17.521999999999998</v>
      </c>
      <c r="I215" s="58">
        <v>3.7749999999999999</v>
      </c>
      <c r="J215" s="58"/>
      <c r="K215" s="59">
        <f t="shared" si="46"/>
        <v>997.301901019105</v>
      </c>
      <c r="L215" s="60">
        <f t="shared" si="47"/>
        <v>0.76058970296154682</v>
      </c>
      <c r="M215" s="61">
        <f t="shared" si="48"/>
        <v>-4.2203012260000001E-3</v>
      </c>
      <c r="N215" s="62">
        <f t="shared" si="44"/>
        <v>1021.0693031061121</v>
      </c>
      <c r="O215" s="63">
        <f t="shared" si="45"/>
        <v>8.481792203351759</v>
      </c>
      <c r="P215" s="63">
        <f t="shared" si="49"/>
        <v>15.482499999999998</v>
      </c>
      <c r="Q215" s="63">
        <f>E215-E93</f>
        <v>49</v>
      </c>
      <c r="R215" s="64">
        <f>I215-I93</f>
        <v>0.77300000000000013</v>
      </c>
      <c r="S215" s="64">
        <f>(R215/I93)*100</f>
        <v>25.749500333111264</v>
      </c>
      <c r="T215" s="64">
        <f t="shared" si="43"/>
        <v>5.2550000679818911</v>
      </c>
      <c r="U215" s="65">
        <f>O215-O93</f>
        <v>1.7350755959422584</v>
      </c>
      <c r="V215" s="65">
        <f>(U215/O93)*100</f>
        <v>25.717333288265472</v>
      </c>
      <c r="W215" s="66">
        <f>1000*(U215/Q215)/O93</f>
        <v>5.2484353649521367</v>
      </c>
      <c r="X215" s="66">
        <f>1000*(U215/Q215)/P93</f>
        <v>3.1528542462503721</v>
      </c>
      <c r="Y215" s="67">
        <f>W215-T215</f>
        <v>-6.5647030297544262E-3</v>
      </c>
    </row>
    <row r="216" spans="1:25">
      <c r="A216" s="54">
        <v>299</v>
      </c>
      <c r="B216" s="55" t="s">
        <v>45</v>
      </c>
      <c r="C216" s="55" t="s">
        <v>50</v>
      </c>
      <c r="D216" s="55" t="s">
        <v>58</v>
      </c>
      <c r="E216" s="56">
        <v>43026</v>
      </c>
      <c r="F216" s="57">
        <v>24.1</v>
      </c>
      <c r="G216" s="57">
        <v>31.6</v>
      </c>
      <c r="H216" s="57">
        <v>17.521999999999998</v>
      </c>
      <c r="I216" s="58">
        <v>0.64500000000000002</v>
      </c>
      <c r="J216" s="58"/>
      <c r="K216" s="59">
        <f t="shared" si="46"/>
        <v>997.301901019105</v>
      </c>
      <c r="L216" s="60">
        <f t="shared" si="47"/>
        <v>0.76058970296154682</v>
      </c>
      <c r="M216" s="61">
        <f t="shared" si="48"/>
        <v>-4.2203012260000001E-3</v>
      </c>
      <c r="N216" s="62">
        <f t="shared" si="44"/>
        <v>1021.0693031061121</v>
      </c>
      <c r="O216" s="63">
        <f t="shared" si="45"/>
        <v>1.4492068797779827</v>
      </c>
      <c r="P216" s="63">
        <f t="shared" si="49"/>
        <v>-1.7324999999999999</v>
      </c>
      <c r="Q216" s="63">
        <f>E216-E94</f>
        <v>49</v>
      </c>
      <c r="R216" s="64">
        <f>I216-I94</f>
        <v>6.1000000000000054E-2</v>
      </c>
      <c r="S216" s="64">
        <f>(R216/I94)*100</f>
        <v>10.445205479452065</v>
      </c>
      <c r="T216" s="64">
        <f t="shared" si="43"/>
        <v>2.1316745876432783</v>
      </c>
      <c r="U216" s="65">
        <f>O216-O94</f>
        <v>0.13759695116075643</v>
      </c>
      <c r="V216" s="65">
        <f>(U216/O94)*100</f>
        <v>10.490691489795214</v>
      </c>
      <c r="W216" s="66">
        <f>1000*(U216/Q216)/O94</f>
        <v>2.1409574468969823</v>
      </c>
      <c r="X216" s="66">
        <f>1000*(U216/Q216)/P94</f>
        <v>-1.3578825164879447</v>
      </c>
      <c r="Y216" s="67">
        <f>W216-T216</f>
        <v>9.2828592537039789E-3</v>
      </c>
    </row>
    <row r="217" spans="1:25">
      <c r="A217" s="54">
        <v>167</v>
      </c>
      <c r="B217" s="55" t="s">
        <v>46</v>
      </c>
      <c r="C217" s="55" t="s">
        <v>50</v>
      </c>
      <c r="D217" s="55" t="s">
        <v>58</v>
      </c>
      <c r="E217" s="56">
        <v>43026</v>
      </c>
      <c r="F217" s="57">
        <v>24.1</v>
      </c>
      <c r="G217" s="57">
        <v>31.6</v>
      </c>
      <c r="H217" s="57">
        <v>17.521999999999998</v>
      </c>
      <c r="I217" s="58">
        <v>3.4020000000000001</v>
      </c>
      <c r="J217" s="58"/>
      <c r="K217" s="59">
        <f t="shared" si="46"/>
        <v>997.301901019105</v>
      </c>
      <c r="L217" s="60">
        <f t="shared" si="47"/>
        <v>0.76058970296154682</v>
      </c>
      <c r="M217" s="61">
        <f t="shared" si="48"/>
        <v>-4.2203012260000001E-3</v>
      </c>
      <c r="N217" s="62">
        <f t="shared" si="44"/>
        <v>1021.0693031061121</v>
      </c>
      <c r="O217" s="63">
        <f t="shared" si="45"/>
        <v>7.6437237286894533</v>
      </c>
      <c r="P217" s="63">
        <f t="shared" si="49"/>
        <v>13.431000000000001</v>
      </c>
      <c r="Q217" s="63">
        <f>E217-E95</f>
        <v>49</v>
      </c>
      <c r="R217" s="64">
        <f>I217-I95</f>
        <v>0.625</v>
      </c>
      <c r="S217" s="64">
        <f>(R217/I95)*100</f>
        <v>22.506301764494058</v>
      </c>
      <c r="T217" s="64">
        <f t="shared" si="43"/>
        <v>4.5931228090804197</v>
      </c>
      <c r="U217" s="65">
        <f>O217-O95</f>
        <v>1.4023197789895567</v>
      </c>
      <c r="V217" s="65">
        <f>(U217/O95)*100</f>
        <v>22.468018258247554</v>
      </c>
      <c r="W217" s="66">
        <f>1000*(U217/Q217)/O95</f>
        <v>4.5853098486219501</v>
      </c>
      <c r="X217" s="66">
        <f>1000*(U217/Q217)/P95</f>
        <v>2.8637385300232019</v>
      </c>
      <c r="Y217" s="67">
        <f>W217-T217</f>
        <v>-7.8129604584695755E-3</v>
      </c>
    </row>
    <row r="218" spans="1:25">
      <c r="A218" s="54">
        <v>174</v>
      </c>
      <c r="B218" s="55" t="s">
        <v>46</v>
      </c>
      <c r="C218" s="55" t="s">
        <v>50</v>
      </c>
      <c r="D218" s="55" t="s">
        <v>58</v>
      </c>
      <c r="E218" s="56">
        <v>43026</v>
      </c>
      <c r="F218" s="57">
        <v>24.1</v>
      </c>
      <c r="G218" s="57">
        <v>31.6</v>
      </c>
      <c r="H218" s="57">
        <v>17.521999999999998</v>
      </c>
      <c r="I218" s="58">
        <v>2.7429999999999999</v>
      </c>
      <c r="J218" s="58"/>
      <c r="K218" s="59">
        <f t="shared" si="46"/>
        <v>997.301901019105</v>
      </c>
      <c r="L218" s="60">
        <f t="shared" si="47"/>
        <v>0.76058970296154682</v>
      </c>
      <c r="M218" s="61">
        <f t="shared" si="48"/>
        <v>-4.2203012260000001E-3</v>
      </c>
      <c r="N218" s="62">
        <f t="shared" si="44"/>
        <v>1021.0693031061121</v>
      </c>
      <c r="O218" s="63">
        <f t="shared" si="45"/>
        <v>6.1630611957069865</v>
      </c>
      <c r="P218" s="63">
        <f t="shared" si="49"/>
        <v>9.8064999999999998</v>
      </c>
      <c r="Q218" s="63">
        <f>E218-E96</f>
        <v>49</v>
      </c>
      <c r="R218" s="64">
        <f>I218-I96</f>
        <v>0.52099999999999991</v>
      </c>
      <c r="S218" s="64">
        <f>(R218/I96)*100</f>
        <v>23.447344734473443</v>
      </c>
      <c r="T218" s="64">
        <f t="shared" ref="T218:T243" si="50">(R218/Q218)/I96*1000</f>
        <v>4.7851723947904992</v>
      </c>
      <c r="U218" s="65">
        <f>O218-O96</f>
        <v>1.170421662142525</v>
      </c>
      <c r="V218" s="65">
        <f>(U218/O96)*100</f>
        <v>23.442943442522282</v>
      </c>
      <c r="W218" s="66">
        <f>1000*(U218/Q218)/O96</f>
        <v>4.7842741719433226</v>
      </c>
      <c r="X218" s="66">
        <f>1000*(U218/Q218)/P96</f>
        <v>3.4413134087675572</v>
      </c>
      <c r="Y218" s="67">
        <f>W218-T218</f>
        <v>-8.9822284717655521E-4</v>
      </c>
    </row>
    <row r="219" spans="1:25">
      <c r="A219" s="54">
        <v>265</v>
      </c>
      <c r="B219" s="55" t="s">
        <v>46</v>
      </c>
      <c r="C219" s="55" t="s">
        <v>50</v>
      </c>
      <c r="D219" s="55" t="s">
        <v>58</v>
      </c>
      <c r="E219" s="56">
        <v>43026</v>
      </c>
      <c r="F219" s="57">
        <v>24.1</v>
      </c>
      <c r="G219" s="57">
        <v>31.6</v>
      </c>
      <c r="H219" s="57">
        <v>17.521999999999998</v>
      </c>
      <c r="I219" s="58">
        <v>3.5219999999999998</v>
      </c>
      <c r="J219" s="58"/>
      <c r="K219" s="59">
        <f t="shared" si="46"/>
        <v>997.301901019105</v>
      </c>
      <c r="L219" s="60">
        <f t="shared" si="47"/>
        <v>0.76058970296154682</v>
      </c>
      <c r="M219" s="61">
        <f t="shared" si="48"/>
        <v>-4.2203012260000001E-3</v>
      </c>
      <c r="N219" s="62">
        <f t="shared" si="44"/>
        <v>1021.0693031061121</v>
      </c>
      <c r="O219" s="63">
        <f t="shared" si="45"/>
        <v>7.9133436132993094</v>
      </c>
      <c r="P219" s="63">
        <f t="shared" si="49"/>
        <v>14.090999999999998</v>
      </c>
      <c r="Q219" s="63">
        <f>E219-E97</f>
        <v>49</v>
      </c>
      <c r="R219" s="64">
        <f>I219-I97</f>
        <v>0.35099999999999998</v>
      </c>
      <c r="S219" s="64">
        <f>(R219/I97)*100</f>
        <v>11.069063386944181</v>
      </c>
      <c r="T219" s="64">
        <f t="shared" si="50"/>
        <v>2.2589925279477923</v>
      </c>
      <c r="U219" s="65">
        <f>O219-O97</f>
        <v>0.78696808743288216</v>
      </c>
      <c r="V219" s="65">
        <f>(U219/O97)*100</f>
        <v>11.043034212503169</v>
      </c>
      <c r="W219" s="66">
        <f>1000*(U219/Q219)/O97</f>
        <v>2.2536804515312587</v>
      </c>
      <c r="X219" s="66">
        <f>1000*(U219/Q219)/P97</f>
        <v>1.3207165176527251</v>
      </c>
      <c r="Y219" s="67">
        <f>W219-T219</f>
        <v>-5.3120764165335288E-3</v>
      </c>
    </row>
    <row r="220" spans="1:25">
      <c r="A220" s="54">
        <v>271</v>
      </c>
      <c r="B220" s="55" t="s">
        <v>46</v>
      </c>
      <c r="C220" s="55" t="s">
        <v>50</v>
      </c>
      <c r="D220" s="55" t="s">
        <v>58</v>
      </c>
      <c r="E220" s="56">
        <v>43026</v>
      </c>
      <c r="F220" s="57">
        <v>24.1</v>
      </c>
      <c r="G220" s="57">
        <v>31.6</v>
      </c>
      <c r="H220" s="57">
        <v>17.521999999999998</v>
      </c>
      <c r="I220" s="58">
        <v>7.1130000000000004</v>
      </c>
      <c r="J220" s="58"/>
      <c r="K220" s="59">
        <f t="shared" si="46"/>
        <v>997.301901019105</v>
      </c>
      <c r="L220" s="60">
        <f t="shared" si="47"/>
        <v>0.76058970296154682</v>
      </c>
      <c r="M220" s="61">
        <f t="shared" si="48"/>
        <v>-4.2203012260000001E-3</v>
      </c>
      <c r="N220" s="62">
        <f t="shared" si="44"/>
        <v>1021.0693031061121</v>
      </c>
      <c r="O220" s="63">
        <f t="shared" si="45"/>
        <v>15.981718660249289</v>
      </c>
      <c r="P220" s="63">
        <f t="shared" si="49"/>
        <v>33.841500000000003</v>
      </c>
      <c r="Q220" s="63">
        <f>E220-E98</f>
        <v>49</v>
      </c>
      <c r="R220" s="64">
        <f>I220-I98</f>
        <v>1.0170000000000003</v>
      </c>
      <c r="S220" s="64">
        <f>(R220/I98)*100</f>
        <v>16.68307086614174</v>
      </c>
      <c r="T220" s="64">
        <f t="shared" si="50"/>
        <v>3.4047083400289262</v>
      </c>
      <c r="U220" s="65">
        <f>O220-O98</f>
        <v>2.2818179331342634</v>
      </c>
      <c r="V220" s="65">
        <f>(U220/O98)*100</f>
        <v>16.655726042000136</v>
      </c>
      <c r="W220" s="66">
        <f>1000*(U220/Q220)/O98</f>
        <v>3.3991277636734973</v>
      </c>
      <c r="X220" s="66">
        <f>1000*(U220/Q220)/P98</f>
        <v>1.6485313268588013</v>
      </c>
      <c r="Y220" s="67">
        <f>W220-T220</f>
        <v>-5.5805763554288568E-3</v>
      </c>
    </row>
    <row r="221" spans="1:25">
      <c r="A221" s="54">
        <v>103</v>
      </c>
      <c r="B221" s="55" t="s">
        <v>48</v>
      </c>
      <c r="C221" s="55" t="s">
        <v>50</v>
      </c>
      <c r="D221" s="55" t="s">
        <v>58</v>
      </c>
      <c r="E221" s="56">
        <v>43026</v>
      </c>
      <c r="F221" s="57">
        <v>24.1</v>
      </c>
      <c r="G221" s="57">
        <v>31.6</v>
      </c>
      <c r="H221" s="57">
        <v>17.521999999999998</v>
      </c>
      <c r="I221" s="58">
        <v>2.734</v>
      </c>
      <c r="J221" s="58"/>
      <c r="K221" s="59">
        <f t="shared" si="46"/>
        <v>997.301901019105</v>
      </c>
      <c r="L221" s="60">
        <f t="shared" si="47"/>
        <v>0.76058970296154682</v>
      </c>
      <c r="M221" s="61">
        <f t="shared" si="48"/>
        <v>-4.2203012260000001E-3</v>
      </c>
      <c r="N221" s="62">
        <f t="shared" si="44"/>
        <v>1021.0693031061121</v>
      </c>
      <c r="O221" s="63">
        <f t="shared" si="45"/>
        <v>6.142839704361247</v>
      </c>
      <c r="P221" s="63">
        <f t="shared" si="49"/>
        <v>9.7569999999999979</v>
      </c>
      <c r="Q221" s="63">
        <f>E221-E99</f>
        <v>49</v>
      </c>
      <c r="R221" s="64">
        <f>I221-I99</f>
        <v>0.41999999999999993</v>
      </c>
      <c r="S221" s="64">
        <f>(R221/I99)*100</f>
        <v>18.150388936905788</v>
      </c>
      <c r="T221" s="64">
        <f t="shared" si="50"/>
        <v>3.7041610075317934</v>
      </c>
      <c r="U221" s="65">
        <f>O221-O99</f>
        <v>0.94356234309345144</v>
      </c>
      <c r="V221" s="65">
        <f>(U221/O99)*100</f>
        <v>18.147951677334106</v>
      </c>
      <c r="W221" s="66">
        <f>1000*(U221/Q221)/O99</f>
        <v>3.7036636076192058</v>
      </c>
      <c r="X221" s="66">
        <f>1000*(U221/Q221)/P99</f>
        <v>2.5857894922580837</v>
      </c>
      <c r="Y221" s="67">
        <f>W221-T221</f>
        <v>-4.9739991258768157E-4</v>
      </c>
    </row>
    <row r="222" spans="1:25">
      <c r="A222" s="54">
        <v>109</v>
      </c>
      <c r="B222" s="55" t="s">
        <v>48</v>
      </c>
      <c r="C222" s="55" t="s">
        <v>50</v>
      </c>
      <c r="D222" s="55" t="s">
        <v>58</v>
      </c>
      <c r="E222" s="56">
        <v>43026</v>
      </c>
      <c r="F222" s="57">
        <v>24.1</v>
      </c>
      <c r="G222" s="57">
        <v>31.6</v>
      </c>
      <c r="H222" s="57">
        <v>17.521999999999998</v>
      </c>
      <c r="I222" s="58">
        <v>3.181</v>
      </c>
      <c r="J222" s="58"/>
      <c r="K222" s="59">
        <f t="shared" si="46"/>
        <v>997.301901019105</v>
      </c>
      <c r="L222" s="60">
        <f t="shared" si="47"/>
        <v>0.76058970296154682</v>
      </c>
      <c r="M222" s="61">
        <f t="shared" si="48"/>
        <v>-4.2203012260000001E-3</v>
      </c>
      <c r="N222" s="62">
        <f t="shared" si="44"/>
        <v>1021.0693031061121</v>
      </c>
      <c r="O222" s="63">
        <f t="shared" si="45"/>
        <v>7.1471737745329662</v>
      </c>
      <c r="P222" s="63">
        <f t="shared" si="49"/>
        <v>12.215499999999999</v>
      </c>
      <c r="Q222" s="63">
        <f>E222-E100</f>
        <v>49</v>
      </c>
      <c r="R222" s="64">
        <f>I222-I100</f>
        <v>0.64400000000000013</v>
      </c>
      <c r="S222" s="64">
        <f>(R222/I100)*100</f>
        <v>25.384312179739855</v>
      </c>
      <c r="T222" s="64">
        <f t="shared" si="50"/>
        <v>5.1804718734162973</v>
      </c>
      <c r="U222" s="65">
        <f>O222-O100</f>
        <v>1.4468424583979633</v>
      </c>
      <c r="V222" s="65">
        <f>(U222/O100)*100</f>
        <v>25.381725695533191</v>
      </c>
      <c r="W222" s="66">
        <f>1000*(U222/Q222)/O100</f>
        <v>5.1799440194965696</v>
      </c>
      <c r="X222" s="66">
        <f>1000*(U222/Q222)/P100</f>
        <v>3.4043231809722161</v>
      </c>
      <c r="Y222" s="67">
        <f>W222-T222</f>
        <v>-5.2785391972776097E-4</v>
      </c>
    </row>
    <row r="223" spans="1:25">
      <c r="A223" s="54">
        <v>232</v>
      </c>
      <c r="B223" s="55" t="s">
        <v>49</v>
      </c>
      <c r="C223" s="55" t="s">
        <v>50</v>
      </c>
      <c r="D223" s="55" t="s">
        <v>58</v>
      </c>
      <c r="E223" s="56">
        <v>43026</v>
      </c>
      <c r="F223" s="57">
        <v>24.1</v>
      </c>
      <c r="G223" s="57">
        <v>31.6</v>
      </c>
      <c r="H223" s="57">
        <v>17.521999999999998</v>
      </c>
      <c r="I223" s="58">
        <v>4.0359999999999996</v>
      </c>
      <c r="J223" s="58"/>
      <c r="K223" s="59">
        <f t="shared" si="46"/>
        <v>997.301901019105</v>
      </c>
      <c r="L223" s="60">
        <f t="shared" si="47"/>
        <v>0.76058970296154682</v>
      </c>
      <c r="M223" s="61">
        <f t="shared" si="48"/>
        <v>-4.2203012260000001E-3</v>
      </c>
      <c r="N223" s="62">
        <f t="shared" si="44"/>
        <v>1021.0693031061121</v>
      </c>
      <c r="O223" s="63">
        <f t="shared" si="45"/>
        <v>9.0682154523781975</v>
      </c>
      <c r="P223" s="63">
        <f t="shared" si="49"/>
        <v>16.917999999999996</v>
      </c>
      <c r="Q223" s="63">
        <f>E223-E101</f>
        <v>49</v>
      </c>
      <c r="R223" s="64">
        <f>I223-I101</f>
        <v>0.70399999999999974</v>
      </c>
      <c r="S223" s="64">
        <f>(R223/I101)*100</f>
        <v>21.128451380552214</v>
      </c>
      <c r="T223" s="64">
        <f t="shared" si="50"/>
        <v>4.3119288531739208</v>
      </c>
      <c r="U223" s="65">
        <f>O223-O101</f>
        <v>1.5800151205627024</v>
      </c>
      <c r="V223" s="65">
        <f>(U223/O101)*100</f>
        <v>21.100064775906333</v>
      </c>
      <c r="W223" s="66">
        <f>1000*(U223/Q223)/O101</f>
        <v>4.3061356685523133</v>
      </c>
      <c r="X223" s="66">
        <f>1000*(U223/Q223)/P101</f>
        <v>2.471654648328681</v>
      </c>
      <c r="Y223" s="67">
        <f>W223-T223</f>
        <v>-5.7931846216074945E-3</v>
      </c>
    </row>
    <row r="224" spans="1:25">
      <c r="A224" s="54">
        <v>234</v>
      </c>
      <c r="B224" s="55" t="s">
        <v>49</v>
      </c>
      <c r="C224" s="55" t="s">
        <v>50</v>
      </c>
      <c r="D224" s="55" t="s">
        <v>58</v>
      </c>
      <c r="E224" s="56">
        <v>43026</v>
      </c>
      <c r="F224" s="57">
        <v>24.1</v>
      </c>
      <c r="G224" s="57">
        <v>31.6</v>
      </c>
      <c r="H224" s="57">
        <v>17.521999999999998</v>
      </c>
      <c r="I224" s="58">
        <v>4.3789999999999996</v>
      </c>
      <c r="J224" s="58"/>
      <c r="K224" s="59">
        <f t="shared" si="46"/>
        <v>997.301901019105</v>
      </c>
      <c r="L224" s="60">
        <f t="shared" si="47"/>
        <v>0.76058970296154682</v>
      </c>
      <c r="M224" s="61">
        <f t="shared" si="48"/>
        <v>-4.2203012260000001E-3</v>
      </c>
      <c r="N224" s="62">
        <f t="shared" si="44"/>
        <v>1021.0693031061121</v>
      </c>
      <c r="O224" s="63">
        <f t="shared" si="45"/>
        <v>9.8388789558880401</v>
      </c>
      <c r="P224" s="63">
        <f t="shared" si="49"/>
        <v>18.804499999999997</v>
      </c>
      <c r="Q224" s="63">
        <f>E224-E102</f>
        <v>49</v>
      </c>
      <c r="R224" s="64">
        <f>I224-I102</f>
        <v>0.84799999999999942</v>
      </c>
      <c r="S224" s="64">
        <f>(R224/I102)*100</f>
        <v>24.015859529878202</v>
      </c>
      <c r="T224" s="64">
        <f t="shared" si="50"/>
        <v>4.901195822424123</v>
      </c>
      <c r="U224" s="65">
        <f>O224-O102</f>
        <v>1.9034541744833229</v>
      </c>
      <c r="V224" s="65">
        <f>(U224/O102)*100</f>
        <v>23.98679625750767</v>
      </c>
      <c r="W224" s="66">
        <f>1000*(U224/Q224)/O102</f>
        <v>4.8952645423485039</v>
      </c>
      <c r="X224" s="66">
        <f>1000*(U224/Q224)/P102</f>
        <v>2.7471449779628827</v>
      </c>
      <c r="Y224" s="67">
        <f>W224-T224</f>
        <v>-5.9312800756190498E-3</v>
      </c>
    </row>
    <row r="225" spans="1:25">
      <c r="A225" s="54">
        <v>181</v>
      </c>
      <c r="B225" s="55" t="s">
        <v>43</v>
      </c>
      <c r="C225" s="55" t="s">
        <v>55</v>
      </c>
      <c r="D225" s="55" t="s">
        <v>58</v>
      </c>
      <c r="E225" s="56">
        <v>43026</v>
      </c>
      <c r="F225" s="57">
        <v>23.7</v>
      </c>
      <c r="G225" s="57">
        <v>31.7</v>
      </c>
      <c r="H225" s="57">
        <v>17.527999999999999</v>
      </c>
      <c r="I225" s="58">
        <v>3.06</v>
      </c>
      <c r="J225" s="58"/>
      <c r="K225" s="59">
        <f t="shared" si="46"/>
        <v>997.40018425598942</v>
      </c>
      <c r="L225" s="60">
        <f t="shared" si="47"/>
        <v>0.76121220240660681</v>
      </c>
      <c r="M225" s="61">
        <f t="shared" si="48"/>
        <v>-4.2295732740000001E-3</v>
      </c>
      <c r="N225" s="62">
        <f t="shared" si="44"/>
        <v>1021.2612205430163</v>
      </c>
      <c r="O225" s="63">
        <f t="shared" si="45"/>
        <v>6.8769186720754556</v>
      </c>
      <c r="P225" s="63">
        <f t="shared" si="49"/>
        <v>11.55</v>
      </c>
      <c r="Q225" s="63">
        <f>E225-E103</f>
        <v>49</v>
      </c>
      <c r="R225" s="64">
        <f>I225-I103</f>
        <v>0.39100000000000001</v>
      </c>
      <c r="S225" s="64">
        <f>(R225/I103)*100</f>
        <v>14.64968152866242</v>
      </c>
      <c r="T225" s="64">
        <f t="shared" si="50"/>
        <v>2.9897309242168206</v>
      </c>
      <c r="U225" s="65">
        <f>O225-O103</f>
        <v>0.88046259123938064</v>
      </c>
      <c r="V225" s="65">
        <f>(U225/O103)*100</f>
        <v>14.683049110510943</v>
      </c>
      <c r="W225" s="66">
        <f>1000*(U225/Q225)/O103</f>
        <v>2.9965406347981509</v>
      </c>
      <c r="X225" s="66">
        <f>1000*(U225/Q225)/P103</f>
        <v>1.9116574616743194</v>
      </c>
      <c r="Y225" s="67">
        <f>W225-T225</f>
        <v>6.8097105813302861E-3</v>
      </c>
    </row>
    <row r="226" spans="1:25">
      <c r="A226" s="54">
        <v>188</v>
      </c>
      <c r="B226" s="55" t="s">
        <v>43</v>
      </c>
      <c r="C226" s="55" t="s">
        <v>55</v>
      </c>
      <c r="D226" s="55" t="s">
        <v>58</v>
      </c>
      <c r="E226" s="56">
        <v>43026</v>
      </c>
      <c r="F226" s="57">
        <v>23.7</v>
      </c>
      <c r="G226" s="57">
        <v>31.7</v>
      </c>
      <c r="H226" s="57">
        <v>17.527999999999999</v>
      </c>
      <c r="I226" s="58">
        <v>8.7680000000000007</v>
      </c>
      <c r="J226" s="58"/>
      <c r="K226" s="59">
        <f t="shared" si="46"/>
        <v>997.40018425598942</v>
      </c>
      <c r="L226" s="60">
        <f t="shared" si="47"/>
        <v>0.76121220240660681</v>
      </c>
      <c r="M226" s="61">
        <f t="shared" si="48"/>
        <v>-4.2295732740000001E-3</v>
      </c>
      <c r="N226" s="62">
        <f t="shared" si="44"/>
        <v>1021.2612205430163</v>
      </c>
      <c r="O226" s="63">
        <f t="shared" si="45"/>
        <v>19.704844090443657</v>
      </c>
      <c r="P226" s="63">
        <f t="shared" si="49"/>
        <v>42.944000000000003</v>
      </c>
      <c r="Q226" s="63">
        <f>E226-E104</f>
        <v>49</v>
      </c>
      <c r="R226" s="64">
        <f>I226-I104</f>
        <v>1.1850000000000005</v>
      </c>
      <c r="S226" s="64">
        <f>(R226/I104)*100</f>
        <v>15.6270605301332</v>
      </c>
      <c r="T226" s="64">
        <f t="shared" si="50"/>
        <v>3.1891960265577954</v>
      </c>
      <c r="U226" s="65">
        <f>O226-O104</f>
        <v>2.6680788371727857</v>
      </c>
      <c r="V226" s="65">
        <f>(U226/O104)*100</f>
        <v>15.660712567842324</v>
      </c>
      <c r="W226" s="66">
        <f>1000*(U226/Q226)/O104</f>
        <v>3.1960637893555766</v>
      </c>
      <c r="X226" s="66">
        <f>1000*(U226/Q226)/P104</f>
        <v>1.4948070364632982</v>
      </c>
      <c r="Y226" s="67">
        <f>W226-T226</f>
        <v>6.8677627977811184E-3</v>
      </c>
    </row>
    <row r="227" spans="1:25">
      <c r="A227" s="54">
        <v>280</v>
      </c>
      <c r="B227" s="55" t="s">
        <v>43</v>
      </c>
      <c r="C227" s="55" t="s">
        <v>55</v>
      </c>
      <c r="D227" s="55" t="s">
        <v>58</v>
      </c>
      <c r="E227" s="56">
        <v>43026</v>
      </c>
      <c r="F227" s="57">
        <v>23.7</v>
      </c>
      <c r="G227" s="57">
        <v>31.7</v>
      </c>
      <c r="H227" s="57">
        <v>17.527999999999999</v>
      </c>
      <c r="I227" s="58">
        <v>3.2770000000000001</v>
      </c>
      <c r="J227" s="58"/>
      <c r="K227" s="59">
        <f t="shared" si="46"/>
        <v>997.40018425598942</v>
      </c>
      <c r="L227" s="60">
        <f t="shared" si="47"/>
        <v>0.76121220240660681</v>
      </c>
      <c r="M227" s="61">
        <f t="shared" si="48"/>
        <v>-4.2295732740000001E-3</v>
      </c>
      <c r="N227" s="62">
        <f t="shared" si="44"/>
        <v>1021.2612205430163</v>
      </c>
      <c r="O227" s="63">
        <f t="shared" si="45"/>
        <v>7.3645955844415907</v>
      </c>
      <c r="P227" s="63">
        <f t="shared" si="49"/>
        <v>12.743500000000001</v>
      </c>
      <c r="Q227" s="63">
        <f>E227-E105</f>
        <v>49</v>
      </c>
      <c r="R227" s="64">
        <f>I227-I105</f>
        <v>0.43000000000000016</v>
      </c>
      <c r="S227" s="64">
        <f>(R227/I105)*100</f>
        <v>15.103617843343878</v>
      </c>
      <c r="T227" s="64">
        <f t="shared" si="50"/>
        <v>3.0823709884375257</v>
      </c>
      <c r="U227" s="65">
        <f>O227-O105</f>
        <v>0.97049718243261207</v>
      </c>
      <c r="V227" s="65">
        <f>(U227/O105)*100</f>
        <v>15.178014497363524</v>
      </c>
      <c r="W227" s="66">
        <f>1000*(U227/Q227)/O105</f>
        <v>3.0975539790537798</v>
      </c>
      <c r="X227" s="66">
        <f>1000*(U227/Q227)/P105</f>
        <v>1.9083745192083952</v>
      </c>
      <c r="Y227" s="67">
        <f>W227-T227</f>
        <v>1.5182990616254166E-2</v>
      </c>
    </row>
    <row r="228" spans="1:25">
      <c r="A228" s="54">
        <v>286</v>
      </c>
      <c r="B228" s="55" t="s">
        <v>43</v>
      </c>
      <c r="C228" s="55" t="s">
        <v>55</v>
      </c>
      <c r="D228" s="55" t="s">
        <v>58</v>
      </c>
      <c r="E228" s="56">
        <v>43026</v>
      </c>
      <c r="F228" s="57">
        <v>23.7</v>
      </c>
      <c r="G228" s="57">
        <v>31.7</v>
      </c>
      <c r="H228" s="57">
        <v>17.527999999999999</v>
      </c>
      <c r="I228" s="58">
        <v>2.7</v>
      </c>
      <c r="J228" s="58"/>
      <c r="K228" s="59">
        <f t="shared" si="46"/>
        <v>997.40018425598942</v>
      </c>
      <c r="L228" s="60">
        <f t="shared" si="47"/>
        <v>0.76121220240660681</v>
      </c>
      <c r="M228" s="61">
        <f t="shared" si="48"/>
        <v>-4.2295732740000001E-3</v>
      </c>
      <c r="N228" s="62">
        <f t="shared" si="44"/>
        <v>1021.2612205430163</v>
      </c>
      <c r="O228" s="63">
        <f t="shared" si="45"/>
        <v>6.0678694165371665</v>
      </c>
      <c r="P228" s="63">
        <f t="shared" si="49"/>
        <v>9.57</v>
      </c>
      <c r="Q228" s="63">
        <f>E228-E106</f>
        <v>49</v>
      </c>
      <c r="R228" s="64">
        <f>I228-I106</f>
        <v>0.34699999999999998</v>
      </c>
      <c r="S228" s="64">
        <f>(R228/I106)*100</f>
        <v>14.747131321716955</v>
      </c>
      <c r="T228" s="64">
        <f t="shared" si="50"/>
        <v>3.0096186370850928</v>
      </c>
      <c r="U228" s="65">
        <f>O228-O106</f>
        <v>0.78324927606399175</v>
      </c>
      <c r="V228" s="65">
        <f>(U228/O106)*100</f>
        <v>14.821297562436742</v>
      </c>
      <c r="W228" s="66">
        <f>1000*(U228/Q228)/O106</f>
        <v>3.0247546045789271</v>
      </c>
      <c r="X228" s="66">
        <f>1000*(U228/Q228)/P106</f>
        <v>2.0863641719437145</v>
      </c>
      <c r="Y228" s="67">
        <f>W228-T228</f>
        <v>1.5135967493834279E-2</v>
      </c>
    </row>
    <row r="229" spans="1:25">
      <c r="A229" s="54">
        <v>121</v>
      </c>
      <c r="B229" s="55" t="s">
        <v>44</v>
      </c>
      <c r="C229" s="55" t="s">
        <v>55</v>
      </c>
      <c r="D229" s="55" t="s">
        <v>58</v>
      </c>
      <c r="E229" s="56">
        <v>43026</v>
      </c>
      <c r="F229" s="57">
        <v>23.7</v>
      </c>
      <c r="G229" s="57">
        <v>31.7</v>
      </c>
      <c r="H229" s="57">
        <v>17.527999999999999</v>
      </c>
      <c r="I229" s="58">
        <v>4.8490000000000002</v>
      </c>
      <c r="J229" s="58"/>
      <c r="K229" s="59">
        <f t="shared" si="46"/>
        <v>997.40018425598942</v>
      </c>
      <c r="L229" s="60">
        <f t="shared" si="47"/>
        <v>0.76121220240660681</v>
      </c>
      <c r="M229" s="61">
        <f t="shared" si="48"/>
        <v>-4.2295732740000001E-3</v>
      </c>
      <c r="N229" s="62">
        <f t="shared" si="44"/>
        <v>1021.2612205430163</v>
      </c>
      <c r="O229" s="63">
        <f t="shared" si="45"/>
        <v>10.897444000292118</v>
      </c>
      <c r="P229" s="63">
        <f t="shared" si="49"/>
        <v>21.389499999999998</v>
      </c>
      <c r="Q229" s="63">
        <f>E229-E107</f>
        <v>49</v>
      </c>
      <c r="R229" s="64">
        <f>I229-I107</f>
        <v>0.72100000000000009</v>
      </c>
      <c r="S229" s="64">
        <f>(R229/I107)*100</f>
        <v>17.46608527131783</v>
      </c>
      <c r="T229" s="64">
        <f t="shared" si="50"/>
        <v>3.5645071982281289</v>
      </c>
      <c r="U229" s="65">
        <f>O229-O107</f>
        <v>1.623706927922667</v>
      </c>
      <c r="V229" s="65">
        <f>(U229/O107)*100</f>
        <v>17.508658216765767</v>
      </c>
      <c r="W229" s="66">
        <f>1000*(U229/Q229)/O107</f>
        <v>3.5731955544419933</v>
      </c>
      <c r="X229" s="66">
        <f>1000*(U229/Q229)/P107</f>
        <v>1.9017950000031238</v>
      </c>
      <c r="Y229" s="67">
        <f>W229-T229</f>
        <v>8.6883562138644344E-3</v>
      </c>
    </row>
    <row r="230" spans="1:25">
      <c r="A230" s="54">
        <v>128</v>
      </c>
      <c r="B230" s="55" t="s">
        <v>44</v>
      </c>
      <c r="C230" s="55" t="s">
        <v>55</v>
      </c>
      <c r="D230" s="55" t="s">
        <v>58</v>
      </c>
      <c r="E230" s="56">
        <v>43026</v>
      </c>
      <c r="F230" s="57">
        <v>23.7</v>
      </c>
      <c r="G230" s="57">
        <v>31.7</v>
      </c>
      <c r="H230" s="57">
        <v>17.527999999999999</v>
      </c>
      <c r="I230" s="58">
        <v>2.9380000000000002</v>
      </c>
      <c r="J230" s="58"/>
      <c r="K230" s="59">
        <f t="shared" si="46"/>
        <v>997.40018425598942</v>
      </c>
      <c r="L230" s="60">
        <f t="shared" si="47"/>
        <v>0.76121220240660681</v>
      </c>
      <c r="M230" s="61">
        <f t="shared" si="48"/>
        <v>-4.2295732740000001E-3</v>
      </c>
      <c r="N230" s="62">
        <f t="shared" si="44"/>
        <v>1021.2612205430163</v>
      </c>
      <c r="O230" s="63">
        <f t="shared" si="45"/>
        <v>6.6027408688097022</v>
      </c>
      <c r="P230" s="63">
        <f t="shared" si="49"/>
        <v>10.879000000000001</v>
      </c>
      <c r="Q230" s="63">
        <f>E230-E108</f>
        <v>49</v>
      </c>
      <c r="R230" s="64">
        <f>I230-I108</f>
        <v>0.41500000000000004</v>
      </c>
      <c r="S230" s="64">
        <f>(R230/I108)*100</f>
        <v>16.44867221561633</v>
      </c>
      <c r="T230" s="64">
        <f t="shared" si="50"/>
        <v>3.3568718807380269</v>
      </c>
      <c r="U230" s="65">
        <f>O230-O108</f>
        <v>0.9333429349539637</v>
      </c>
      <c r="V230" s="65">
        <f>(U230/O108)*100</f>
        <v>16.462822787237307</v>
      </c>
      <c r="W230" s="66">
        <f>1000*(U230/Q230)/O108</f>
        <v>3.3597597524974101</v>
      </c>
      <c r="X230" s="66">
        <f>1000*(U230/Q230)/P108</f>
        <v>2.2157639736009407</v>
      </c>
      <c r="Y230" s="67">
        <f>W230-T230</f>
        <v>2.8878717593832093E-3</v>
      </c>
    </row>
    <row r="231" spans="1:25">
      <c r="A231" s="54">
        <v>219</v>
      </c>
      <c r="B231" s="55" t="s">
        <v>44</v>
      </c>
      <c r="C231" s="55" t="s">
        <v>55</v>
      </c>
      <c r="D231" s="55" t="s">
        <v>58</v>
      </c>
      <c r="E231" s="56">
        <v>43026</v>
      </c>
      <c r="F231" s="57">
        <v>23.7</v>
      </c>
      <c r="G231" s="57">
        <v>31.7</v>
      </c>
      <c r="H231" s="57">
        <v>17.527999999999999</v>
      </c>
      <c r="I231" s="58">
        <v>4.3</v>
      </c>
      <c r="J231" s="58"/>
      <c r="K231" s="59">
        <f t="shared" si="46"/>
        <v>997.40018425598942</v>
      </c>
      <c r="L231" s="60">
        <f t="shared" si="47"/>
        <v>0.76121220240660681</v>
      </c>
      <c r="M231" s="61">
        <f t="shared" si="48"/>
        <v>-4.2295732740000001E-3</v>
      </c>
      <c r="N231" s="62">
        <f t="shared" si="44"/>
        <v>1021.2612205430163</v>
      </c>
      <c r="O231" s="63">
        <f t="shared" si="45"/>
        <v>9.6636438855962279</v>
      </c>
      <c r="P231" s="63">
        <f t="shared" si="49"/>
        <v>18.369999999999997</v>
      </c>
      <c r="Q231" s="63">
        <f>E231-E109</f>
        <v>49</v>
      </c>
      <c r="R231" s="64">
        <f>I231-I109</f>
        <v>0.60899999999999999</v>
      </c>
      <c r="S231" s="64">
        <f>(R231/I109)*100</f>
        <v>16.499593606068817</v>
      </c>
      <c r="T231" s="64">
        <f t="shared" si="50"/>
        <v>3.3672640012385338</v>
      </c>
      <c r="U231" s="65">
        <f>O231-O109</f>
        <v>1.3672272511555779</v>
      </c>
      <c r="V231" s="65">
        <f>(U231/O109)*100</f>
        <v>16.47973229164807</v>
      </c>
      <c r="W231" s="66">
        <f>1000*(U231/Q231)/O109</f>
        <v>3.3632106717649122</v>
      </c>
      <c r="X231" s="66">
        <f>1000*(U231/Q231)/P109</f>
        <v>1.8576343638599737</v>
      </c>
      <c r="Y231" s="67">
        <f>W231-T231</f>
        <v>-4.0533294736215808E-3</v>
      </c>
    </row>
    <row r="232" spans="1:25">
      <c r="A232" s="54">
        <v>225</v>
      </c>
      <c r="B232" s="55" t="s">
        <v>44</v>
      </c>
      <c r="C232" s="55" t="s">
        <v>55</v>
      </c>
      <c r="D232" s="55" t="s">
        <v>58</v>
      </c>
      <c r="E232" s="56">
        <v>43026</v>
      </c>
      <c r="F232" s="57">
        <v>23.7</v>
      </c>
      <c r="G232" s="57">
        <v>31.7</v>
      </c>
      <c r="H232" s="57">
        <v>17.527999999999999</v>
      </c>
      <c r="I232" s="58">
        <v>3.2170000000000001</v>
      </c>
      <c r="J232" s="58"/>
      <c r="K232" s="59">
        <f t="shared" si="46"/>
        <v>997.40018425598942</v>
      </c>
      <c r="L232" s="60">
        <f t="shared" si="47"/>
        <v>0.76121220240660681</v>
      </c>
      <c r="M232" s="61">
        <f t="shared" si="48"/>
        <v>-4.2295732740000001E-3</v>
      </c>
      <c r="N232" s="62">
        <f t="shared" si="44"/>
        <v>1021.2612205430163</v>
      </c>
      <c r="O232" s="63">
        <f t="shared" si="45"/>
        <v>7.2297540418518755</v>
      </c>
      <c r="P232" s="63">
        <f t="shared" si="49"/>
        <v>12.413499999999999</v>
      </c>
      <c r="Q232" s="63">
        <f>E232-E110</f>
        <v>49</v>
      </c>
      <c r="R232" s="64">
        <f>I232-I110</f>
        <v>0.41100000000000003</v>
      </c>
      <c r="S232" s="64">
        <f>(R232/I110)*100</f>
        <v>14.647184604419103</v>
      </c>
      <c r="T232" s="64">
        <f t="shared" si="50"/>
        <v>2.9892213478406333</v>
      </c>
      <c r="U232" s="65">
        <f>O232-O110</f>
        <v>0.92294696218453431</v>
      </c>
      <c r="V232" s="65">
        <f>(U232/O110)*100</f>
        <v>14.634139756074735</v>
      </c>
      <c r="W232" s="66">
        <f>1000*(U232/Q232)/O110</f>
        <v>2.9865591338928024</v>
      </c>
      <c r="X232" s="66">
        <f>1000*(U232/Q232)/P110</f>
        <v>1.8551809602561107</v>
      </c>
      <c r="Y232" s="67">
        <f>W232-T232</f>
        <v>-2.6622139478309492E-3</v>
      </c>
    </row>
    <row r="233" spans="1:25">
      <c r="A233" s="54">
        <v>229</v>
      </c>
      <c r="B233" s="55" t="s">
        <v>44</v>
      </c>
      <c r="C233" s="55" t="s">
        <v>55</v>
      </c>
      <c r="D233" s="55" t="s">
        <v>58</v>
      </c>
      <c r="E233" s="56">
        <v>43026</v>
      </c>
      <c r="F233" s="57">
        <v>23.7</v>
      </c>
      <c r="G233" s="57">
        <v>31.7</v>
      </c>
      <c r="H233" s="57">
        <v>17.527999999999999</v>
      </c>
      <c r="I233" s="58">
        <v>4.5380000000000003</v>
      </c>
      <c r="J233" s="58"/>
      <c r="K233" s="59">
        <f t="shared" si="46"/>
        <v>997.40018425598942</v>
      </c>
      <c r="L233" s="60">
        <f t="shared" si="47"/>
        <v>0.76121220240660681</v>
      </c>
      <c r="M233" s="61">
        <f t="shared" si="48"/>
        <v>-4.2295732740000001E-3</v>
      </c>
      <c r="N233" s="62">
        <f t="shared" ref="N233:N243" si="51" xml:space="preserve"> K233 + (L233*G233) + M233*G233^(3/2) + 0.00048314*G233^2</f>
        <v>1021.2612205430163</v>
      </c>
      <c r="O233" s="63">
        <f t="shared" ref="O233:O243" si="52">I233*(1/     (1-   (0.001*N233/1.84)))</f>
        <v>10.198515337868765</v>
      </c>
      <c r="P233" s="63">
        <f t="shared" si="49"/>
        <v>19.679000000000002</v>
      </c>
      <c r="Q233" s="63">
        <f>E233-E111</f>
        <v>49</v>
      </c>
      <c r="R233" s="64">
        <f>I233-I111</f>
        <v>0.71200000000000019</v>
      </c>
      <c r="S233" s="64">
        <f>(R233/I111)*100</f>
        <v>18.609513852587565</v>
      </c>
      <c r="T233" s="64">
        <f t="shared" si="50"/>
        <v>3.7978599699158293</v>
      </c>
      <c r="U233" s="65">
        <f>O233-O111</f>
        <v>1.5991411800614781</v>
      </c>
      <c r="V233" s="65">
        <f>(U233/O111)*100</f>
        <v>18.596018160340584</v>
      </c>
      <c r="W233" s="66">
        <f>1000*(U233/Q233)/O111</f>
        <v>3.7951057470082823</v>
      </c>
      <c r="X233" s="66">
        <f>1000*(U233/Q233)/P111</f>
        <v>2.0703885229314816</v>
      </c>
      <c r="Y233" s="67">
        <f>W233-T233</f>
        <v>-2.7542229075470104E-3</v>
      </c>
    </row>
    <row r="234" spans="1:25">
      <c r="A234" s="54">
        <v>155</v>
      </c>
      <c r="B234" s="55" t="s">
        <v>45</v>
      </c>
      <c r="C234" s="55" t="s">
        <v>55</v>
      </c>
      <c r="D234" s="55" t="s">
        <v>58</v>
      </c>
      <c r="E234" s="56">
        <v>43026</v>
      </c>
      <c r="F234" s="57">
        <v>23.7</v>
      </c>
      <c r="G234" s="57">
        <v>31.7</v>
      </c>
      <c r="H234" s="57">
        <v>17.527999999999999</v>
      </c>
      <c r="I234" s="58">
        <v>0.98699999999999999</v>
      </c>
      <c r="J234" s="58"/>
      <c r="K234" s="59">
        <f t="shared" ref="K234:K243" si="53">1000*(1-(F234+288.9414)/(508929.2*(F234+68.12963))*(F234-3.9863)^2)</f>
        <v>997.40018425598942</v>
      </c>
      <c r="L234" s="60">
        <f t="shared" ref="L234:L243" si="54" xml:space="preserve"> 0.824493 - 0.0040899*F234 + 0.000076438*F234^2 -0.00000082467*F234^3 + 0.0000000053675*F234^4</f>
        <v>0.76121220240660681</v>
      </c>
      <c r="M234" s="61">
        <f t="shared" ref="M234:M243" si="55" xml:space="preserve"> -0.005724 + 0.00010227*F234 - 0.0000016546*F234^2</f>
        <v>-4.2295732740000001E-3</v>
      </c>
      <c r="N234" s="62">
        <f t="shared" si="51"/>
        <v>1021.2612205430163</v>
      </c>
      <c r="O234" s="63">
        <f t="shared" si="52"/>
        <v>2.2181433756008087</v>
      </c>
      <c r="P234" s="63">
        <f t="shared" si="49"/>
        <v>0.14849999999999941</v>
      </c>
      <c r="Q234" s="63">
        <f>E234-E112</f>
        <v>49</v>
      </c>
      <c r="R234" s="64">
        <f>I234-I112</f>
        <v>0.20199999999999996</v>
      </c>
      <c r="S234" s="64">
        <f>(R234/I112)*100</f>
        <v>25.732484076433117</v>
      </c>
      <c r="T234" s="64">
        <f t="shared" si="50"/>
        <v>5.2515273625373693</v>
      </c>
      <c r="U234" s="65">
        <f>O234-O112</f>
        <v>0.45428031625863396</v>
      </c>
      <c r="V234" s="65">
        <f>(U234/O112)*100</f>
        <v>25.754851764289221</v>
      </c>
      <c r="W234" s="66">
        <f>1000*(U234/Q234)/O112</f>
        <v>5.2560921967937189</v>
      </c>
      <c r="X234" s="66">
        <f>1000*(U234/Q234)/P112</f>
        <v>-9.6322357012167252</v>
      </c>
      <c r="Y234" s="67">
        <f>W234-T234</f>
        <v>4.5648342563495703E-3</v>
      </c>
    </row>
    <row r="235" spans="1:25">
      <c r="A235" s="54">
        <v>247</v>
      </c>
      <c r="B235" s="55" t="s">
        <v>45</v>
      </c>
      <c r="C235" s="55" t="s">
        <v>55</v>
      </c>
      <c r="D235" s="55" t="s">
        <v>58</v>
      </c>
      <c r="E235" s="56">
        <v>43026</v>
      </c>
      <c r="F235" s="57">
        <v>23.7</v>
      </c>
      <c r="G235" s="57">
        <v>31.7</v>
      </c>
      <c r="H235" s="57">
        <v>17.527999999999999</v>
      </c>
      <c r="I235" s="58">
        <v>4.1740000000000004</v>
      </c>
      <c r="J235" s="58"/>
      <c r="K235" s="59">
        <f t="shared" si="53"/>
        <v>997.40018425598942</v>
      </c>
      <c r="L235" s="60">
        <f t="shared" si="54"/>
        <v>0.76121220240660681</v>
      </c>
      <c r="M235" s="61">
        <f t="shared" si="55"/>
        <v>-4.2295732740000001E-3</v>
      </c>
      <c r="N235" s="62">
        <f t="shared" si="51"/>
        <v>1021.2612205430163</v>
      </c>
      <c r="O235" s="63">
        <f t="shared" si="52"/>
        <v>9.3804766461578275</v>
      </c>
      <c r="P235" s="63">
        <f t="shared" si="49"/>
        <v>17.677</v>
      </c>
      <c r="Q235" s="63">
        <f>E235-E113</f>
        <v>49</v>
      </c>
      <c r="R235" s="64">
        <f>I235-I113</f>
        <v>0.84800000000000031</v>
      </c>
      <c r="S235" s="64">
        <f>(R235/I113)*100</f>
        <v>25.496091401082388</v>
      </c>
      <c r="T235" s="64">
        <f t="shared" si="50"/>
        <v>5.203283959404569</v>
      </c>
      <c r="U235" s="65">
        <f>O235-O113</f>
        <v>1.9056000851171877</v>
      </c>
      <c r="V235" s="65">
        <f>(U235/O113)*100</f>
        <v>25.49339871442497</v>
      </c>
      <c r="W235" s="66">
        <f>1000*(U235/Q235)/O113</f>
        <v>5.2027344315152995</v>
      </c>
      <c r="X235" s="66">
        <f>1000*(U235/Q235)/P113</f>
        <v>2.9885343622110825</v>
      </c>
      <c r="Y235" s="67">
        <f>W235-T235</f>
        <v>-5.4952788926954099E-4</v>
      </c>
    </row>
    <row r="236" spans="1:25">
      <c r="A236" s="54">
        <v>168</v>
      </c>
      <c r="B236" s="55" t="s">
        <v>46</v>
      </c>
      <c r="C236" s="55" t="s">
        <v>55</v>
      </c>
      <c r="D236" s="55" t="s">
        <v>58</v>
      </c>
      <c r="E236" s="56">
        <v>43026</v>
      </c>
      <c r="F236" s="57">
        <v>23.7</v>
      </c>
      <c r="G236" s="57">
        <v>31.7</v>
      </c>
      <c r="H236" s="57">
        <v>17.527999999999999</v>
      </c>
      <c r="I236" s="58">
        <v>2.5209999999999999</v>
      </c>
      <c r="J236" s="58"/>
      <c r="K236" s="59">
        <f t="shared" si="53"/>
        <v>997.40018425598942</v>
      </c>
      <c r="L236" s="60">
        <f t="shared" si="54"/>
        <v>0.76121220240660681</v>
      </c>
      <c r="M236" s="61">
        <f t="shared" si="55"/>
        <v>-4.2295732740000001E-3</v>
      </c>
      <c r="N236" s="62">
        <f t="shared" si="51"/>
        <v>1021.2612205430163</v>
      </c>
      <c r="O236" s="63">
        <f t="shared" si="52"/>
        <v>5.6655921478111839</v>
      </c>
      <c r="P236" s="63">
        <f t="shared" si="49"/>
        <v>8.5854999999999997</v>
      </c>
      <c r="Q236" s="63">
        <f>E236-E114</f>
        <v>49</v>
      </c>
      <c r="R236" s="64">
        <f>I236-I114</f>
        <v>0.41199999999999992</v>
      </c>
      <c r="S236" s="64">
        <f>(R236/I114)*100</f>
        <v>19.535324798482691</v>
      </c>
      <c r="T236" s="64">
        <f t="shared" si="50"/>
        <v>3.9868009792821817</v>
      </c>
      <c r="U236" s="65">
        <f>O236-O114</f>
        <v>0.9268537246395141</v>
      </c>
      <c r="V236" s="65">
        <f>(U236/O114)*100</f>
        <v>19.559081803446844</v>
      </c>
      <c r="W236" s="66">
        <f>1000*(U236/Q236)/O114</f>
        <v>3.9916493476422135</v>
      </c>
      <c r="X236" s="66">
        <f>1000*(U236/Q236)/P114</f>
        <v>2.9931770132922368</v>
      </c>
      <c r="Y236" s="67">
        <f>W236-T236</f>
        <v>4.848368360031774E-3</v>
      </c>
    </row>
    <row r="237" spans="1:25">
      <c r="A237" s="54">
        <v>175</v>
      </c>
      <c r="B237" s="55" t="s">
        <v>46</v>
      </c>
      <c r="C237" s="55" t="s">
        <v>55</v>
      </c>
      <c r="D237" s="55" t="s">
        <v>58</v>
      </c>
      <c r="E237" s="56">
        <v>43026</v>
      </c>
      <c r="F237" s="57">
        <v>23.7</v>
      </c>
      <c r="G237" s="57">
        <v>31.7</v>
      </c>
      <c r="H237" s="57">
        <v>17.527999999999999</v>
      </c>
      <c r="I237" s="58">
        <v>2.2519999999999998</v>
      </c>
      <c r="J237" s="58"/>
      <c r="K237" s="59">
        <f t="shared" si="53"/>
        <v>997.40018425598942</v>
      </c>
      <c r="L237" s="60">
        <f t="shared" si="54"/>
        <v>0.76121220240660681</v>
      </c>
      <c r="M237" s="61">
        <f t="shared" si="55"/>
        <v>-4.2295732740000001E-3</v>
      </c>
      <c r="N237" s="62">
        <f t="shared" si="51"/>
        <v>1021.2612205430163</v>
      </c>
      <c r="O237" s="63">
        <f t="shared" si="52"/>
        <v>5.0610525652006286</v>
      </c>
      <c r="P237" s="63">
        <f t="shared" si="49"/>
        <v>7.105999999999999</v>
      </c>
      <c r="Q237" s="63">
        <f>E237-E115</f>
        <v>49</v>
      </c>
      <c r="R237" s="64">
        <f>I237-I115</f>
        <v>0.46699999999999986</v>
      </c>
      <c r="S237" s="64">
        <f>(R237/I115)*100</f>
        <v>26.162464985994394</v>
      </c>
      <c r="T237" s="64">
        <f t="shared" si="50"/>
        <v>5.3392785685702844</v>
      </c>
      <c r="U237" s="65">
        <f>O237-O115</f>
        <v>1.0503137859870533</v>
      </c>
      <c r="V237" s="65">
        <f>(U237/O115)*100</f>
        <v>26.187539099542118</v>
      </c>
      <c r="W237" s="66">
        <f>1000*(U237/Q237)/O115</f>
        <v>5.3443957346004325</v>
      </c>
      <c r="X237" s="66">
        <f>1000*(U237/Q237)/P115</f>
        <v>4.723961481922994</v>
      </c>
      <c r="Y237" s="67">
        <f>W237-T237</f>
        <v>5.1171660301481126E-3</v>
      </c>
    </row>
    <row r="238" spans="1:25">
      <c r="A238" s="54">
        <v>266</v>
      </c>
      <c r="B238" s="55" t="s">
        <v>46</v>
      </c>
      <c r="C238" s="55" t="s">
        <v>55</v>
      </c>
      <c r="D238" s="55" t="s">
        <v>58</v>
      </c>
      <c r="E238" s="56">
        <v>43026</v>
      </c>
      <c r="F238" s="57">
        <v>23.7</v>
      </c>
      <c r="G238" s="57">
        <v>31.7</v>
      </c>
      <c r="H238" s="57">
        <v>17.527999999999999</v>
      </c>
      <c r="I238" s="58">
        <v>4.4130000000000003</v>
      </c>
      <c r="J238" s="58"/>
      <c r="K238" s="59">
        <f t="shared" si="53"/>
        <v>997.40018425598942</v>
      </c>
      <c r="L238" s="60">
        <f t="shared" si="54"/>
        <v>0.76121220240660681</v>
      </c>
      <c r="M238" s="61">
        <f t="shared" si="55"/>
        <v>-4.2295732740000001E-3</v>
      </c>
      <c r="N238" s="62">
        <f t="shared" si="51"/>
        <v>1021.2612205430163</v>
      </c>
      <c r="O238" s="63">
        <f t="shared" si="52"/>
        <v>9.9175954574735243</v>
      </c>
      <c r="P238" s="63">
        <f t="shared" si="49"/>
        <v>18.991500000000002</v>
      </c>
      <c r="Q238" s="63">
        <f>E238-E116</f>
        <v>49</v>
      </c>
      <c r="R238" s="64">
        <f>I238-I116</f>
        <v>0.64200000000000035</v>
      </c>
      <c r="S238" s="64">
        <f>(R238/I116)*100</f>
        <v>17.024661893396985</v>
      </c>
      <c r="T238" s="64">
        <f t="shared" si="50"/>
        <v>3.4744207945708139</v>
      </c>
      <c r="U238" s="65">
        <f>O238-O116</f>
        <v>1.4428045057099492</v>
      </c>
      <c r="V238" s="65">
        <f>(U238/O116)*100</f>
        <v>17.024661893396985</v>
      </c>
      <c r="W238" s="66">
        <f>1000*(U238/Q238)/O116</f>
        <v>3.4744207945708139</v>
      </c>
      <c r="X238" s="66">
        <f>1000*(U238/Q238)/P116</f>
        <v>1.9045302488566311</v>
      </c>
      <c r="Y238" s="67">
        <f>W238-T238</f>
        <v>0</v>
      </c>
    </row>
    <row r="239" spans="1:25">
      <c r="A239" s="54">
        <v>272</v>
      </c>
      <c r="B239" s="55" t="s">
        <v>46</v>
      </c>
      <c r="C239" s="55" t="s">
        <v>55</v>
      </c>
      <c r="D239" s="55" t="s">
        <v>58</v>
      </c>
      <c r="E239" s="56">
        <v>43026</v>
      </c>
      <c r="F239" s="57">
        <v>23.7</v>
      </c>
      <c r="G239" s="57">
        <v>31.7</v>
      </c>
      <c r="H239" s="57">
        <v>17.527999999999999</v>
      </c>
      <c r="I239" s="58">
        <v>2.1019999999999999</v>
      </c>
      <c r="J239" s="58"/>
      <c r="K239" s="59">
        <f t="shared" si="53"/>
        <v>997.40018425598942</v>
      </c>
      <c r="L239" s="60">
        <f t="shared" si="54"/>
        <v>0.76121220240660681</v>
      </c>
      <c r="M239" s="61">
        <f t="shared" si="55"/>
        <v>-4.2295732740000001E-3</v>
      </c>
      <c r="N239" s="62">
        <f t="shared" si="51"/>
        <v>1021.2612205430163</v>
      </c>
      <c r="O239" s="63">
        <f t="shared" si="52"/>
        <v>4.7239487087263416</v>
      </c>
      <c r="P239" s="63">
        <f t="shared" si="49"/>
        <v>6.2809999999999997</v>
      </c>
      <c r="Q239" s="63">
        <f>E239-E117</f>
        <v>49</v>
      </c>
      <c r="R239" s="64">
        <f>I239-I117</f>
        <v>0.21199999999999997</v>
      </c>
      <c r="S239" s="64">
        <f>(R239/I117)*100</f>
        <v>11.216931216931215</v>
      </c>
      <c r="T239" s="64">
        <f t="shared" si="50"/>
        <v>2.2891696361084115</v>
      </c>
      <c r="U239" s="65">
        <f>O239-O117</f>
        <v>0.47644011715032519</v>
      </c>
      <c r="V239" s="65">
        <f>(U239/O117)*100</f>
        <v>11.216931216931206</v>
      </c>
      <c r="W239" s="66">
        <f>1000*(U239/Q239)/O117</f>
        <v>2.2891696361084093</v>
      </c>
      <c r="X239" s="66">
        <f>1000*(U239/Q239)/P117</f>
        <v>1.9009321010645968</v>
      </c>
      <c r="Y239" s="67">
        <f>W239-T239</f>
        <v>0</v>
      </c>
    </row>
    <row r="240" spans="1:25">
      <c r="A240" s="54">
        <v>104</v>
      </c>
      <c r="B240" s="55" t="s">
        <v>48</v>
      </c>
      <c r="C240" s="55" t="s">
        <v>55</v>
      </c>
      <c r="D240" s="55" t="s">
        <v>58</v>
      </c>
      <c r="E240" s="56">
        <v>43026</v>
      </c>
      <c r="F240" s="57">
        <v>23.7</v>
      </c>
      <c r="G240" s="57">
        <v>31.7</v>
      </c>
      <c r="H240" s="57">
        <v>17.527999999999999</v>
      </c>
      <c r="I240" s="58">
        <v>3.1429999999999998</v>
      </c>
      <c r="J240" s="58"/>
      <c r="K240" s="59">
        <f t="shared" si="53"/>
        <v>997.40018425598942</v>
      </c>
      <c r="L240" s="60">
        <f t="shared" si="54"/>
        <v>0.76121220240660681</v>
      </c>
      <c r="M240" s="61">
        <f t="shared" si="55"/>
        <v>-4.2295732740000001E-3</v>
      </c>
      <c r="N240" s="62">
        <f t="shared" si="51"/>
        <v>1021.2612205430163</v>
      </c>
      <c r="O240" s="63">
        <f t="shared" si="52"/>
        <v>7.0634494726578936</v>
      </c>
      <c r="P240" s="63">
        <f t="shared" si="49"/>
        <v>12.006499999999999</v>
      </c>
      <c r="Q240" s="63">
        <f>E240-E118</f>
        <v>49</v>
      </c>
      <c r="R240" s="64">
        <f>I240-I118</f>
        <v>0.57899999999999974</v>
      </c>
      <c r="S240" s="64">
        <f>(R240/I118)*100</f>
        <v>22.581903276131037</v>
      </c>
      <c r="T240" s="64">
        <f t="shared" si="50"/>
        <v>4.6085516890063332</v>
      </c>
      <c r="U240" s="65">
        <f>O240-O118</f>
        <v>1.3024524310456949</v>
      </c>
      <c r="V240" s="65">
        <f>(U240/O118)*100</f>
        <v>22.608107965304686</v>
      </c>
      <c r="W240" s="66">
        <f>1000*(U240/Q240)/O118</f>
        <v>4.6138995847560587</v>
      </c>
      <c r="X240" s="66">
        <f>1000*(U240/Q240)/P118</f>
        <v>3.0129972634408762</v>
      </c>
      <c r="Y240" s="67">
        <f>W240-T240</f>
        <v>5.3478957497254953E-3</v>
      </c>
    </row>
    <row r="241" spans="1:25">
      <c r="A241" s="54">
        <v>110</v>
      </c>
      <c r="B241" s="55" t="s">
        <v>48</v>
      </c>
      <c r="C241" s="55" t="s">
        <v>55</v>
      </c>
      <c r="D241" s="55" t="s">
        <v>58</v>
      </c>
      <c r="E241" s="56">
        <v>43026</v>
      </c>
      <c r="F241" s="57">
        <v>23.7</v>
      </c>
      <c r="G241" s="57">
        <v>31.7</v>
      </c>
      <c r="H241" s="57">
        <v>17.527999999999999</v>
      </c>
      <c r="I241" s="58">
        <v>4.2450000000000001</v>
      </c>
      <c r="J241" s="58"/>
      <c r="K241" s="59">
        <f t="shared" si="53"/>
        <v>997.40018425598942</v>
      </c>
      <c r="L241" s="60">
        <f t="shared" si="54"/>
        <v>0.76121220240660681</v>
      </c>
      <c r="M241" s="61">
        <f t="shared" si="55"/>
        <v>-4.2295732740000001E-3</v>
      </c>
      <c r="N241" s="62">
        <f t="shared" si="51"/>
        <v>1021.2612205430163</v>
      </c>
      <c r="O241" s="63">
        <f t="shared" si="52"/>
        <v>9.5400391382223226</v>
      </c>
      <c r="P241" s="63">
        <f t="shared" si="49"/>
        <v>18.067499999999999</v>
      </c>
      <c r="Q241" s="63">
        <f>E241-E119</f>
        <v>49</v>
      </c>
      <c r="R241" s="64">
        <f>I241-I119</f>
        <v>0.67399999999999993</v>
      </c>
      <c r="S241" s="64">
        <f>(R241/I119)*100</f>
        <v>18.874264911789414</v>
      </c>
      <c r="T241" s="64">
        <f t="shared" si="50"/>
        <v>3.8518907983243698</v>
      </c>
      <c r="U241" s="65">
        <f>O241-O119</f>
        <v>1.5164352241828674</v>
      </c>
      <c r="V241" s="65">
        <f>(U241/O119)*100</f>
        <v>18.899677008351016</v>
      </c>
      <c r="W241" s="66">
        <f>1000*(U241/Q241)/O119</f>
        <v>3.8570769404798</v>
      </c>
      <c r="X241" s="66">
        <f>1000*(U241/Q241)/P119</f>
        <v>2.1550543251547687</v>
      </c>
      <c r="Y241" s="67">
        <f>W241-T241</f>
        <v>5.1861421554302289E-3</v>
      </c>
    </row>
    <row r="242" spans="1:25">
      <c r="A242" s="54">
        <v>233</v>
      </c>
      <c r="B242" s="55" t="s">
        <v>49</v>
      </c>
      <c r="C242" s="55" t="s">
        <v>55</v>
      </c>
      <c r="D242" s="55" t="s">
        <v>58</v>
      </c>
      <c r="E242" s="56">
        <v>43026</v>
      </c>
      <c r="F242" s="57">
        <v>23.7</v>
      </c>
      <c r="G242" s="57">
        <v>31.7</v>
      </c>
      <c r="H242" s="57">
        <v>17.527999999999999</v>
      </c>
      <c r="I242" s="58">
        <v>4.1580000000000004</v>
      </c>
      <c r="J242" s="58"/>
      <c r="K242" s="59">
        <f t="shared" si="53"/>
        <v>997.40018425598942</v>
      </c>
      <c r="L242" s="60">
        <f t="shared" si="54"/>
        <v>0.76121220240660681</v>
      </c>
      <c r="M242" s="61">
        <f t="shared" si="55"/>
        <v>-4.2295732740000001E-3</v>
      </c>
      <c r="N242" s="62">
        <f t="shared" si="51"/>
        <v>1021.2612205430163</v>
      </c>
      <c r="O242" s="63">
        <f t="shared" si="52"/>
        <v>9.3445189014672376</v>
      </c>
      <c r="P242" s="63">
        <f t="shared" si="49"/>
        <v>17.589000000000002</v>
      </c>
      <c r="Q242" s="63">
        <f>E242-E120</f>
        <v>49</v>
      </c>
      <c r="R242" s="64">
        <f>I242-I120</f>
        <v>0.74200000000000044</v>
      </c>
      <c r="S242" s="64">
        <f>(R242/I120)*100</f>
        <v>21.721311475409848</v>
      </c>
      <c r="T242" s="64">
        <f t="shared" si="50"/>
        <v>4.4329207092673171</v>
      </c>
      <c r="U242" s="65">
        <f>O242-O120</f>
        <v>1.6675404100261417</v>
      </c>
      <c r="V242" s="65">
        <f>(U242/O120)*100</f>
        <v>21.721311475409863</v>
      </c>
      <c r="W242" s="66">
        <f>1000*(U242/Q242)/O120</f>
        <v>4.4329207092673188</v>
      </c>
      <c r="X242" s="66">
        <f>1000*(U242/Q242)/P120</f>
        <v>2.5193542300347218</v>
      </c>
      <c r="Y242" s="67">
        <f>W242-T242</f>
        <v>0</v>
      </c>
    </row>
    <row r="243" spans="1:25">
      <c r="A243" s="68">
        <v>235</v>
      </c>
      <c r="B243" s="69" t="s">
        <v>49</v>
      </c>
      <c r="C243" s="69" t="s">
        <v>55</v>
      </c>
      <c r="D243" s="69" t="s">
        <v>58</v>
      </c>
      <c r="E243" s="70">
        <v>43026</v>
      </c>
      <c r="F243" s="71">
        <v>23.7</v>
      </c>
      <c r="G243" s="71">
        <v>31.7</v>
      </c>
      <c r="H243" s="71">
        <v>17.527999999999999</v>
      </c>
      <c r="I243" s="72">
        <v>2.528</v>
      </c>
      <c r="J243" s="72"/>
      <c r="K243" s="73">
        <f t="shared" si="53"/>
        <v>997.40018425598942</v>
      </c>
      <c r="L243" s="74">
        <f t="shared" si="54"/>
        <v>0.76121220240660681</v>
      </c>
      <c r="M243" s="75">
        <f t="shared" si="55"/>
        <v>-4.2295732740000001E-3</v>
      </c>
      <c r="N243" s="76">
        <f t="shared" si="51"/>
        <v>1021.2612205430163</v>
      </c>
      <c r="O243" s="77">
        <f t="shared" si="52"/>
        <v>5.6813236611133178</v>
      </c>
      <c r="P243" s="77">
        <f t="shared" si="49"/>
        <v>8.6239999999999988</v>
      </c>
      <c r="Q243" s="77">
        <f>E243-E121</f>
        <v>49</v>
      </c>
      <c r="R243" s="78">
        <f>I243-I121</f>
        <v>0.41500000000000004</v>
      </c>
      <c r="S243" s="78">
        <f>(R243/I121)*100</f>
        <v>19.640321817321347</v>
      </c>
      <c r="T243" s="78">
        <f t="shared" si="50"/>
        <v>4.0082289423104784</v>
      </c>
      <c r="U243" s="79">
        <f>O243-O121</f>
        <v>0.93265400291219436</v>
      </c>
      <c r="V243" s="79">
        <f>(U243/O121)*100</f>
        <v>19.64032181732135</v>
      </c>
      <c r="W243" s="80">
        <f>1000*(U243/Q243)/O121</f>
        <v>4.0082289423104793</v>
      </c>
      <c r="X243" s="80">
        <f>1000*(U243/Q243)/P121</f>
        <v>3.001459459350841</v>
      </c>
      <c r="Y243" s="81">
        <f>W243-T243</f>
        <v>0</v>
      </c>
    </row>
    <row r="245" spans="1:25">
      <c r="A245" s="1" t="s">
        <v>0</v>
      </c>
      <c r="B245" s="1" t="s">
        <v>1</v>
      </c>
      <c r="C245" s="1" t="s">
        <v>2</v>
      </c>
      <c r="D245" s="1" t="s">
        <v>3</v>
      </c>
      <c r="E245" s="46" t="s">
        <v>4</v>
      </c>
    </row>
    <row r="246" spans="1:25">
      <c r="A246" s="3">
        <v>176</v>
      </c>
      <c r="B246" s="3" t="s">
        <v>43</v>
      </c>
      <c r="C246" s="3" t="s">
        <v>37</v>
      </c>
      <c r="D246" s="3" t="s">
        <v>38</v>
      </c>
      <c r="E246" s="82">
        <v>43026</v>
      </c>
    </row>
    <row r="247" spans="1:25">
      <c r="A247" s="3">
        <v>182</v>
      </c>
      <c r="B247" s="3" t="s">
        <v>43</v>
      </c>
      <c r="C247" s="3" t="s">
        <v>37</v>
      </c>
      <c r="D247" s="3" t="s">
        <v>38</v>
      </c>
      <c r="E247" s="82">
        <v>43026</v>
      </c>
    </row>
    <row r="248" spans="1:25">
      <c r="A248" s="3">
        <v>189</v>
      </c>
      <c r="B248" s="3" t="s">
        <v>43</v>
      </c>
      <c r="C248" s="3" t="s">
        <v>37</v>
      </c>
      <c r="D248" s="3" t="s">
        <v>38</v>
      </c>
      <c r="E248" s="82">
        <v>43026</v>
      </c>
    </row>
    <row r="249" spans="1:25">
      <c r="A249" s="3">
        <v>281</v>
      </c>
      <c r="B249" s="3" t="s">
        <v>43</v>
      </c>
      <c r="C249" s="3" t="s">
        <v>37</v>
      </c>
      <c r="D249" s="3" t="s">
        <v>38</v>
      </c>
      <c r="E249" s="82">
        <v>43026</v>
      </c>
    </row>
    <row r="250" spans="1:25">
      <c r="A250" s="3">
        <v>287</v>
      </c>
      <c r="B250" s="3" t="s">
        <v>43</v>
      </c>
      <c r="C250" s="3" t="s">
        <v>37</v>
      </c>
      <c r="D250" s="3" t="s">
        <v>38</v>
      </c>
      <c r="E250" s="82">
        <v>43026</v>
      </c>
    </row>
    <row r="251" spans="1:25">
      <c r="A251" s="3">
        <v>116</v>
      </c>
      <c r="B251" s="3" t="s">
        <v>44</v>
      </c>
      <c r="C251" s="3" t="s">
        <v>37</v>
      </c>
      <c r="D251" s="3" t="s">
        <v>38</v>
      </c>
      <c r="E251" s="82">
        <v>43026</v>
      </c>
    </row>
    <row r="252" spans="1:25">
      <c r="A252" s="3">
        <v>122</v>
      </c>
      <c r="B252" s="3" t="s">
        <v>44</v>
      </c>
      <c r="C252" s="3" t="s">
        <v>37</v>
      </c>
      <c r="D252" s="3" t="s">
        <v>38</v>
      </c>
      <c r="E252" s="82">
        <v>43026</v>
      </c>
    </row>
    <row r="253" spans="1:25">
      <c r="A253" s="3">
        <v>129</v>
      </c>
      <c r="B253" s="3" t="s">
        <v>44</v>
      </c>
      <c r="C253" s="3" t="s">
        <v>37</v>
      </c>
      <c r="D253" s="3" t="s">
        <v>38</v>
      </c>
      <c r="E253" s="82">
        <v>43026</v>
      </c>
    </row>
    <row r="254" spans="1:25">
      <c r="A254" s="3">
        <v>220</v>
      </c>
      <c r="B254" s="3" t="s">
        <v>44</v>
      </c>
      <c r="C254" s="3" t="s">
        <v>37</v>
      </c>
      <c r="D254" s="3" t="s">
        <v>38</v>
      </c>
      <c r="E254" s="82">
        <v>43026</v>
      </c>
    </row>
    <row r="255" spans="1:25">
      <c r="A255" s="3">
        <v>226</v>
      </c>
      <c r="B255" s="3" t="s">
        <v>44</v>
      </c>
      <c r="C255" s="3" t="s">
        <v>37</v>
      </c>
      <c r="D255" s="3" t="s">
        <v>38</v>
      </c>
      <c r="E255" s="82">
        <v>43026</v>
      </c>
    </row>
    <row r="256" spans="1:25">
      <c r="A256" s="3">
        <v>149</v>
      </c>
      <c r="B256" s="3" t="s">
        <v>45</v>
      </c>
      <c r="C256" s="3" t="s">
        <v>37</v>
      </c>
      <c r="D256" s="3" t="s">
        <v>38</v>
      </c>
      <c r="E256" s="82">
        <v>43026</v>
      </c>
    </row>
    <row r="257" spans="1:5">
      <c r="A257" s="3">
        <v>157</v>
      </c>
      <c r="B257" s="3" t="s">
        <v>45</v>
      </c>
      <c r="C257" s="3" t="s">
        <v>37</v>
      </c>
      <c r="D257" s="3" t="s">
        <v>38</v>
      </c>
      <c r="E257" s="82">
        <v>43026</v>
      </c>
    </row>
    <row r="258" spans="1:5">
      <c r="A258" s="3">
        <v>248</v>
      </c>
      <c r="B258" s="3" t="s">
        <v>45</v>
      </c>
      <c r="C258" s="3" t="s">
        <v>37</v>
      </c>
      <c r="D258" s="3" t="s">
        <v>38</v>
      </c>
      <c r="E258" s="82">
        <v>43026</v>
      </c>
    </row>
    <row r="259" spans="1:5">
      <c r="A259" s="3">
        <v>162</v>
      </c>
      <c r="B259" s="3" t="s">
        <v>46</v>
      </c>
      <c r="C259" s="3" t="s">
        <v>37</v>
      </c>
      <c r="D259" s="3" t="s">
        <v>38</v>
      </c>
      <c r="E259" s="82">
        <v>43026</v>
      </c>
    </row>
    <row r="260" spans="1:5">
      <c r="A260" s="3">
        <v>169</v>
      </c>
      <c r="B260" s="3" t="s">
        <v>46</v>
      </c>
      <c r="C260" s="3" t="s">
        <v>37</v>
      </c>
      <c r="D260" s="3" t="s">
        <v>38</v>
      </c>
      <c r="E260" s="82">
        <v>43026</v>
      </c>
    </row>
    <row r="261" spans="1:5">
      <c r="A261" s="3">
        <v>261</v>
      </c>
      <c r="B261" s="3" t="s">
        <v>46</v>
      </c>
      <c r="C261" s="3" t="s">
        <v>37</v>
      </c>
      <c r="D261" s="3" t="s">
        <v>38</v>
      </c>
      <c r="E261" s="82">
        <v>43026</v>
      </c>
    </row>
    <row r="262" spans="1:5">
      <c r="A262" s="3">
        <v>267</v>
      </c>
      <c r="B262" s="3" t="s">
        <v>46</v>
      </c>
      <c r="C262" s="3" t="s">
        <v>37</v>
      </c>
      <c r="D262" s="3" t="s">
        <v>38</v>
      </c>
      <c r="E262" s="82">
        <v>43026</v>
      </c>
    </row>
    <row r="263" spans="1:5">
      <c r="A263" s="3">
        <v>273</v>
      </c>
      <c r="B263" s="3" t="s">
        <v>46</v>
      </c>
      <c r="C263" s="3" t="s">
        <v>37</v>
      </c>
      <c r="D263" s="3" t="s">
        <v>38</v>
      </c>
      <c r="E263" s="82">
        <v>43026</v>
      </c>
    </row>
    <row r="264" spans="1:5">
      <c r="A264" s="3">
        <v>105</v>
      </c>
      <c r="B264" s="3" t="s">
        <v>48</v>
      </c>
      <c r="C264" s="3" t="s">
        <v>37</v>
      </c>
      <c r="D264" s="3" t="s">
        <v>38</v>
      </c>
      <c r="E264" s="82">
        <v>43026</v>
      </c>
    </row>
    <row r="265" spans="1:5">
      <c r="A265" s="3">
        <v>204</v>
      </c>
      <c r="B265" s="3" t="s">
        <v>48</v>
      </c>
      <c r="C265" s="3" t="s">
        <v>37</v>
      </c>
      <c r="D265" s="3" t="s">
        <v>38</v>
      </c>
      <c r="E265" s="82">
        <v>43026</v>
      </c>
    </row>
    <row r="266" spans="1:5">
      <c r="A266" s="3">
        <v>143</v>
      </c>
      <c r="B266" s="3" t="s">
        <v>49</v>
      </c>
      <c r="C266" s="3" t="s">
        <v>37</v>
      </c>
      <c r="D266" s="3" t="s">
        <v>38</v>
      </c>
      <c r="E266" s="82">
        <v>43026</v>
      </c>
    </row>
    <row r="267" spans="1:5">
      <c r="A267" s="3">
        <v>177</v>
      </c>
      <c r="B267" s="3" t="s">
        <v>43</v>
      </c>
      <c r="C267" s="3" t="s">
        <v>50</v>
      </c>
      <c r="D267" s="3" t="s">
        <v>38</v>
      </c>
      <c r="E267" s="82">
        <v>43026</v>
      </c>
    </row>
    <row r="268" spans="1:5">
      <c r="A268" s="3">
        <v>183</v>
      </c>
      <c r="B268" s="3" t="s">
        <v>43</v>
      </c>
      <c r="C268" s="3" t="s">
        <v>50</v>
      </c>
      <c r="D268" s="3" t="s">
        <v>38</v>
      </c>
      <c r="E268" s="82">
        <v>43026</v>
      </c>
    </row>
    <row r="269" spans="1:5">
      <c r="A269" s="3">
        <v>190</v>
      </c>
      <c r="B269" s="3" t="s">
        <v>43</v>
      </c>
      <c r="C269" s="3" t="s">
        <v>50</v>
      </c>
      <c r="D269" s="3" t="s">
        <v>38</v>
      </c>
      <c r="E269" s="82">
        <v>43026</v>
      </c>
    </row>
    <row r="270" spans="1:5">
      <c r="A270" s="3">
        <v>282</v>
      </c>
      <c r="B270" s="3" t="s">
        <v>43</v>
      </c>
      <c r="C270" s="3" t="s">
        <v>50</v>
      </c>
      <c r="D270" s="3" t="s">
        <v>38</v>
      </c>
      <c r="E270" s="82">
        <v>43026</v>
      </c>
    </row>
    <row r="271" spans="1:5">
      <c r="A271" s="3">
        <v>288</v>
      </c>
      <c r="B271" s="3" t="s">
        <v>43</v>
      </c>
      <c r="C271" s="3" t="s">
        <v>50</v>
      </c>
      <c r="D271" s="3" t="s">
        <v>38</v>
      </c>
      <c r="E271" s="82">
        <v>43026</v>
      </c>
    </row>
    <row r="272" spans="1:5">
      <c r="A272" s="3">
        <v>117</v>
      </c>
      <c r="B272" s="3" t="s">
        <v>44</v>
      </c>
      <c r="C272" s="3" t="s">
        <v>50</v>
      </c>
      <c r="D272" s="3" t="s">
        <v>38</v>
      </c>
      <c r="E272" s="82">
        <v>43026</v>
      </c>
    </row>
    <row r="273" spans="1:5">
      <c r="A273" s="3">
        <v>123</v>
      </c>
      <c r="B273" s="3" t="s">
        <v>44</v>
      </c>
      <c r="C273" s="3" t="s">
        <v>50</v>
      </c>
      <c r="D273" s="3" t="s">
        <v>38</v>
      </c>
      <c r="E273" s="82">
        <v>43026</v>
      </c>
    </row>
    <row r="274" spans="1:5">
      <c r="A274" s="3">
        <v>130</v>
      </c>
      <c r="B274" s="3" t="s">
        <v>44</v>
      </c>
      <c r="C274" s="3" t="s">
        <v>50</v>
      </c>
      <c r="D274" s="3" t="s">
        <v>38</v>
      </c>
      <c r="E274" s="82">
        <v>43026</v>
      </c>
    </row>
    <row r="275" spans="1:5">
      <c r="A275" s="3">
        <v>221</v>
      </c>
      <c r="B275" s="3" t="s">
        <v>44</v>
      </c>
      <c r="C275" s="3" t="s">
        <v>50</v>
      </c>
      <c r="D275" s="3" t="s">
        <v>38</v>
      </c>
      <c r="E275" s="82">
        <v>43026</v>
      </c>
    </row>
    <row r="276" spans="1:5">
      <c r="A276" s="3">
        <v>227</v>
      </c>
      <c r="B276" s="3" t="s">
        <v>44</v>
      </c>
      <c r="C276" s="3" t="s">
        <v>50</v>
      </c>
      <c r="D276" s="3" t="s">
        <v>38</v>
      </c>
      <c r="E276" s="82">
        <v>43026</v>
      </c>
    </row>
    <row r="277" spans="1:5">
      <c r="A277" s="3">
        <v>150</v>
      </c>
      <c r="B277" s="3" t="s">
        <v>45</v>
      </c>
      <c r="C277" s="3" t="s">
        <v>50</v>
      </c>
      <c r="D277" s="3" t="s">
        <v>38</v>
      </c>
      <c r="E277" s="82">
        <v>43026</v>
      </c>
    </row>
    <row r="278" spans="1:5">
      <c r="A278" s="3">
        <v>158</v>
      </c>
      <c r="B278" s="3" t="s">
        <v>45</v>
      </c>
      <c r="C278" s="3" t="s">
        <v>50</v>
      </c>
      <c r="D278" s="3" t="s">
        <v>38</v>
      </c>
      <c r="E278" s="82">
        <v>43026</v>
      </c>
    </row>
    <row r="279" spans="1:5">
      <c r="A279" s="3">
        <v>249</v>
      </c>
      <c r="B279" s="3" t="s">
        <v>45</v>
      </c>
      <c r="C279" s="3" t="s">
        <v>50</v>
      </c>
      <c r="D279" s="3" t="s">
        <v>38</v>
      </c>
      <c r="E279" s="82">
        <v>43026</v>
      </c>
    </row>
    <row r="280" spans="1:5">
      <c r="A280" s="3">
        <v>164</v>
      </c>
      <c r="B280" s="3" t="s">
        <v>46</v>
      </c>
      <c r="C280" s="3" t="s">
        <v>50</v>
      </c>
      <c r="D280" s="3" t="s">
        <v>38</v>
      </c>
      <c r="E280" s="82">
        <v>43026</v>
      </c>
    </row>
    <row r="281" spans="1:5">
      <c r="A281" s="3">
        <v>170</v>
      </c>
      <c r="B281" s="3" t="s">
        <v>46</v>
      </c>
      <c r="C281" s="3" t="s">
        <v>50</v>
      </c>
      <c r="D281" s="3" t="s">
        <v>38</v>
      </c>
      <c r="E281" s="82">
        <v>43026</v>
      </c>
    </row>
    <row r="282" spans="1:5">
      <c r="A282" s="3">
        <v>262</v>
      </c>
      <c r="B282" s="3" t="s">
        <v>46</v>
      </c>
      <c r="C282" s="3" t="s">
        <v>50</v>
      </c>
      <c r="D282" s="3" t="s">
        <v>38</v>
      </c>
      <c r="E282" s="82">
        <v>43026</v>
      </c>
    </row>
    <row r="283" spans="1:5">
      <c r="A283" s="3">
        <v>268</v>
      </c>
      <c r="B283" s="3" t="s">
        <v>46</v>
      </c>
      <c r="C283" s="3" t="s">
        <v>50</v>
      </c>
      <c r="D283" s="3" t="s">
        <v>38</v>
      </c>
      <c r="E283" s="82">
        <v>43026</v>
      </c>
    </row>
    <row r="284" spans="1:5">
      <c r="A284" s="3">
        <v>274</v>
      </c>
      <c r="B284" s="3" t="s">
        <v>46</v>
      </c>
      <c r="C284" s="3" t="s">
        <v>50</v>
      </c>
      <c r="D284" s="3" t="s">
        <v>38</v>
      </c>
      <c r="E284" s="82">
        <v>43026</v>
      </c>
    </row>
    <row r="285" spans="1:5">
      <c r="A285" s="3">
        <v>106</v>
      </c>
      <c r="B285" s="3" t="s">
        <v>48</v>
      </c>
      <c r="C285" s="3" t="s">
        <v>50</v>
      </c>
      <c r="D285" s="3" t="s">
        <v>38</v>
      </c>
      <c r="E285" s="82">
        <v>43026</v>
      </c>
    </row>
    <row r="286" spans="1:5">
      <c r="A286" s="3">
        <v>206</v>
      </c>
      <c r="B286" s="3" t="s">
        <v>48</v>
      </c>
      <c r="C286" s="3" t="s">
        <v>50</v>
      </c>
      <c r="D286" s="3" t="s">
        <v>38</v>
      </c>
      <c r="E286" s="82">
        <v>43026</v>
      </c>
    </row>
    <row r="287" spans="1:5">
      <c r="A287" s="3">
        <v>144</v>
      </c>
      <c r="B287" s="3" t="s">
        <v>49</v>
      </c>
      <c r="C287" s="3" t="s">
        <v>50</v>
      </c>
      <c r="D287" s="3" t="s">
        <v>38</v>
      </c>
      <c r="E287" s="82">
        <v>43026</v>
      </c>
    </row>
    <row r="288" spans="1:5">
      <c r="A288" s="3">
        <v>178</v>
      </c>
      <c r="B288" s="3" t="s">
        <v>43</v>
      </c>
      <c r="C288" s="3" t="s">
        <v>55</v>
      </c>
      <c r="D288" s="3" t="s">
        <v>38</v>
      </c>
      <c r="E288" s="82">
        <v>43026</v>
      </c>
    </row>
    <row r="289" spans="1:5">
      <c r="A289" s="3">
        <v>184</v>
      </c>
      <c r="B289" s="3" t="s">
        <v>43</v>
      </c>
      <c r="C289" s="3" t="s">
        <v>55</v>
      </c>
      <c r="D289" s="3" t="s">
        <v>38</v>
      </c>
      <c r="E289" s="82">
        <v>43026</v>
      </c>
    </row>
    <row r="290" spans="1:5">
      <c r="A290" s="3">
        <v>276</v>
      </c>
      <c r="B290" s="3" t="s">
        <v>43</v>
      </c>
      <c r="C290" s="3" t="s">
        <v>55</v>
      </c>
      <c r="D290" s="3" t="s">
        <v>38</v>
      </c>
      <c r="E290" s="82">
        <v>43026</v>
      </c>
    </row>
    <row r="291" spans="1:5">
      <c r="A291" s="3">
        <v>283</v>
      </c>
      <c r="B291" s="3" t="s">
        <v>43</v>
      </c>
      <c r="C291" s="3" t="s">
        <v>55</v>
      </c>
      <c r="D291" s="3" t="s">
        <v>38</v>
      </c>
      <c r="E291" s="82">
        <v>43026</v>
      </c>
    </row>
    <row r="292" spans="1:5">
      <c r="A292" s="3">
        <v>289</v>
      </c>
      <c r="B292" s="3" t="s">
        <v>43</v>
      </c>
      <c r="C292" s="3" t="s">
        <v>55</v>
      </c>
      <c r="D292" s="3" t="s">
        <v>38</v>
      </c>
      <c r="E292" s="82">
        <v>43026</v>
      </c>
    </row>
    <row r="293" spans="1:5">
      <c r="A293" s="3">
        <v>118</v>
      </c>
      <c r="B293" s="3" t="s">
        <v>44</v>
      </c>
      <c r="C293" s="3" t="s">
        <v>55</v>
      </c>
      <c r="D293" s="3" t="s">
        <v>38</v>
      </c>
      <c r="E293" s="82">
        <v>43026</v>
      </c>
    </row>
    <row r="294" spans="1:5">
      <c r="A294" s="3">
        <v>124</v>
      </c>
      <c r="B294" s="3" t="s">
        <v>44</v>
      </c>
      <c r="C294" s="3" t="s">
        <v>55</v>
      </c>
      <c r="D294" s="3" t="s">
        <v>38</v>
      </c>
      <c r="E294" s="82">
        <v>43026</v>
      </c>
    </row>
    <row r="295" spans="1:5">
      <c r="A295" s="3">
        <v>216</v>
      </c>
      <c r="B295" s="3" t="s">
        <v>44</v>
      </c>
      <c r="C295" s="3" t="s">
        <v>55</v>
      </c>
      <c r="D295" s="3" t="s">
        <v>38</v>
      </c>
      <c r="E295" s="82">
        <v>43026</v>
      </c>
    </row>
    <row r="296" spans="1:5">
      <c r="A296" s="3">
        <v>222</v>
      </c>
      <c r="B296" s="3" t="s">
        <v>44</v>
      </c>
      <c r="C296" s="3" t="s">
        <v>55</v>
      </c>
      <c r="D296" s="3" t="s">
        <v>38</v>
      </c>
      <c r="E296" s="82">
        <v>43026</v>
      </c>
    </row>
    <row r="297" spans="1:5">
      <c r="A297" s="3">
        <v>228</v>
      </c>
      <c r="B297" s="3" t="s">
        <v>44</v>
      </c>
      <c r="C297" s="3" t="s">
        <v>55</v>
      </c>
      <c r="D297" s="3" t="s">
        <v>38</v>
      </c>
      <c r="E297" s="82">
        <v>43026</v>
      </c>
    </row>
    <row r="298" spans="1:5">
      <c r="A298" s="3">
        <v>151</v>
      </c>
      <c r="B298" s="3" t="s">
        <v>45</v>
      </c>
      <c r="C298" s="3" t="s">
        <v>55</v>
      </c>
      <c r="D298" s="3" t="s">
        <v>38</v>
      </c>
      <c r="E298" s="82">
        <v>43026</v>
      </c>
    </row>
    <row r="299" spans="1:5">
      <c r="A299" s="3">
        <v>159</v>
      </c>
      <c r="B299" s="3" t="s">
        <v>45</v>
      </c>
      <c r="C299" s="3" t="s">
        <v>55</v>
      </c>
      <c r="D299" s="3" t="s">
        <v>38</v>
      </c>
      <c r="E299" s="82">
        <v>43026</v>
      </c>
    </row>
    <row r="300" spans="1:5">
      <c r="A300" s="3">
        <v>250</v>
      </c>
      <c r="B300" s="3" t="s">
        <v>45</v>
      </c>
      <c r="C300" s="3" t="s">
        <v>55</v>
      </c>
      <c r="D300" s="3" t="s">
        <v>38</v>
      </c>
      <c r="E300" s="82">
        <v>43026</v>
      </c>
    </row>
    <row r="301" spans="1:5">
      <c r="A301" s="3">
        <v>165</v>
      </c>
      <c r="B301" s="3" t="s">
        <v>46</v>
      </c>
      <c r="C301" s="3" t="s">
        <v>55</v>
      </c>
      <c r="D301" s="3" t="s">
        <v>38</v>
      </c>
      <c r="E301" s="82">
        <v>43026</v>
      </c>
    </row>
    <row r="302" spans="1:5">
      <c r="A302" s="3">
        <v>171</v>
      </c>
      <c r="B302" s="3" t="s">
        <v>46</v>
      </c>
      <c r="C302" s="3" t="s">
        <v>55</v>
      </c>
      <c r="D302" s="3" t="s">
        <v>38</v>
      </c>
      <c r="E302" s="82">
        <v>43026</v>
      </c>
    </row>
    <row r="303" spans="1:5">
      <c r="A303" s="3">
        <v>263</v>
      </c>
      <c r="B303" s="3" t="s">
        <v>46</v>
      </c>
      <c r="C303" s="3" t="s">
        <v>55</v>
      </c>
      <c r="D303" s="3" t="s">
        <v>38</v>
      </c>
      <c r="E303" s="82">
        <v>43026</v>
      </c>
    </row>
    <row r="304" spans="1:5">
      <c r="A304" s="3">
        <v>269</v>
      </c>
      <c r="B304" s="3" t="s">
        <v>46</v>
      </c>
      <c r="C304" s="3" t="s">
        <v>55</v>
      </c>
      <c r="D304" s="3" t="s">
        <v>38</v>
      </c>
      <c r="E304" s="82">
        <v>43026</v>
      </c>
    </row>
    <row r="305" spans="1:5">
      <c r="A305" s="3">
        <v>101</v>
      </c>
      <c r="B305" s="3" t="s">
        <v>48</v>
      </c>
      <c r="C305" s="3" t="s">
        <v>55</v>
      </c>
      <c r="D305" s="3" t="s">
        <v>38</v>
      </c>
      <c r="E305" s="82">
        <v>43026</v>
      </c>
    </row>
    <row r="306" spans="1:5">
      <c r="A306" s="3">
        <v>107</v>
      </c>
      <c r="B306" s="3" t="s">
        <v>48</v>
      </c>
      <c r="C306" s="3" t="s">
        <v>55</v>
      </c>
      <c r="D306" s="3" t="s">
        <v>38</v>
      </c>
      <c r="E306" s="82">
        <v>43026</v>
      </c>
    </row>
    <row r="307" spans="1:5">
      <c r="A307" s="3">
        <v>300</v>
      </c>
      <c r="B307" s="3" t="s">
        <v>48</v>
      </c>
      <c r="C307" s="3" t="s">
        <v>55</v>
      </c>
      <c r="D307" s="3" t="s">
        <v>38</v>
      </c>
      <c r="E307" s="82">
        <v>43026</v>
      </c>
    </row>
    <row r="308" spans="1:5">
      <c r="A308" s="3">
        <v>145</v>
      </c>
      <c r="B308" s="3" t="s">
        <v>49</v>
      </c>
      <c r="C308" s="3" t="s">
        <v>55</v>
      </c>
      <c r="D308" s="3" t="s">
        <v>38</v>
      </c>
      <c r="E308" s="82">
        <v>43026</v>
      </c>
    </row>
    <row r="309" spans="1:5">
      <c r="A309" s="3">
        <v>179</v>
      </c>
      <c r="B309" s="3" t="s">
        <v>43</v>
      </c>
      <c r="C309" s="3" t="s">
        <v>37</v>
      </c>
      <c r="D309" s="3" t="s">
        <v>58</v>
      </c>
      <c r="E309" s="82">
        <v>43026</v>
      </c>
    </row>
    <row r="310" spans="1:5">
      <c r="A310" s="3">
        <v>186</v>
      </c>
      <c r="B310" s="3" t="s">
        <v>43</v>
      </c>
      <c r="C310" s="3" t="s">
        <v>37</v>
      </c>
      <c r="D310" s="3" t="s">
        <v>58</v>
      </c>
      <c r="E310" s="82">
        <v>43026</v>
      </c>
    </row>
    <row r="311" spans="1:5">
      <c r="A311" s="3">
        <v>277</v>
      </c>
      <c r="B311" s="3" t="s">
        <v>43</v>
      </c>
      <c r="C311" s="3" t="s">
        <v>37</v>
      </c>
      <c r="D311" s="3" t="s">
        <v>58</v>
      </c>
      <c r="E311" s="82">
        <v>43026</v>
      </c>
    </row>
    <row r="312" spans="1:5">
      <c r="A312" s="3">
        <v>284</v>
      </c>
      <c r="B312" s="3" t="s">
        <v>43</v>
      </c>
      <c r="C312" s="3" t="s">
        <v>37</v>
      </c>
      <c r="D312" s="3" t="s">
        <v>58</v>
      </c>
      <c r="E312" s="82">
        <v>43026</v>
      </c>
    </row>
    <row r="313" spans="1:5">
      <c r="A313" s="3">
        <v>290</v>
      </c>
      <c r="B313" s="3" t="s">
        <v>43</v>
      </c>
      <c r="C313" s="3" t="s">
        <v>37</v>
      </c>
      <c r="D313" s="3" t="s">
        <v>58</v>
      </c>
      <c r="E313" s="82">
        <v>43026</v>
      </c>
    </row>
    <row r="314" spans="1:5">
      <c r="A314" s="3">
        <v>119</v>
      </c>
      <c r="B314" s="3" t="s">
        <v>44</v>
      </c>
      <c r="C314" s="3" t="s">
        <v>37</v>
      </c>
      <c r="D314" s="3" t="s">
        <v>58</v>
      </c>
      <c r="E314" s="82">
        <v>43026</v>
      </c>
    </row>
    <row r="315" spans="1:5">
      <c r="A315" s="3">
        <v>125</v>
      </c>
      <c r="B315" s="3" t="s">
        <v>44</v>
      </c>
      <c r="C315" s="3" t="s">
        <v>37</v>
      </c>
      <c r="D315" s="3" t="s">
        <v>58</v>
      </c>
      <c r="E315" s="82">
        <v>43026</v>
      </c>
    </row>
    <row r="316" spans="1:5">
      <c r="A316" s="3">
        <v>217</v>
      </c>
      <c r="B316" s="3" t="s">
        <v>44</v>
      </c>
      <c r="C316" s="3" t="s">
        <v>37</v>
      </c>
      <c r="D316" s="3" t="s">
        <v>58</v>
      </c>
      <c r="E316" s="82">
        <v>43026</v>
      </c>
    </row>
    <row r="317" spans="1:5">
      <c r="A317" s="3">
        <v>223</v>
      </c>
      <c r="B317" s="3" t="s">
        <v>44</v>
      </c>
      <c r="C317" s="3" t="s">
        <v>37</v>
      </c>
      <c r="D317" s="3" t="s">
        <v>58</v>
      </c>
      <c r="E317" s="82">
        <v>43026</v>
      </c>
    </row>
    <row r="318" spans="1:5">
      <c r="A318" s="3">
        <v>152</v>
      </c>
      <c r="B318" s="3" t="s">
        <v>45</v>
      </c>
      <c r="C318" s="3" t="s">
        <v>37</v>
      </c>
      <c r="D318" s="3" t="s">
        <v>58</v>
      </c>
      <c r="E318" s="82">
        <v>43026</v>
      </c>
    </row>
    <row r="319" spans="1:5">
      <c r="A319" s="3">
        <v>160</v>
      </c>
      <c r="B319" s="3" t="s">
        <v>45</v>
      </c>
      <c r="C319" s="3" t="s">
        <v>37</v>
      </c>
      <c r="D319" s="3" t="s">
        <v>58</v>
      </c>
      <c r="E319" s="82">
        <v>43026</v>
      </c>
    </row>
    <row r="320" spans="1:5">
      <c r="A320" s="3">
        <v>166</v>
      </c>
      <c r="B320" s="3" t="s">
        <v>46</v>
      </c>
      <c r="C320" s="3" t="s">
        <v>37</v>
      </c>
      <c r="D320" s="3" t="s">
        <v>58</v>
      </c>
      <c r="E320" s="82">
        <v>43026</v>
      </c>
    </row>
    <row r="321" spans="1:5">
      <c r="A321" s="3">
        <v>173</v>
      </c>
      <c r="B321" s="3" t="s">
        <v>46</v>
      </c>
      <c r="C321" s="3" t="s">
        <v>37</v>
      </c>
      <c r="D321" s="3" t="s">
        <v>58</v>
      </c>
      <c r="E321" s="82">
        <v>43026</v>
      </c>
    </row>
    <row r="322" spans="1:5">
      <c r="A322" s="3">
        <v>264</v>
      </c>
      <c r="B322" s="3" t="s">
        <v>46</v>
      </c>
      <c r="C322" s="3" t="s">
        <v>37</v>
      </c>
      <c r="D322" s="3" t="s">
        <v>58</v>
      </c>
      <c r="E322" s="82">
        <v>43026</v>
      </c>
    </row>
    <row r="323" spans="1:5">
      <c r="A323" s="3">
        <v>270</v>
      </c>
      <c r="B323" s="3" t="s">
        <v>46</v>
      </c>
      <c r="C323" s="3" t="s">
        <v>37</v>
      </c>
      <c r="D323" s="3" t="s">
        <v>58</v>
      </c>
      <c r="E323" s="82">
        <v>43026</v>
      </c>
    </row>
    <row r="324" spans="1:5">
      <c r="A324" s="3">
        <v>102</v>
      </c>
      <c r="B324" s="3" t="s">
        <v>48</v>
      </c>
      <c r="C324" s="3" t="s">
        <v>37</v>
      </c>
      <c r="D324" s="3" t="s">
        <v>58</v>
      </c>
      <c r="E324" s="82">
        <v>43026</v>
      </c>
    </row>
    <row r="325" spans="1:5">
      <c r="A325" s="3">
        <v>108</v>
      </c>
      <c r="B325" s="3" t="s">
        <v>48</v>
      </c>
      <c r="C325" s="3" t="s">
        <v>37</v>
      </c>
      <c r="D325" s="3" t="s">
        <v>58</v>
      </c>
      <c r="E325" s="82">
        <v>43026</v>
      </c>
    </row>
    <row r="326" spans="1:5">
      <c r="A326" s="3">
        <v>231</v>
      </c>
      <c r="B326" s="3" t="s">
        <v>49</v>
      </c>
      <c r="C326" s="3" t="s">
        <v>37</v>
      </c>
      <c r="D326" s="3" t="s">
        <v>58</v>
      </c>
      <c r="E326" s="82">
        <v>43026</v>
      </c>
    </row>
    <row r="327" spans="1:5">
      <c r="A327" s="3">
        <v>180</v>
      </c>
      <c r="B327" s="3" t="s">
        <v>43</v>
      </c>
      <c r="C327" s="3" t="s">
        <v>50</v>
      </c>
      <c r="D327" s="3" t="s">
        <v>58</v>
      </c>
      <c r="E327" s="82">
        <v>43026</v>
      </c>
    </row>
    <row r="328" spans="1:5">
      <c r="A328" s="3">
        <v>187</v>
      </c>
      <c r="B328" s="3" t="s">
        <v>43</v>
      </c>
      <c r="C328" s="3" t="s">
        <v>50</v>
      </c>
      <c r="D328" s="3" t="s">
        <v>58</v>
      </c>
      <c r="E328" s="82">
        <v>43026</v>
      </c>
    </row>
    <row r="329" spans="1:5">
      <c r="A329" s="3">
        <v>278</v>
      </c>
      <c r="B329" s="3" t="s">
        <v>43</v>
      </c>
      <c r="C329" s="3" t="s">
        <v>50</v>
      </c>
      <c r="D329" s="3" t="s">
        <v>58</v>
      </c>
      <c r="E329" s="82">
        <v>43026</v>
      </c>
    </row>
    <row r="330" spans="1:5">
      <c r="A330" s="3">
        <v>285</v>
      </c>
      <c r="B330" s="3" t="s">
        <v>43</v>
      </c>
      <c r="C330" s="3" t="s">
        <v>50</v>
      </c>
      <c r="D330" s="3" t="s">
        <v>58</v>
      </c>
      <c r="E330" s="82">
        <v>43026</v>
      </c>
    </row>
    <row r="331" spans="1:5">
      <c r="A331" s="3">
        <v>120</v>
      </c>
      <c r="B331" s="3" t="s">
        <v>44</v>
      </c>
      <c r="C331" s="3" t="s">
        <v>50</v>
      </c>
      <c r="D331" s="3" t="s">
        <v>58</v>
      </c>
      <c r="E331" s="82">
        <v>43026</v>
      </c>
    </row>
    <row r="332" spans="1:5">
      <c r="A332" s="3">
        <v>126</v>
      </c>
      <c r="B332" s="3" t="s">
        <v>44</v>
      </c>
      <c r="C332" s="3" t="s">
        <v>50</v>
      </c>
      <c r="D332" s="3" t="s">
        <v>58</v>
      </c>
      <c r="E332" s="82">
        <v>43026</v>
      </c>
    </row>
    <row r="333" spans="1:5">
      <c r="A333" s="3">
        <v>218</v>
      </c>
      <c r="B333" s="3" t="s">
        <v>44</v>
      </c>
      <c r="C333" s="3" t="s">
        <v>50</v>
      </c>
      <c r="D333" s="3" t="s">
        <v>58</v>
      </c>
      <c r="E333" s="82">
        <v>43026</v>
      </c>
    </row>
    <row r="334" spans="1:5">
      <c r="A334" s="3">
        <v>224</v>
      </c>
      <c r="B334" s="3" t="s">
        <v>44</v>
      </c>
      <c r="C334" s="3" t="s">
        <v>50</v>
      </c>
      <c r="D334" s="3" t="s">
        <v>58</v>
      </c>
      <c r="E334" s="82">
        <v>43026</v>
      </c>
    </row>
    <row r="335" spans="1:5">
      <c r="A335" s="3">
        <v>230</v>
      </c>
      <c r="B335" s="3" t="s">
        <v>44</v>
      </c>
      <c r="C335" s="3" t="s">
        <v>50</v>
      </c>
      <c r="D335" s="3" t="s">
        <v>58</v>
      </c>
      <c r="E335" s="82">
        <v>43026</v>
      </c>
    </row>
    <row r="336" spans="1:5">
      <c r="A336" s="3">
        <v>154</v>
      </c>
      <c r="B336" s="3" t="s">
        <v>45</v>
      </c>
      <c r="C336" s="3" t="s">
        <v>50</v>
      </c>
      <c r="D336" s="3" t="s">
        <v>58</v>
      </c>
      <c r="E336" s="82">
        <v>43026</v>
      </c>
    </row>
    <row r="337" spans="1:5">
      <c r="A337" s="3">
        <v>246</v>
      </c>
      <c r="B337" s="3" t="s">
        <v>45</v>
      </c>
      <c r="C337" s="3" t="s">
        <v>50</v>
      </c>
      <c r="D337" s="3" t="s">
        <v>58</v>
      </c>
      <c r="E337" s="82">
        <v>43026</v>
      </c>
    </row>
    <row r="338" spans="1:5">
      <c r="A338" s="3">
        <v>299</v>
      </c>
      <c r="B338" s="3" t="s">
        <v>45</v>
      </c>
      <c r="C338" s="3" t="s">
        <v>50</v>
      </c>
      <c r="D338" s="3" t="s">
        <v>58</v>
      </c>
      <c r="E338" s="82">
        <v>43026</v>
      </c>
    </row>
    <row r="339" spans="1:5">
      <c r="A339" s="3">
        <v>167</v>
      </c>
      <c r="B339" s="3" t="s">
        <v>46</v>
      </c>
      <c r="C339" s="3" t="s">
        <v>50</v>
      </c>
      <c r="D339" s="3" t="s">
        <v>58</v>
      </c>
      <c r="E339" s="82">
        <v>43026</v>
      </c>
    </row>
    <row r="340" spans="1:5">
      <c r="A340" s="3">
        <v>174</v>
      </c>
      <c r="B340" s="3" t="s">
        <v>46</v>
      </c>
      <c r="C340" s="3" t="s">
        <v>50</v>
      </c>
      <c r="D340" s="3" t="s">
        <v>58</v>
      </c>
      <c r="E340" s="82">
        <v>43026</v>
      </c>
    </row>
    <row r="341" spans="1:5">
      <c r="A341" s="3">
        <v>265</v>
      </c>
      <c r="B341" s="3" t="s">
        <v>46</v>
      </c>
      <c r="C341" s="3" t="s">
        <v>50</v>
      </c>
      <c r="D341" s="3" t="s">
        <v>58</v>
      </c>
      <c r="E341" s="82">
        <v>43026</v>
      </c>
    </row>
    <row r="342" spans="1:5">
      <c r="A342" s="3">
        <v>271</v>
      </c>
      <c r="B342" s="3" t="s">
        <v>46</v>
      </c>
      <c r="C342" s="3" t="s">
        <v>50</v>
      </c>
      <c r="D342" s="3" t="s">
        <v>58</v>
      </c>
      <c r="E342" s="82">
        <v>43026</v>
      </c>
    </row>
    <row r="343" spans="1:5">
      <c r="A343" s="3">
        <v>103</v>
      </c>
      <c r="B343" s="3" t="s">
        <v>48</v>
      </c>
      <c r="C343" s="3" t="s">
        <v>50</v>
      </c>
      <c r="D343" s="3" t="s">
        <v>58</v>
      </c>
      <c r="E343" s="82">
        <v>43026</v>
      </c>
    </row>
    <row r="344" spans="1:5">
      <c r="A344" s="3">
        <v>109</v>
      </c>
      <c r="B344" s="3" t="s">
        <v>48</v>
      </c>
      <c r="C344" s="3" t="s">
        <v>50</v>
      </c>
      <c r="D344" s="3" t="s">
        <v>58</v>
      </c>
      <c r="E344" s="82">
        <v>43026</v>
      </c>
    </row>
    <row r="345" spans="1:5">
      <c r="A345" s="3">
        <v>232</v>
      </c>
      <c r="B345" s="3" t="s">
        <v>49</v>
      </c>
      <c r="C345" s="3" t="s">
        <v>50</v>
      </c>
      <c r="D345" s="3" t="s">
        <v>58</v>
      </c>
      <c r="E345" s="82">
        <v>43026</v>
      </c>
    </row>
    <row r="346" spans="1:5">
      <c r="A346" s="3">
        <v>234</v>
      </c>
      <c r="B346" s="3" t="s">
        <v>49</v>
      </c>
      <c r="C346" s="3" t="s">
        <v>50</v>
      </c>
      <c r="D346" s="3" t="s">
        <v>58</v>
      </c>
      <c r="E346" s="82">
        <v>43026</v>
      </c>
    </row>
    <row r="347" spans="1:5">
      <c r="A347" s="3">
        <v>181</v>
      </c>
      <c r="B347" s="3" t="s">
        <v>43</v>
      </c>
      <c r="C347" s="3" t="s">
        <v>55</v>
      </c>
      <c r="D347" s="3" t="s">
        <v>58</v>
      </c>
      <c r="E347" s="82">
        <v>43026</v>
      </c>
    </row>
    <row r="348" spans="1:5">
      <c r="A348" s="3">
        <v>188</v>
      </c>
      <c r="B348" s="3" t="s">
        <v>43</v>
      </c>
      <c r="C348" s="3" t="s">
        <v>55</v>
      </c>
      <c r="D348" s="3" t="s">
        <v>58</v>
      </c>
      <c r="E348" s="82">
        <v>43026</v>
      </c>
    </row>
    <row r="349" spans="1:5">
      <c r="A349" s="3">
        <v>280</v>
      </c>
      <c r="B349" s="3" t="s">
        <v>43</v>
      </c>
      <c r="C349" s="3" t="s">
        <v>55</v>
      </c>
      <c r="D349" s="3" t="s">
        <v>58</v>
      </c>
      <c r="E349" s="82">
        <v>43026</v>
      </c>
    </row>
    <row r="350" spans="1:5">
      <c r="A350" s="3">
        <v>286</v>
      </c>
      <c r="B350" s="3" t="s">
        <v>43</v>
      </c>
      <c r="C350" s="3" t="s">
        <v>55</v>
      </c>
      <c r="D350" s="3" t="s">
        <v>58</v>
      </c>
      <c r="E350" s="82">
        <v>43026</v>
      </c>
    </row>
    <row r="351" spans="1:5">
      <c r="A351" s="3">
        <v>121</v>
      </c>
      <c r="B351" s="3" t="s">
        <v>44</v>
      </c>
      <c r="C351" s="3" t="s">
        <v>55</v>
      </c>
      <c r="D351" s="3" t="s">
        <v>58</v>
      </c>
      <c r="E351" s="82">
        <v>43026</v>
      </c>
    </row>
    <row r="352" spans="1:5">
      <c r="A352" s="3">
        <v>128</v>
      </c>
      <c r="B352" s="3" t="s">
        <v>44</v>
      </c>
      <c r="C352" s="3" t="s">
        <v>55</v>
      </c>
      <c r="D352" s="3" t="s">
        <v>58</v>
      </c>
      <c r="E352" s="82">
        <v>43026</v>
      </c>
    </row>
    <row r="353" spans="1:5">
      <c r="A353" s="3">
        <v>219</v>
      </c>
      <c r="B353" s="3" t="s">
        <v>44</v>
      </c>
      <c r="C353" s="3" t="s">
        <v>55</v>
      </c>
      <c r="D353" s="3" t="s">
        <v>58</v>
      </c>
      <c r="E353" s="82">
        <v>43026</v>
      </c>
    </row>
    <row r="354" spans="1:5">
      <c r="A354" s="3">
        <v>225</v>
      </c>
      <c r="B354" s="3" t="s">
        <v>44</v>
      </c>
      <c r="C354" s="3" t="s">
        <v>55</v>
      </c>
      <c r="D354" s="3" t="s">
        <v>58</v>
      </c>
      <c r="E354" s="82">
        <v>43026</v>
      </c>
    </row>
    <row r="355" spans="1:5">
      <c r="A355" s="3">
        <v>229</v>
      </c>
      <c r="B355" s="3" t="s">
        <v>44</v>
      </c>
      <c r="C355" s="3" t="s">
        <v>55</v>
      </c>
      <c r="D355" s="3" t="s">
        <v>58</v>
      </c>
      <c r="E355" s="82">
        <v>43026</v>
      </c>
    </row>
    <row r="356" spans="1:5">
      <c r="A356" s="3">
        <v>155</v>
      </c>
      <c r="B356" s="3" t="s">
        <v>45</v>
      </c>
      <c r="C356" s="3" t="s">
        <v>55</v>
      </c>
      <c r="D356" s="3" t="s">
        <v>58</v>
      </c>
      <c r="E356" s="82">
        <v>43026</v>
      </c>
    </row>
    <row r="357" spans="1:5">
      <c r="A357" s="3">
        <v>247</v>
      </c>
      <c r="B357" s="3" t="s">
        <v>45</v>
      </c>
      <c r="C357" s="3" t="s">
        <v>55</v>
      </c>
      <c r="D357" s="3" t="s">
        <v>58</v>
      </c>
      <c r="E357" s="82">
        <v>43026</v>
      </c>
    </row>
    <row r="358" spans="1:5">
      <c r="A358" s="3">
        <v>168</v>
      </c>
      <c r="B358" s="3" t="s">
        <v>46</v>
      </c>
      <c r="C358" s="3" t="s">
        <v>55</v>
      </c>
      <c r="D358" s="3" t="s">
        <v>58</v>
      </c>
      <c r="E358" s="82">
        <v>43026</v>
      </c>
    </row>
    <row r="359" spans="1:5">
      <c r="A359" s="3">
        <v>175</v>
      </c>
      <c r="B359" s="3" t="s">
        <v>46</v>
      </c>
      <c r="C359" s="3" t="s">
        <v>55</v>
      </c>
      <c r="D359" s="3" t="s">
        <v>58</v>
      </c>
      <c r="E359" s="82">
        <v>43026</v>
      </c>
    </row>
    <row r="360" spans="1:5">
      <c r="A360" s="3">
        <v>266</v>
      </c>
      <c r="B360" s="3" t="s">
        <v>46</v>
      </c>
      <c r="C360" s="3" t="s">
        <v>55</v>
      </c>
      <c r="D360" s="3" t="s">
        <v>58</v>
      </c>
      <c r="E360" s="82">
        <v>43026</v>
      </c>
    </row>
    <row r="361" spans="1:5">
      <c r="A361" s="3">
        <v>272</v>
      </c>
      <c r="B361" s="3" t="s">
        <v>46</v>
      </c>
      <c r="C361" s="3" t="s">
        <v>55</v>
      </c>
      <c r="D361" s="3" t="s">
        <v>58</v>
      </c>
      <c r="E361" s="82">
        <v>43026</v>
      </c>
    </row>
    <row r="362" spans="1:5">
      <c r="A362" s="3">
        <v>104</v>
      </c>
      <c r="B362" s="3" t="s">
        <v>48</v>
      </c>
      <c r="C362" s="3" t="s">
        <v>55</v>
      </c>
      <c r="D362" s="3" t="s">
        <v>58</v>
      </c>
      <c r="E362" s="82">
        <v>43026</v>
      </c>
    </row>
    <row r="363" spans="1:5">
      <c r="A363" s="3">
        <v>110</v>
      </c>
      <c r="B363" s="3" t="s">
        <v>48</v>
      </c>
      <c r="C363" s="3" t="s">
        <v>55</v>
      </c>
      <c r="D363" s="3" t="s">
        <v>58</v>
      </c>
      <c r="E363" s="82">
        <v>43026</v>
      </c>
    </row>
    <row r="364" spans="1:5">
      <c r="A364" s="3">
        <v>233</v>
      </c>
      <c r="B364" s="3" t="s">
        <v>49</v>
      </c>
      <c r="C364" s="3" t="s">
        <v>55</v>
      </c>
      <c r="D364" s="3" t="s">
        <v>58</v>
      </c>
      <c r="E364" s="82">
        <v>43026</v>
      </c>
    </row>
    <row r="365" spans="1:5">
      <c r="A365" s="3">
        <v>235</v>
      </c>
      <c r="B365" s="3" t="s">
        <v>49</v>
      </c>
      <c r="C365" s="3" t="s">
        <v>55</v>
      </c>
      <c r="D365" s="3" t="s">
        <v>58</v>
      </c>
      <c r="E365" s="83">
        <v>43026</v>
      </c>
    </row>
  </sheetData>
  <autoFilter ref="A1:EB127" xr:uid="{AD018BB0-60E8-BF4D-9730-0F6B7AFDBA7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2019-11-07T21:07:33Z</dcterms:created>
  <dcterms:modified xsi:type="dcterms:W3CDTF">2019-11-09T18:28:24Z</dcterms:modified>
</cp:coreProperties>
</file>