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maria.palacio/Documents/Projects_RSMAS/2017-Nutrients/Nutrients_Caribbean/2.Growth/"/>
    </mc:Choice>
  </mc:AlternateContent>
  <xr:revisionPtr revIDLastSave="0" documentId="13_ncr:1_{D27A66C0-EEE9-4A4A-A214-117B6F02F46A}" xr6:coauthVersionLast="45" xr6:coauthVersionMax="45" xr10:uidLastSave="{00000000-0000-0000-0000-000000000000}"/>
  <bookViews>
    <workbookView xWindow="28800" yWindow="0" windowWidth="32000" windowHeight="18000" xr2:uid="{C54378E0-41F9-0B44-91E6-9486B248C99B}"/>
  </bookViews>
  <sheets>
    <sheet name="Sheet1" sheetId="1" r:id="rId1"/>
  </sheets>
  <definedNames>
    <definedName name="_xlnm._FilterDatabase" localSheetId="0" hidden="1">Sheet1!$A$1:$BE$361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2" i="1"/>
  <c r="S1296" i="1"/>
  <c r="S1443" i="1"/>
  <c r="T1443" i="1" s="1"/>
  <c r="S1445" i="1"/>
  <c r="S1446" i="1"/>
  <c r="S1447" i="1"/>
  <c r="S1448" i="1"/>
  <c r="T1448" i="1" s="1"/>
  <c r="S1450" i="1"/>
  <c r="S1451" i="1"/>
  <c r="S1453" i="1"/>
  <c r="T1453" i="1" s="1"/>
  <c r="S1454" i="1"/>
  <c r="S1455" i="1"/>
  <c r="S1456" i="1"/>
  <c r="S1457" i="1"/>
  <c r="T1457" i="1" s="1"/>
  <c r="S1459" i="1"/>
  <c r="S1460" i="1"/>
  <c r="S1461" i="1"/>
  <c r="S1462" i="1"/>
  <c r="T1462" i="1" s="1"/>
  <c r="S1505" i="1"/>
  <c r="T1505" i="1" s="1"/>
  <c r="S1506" i="1"/>
  <c r="T1506" i="1" s="1"/>
  <c r="S1507" i="1"/>
  <c r="S1508" i="1"/>
  <c r="T1508" i="1" s="1"/>
  <c r="S1510" i="1"/>
  <c r="T1510" i="1" s="1"/>
  <c r="S1511" i="1"/>
  <c r="T1511" i="1" s="1"/>
  <c r="S1512" i="1"/>
  <c r="S1514" i="1"/>
  <c r="S1515" i="1"/>
  <c r="S1516" i="1"/>
  <c r="T1516" i="1" s="1"/>
  <c r="S1517" i="1"/>
  <c r="S1518" i="1"/>
  <c r="S1520" i="1"/>
  <c r="S1521" i="1"/>
  <c r="T1521" i="1" s="1"/>
  <c r="S1522" i="1"/>
  <c r="S1544" i="1"/>
  <c r="S1545" i="1"/>
  <c r="S1546" i="1"/>
  <c r="T1546" i="1" s="1"/>
  <c r="S1548" i="1"/>
  <c r="S1550" i="1"/>
  <c r="S1551" i="1"/>
  <c r="S1552" i="1"/>
  <c r="S1442" i="1"/>
  <c r="M1442" i="1"/>
  <c r="K1442" i="1"/>
  <c r="T1552" i="1"/>
  <c r="R1552" i="1"/>
  <c r="Q1552" i="1"/>
  <c r="M1552" i="1"/>
  <c r="L1552" i="1"/>
  <c r="K1552" i="1"/>
  <c r="R1550" i="1"/>
  <c r="Q1550" i="1"/>
  <c r="M1550" i="1"/>
  <c r="L1550" i="1"/>
  <c r="K1550" i="1"/>
  <c r="R1548" i="1"/>
  <c r="Q1548" i="1"/>
  <c r="M1548" i="1"/>
  <c r="L1548" i="1"/>
  <c r="K1548" i="1"/>
  <c r="R1546" i="1"/>
  <c r="Q1546" i="1"/>
  <c r="M1546" i="1"/>
  <c r="L1546" i="1"/>
  <c r="K1546" i="1"/>
  <c r="R1544" i="1"/>
  <c r="Q1544" i="1"/>
  <c r="M1544" i="1"/>
  <c r="L1544" i="1"/>
  <c r="K1544" i="1"/>
  <c r="R1522" i="1"/>
  <c r="Q1522" i="1"/>
  <c r="M1522" i="1"/>
  <c r="L1522" i="1"/>
  <c r="K1522" i="1"/>
  <c r="R1521" i="1"/>
  <c r="Q1521" i="1"/>
  <c r="M1521" i="1"/>
  <c r="L1521" i="1"/>
  <c r="K1521" i="1"/>
  <c r="R1520" i="1"/>
  <c r="Q1520" i="1"/>
  <c r="M1520" i="1"/>
  <c r="L1520" i="1"/>
  <c r="K1520" i="1"/>
  <c r="R1518" i="1"/>
  <c r="Q1518" i="1"/>
  <c r="M1518" i="1"/>
  <c r="L1518" i="1"/>
  <c r="K1518" i="1"/>
  <c r="R1517" i="1"/>
  <c r="Q1517" i="1"/>
  <c r="M1517" i="1"/>
  <c r="L1517" i="1"/>
  <c r="K1517" i="1"/>
  <c r="R1516" i="1"/>
  <c r="Q1516" i="1"/>
  <c r="M1516" i="1"/>
  <c r="L1516" i="1"/>
  <c r="K1516" i="1"/>
  <c r="R1515" i="1"/>
  <c r="Q1515" i="1"/>
  <c r="M1515" i="1"/>
  <c r="L1515" i="1"/>
  <c r="K1515" i="1"/>
  <c r="R1514" i="1"/>
  <c r="Q1514" i="1"/>
  <c r="M1514" i="1"/>
  <c r="L1514" i="1"/>
  <c r="K1514" i="1"/>
  <c r="R1512" i="1"/>
  <c r="Q1512" i="1"/>
  <c r="M1512" i="1"/>
  <c r="L1512" i="1"/>
  <c r="K1512" i="1"/>
  <c r="R1511" i="1"/>
  <c r="Q1511" i="1"/>
  <c r="M1511" i="1"/>
  <c r="L1511" i="1"/>
  <c r="K1511" i="1"/>
  <c r="R1510" i="1"/>
  <c r="Q1510" i="1"/>
  <c r="M1510" i="1"/>
  <c r="L1510" i="1"/>
  <c r="K1510" i="1"/>
  <c r="R1508" i="1"/>
  <c r="Q1508" i="1"/>
  <c r="M1508" i="1"/>
  <c r="L1508" i="1"/>
  <c r="K1508" i="1"/>
  <c r="R1507" i="1"/>
  <c r="Q1507" i="1"/>
  <c r="M1507" i="1"/>
  <c r="L1507" i="1"/>
  <c r="K1507" i="1"/>
  <c r="R1506" i="1"/>
  <c r="Q1506" i="1"/>
  <c r="M1506" i="1"/>
  <c r="L1506" i="1"/>
  <c r="K1506" i="1"/>
  <c r="R1505" i="1"/>
  <c r="Q1505" i="1"/>
  <c r="M1505" i="1"/>
  <c r="L1505" i="1"/>
  <c r="K1505" i="1"/>
  <c r="R1462" i="1"/>
  <c r="Q1462" i="1"/>
  <c r="M1462" i="1"/>
  <c r="L1462" i="1"/>
  <c r="K1462" i="1"/>
  <c r="R1461" i="1"/>
  <c r="Q1461" i="1"/>
  <c r="M1461" i="1"/>
  <c r="L1461" i="1"/>
  <c r="K1461" i="1"/>
  <c r="T1460" i="1"/>
  <c r="R1460" i="1"/>
  <c r="Q1460" i="1"/>
  <c r="M1460" i="1"/>
  <c r="L1460" i="1"/>
  <c r="K1460" i="1"/>
  <c r="R1459" i="1"/>
  <c r="Q1459" i="1"/>
  <c r="M1459" i="1"/>
  <c r="L1459" i="1"/>
  <c r="K1459" i="1"/>
  <c r="R1457" i="1"/>
  <c r="Q1457" i="1"/>
  <c r="M1457" i="1"/>
  <c r="L1457" i="1"/>
  <c r="K1457" i="1"/>
  <c r="R1456" i="1"/>
  <c r="Q1456" i="1"/>
  <c r="M1456" i="1"/>
  <c r="L1456" i="1"/>
  <c r="K1456" i="1"/>
  <c r="R1455" i="1"/>
  <c r="Q1455" i="1"/>
  <c r="M1455" i="1"/>
  <c r="L1455" i="1"/>
  <c r="K1455" i="1"/>
  <c r="R1454" i="1"/>
  <c r="Q1454" i="1"/>
  <c r="M1454" i="1"/>
  <c r="L1454" i="1"/>
  <c r="K1454" i="1"/>
  <c r="R1453" i="1"/>
  <c r="Q1453" i="1"/>
  <c r="M1453" i="1"/>
  <c r="L1453" i="1"/>
  <c r="K1453" i="1"/>
  <c r="R1451" i="1"/>
  <c r="Q1451" i="1"/>
  <c r="M1451" i="1"/>
  <c r="L1451" i="1"/>
  <c r="K1451" i="1"/>
  <c r="R1450" i="1"/>
  <c r="Q1450" i="1"/>
  <c r="M1450" i="1"/>
  <c r="L1450" i="1"/>
  <c r="K1450" i="1"/>
  <c r="R1448" i="1"/>
  <c r="Q1448" i="1"/>
  <c r="M1448" i="1"/>
  <c r="L1448" i="1"/>
  <c r="K1448" i="1"/>
  <c r="R1447" i="1"/>
  <c r="Q1447" i="1"/>
  <c r="M1447" i="1"/>
  <c r="L1447" i="1"/>
  <c r="K1447" i="1"/>
  <c r="R1446" i="1"/>
  <c r="Q1446" i="1"/>
  <c r="M1446" i="1"/>
  <c r="L1446" i="1"/>
  <c r="K1446" i="1"/>
  <c r="R1445" i="1"/>
  <c r="Q1445" i="1"/>
  <c r="M1445" i="1"/>
  <c r="L1445" i="1"/>
  <c r="K1445" i="1"/>
  <c r="R1443" i="1"/>
  <c r="Q1443" i="1"/>
  <c r="M1443" i="1"/>
  <c r="L1443" i="1"/>
  <c r="K1443" i="1"/>
  <c r="R1442" i="1"/>
  <c r="Q1442" i="1"/>
  <c r="L1442" i="1"/>
  <c r="R1440" i="1"/>
  <c r="M1440" i="1"/>
  <c r="L1440" i="1"/>
  <c r="K1440" i="1"/>
  <c r="R1438" i="1"/>
  <c r="M1438" i="1"/>
  <c r="L1438" i="1"/>
  <c r="K1438" i="1"/>
  <c r="R1437" i="1"/>
  <c r="M1437" i="1"/>
  <c r="L1437" i="1"/>
  <c r="K1437" i="1"/>
  <c r="R1435" i="1"/>
  <c r="M1435" i="1"/>
  <c r="L1435" i="1"/>
  <c r="K1435" i="1"/>
  <c r="R1434" i="1"/>
  <c r="M1434" i="1"/>
  <c r="L1434" i="1"/>
  <c r="K1434" i="1"/>
  <c r="R1433" i="1"/>
  <c r="M1433" i="1"/>
  <c r="L1433" i="1"/>
  <c r="K1433" i="1"/>
  <c r="S1432" i="1"/>
  <c r="T1432" i="1" s="1"/>
  <c r="R1432" i="1"/>
  <c r="Q1432" i="1"/>
  <c r="M1432" i="1"/>
  <c r="L1432" i="1"/>
  <c r="K1432" i="1"/>
  <c r="S1431" i="1"/>
  <c r="R1431" i="1"/>
  <c r="Q1431" i="1"/>
  <c r="M1431" i="1"/>
  <c r="L1431" i="1"/>
  <c r="K1431" i="1"/>
  <c r="S1430" i="1"/>
  <c r="R1430" i="1"/>
  <c r="Q1430" i="1"/>
  <c r="M1430" i="1"/>
  <c r="L1430" i="1"/>
  <c r="K1430" i="1"/>
  <c r="S1428" i="1"/>
  <c r="R1428" i="1"/>
  <c r="Q1428" i="1"/>
  <c r="M1428" i="1"/>
  <c r="L1428" i="1"/>
  <c r="K1428" i="1"/>
  <c r="S1426" i="1"/>
  <c r="T1426" i="1" s="1"/>
  <c r="R1426" i="1"/>
  <c r="Q1426" i="1"/>
  <c r="M1426" i="1"/>
  <c r="L1426" i="1"/>
  <c r="K1426" i="1"/>
  <c r="S1425" i="1"/>
  <c r="T1425" i="1" s="1"/>
  <c r="R1425" i="1"/>
  <c r="Q1425" i="1"/>
  <c r="M1425" i="1"/>
  <c r="L1425" i="1"/>
  <c r="K1425" i="1"/>
  <c r="S1424" i="1"/>
  <c r="R1424" i="1"/>
  <c r="Q1424" i="1"/>
  <c r="M1424" i="1"/>
  <c r="L1424" i="1"/>
  <c r="K1424" i="1"/>
  <c r="R1421" i="1"/>
  <c r="M1421" i="1"/>
  <c r="L1421" i="1"/>
  <c r="K1421" i="1"/>
  <c r="R1416" i="1"/>
  <c r="M1416" i="1"/>
  <c r="L1416" i="1"/>
  <c r="K1416" i="1"/>
  <c r="R1414" i="1"/>
  <c r="M1414" i="1"/>
  <c r="L1414" i="1"/>
  <c r="K1414" i="1"/>
  <c r="R1412" i="1"/>
  <c r="M1412" i="1"/>
  <c r="L1412" i="1"/>
  <c r="K1412" i="1"/>
  <c r="S1411" i="1"/>
  <c r="R1411" i="1"/>
  <c r="Q1411" i="1"/>
  <c r="M1411" i="1"/>
  <c r="L1411" i="1"/>
  <c r="K1411" i="1"/>
  <c r="S1410" i="1"/>
  <c r="T1410" i="1" s="1"/>
  <c r="R1410" i="1"/>
  <c r="Q1410" i="1"/>
  <c r="M1410" i="1"/>
  <c r="L1410" i="1"/>
  <c r="K1410" i="1"/>
  <c r="S1408" i="1"/>
  <c r="R1408" i="1"/>
  <c r="Q1408" i="1"/>
  <c r="M1408" i="1"/>
  <c r="L1408" i="1"/>
  <c r="K1408" i="1"/>
  <c r="R1407" i="1"/>
  <c r="Q1407" i="1"/>
  <c r="M1407" i="1"/>
  <c r="L1407" i="1"/>
  <c r="K1407" i="1"/>
  <c r="S1406" i="1"/>
  <c r="R1406" i="1"/>
  <c r="Q1406" i="1"/>
  <c r="M1406" i="1"/>
  <c r="L1406" i="1"/>
  <c r="K1406" i="1"/>
  <c r="S1405" i="1"/>
  <c r="T1405" i="1" s="1"/>
  <c r="R1405" i="1"/>
  <c r="Q1405" i="1"/>
  <c r="M1405" i="1"/>
  <c r="L1405" i="1"/>
  <c r="K1405" i="1"/>
  <c r="S1404" i="1"/>
  <c r="R1404" i="1"/>
  <c r="Q1404" i="1"/>
  <c r="M1404" i="1"/>
  <c r="L1404" i="1"/>
  <c r="K1404" i="1"/>
  <c r="S1402" i="1"/>
  <c r="R1402" i="1"/>
  <c r="Q1402" i="1"/>
  <c r="M1402" i="1"/>
  <c r="L1402" i="1"/>
  <c r="K1402" i="1"/>
  <c r="S1401" i="1"/>
  <c r="T1401" i="1" s="1"/>
  <c r="R1401" i="1"/>
  <c r="Q1401" i="1"/>
  <c r="M1401" i="1"/>
  <c r="L1401" i="1"/>
  <c r="K1401" i="1"/>
  <c r="S1400" i="1"/>
  <c r="T1400" i="1" s="1"/>
  <c r="R1400" i="1"/>
  <c r="Q1400" i="1"/>
  <c r="M1400" i="1"/>
  <c r="L1400" i="1"/>
  <c r="K1400" i="1"/>
  <c r="S1398" i="1"/>
  <c r="R1398" i="1"/>
  <c r="Q1398" i="1"/>
  <c r="M1398" i="1"/>
  <c r="L1398" i="1"/>
  <c r="K1398" i="1"/>
  <c r="S1397" i="1"/>
  <c r="R1397" i="1"/>
  <c r="Q1397" i="1"/>
  <c r="M1397" i="1"/>
  <c r="L1397" i="1"/>
  <c r="K1397" i="1"/>
  <c r="S1396" i="1"/>
  <c r="T1396" i="1" s="1"/>
  <c r="R1396" i="1"/>
  <c r="Q1396" i="1"/>
  <c r="M1396" i="1"/>
  <c r="L1396" i="1"/>
  <c r="K1396" i="1"/>
  <c r="S1395" i="1"/>
  <c r="T1395" i="1" s="1"/>
  <c r="R1395" i="1"/>
  <c r="Q1395" i="1"/>
  <c r="M1395" i="1"/>
  <c r="L1395" i="1"/>
  <c r="K1395" i="1"/>
  <c r="S1394" i="1"/>
  <c r="R1394" i="1"/>
  <c r="Q1394" i="1"/>
  <c r="M1394" i="1"/>
  <c r="L1394" i="1"/>
  <c r="K1394" i="1"/>
  <c r="S1392" i="1"/>
  <c r="T1392" i="1" s="1"/>
  <c r="R1392" i="1"/>
  <c r="Q1392" i="1"/>
  <c r="M1392" i="1"/>
  <c r="L1392" i="1"/>
  <c r="K1392" i="1"/>
  <c r="S1391" i="1"/>
  <c r="R1391" i="1"/>
  <c r="Q1391" i="1"/>
  <c r="M1391" i="1"/>
  <c r="L1391" i="1"/>
  <c r="K1391" i="1"/>
  <c r="S1390" i="1"/>
  <c r="T1390" i="1" s="1"/>
  <c r="R1390" i="1"/>
  <c r="Q1390" i="1"/>
  <c r="M1390" i="1"/>
  <c r="L1390" i="1"/>
  <c r="K1390" i="1"/>
  <c r="S1388" i="1"/>
  <c r="R1388" i="1"/>
  <c r="Q1388" i="1"/>
  <c r="M1388" i="1"/>
  <c r="L1388" i="1"/>
  <c r="K1388" i="1"/>
  <c r="S1387" i="1"/>
  <c r="R1387" i="1"/>
  <c r="Q1387" i="1"/>
  <c r="M1387" i="1"/>
  <c r="L1387" i="1"/>
  <c r="K1387" i="1"/>
  <c r="S1386" i="1"/>
  <c r="T1386" i="1" s="1"/>
  <c r="R1386" i="1"/>
  <c r="Q1386" i="1"/>
  <c r="M1386" i="1"/>
  <c r="L1386" i="1"/>
  <c r="K1386" i="1"/>
  <c r="S1385" i="1"/>
  <c r="R1385" i="1"/>
  <c r="Q1385" i="1"/>
  <c r="M1385" i="1"/>
  <c r="L1385" i="1"/>
  <c r="K1385" i="1"/>
  <c r="R1384" i="1"/>
  <c r="Q1384" i="1"/>
  <c r="M1384" i="1"/>
  <c r="L1384" i="1"/>
  <c r="K1384" i="1"/>
  <c r="R1382" i="1"/>
  <c r="Q1382" i="1"/>
  <c r="M1382" i="1"/>
  <c r="L1382" i="1"/>
  <c r="K1382" i="1"/>
  <c r="R1381" i="1"/>
  <c r="Q1381" i="1"/>
  <c r="M1381" i="1"/>
  <c r="L1381" i="1"/>
  <c r="K1381" i="1"/>
  <c r="R1379" i="1"/>
  <c r="Q1379" i="1"/>
  <c r="M1379" i="1"/>
  <c r="L1379" i="1"/>
  <c r="K1379" i="1"/>
  <c r="R1378" i="1"/>
  <c r="Q1378" i="1"/>
  <c r="M1378" i="1"/>
  <c r="L1378" i="1"/>
  <c r="K1378" i="1"/>
  <c r="R1377" i="1"/>
  <c r="Q1377" i="1"/>
  <c r="M1377" i="1"/>
  <c r="L1377" i="1"/>
  <c r="K1377" i="1"/>
  <c r="S1376" i="1"/>
  <c r="T1376" i="1" s="1"/>
  <c r="R1376" i="1"/>
  <c r="Q1376" i="1"/>
  <c r="M1376" i="1"/>
  <c r="L1376" i="1"/>
  <c r="K1376" i="1"/>
  <c r="R1374" i="1"/>
  <c r="Q1374" i="1"/>
  <c r="M1374" i="1"/>
  <c r="L1374" i="1"/>
  <c r="K1374" i="1"/>
  <c r="S1373" i="1"/>
  <c r="R1373" i="1"/>
  <c r="Q1373" i="1"/>
  <c r="M1373" i="1"/>
  <c r="L1373" i="1"/>
  <c r="K1373" i="1"/>
  <c r="S1372" i="1"/>
  <c r="T1372" i="1" s="1"/>
  <c r="R1372" i="1"/>
  <c r="Q1372" i="1"/>
  <c r="M1372" i="1"/>
  <c r="L1372" i="1"/>
  <c r="K1372" i="1"/>
  <c r="S1370" i="1"/>
  <c r="T1370" i="1" s="1"/>
  <c r="R1370" i="1"/>
  <c r="Q1370" i="1"/>
  <c r="M1370" i="1"/>
  <c r="L1370" i="1"/>
  <c r="K1370" i="1"/>
  <c r="S1369" i="1"/>
  <c r="R1369" i="1"/>
  <c r="Q1369" i="1"/>
  <c r="M1369" i="1"/>
  <c r="L1369" i="1"/>
  <c r="K1369" i="1"/>
  <c r="S1368" i="1"/>
  <c r="T1368" i="1" s="1"/>
  <c r="R1368" i="1"/>
  <c r="Q1368" i="1"/>
  <c r="M1368" i="1"/>
  <c r="L1368" i="1"/>
  <c r="K1368" i="1"/>
  <c r="S1366" i="1"/>
  <c r="T1366" i="1" s="1"/>
  <c r="R1366" i="1"/>
  <c r="Q1366" i="1"/>
  <c r="M1366" i="1"/>
  <c r="L1366" i="1"/>
  <c r="K1366" i="1"/>
  <c r="S1365" i="1"/>
  <c r="T1365" i="1" s="1"/>
  <c r="R1365" i="1"/>
  <c r="Q1365" i="1"/>
  <c r="M1365" i="1"/>
  <c r="L1365" i="1"/>
  <c r="K1365" i="1"/>
  <c r="S1364" i="1"/>
  <c r="R1364" i="1"/>
  <c r="Q1364" i="1"/>
  <c r="M1364" i="1"/>
  <c r="L1364" i="1"/>
  <c r="K1364" i="1"/>
  <c r="M1363" i="1"/>
  <c r="L1363" i="1"/>
  <c r="K1363" i="1"/>
  <c r="M1361" i="1"/>
  <c r="L1361" i="1"/>
  <c r="K1361" i="1"/>
  <c r="M1360" i="1"/>
  <c r="L1360" i="1"/>
  <c r="K1360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S1353" i="1"/>
  <c r="R1353" i="1"/>
  <c r="Q1353" i="1"/>
  <c r="M1353" i="1"/>
  <c r="L1353" i="1"/>
  <c r="K1353" i="1"/>
  <c r="S1351" i="1"/>
  <c r="R1351" i="1"/>
  <c r="Q1351" i="1"/>
  <c r="M1351" i="1"/>
  <c r="L1351" i="1"/>
  <c r="K1351" i="1"/>
  <c r="S1350" i="1"/>
  <c r="R1350" i="1"/>
  <c r="Q1350" i="1"/>
  <c r="M1350" i="1"/>
  <c r="L1350" i="1"/>
  <c r="K1350" i="1"/>
  <c r="S1349" i="1"/>
  <c r="R1349" i="1"/>
  <c r="Q1349" i="1"/>
  <c r="M1349" i="1"/>
  <c r="L1349" i="1"/>
  <c r="K1349" i="1"/>
  <c r="S1348" i="1"/>
  <c r="R1348" i="1"/>
  <c r="Q1348" i="1"/>
  <c r="M1348" i="1"/>
  <c r="L1348" i="1"/>
  <c r="K1348" i="1"/>
  <c r="S1347" i="1"/>
  <c r="R1347" i="1"/>
  <c r="Q1347" i="1"/>
  <c r="M1347" i="1"/>
  <c r="L1347" i="1"/>
  <c r="K1347" i="1"/>
  <c r="S1346" i="1"/>
  <c r="T1346" i="1" s="1"/>
  <c r="R1346" i="1"/>
  <c r="Q1346" i="1"/>
  <c r="M1346" i="1"/>
  <c r="L1346" i="1"/>
  <c r="K1346" i="1"/>
  <c r="S1345" i="1"/>
  <c r="T1345" i="1" s="1"/>
  <c r="R1345" i="1"/>
  <c r="Q1345" i="1"/>
  <c r="M1345" i="1"/>
  <c r="L1345" i="1"/>
  <c r="K1345" i="1"/>
  <c r="S1343" i="1"/>
  <c r="R1343" i="1"/>
  <c r="Q1343" i="1"/>
  <c r="M1343" i="1"/>
  <c r="L1343" i="1"/>
  <c r="K1343" i="1"/>
  <c r="S1342" i="1"/>
  <c r="R1342" i="1"/>
  <c r="Q1342" i="1"/>
  <c r="M1342" i="1"/>
  <c r="L1342" i="1"/>
  <c r="K1342" i="1"/>
  <c r="S1341" i="1"/>
  <c r="R1341" i="1"/>
  <c r="Q1341" i="1"/>
  <c r="M1341" i="1"/>
  <c r="L1341" i="1"/>
  <c r="K1341" i="1"/>
  <c r="S1340" i="1"/>
  <c r="T1340" i="1" s="1"/>
  <c r="R1340" i="1"/>
  <c r="Q1340" i="1"/>
  <c r="M1340" i="1"/>
  <c r="L1340" i="1"/>
  <c r="K1340" i="1"/>
  <c r="S1339" i="1"/>
  <c r="R1339" i="1"/>
  <c r="Q1339" i="1"/>
  <c r="M1339" i="1"/>
  <c r="L1339" i="1"/>
  <c r="K1339" i="1"/>
  <c r="S1337" i="1"/>
  <c r="T1337" i="1" s="1"/>
  <c r="R1337" i="1"/>
  <c r="Q1337" i="1"/>
  <c r="M1337" i="1"/>
  <c r="L1337" i="1"/>
  <c r="K1337" i="1"/>
  <c r="S1336" i="1"/>
  <c r="R1336" i="1"/>
  <c r="Q1336" i="1"/>
  <c r="M1336" i="1"/>
  <c r="L1336" i="1"/>
  <c r="K1336" i="1"/>
  <c r="S1335" i="1"/>
  <c r="T1335" i="1" s="1"/>
  <c r="R1335" i="1"/>
  <c r="Q1335" i="1"/>
  <c r="M1335" i="1"/>
  <c r="L1335" i="1"/>
  <c r="K1335" i="1"/>
  <c r="S1334" i="1"/>
  <c r="T1334" i="1" s="1"/>
  <c r="R1334" i="1"/>
  <c r="Q1334" i="1"/>
  <c r="M1334" i="1"/>
  <c r="L1334" i="1"/>
  <c r="K1334" i="1"/>
  <c r="S1333" i="1"/>
  <c r="T1333" i="1" s="1"/>
  <c r="R1333" i="1"/>
  <c r="Q1333" i="1"/>
  <c r="M1333" i="1"/>
  <c r="L1333" i="1"/>
  <c r="K1333" i="1"/>
  <c r="S1331" i="1"/>
  <c r="T1331" i="1" s="1"/>
  <c r="R1331" i="1"/>
  <c r="Q1331" i="1"/>
  <c r="M1331" i="1"/>
  <c r="L1331" i="1"/>
  <c r="K1331" i="1"/>
  <c r="S1330" i="1"/>
  <c r="T1330" i="1" s="1"/>
  <c r="R1330" i="1"/>
  <c r="Q1330" i="1"/>
  <c r="M1330" i="1"/>
  <c r="L1330" i="1"/>
  <c r="K1330" i="1"/>
  <c r="S1328" i="1"/>
  <c r="T1328" i="1" s="1"/>
  <c r="R1328" i="1"/>
  <c r="Q1328" i="1"/>
  <c r="M1328" i="1"/>
  <c r="L1328" i="1"/>
  <c r="K1328" i="1"/>
  <c r="S1327" i="1"/>
  <c r="R1327" i="1"/>
  <c r="Q1327" i="1"/>
  <c r="M1327" i="1"/>
  <c r="L1327" i="1"/>
  <c r="K1327" i="1"/>
  <c r="S1326" i="1"/>
  <c r="R1326" i="1"/>
  <c r="Q1326" i="1"/>
  <c r="M1326" i="1"/>
  <c r="L1326" i="1"/>
  <c r="K1326" i="1"/>
  <c r="S1325" i="1"/>
  <c r="T1325" i="1" s="1"/>
  <c r="R1325" i="1"/>
  <c r="Q1325" i="1"/>
  <c r="M1325" i="1"/>
  <c r="L1325" i="1"/>
  <c r="K1325" i="1"/>
  <c r="S1323" i="1"/>
  <c r="R1323" i="1"/>
  <c r="Q1323" i="1"/>
  <c r="M1323" i="1"/>
  <c r="L1323" i="1"/>
  <c r="K1323" i="1"/>
  <c r="S1322" i="1"/>
  <c r="R1322" i="1"/>
  <c r="Q1322" i="1"/>
  <c r="M1322" i="1"/>
  <c r="L1322" i="1"/>
  <c r="K1322" i="1"/>
  <c r="S1202" i="1"/>
  <c r="T1202" i="1" s="1"/>
  <c r="K1202" i="1"/>
  <c r="S1320" i="1"/>
  <c r="R1320" i="1"/>
  <c r="Q1320" i="1"/>
  <c r="M1320" i="1"/>
  <c r="L1320" i="1"/>
  <c r="K1320" i="1"/>
  <c r="S1318" i="1"/>
  <c r="R1318" i="1"/>
  <c r="Q1318" i="1"/>
  <c r="M1318" i="1"/>
  <c r="L1318" i="1"/>
  <c r="K1318" i="1"/>
  <c r="S1317" i="1"/>
  <c r="R1317" i="1"/>
  <c r="Q1317" i="1"/>
  <c r="M1317" i="1"/>
  <c r="L1317" i="1"/>
  <c r="K1317" i="1"/>
  <c r="S1315" i="1"/>
  <c r="R1315" i="1"/>
  <c r="Q1315" i="1"/>
  <c r="M1315" i="1"/>
  <c r="L1315" i="1"/>
  <c r="K1315" i="1"/>
  <c r="S1314" i="1"/>
  <c r="R1314" i="1"/>
  <c r="Q1314" i="1"/>
  <c r="M1314" i="1"/>
  <c r="L1314" i="1"/>
  <c r="K1314" i="1"/>
  <c r="S1313" i="1"/>
  <c r="R1313" i="1"/>
  <c r="Q1313" i="1"/>
  <c r="M1313" i="1"/>
  <c r="L1313" i="1"/>
  <c r="K1313" i="1"/>
  <c r="S1312" i="1"/>
  <c r="R1312" i="1"/>
  <c r="Q1312" i="1"/>
  <c r="M1312" i="1"/>
  <c r="L1312" i="1"/>
  <c r="K1312" i="1"/>
  <c r="S1311" i="1"/>
  <c r="T1311" i="1" s="1"/>
  <c r="R1311" i="1"/>
  <c r="Q1311" i="1"/>
  <c r="M1311" i="1"/>
  <c r="L1311" i="1"/>
  <c r="K1311" i="1"/>
  <c r="S1310" i="1"/>
  <c r="T1310" i="1" s="1"/>
  <c r="R1310" i="1"/>
  <c r="Q1310" i="1"/>
  <c r="M1310" i="1"/>
  <c r="L1310" i="1"/>
  <c r="K1310" i="1"/>
  <c r="S1308" i="1"/>
  <c r="R1308" i="1"/>
  <c r="Q1308" i="1"/>
  <c r="M1308" i="1"/>
  <c r="L1308" i="1"/>
  <c r="K1308" i="1"/>
  <c r="S1306" i="1"/>
  <c r="R1306" i="1"/>
  <c r="Q1306" i="1"/>
  <c r="M1306" i="1"/>
  <c r="L1306" i="1"/>
  <c r="K1306" i="1"/>
  <c r="S1305" i="1"/>
  <c r="R1305" i="1"/>
  <c r="Q1305" i="1"/>
  <c r="M1305" i="1"/>
  <c r="L1305" i="1"/>
  <c r="K1305" i="1"/>
  <c r="S1304" i="1"/>
  <c r="R1304" i="1"/>
  <c r="Q1304" i="1"/>
  <c r="M1304" i="1"/>
  <c r="L1304" i="1"/>
  <c r="K1304" i="1"/>
  <c r="S1301" i="1"/>
  <c r="R1301" i="1"/>
  <c r="Q1301" i="1"/>
  <c r="M1301" i="1"/>
  <c r="L1301" i="1"/>
  <c r="K1301" i="1"/>
  <c r="R1296" i="1"/>
  <c r="Q1296" i="1"/>
  <c r="M1296" i="1"/>
  <c r="L1296" i="1"/>
  <c r="K1296" i="1"/>
  <c r="S1294" i="1"/>
  <c r="T1294" i="1" s="1"/>
  <c r="R1294" i="1"/>
  <c r="Q1294" i="1"/>
  <c r="M1294" i="1"/>
  <c r="L1294" i="1"/>
  <c r="K1294" i="1"/>
  <c r="S1292" i="1"/>
  <c r="T1292" i="1" s="1"/>
  <c r="R1292" i="1"/>
  <c r="Q1292" i="1"/>
  <c r="M1292" i="1"/>
  <c r="L1292" i="1"/>
  <c r="K1292" i="1"/>
  <c r="S1291" i="1"/>
  <c r="R1291" i="1"/>
  <c r="Q1291" i="1"/>
  <c r="M1291" i="1"/>
  <c r="L1291" i="1"/>
  <c r="K1291" i="1"/>
  <c r="S1290" i="1"/>
  <c r="T1290" i="1" s="1"/>
  <c r="R1290" i="1"/>
  <c r="Q1290" i="1"/>
  <c r="M1290" i="1"/>
  <c r="L1290" i="1"/>
  <c r="K1290" i="1"/>
  <c r="S1288" i="1"/>
  <c r="R1288" i="1"/>
  <c r="Q1288" i="1"/>
  <c r="M1288" i="1"/>
  <c r="L1288" i="1"/>
  <c r="K1288" i="1"/>
  <c r="S1287" i="1"/>
  <c r="T1287" i="1" s="1"/>
  <c r="R1287" i="1"/>
  <c r="Q1287" i="1"/>
  <c r="M1287" i="1"/>
  <c r="L1287" i="1"/>
  <c r="K1287" i="1"/>
  <c r="S1286" i="1"/>
  <c r="T1286" i="1" s="1"/>
  <c r="R1286" i="1"/>
  <c r="Q1286" i="1"/>
  <c r="M1286" i="1"/>
  <c r="L1286" i="1"/>
  <c r="K1286" i="1"/>
  <c r="S1285" i="1"/>
  <c r="T1285" i="1" s="1"/>
  <c r="R1285" i="1"/>
  <c r="Q1285" i="1"/>
  <c r="M1285" i="1"/>
  <c r="L1285" i="1"/>
  <c r="K1285" i="1"/>
  <c r="S1284" i="1"/>
  <c r="T1284" i="1" s="1"/>
  <c r="R1284" i="1"/>
  <c r="Q1284" i="1"/>
  <c r="M1284" i="1"/>
  <c r="L1284" i="1"/>
  <c r="K1284" i="1"/>
  <c r="S1282" i="1"/>
  <c r="R1282" i="1"/>
  <c r="Q1282" i="1"/>
  <c r="M1282" i="1"/>
  <c r="L1282" i="1"/>
  <c r="K1282" i="1"/>
  <c r="S1281" i="1"/>
  <c r="R1281" i="1"/>
  <c r="Q1281" i="1"/>
  <c r="M1281" i="1"/>
  <c r="L1281" i="1"/>
  <c r="K1281" i="1"/>
  <c r="S1280" i="1"/>
  <c r="T1280" i="1" s="1"/>
  <c r="R1280" i="1"/>
  <c r="Q1280" i="1"/>
  <c r="M1280" i="1"/>
  <c r="L1280" i="1"/>
  <c r="K1280" i="1"/>
  <c r="S1278" i="1"/>
  <c r="T1278" i="1" s="1"/>
  <c r="R1278" i="1"/>
  <c r="Q1278" i="1"/>
  <c r="M1278" i="1"/>
  <c r="L1278" i="1"/>
  <c r="K1278" i="1"/>
  <c r="S1277" i="1"/>
  <c r="R1277" i="1"/>
  <c r="Q1277" i="1"/>
  <c r="M1277" i="1"/>
  <c r="L1277" i="1"/>
  <c r="K1277" i="1"/>
  <c r="S1276" i="1"/>
  <c r="R1276" i="1"/>
  <c r="Q1276" i="1"/>
  <c r="M1276" i="1"/>
  <c r="L1276" i="1"/>
  <c r="K1276" i="1"/>
  <c r="S1275" i="1"/>
  <c r="T1275" i="1" s="1"/>
  <c r="R1275" i="1"/>
  <c r="Q1275" i="1"/>
  <c r="M1275" i="1"/>
  <c r="L1275" i="1"/>
  <c r="K1275" i="1"/>
  <c r="S1274" i="1"/>
  <c r="R1274" i="1"/>
  <c r="Q1274" i="1"/>
  <c r="M1274" i="1"/>
  <c r="L1274" i="1"/>
  <c r="K1274" i="1"/>
  <c r="S1272" i="1"/>
  <c r="R1272" i="1"/>
  <c r="Q1272" i="1"/>
  <c r="M1272" i="1"/>
  <c r="L1272" i="1"/>
  <c r="K1272" i="1"/>
  <c r="S1271" i="1"/>
  <c r="T1271" i="1" s="1"/>
  <c r="R1271" i="1"/>
  <c r="Q1271" i="1"/>
  <c r="M1271" i="1"/>
  <c r="L1271" i="1"/>
  <c r="K1271" i="1"/>
  <c r="S1270" i="1"/>
  <c r="T1270" i="1" s="1"/>
  <c r="R1270" i="1"/>
  <c r="Q1270" i="1"/>
  <c r="M1270" i="1"/>
  <c r="L1270" i="1"/>
  <c r="K1270" i="1"/>
  <c r="S1268" i="1"/>
  <c r="T1268" i="1" s="1"/>
  <c r="R1268" i="1"/>
  <c r="Q1268" i="1"/>
  <c r="M1268" i="1"/>
  <c r="L1268" i="1"/>
  <c r="K1268" i="1"/>
  <c r="S1267" i="1"/>
  <c r="R1267" i="1"/>
  <c r="Q1267" i="1"/>
  <c r="M1267" i="1"/>
  <c r="L1267" i="1"/>
  <c r="K1267" i="1"/>
  <c r="S1266" i="1"/>
  <c r="R1266" i="1"/>
  <c r="Q1266" i="1"/>
  <c r="M1266" i="1"/>
  <c r="L1266" i="1"/>
  <c r="K1266" i="1"/>
  <c r="S1265" i="1"/>
  <c r="T1265" i="1" s="1"/>
  <c r="R1265" i="1"/>
  <c r="Q1265" i="1"/>
  <c r="M1265" i="1"/>
  <c r="L1265" i="1"/>
  <c r="K1265" i="1"/>
  <c r="S1264" i="1"/>
  <c r="T1264" i="1" s="1"/>
  <c r="R1264" i="1"/>
  <c r="Q1264" i="1"/>
  <c r="M1264" i="1"/>
  <c r="L1264" i="1"/>
  <c r="K1264" i="1"/>
  <c r="S1262" i="1"/>
  <c r="T1262" i="1" s="1"/>
  <c r="R1262" i="1"/>
  <c r="Q1262" i="1"/>
  <c r="M1262" i="1"/>
  <c r="L1262" i="1"/>
  <c r="K1262" i="1"/>
  <c r="S1261" i="1"/>
  <c r="T1261" i="1" s="1"/>
  <c r="R1261" i="1"/>
  <c r="Q1261" i="1"/>
  <c r="M1261" i="1"/>
  <c r="L1261" i="1"/>
  <c r="K1261" i="1"/>
  <c r="S1259" i="1"/>
  <c r="T1259" i="1" s="1"/>
  <c r="R1259" i="1"/>
  <c r="Q1259" i="1"/>
  <c r="M1259" i="1"/>
  <c r="L1259" i="1"/>
  <c r="K1259" i="1"/>
  <c r="S1258" i="1"/>
  <c r="T1258" i="1" s="1"/>
  <c r="R1258" i="1"/>
  <c r="Q1258" i="1"/>
  <c r="M1258" i="1"/>
  <c r="L1258" i="1"/>
  <c r="K1258" i="1"/>
  <c r="S1257" i="1"/>
  <c r="T1257" i="1" s="1"/>
  <c r="R1257" i="1"/>
  <c r="Q1257" i="1"/>
  <c r="M1257" i="1"/>
  <c r="L1257" i="1"/>
  <c r="K1257" i="1"/>
  <c r="S1256" i="1"/>
  <c r="T1256" i="1" s="1"/>
  <c r="R1256" i="1"/>
  <c r="Q1256" i="1"/>
  <c r="M1256" i="1"/>
  <c r="L1256" i="1"/>
  <c r="K1256" i="1"/>
  <c r="S1254" i="1"/>
  <c r="T1254" i="1" s="1"/>
  <c r="R1254" i="1"/>
  <c r="Q1254" i="1"/>
  <c r="M1254" i="1"/>
  <c r="L1254" i="1"/>
  <c r="K1254" i="1"/>
  <c r="S1253" i="1"/>
  <c r="T1253" i="1" s="1"/>
  <c r="R1253" i="1"/>
  <c r="Q1253" i="1"/>
  <c r="M1253" i="1"/>
  <c r="L1253" i="1"/>
  <c r="K1253" i="1"/>
  <c r="S1252" i="1"/>
  <c r="R1252" i="1"/>
  <c r="Q1252" i="1"/>
  <c r="M1252" i="1"/>
  <c r="L1252" i="1"/>
  <c r="K1252" i="1"/>
  <c r="S1250" i="1"/>
  <c r="T1250" i="1" s="1"/>
  <c r="R1250" i="1"/>
  <c r="Q1250" i="1"/>
  <c r="M1250" i="1"/>
  <c r="L1250" i="1"/>
  <c r="K1250" i="1"/>
  <c r="S1249" i="1"/>
  <c r="R1249" i="1"/>
  <c r="Q1249" i="1"/>
  <c r="M1249" i="1"/>
  <c r="L1249" i="1"/>
  <c r="K1249" i="1"/>
  <c r="S1248" i="1"/>
  <c r="T1248" i="1" s="1"/>
  <c r="R1248" i="1"/>
  <c r="Q1248" i="1"/>
  <c r="M1248" i="1"/>
  <c r="L1248" i="1"/>
  <c r="K1248" i="1"/>
  <c r="S1246" i="1"/>
  <c r="R1246" i="1"/>
  <c r="Q1246" i="1"/>
  <c r="M1246" i="1"/>
  <c r="L1246" i="1"/>
  <c r="K1246" i="1"/>
  <c r="S1245" i="1"/>
  <c r="R1245" i="1"/>
  <c r="Q1245" i="1"/>
  <c r="M1245" i="1"/>
  <c r="L1245" i="1"/>
  <c r="K1245" i="1"/>
  <c r="S1244" i="1"/>
  <c r="T1244" i="1" s="1"/>
  <c r="R1244" i="1"/>
  <c r="Q1244" i="1"/>
  <c r="M1244" i="1"/>
  <c r="L1244" i="1"/>
  <c r="K1244" i="1"/>
  <c r="S1243" i="1"/>
  <c r="R1243" i="1"/>
  <c r="Q1243" i="1"/>
  <c r="M1243" i="1"/>
  <c r="L1243" i="1"/>
  <c r="K1243" i="1"/>
  <c r="S1241" i="1"/>
  <c r="T1241" i="1" s="1"/>
  <c r="R1241" i="1"/>
  <c r="Q1241" i="1"/>
  <c r="M1241" i="1"/>
  <c r="L1241" i="1"/>
  <c r="K1241" i="1"/>
  <c r="S1240" i="1"/>
  <c r="R1240" i="1"/>
  <c r="Q1240" i="1"/>
  <c r="M1240" i="1"/>
  <c r="L1240" i="1"/>
  <c r="K1240" i="1"/>
  <c r="S1238" i="1"/>
  <c r="T1238" i="1" s="1"/>
  <c r="R1238" i="1"/>
  <c r="Q1238" i="1"/>
  <c r="M1238" i="1"/>
  <c r="L1238" i="1"/>
  <c r="K1238" i="1"/>
  <c r="S1237" i="1"/>
  <c r="T1237" i="1" s="1"/>
  <c r="R1237" i="1"/>
  <c r="Q1237" i="1"/>
  <c r="M1237" i="1"/>
  <c r="L1237" i="1"/>
  <c r="K1237" i="1"/>
  <c r="M1236" i="1"/>
  <c r="L1236" i="1"/>
  <c r="K1236" i="1"/>
  <c r="S1235" i="1"/>
  <c r="R1235" i="1"/>
  <c r="Q1235" i="1"/>
  <c r="M1235" i="1"/>
  <c r="L1235" i="1"/>
  <c r="K1235" i="1"/>
  <c r="S1233" i="1"/>
  <c r="T1233" i="1" s="1"/>
  <c r="R1233" i="1"/>
  <c r="Q1233" i="1"/>
  <c r="M1233" i="1"/>
  <c r="L1233" i="1"/>
  <c r="K1233" i="1"/>
  <c r="S1231" i="1"/>
  <c r="T1231" i="1" s="1"/>
  <c r="R1231" i="1"/>
  <c r="Q1231" i="1"/>
  <c r="M1231" i="1"/>
  <c r="L1231" i="1"/>
  <c r="K1231" i="1"/>
  <c r="S1230" i="1"/>
  <c r="R1230" i="1"/>
  <c r="Q1230" i="1"/>
  <c r="M1230" i="1"/>
  <c r="L1230" i="1"/>
  <c r="K1230" i="1"/>
  <c r="S1229" i="1"/>
  <c r="R1229" i="1"/>
  <c r="Q1229" i="1"/>
  <c r="M1229" i="1"/>
  <c r="L1229" i="1"/>
  <c r="K1229" i="1"/>
  <c r="S1228" i="1"/>
  <c r="R1228" i="1"/>
  <c r="Q1228" i="1"/>
  <c r="M1228" i="1"/>
  <c r="L1228" i="1"/>
  <c r="K1228" i="1"/>
  <c r="S1227" i="1"/>
  <c r="R1227" i="1"/>
  <c r="Q1227" i="1"/>
  <c r="M1227" i="1"/>
  <c r="L1227" i="1"/>
  <c r="K1227" i="1"/>
  <c r="S1226" i="1"/>
  <c r="R1226" i="1"/>
  <c r="Q1226" i="1"/>
  <c r="M1226" i="1"/>
  <c r="L1226" i="1"/>
  <c r="K1226" i="1"/>
  <c r="S1225" i="1"/>
  <c r="T1225" i="1" s="1"/>
  <c r="R1225" i="1"/>
  <c r="Q1225" i="1"/>
  <c r="M1225" i="1"/>
  <c r="L1225" i="1"/>
  <c r="K1225" i="1"/>
  <c r="S1223" i="1"/>
  <c r="R1223" i="1"/>
  <c r="Q1223" i="1"/>
  <c r="M1223" i="1"/>
  <c r="L1223" i="1"/>
  <c r="K1223" i="1"/>
  <c r="S1222" i="1"/>
  <c r="T1222" i="1" s="1"/>
  <c r="R1222" i="1"/>
  <c r="Q1222" i="1"/>
  <c r="M1222" i="1"/>
  <c r="L1222" i="1"/>
  <c r="K1222" i="1"/>
  <c r="S1221" i="1"/>
  <c r="T1221" i="1" s="1"/>
  <c r="R1221" i="1"/>
  <c r="Q1221" i="1"/>
  <c r="M1221" i="1"/>
  <c r="L1221" i="1"/>
  <c r="K1221" i="1"/>
  <c r="S1220" i="1"/>
  <c r="T1220" i="1" s="1"/>
  <c r="R1220" i="1"/>
  <c r="Q1220" i="1"/>
  <c r="M1220" i="1"/>
  <c r="L1220" i="1"/>
  <c r="K1220" i="1"/>
  <c r="S1219" i="1"/>
  <c r="R1219" i="1"/>
  <c r="Q1219" i="1"/>
  <c r="M1219" i="1"/>
  <c r="L1219" i="1"/>
  <c r="K1219" i="1"/>
  <c r="S1217" i="1"/>
  <c r="T1217" i="1" s="1"/>
  <c r="R1217" i="1"/>
  <c r="Q1217" i="1"/>
  <c r="M1217" i="1"/>
  <c r="L1217" i="1"/>
  <c r="K1217" i="1"/>
  <c r="S1216" i="1"/>
  <c r="R1216" i="1"/>
  <c r="Q1216" i="1"/>
  <c r="M1216" i="1"/>
  <c r="L1216" i="1"/>
  <c r="K1216" i="1"/>
  <c r="S1215" i="1"/>
  <c r="R1215" i="1"/>
  <c r="Q1215" i="1"/>
  <c r="M1215" i="1"/>
  <c r="L1215" i="1"/>
  <c r="K1215" i="1"/>
  <c r="S1214" i="1"/>
  <c r="R1214" i="1"/>
  <c r="Q1214" i="1"/>
  <c r="M1214" i="1"/>
  <c r="L1214" i="1"/>
  <c r="K1214" i="1"/>
  <c r="S1213" i="1"/>
  <c r="R1213" i="1"/>
  <c r="Q1213" i="1"/>
  <c r="M1213" i="1"/>
  <c r="L1213" i="1"/>
  <c r="K1213" i="1"/>
  <c r="S1211" i="1"/>
  <c r="T1211" i="1" s="1"/>
  <c r="R1211" i="1"/>
  <c r="Q1211" i="1"/>
  <c r="M1211" i="1"/>
  <c r="L1211" i="1"/>
  <c r="K1211" i="1"/>
  <c r="S1210" i="1"/>
  <c r="T1210" i="1" s="1"/>
  <c r="R1210" i="1"/>
  <c r="Q1210" i="1"/>
  <c r="M1210" i="1"/>
  <c r="L1210" i="1"/>
  <c r="K1210" i="1"/>
  <c r="S1208" i="1"/>
  <c r="R1208" i="1"/>
  <c r="Q1208" i="1"/>
  <c r="M1208" i="1"/>
  <c r="L1208" i="1"/>
  <c r="K1208" i="1"/>
  <c r="S1207" i="1"/>
  <c r="T1207" i="1" s="1"/>
  <c r="R1207" i="1"/>
  <c r="Q1207" i="1"/>
  <c r="M1207" i="1"/>
  <c r="L1207" i="1"/>
  <c r="K1207" i="1"/>
  <c r="S1206" i="1"/>
  <c r="R1206" i="1"/>
  <c r="Q1206" i="1"/>
  <c r="M1206" i="1"/>
  <c r="L1206" i="1"/>
  <c r="K1206" i="1"/>
  <c r="S1205" i="1"/>
  <c r="R1205" i="1"/>
  <c r="Q1205" i="1"/>
  <c r="M1205" i="1"/>
  <c r="L1205" i="1"/>
  <c r="K1205" i="1"/>
  <c r="S1203" i="1"/>
  <c r="T1203" i="1" s="1"/>
  <c r="R1203" i="1"/>
  <c r="Q1203" i="1"/>
  <c r="M1203" i="1"/>
  <c r="L1203" i="1"/>
  <c r="K1203" i="1"/>
  <c r="R1202" i="1"/>
  <c r="Q1202" i="1"/>
  <c r="M1202" i="1"/>
  <c r="L1202" i="1"/>
  <c r="Q1201" i="1"/>
  <c r="M1201" i="1"/>
  <c r="L1201" i="1"/>
  <c r="K1201" i="1"/>
  <c r="Q1200" i="1"/>
  <c r="M1200" i="1"/>
  <c r="L1200" i="1"/>
  <c r="K1200" i="1"/>
  <c r="Q1199" i="1"/>
  <c r="M1199" i="1"/>
  <c r="L1199" i="1"/>
  <c r="K1199" i="1"/>
  <c r="Q1198" i="1"/>
  <c r="M1198" i="1"/>
  <c r="L1198" i="1"/>
  <c r="K1198" i="1"/>
  <c r="Q1197" i="1"/>
  <c r="M1197" i="1"/>
  <c r="L1197" i="1"/>
  <c r="K1197" i="1"/>
  <c r="Q1196" i="1"/>
  <c r="M1196" i="1"/>
  <c r="L1196" i="1"/>
  <c r="K1196" i="1"/>
  <c r="Q1195" i="1"/>
  <c r="M1195" i="1"/>
  <c r="L1195" i="1"/>
  <c r="K1195" i="1"/>
  <c r="Q1194" i="1"/>
  <c r="M1194" i="1"/>
  <c r="L1194" i="1"/>
  <c r="K1194" i="1"/>
  <c r="Q1193" i="1"/>
  <c r="M1193" i="1"/>
  <c r="L1193" i="1"/>
  <c r="K1193" i="1"/>
  <c r="Q1192" i="1"/>
  <c r="M1192" i="1"/>
  <c r="L1192" i="1"/>
  <c r="K1192" i="1"/>
  <c r="Q1191" i="1"/>
  <c r="M1191" i="1"/>
  <c r="L1191" i="1"/>
  <c r="K1191" i="1"/>
  <c r="Q1190" i="1"/>
  <c r="M1190" i="1"/>
  <c r="L1190" i="1"/>
  <c r="K1190" i="1"/>
  <c r="Q1189" i="1"/>
  <c r="M1189" i="1"/>
  <c r="L1189" i="1"/>
  <c r="K1189" i="1"/>
  <c r="Q1188" i="1"/>
  <c r="M1188" i="1"/>
  <c r="L1188" i="1"/>
  <c r="K1188" i="1"/>
  <c r="Q1187" i="1"/>
  <c r="M1187" i="1"/>
  <c r="L1187" i="1"/>
  <c r="K1187" i="1"/>
  <c r="Q1186" i="1"/>
  <c r="M1186" i="1"/>
  <c r="L1186" i="1"/>
  <c r="K1186" i="1"/>
  <c r="Q1185" i="1"/>
  <c r="M1185" i="1"/>
  <c r="L1185" i="1"/>
  <c r="K1185" i="1"/>
  <c r="Q1184" i="1"/>
  <c r="M1184" i="1"/>
  <c r="L1184" i="1"/>
  <c r="K1184" i="1"/>
  <c r="Q1183" i="1"/>
  <c r="M1183" i="1"/>
  <c r="L1183" i="1"/>
  <c r="K1183" i="1"/>
  <c r="Q1182" i="1"/>
  <c r="M1182" i="1"/>
  <c r="L1182" i="1"/>
  <c r="K1182" i="1"/>
  <c r="Q1181" i="1"/>
  <c r="M1181" i="1"/>
  <c r="L1181" i="1"/>
  <c r="K1181" i="1"/>
  <c r="Q1178" i="1"/>
  <c r="M1178" i="1"/>
  <c r="L1178" i="1"/>
  <c r="K1178" i="1"/>
  <c r="Q1177" i="1"/>
  <c r="M1177" i="1"/>
  <c r="L1177" i="1"/>
  <c r="K1177" i="1"/>
  <c r="Q1176" i="1"/>
  <c r="M1176" i="1"/>
  <c r="L1176" i="1"/>
  <c r="K1176" i="1"/>
  <c r="Q1174" i="1"/>
  <c r="M1174" i="1"/>
  <c r="L1174" i="1"/>
  <c r="K1174" i="1"/>
  <c r="Q1173" i="1"/>
  <c r="M1173" i="1"/>
  <c r="L1173" i="1"/>
  <c r="K1173" i="1"/>
  <c r="Q1172" i="1"/>
  <c r="M1172" i="1"/>
  <c r="L1172" i="1"/>
  <c r="K1172" i="1"/>
  <c r="Q1171" i="1"/>
  <c r="M1171" i="1"/>
  <c r="L1171" i="1"/>
  <c r="K1171" i="1"/>
  <c r="Q1170" i="1"/>
  <c r="M1170" i="1"/>
  <c r="L1170" i="1"/>
  <c r="K1170" i="1"/>
  <c r="Q1169" i="1"/>
  <c r="M1169" i="1"/>
  <c r="L1169" i="1"/>
  <c r="K1169" i="1"/>
  <c r="Q1168" i="1"/>
  <c r="M1168" i="1"/>
  <c r="L1168" i="1"/>
  <c r="K1168" i="1"/>
  <c r="Q1167" i="1"/>
  <c r="M1167" i="1"/>
  <c r="L1167" i="1"/>
  <c r="K1167" i="1"/>
  <c r="Q1166" i="1"/>
  <c r="M1166" i="1"/>
  <c r="L1166" i="1"/>
  <c r="K1166" i="1"/>
  <c r="Q1165" i="1"/>
  <c r="M1165" i="1"/>
  <c r="L1165" i="1"/>
  <c r="K1165" i="1"/>
  <c r="Q1164" i="1"/>
  <c r="M1164" i="1"/>
  <c r="L1164" i="1"/>
  <c r="K1164" i="1"/>
  <c r="Q1163" i="1"/>
  <c r="M1163" i="1"/>
  <c r="L1163" i="1"/>
  <c r="K1163" i="1"/>
  <c r="Q1162" i="1"/>
  <c r="M1162" i="1"/>
  <c r="L1162" i="1"/>
  <c r="K1162" i="1"/>
  <c r="Q1161" i="1"/>
  <c r="M1161" i="1"/>
  <c r="L1161" i="1"/>
  <c r="K1161" i="1"/>
  <c r="Q1160" i="1"/>
  <c r="M1160" i="1"/>
  <c r="L1160" i="1"/>
  <c r="K1160" i="1"/>
  <c r="Q1159" i="1"/>
  <c r="M1159" i="1"/>
  <c r="L1159" i="1"/>
  <c r="K1159" i="1"/>
  <c r="Q1158" i="1"/>
  <c r="M1158" i="1"/>
  <c r="L1158" i="1"/>
  <c r="K1158" i="1"/>
  <c r="Q1157" i="1"/>
  <c r="M1157" i="1"/>
  <c r="L1157" i="1"/>
  <c r="K1157" i="1"/>
  <c r="Q1156" i="1"/>
  <c r="M1156" i="1"/>
  <c r="L1156" i="1"/>
  <c r="K1156" i="1"/>
  <c r="Q1155" i="1"/>
  <c r="M1155" i="1"/>
  <c r="L1155" i="1"/>
  <c r="K1155" i="1"/>
  <c r="Q1154" i="1"/>
  <c r="M1154" i="1"/>
  <c r="L1154" i="1"/>
  <c r="K1154" i="1"/>
  <c r="Q1153" i="1"/>
  <c r="M1153" i="1"/>
  <c r="L1153" i="1"/>
  <c r="K1153" i="1"/>
  <c r="Q1152" i="1"/>
  <c r="M1152" i="1"/>
  <c r="L1152" i="1"/>
  <c r="K1152" i="1"/>
  <c r="Q1151" i="1"/>
  <c r="M1151" i="1"/>
  <c r="L1151" i="1"/>
  <c r="K1151" i="1"/>
  <c r="Q1150" i="1"/>
  <c r="M1150" i="1"/>
  <c r="L1150" i="1"/>
  <c r="K1150" i="1"/>
  <c r="Q1149" i="1"/>
  <c r="M1149" i="1"/>
  <c r="L1149" i="1"/>
  <c r="K1149" i="1"/>
  <c r="Q1148" i="1"/>
  <c r="M1148" i="1"/>
  <c r="L1148" i="1"/>
  <c r="K1148" i="1"/>
  <c r="Q1147" i="1"/>
  <c r="M1147" i="1"/>
  <c r="L1147" i="1"/>
  <c r="K1147" i="1"/>
  <c r="Q1146" i="1"/>
  <c r="M1146" i="1"/>
  <c r="L1146" i="1"/>
  <c r="K1146" i="1"/>
  <c r="Q1145" i="1"/>
  <c r="M1145" i="1"/>
  <c r="L1145" i="1"/>
  <c r="K1145" i="1"/>
  <c r="Q1144" i="1"/>
  <c r="M1144" i="1"/>
  <c r="L1144" i="1"/>
  <c r="K1144" i="1"/>
  <c r="Q1142" i="1"/>
  <c r="M1142" i="1"/>
  <c r="L1142" i="1"/>
  <c r="K1142" i="1"/>
  <c r="Q1141" i="1"/>
  <c r="M1141" i="1"/>
  <c r="L1141" i="1"/>
  <c r="K1141" i="1"/>
  <c r="Q1140" i="1"/>
  <c r="M1140" i="1"/>
  <c r="L1140" i="1"/>
  <c r="K1140" i="1"/>
  <c r="Q1139" i="1"/>
  <c r="M1139" i="1"/>
  <c r="L1139" i="1"/>
  <c r="K1139" i="1"/>
  <c r="Q1138" i="1"/>
  <c r="M1138" i="1"/>
  <c r="L1138" i="1"/>
  <c r="K1138" i="1"/>
  <c r="Q1137" i="1"/>
  <c r="M1137" i="1"/>
  <c r="L1137" i="1"/>
  <c r="K1137" i="1"/>
  <c r="Q1136" i="1"/>
  <c r="M1136" i="1"/>
  <c r="L1136" i="1"/>
  <c r="K1136" i="1"/>
  <c r="Q1135" i="1"/>
  <c r="M1135" i="1"/>
  <c r="L1135" i="1"/>
  <c r="K1135" i="1"/>
  <c r="Q1134" i="1"/>
  <c r="M1134" i="1"/>
  <c r="L1134" i="1"/>
  <c r="K1134" i="1"/>
  <c r="Q1133" i="1"/>
  <c r="M1133" i="1"/>
  <c r="L1133" i="1"/>
  <c r="K1133" i="1"/>
  <c r="Q1132" i="1"/>
  <c r="M1132" i="1"/>
  <c r="L1132" i="1"/>
  <c r="K1132" i="1"/>
  <c r="Q1131" i="1"/>
  <c r="M1131" i="1"/>
  <c r="L1131" i="1"/>
  <c r="K1131" i="1"/>
  <c r="Q1130" i="1"/>
  <c r="M1130" i="1"/>
  <c r="L1130" i="1"/>
  <c r="K1130" i="1"/>
  <c r="Q1129" i="1"/>
  <c r="M1129" i="1"/>
  <c r="L1129" i="1"/>
  <c r="K1129" i="1"/>
  <c r="Q1128" i="1"/>
  <c r="M1128" i="1"/>
  <c r="L1128" i="1"/>
  <c r="K1128" i="1"/>
  <c r="Q1127" i="1"/>
  <c r="M1127" i="1"/>
  <c r="L1127" i="1"/>
  <c r="K1127" i="1"/>
  <c r="Q1126" i="1"/>
  <c r="M1126" i="1"/>
  <c r="L1126" i="1"/>
  <c r="K1126" i="1"/>
  <c r="Q1125" i="1"/>
  <c r="M1125" i="1"/>
  <c r="L1125" i="1"/>
  <c r="K1125" i="1"/>
  <c r="Q1124" i="1"/>
  <c r="M1124" i="1"/>
  <c r="L1124" i="1"/>
  <c r="K1124" i="1"/>
  <c r="Q1123" i="1"/>
  <c r="M1123" i="1"/>
  <c r="L1123" i="1"/>
  <c r="K1123" i="1"/>
  <c r="Q1121" i="1"/>
  <c r="M1121" i="1"/>
  <c r="L1121" i="1"/>
  <c r="K1121" i="1"/>
  <c r="Q1120" i="1"/>
  <c r="M1120" i="1"/>
  <c r="L1120" i="1"/>
  <c r="K1120" i="1"/>
  <c r="Q1119" i="1"/>
  <c r="M1119" i="1"/>
  <c r="L1119" i="1"/>
  <c r="K1119" i="1"/>
  <c r="Q1118" i="1"/>
  <c r="M1118" i="1"/>
  <c r="L1118" i="1"/>
  <c r="K1118" i="1"/>
  <c r="Q1117" i="1"/>
  <c r="M1117" i="1"/>
  <c r="L1117" i="1"/>
  <c r="K1117" i="1"/>
  <c r="Q1116" i="1"/>
  <c r="M1116" i="1"/>
  <c r="L1116" i="1"/>
  <c r="K1116" i="1"/>
  <c r="Q1115" i="1"/>
  <c r="M1115" i="1"/>
  <c r="L1115" i="1"/>
  <c r="K1115" i="1"/>
  <c r="Q1114" i="1"/>
  <c r="M1114" i="1"/>
  <c r="L1114" i="1"/>
  <c r="K1114" i="1"/>
  <c r="Q1113" i="1"/>
  <c r="M1113" i="1"/>
  <c r="L1113" i="1"/>
  <c r="K1113" i="1"/>
  <c r="Q1112" i="1"/>
  <c r="M1112" i="1"/>
  <c r="L1112" i="1"/>
  <c r="K1112" i="1"/>
  <c r="Q1111" i="1"/>
  <c r="M1111" i="1"/>
  <c r="L1111" i="1"/>
  <c r="K1111" i="1"/>
  <c r="Q1110" i="1"/>
  <c r="M1110" i="1"/>
  <c r="L1110" i="1"/>
  <c r="K1110" i="1"/>
  <c r="Q1109" i="1"/>
  <c r="M1109" i="1"/>
  <c r="L1109" i="1"/>
  <c r="K1109" i="1"/>
  <c r="Q1108" i="1"/>
  <c r="M1108" i="1"/>
  <c r="L1108" i="1"/>
  <c r="K1108" i="1"/>
  <c r="Q1107" i="1"/>
  <c r="M1107" i="1"/>
  <c r="L1107" i="1"/>
  <c r="K1107" i="1"/>
  <c r="Q1106" i="1"/>
  <c r="M1106" i="1"/>
  <c r="L1106" i="1"/>
  <c r="K1106" i="1"/>
  <c r="Q1105" i="1"/>
  <c r="M1105" i="1"/>
  <c r="L1105" i="1"/>
  <c r="K1105" i="1"/>
  <c r="Q1104" i="1"/>
  <c r="M1104" i="1"/>
  <c r="L1104" i="1"/>
  <c r="K1104" i="1"/>
  <c r="Q1103" i="1"/>
  <c r="M1103" i="1"/>
  <c r="L1103" i="1"/>
  <c r="K1103" i="1"/>
  <c r="Q1102" i="1"/>
  <c r="M1102" i="1"/>
  <c r="L1102" i="1"/>
  <c r="K1102" i="1"/>
  <c r="Q1101" i="1"/>
  <c r="M1101" i="1"/>
  <c r="L1101" i="1"/>
  <c r="K1101" i="1"/>
  <c r="Q1100" i="1"/>
  <c r="M1100" i="1"/>
  <c r="L1100" i="1"/>
  <c r="K1100" i="1"/>
  <c r="Q1099" i="1"/>
  <c r="M1099" i="1"/>
  <c r="L1099" i="1"/>
  <c r="K1099" i="1"/>
  <c r="Q1098" i="1"/>
  <c r="M1098" i="1"/>
  <c r="L1098" i="1"/>
  <c r="K1098" i="1"/>
  <c r="Q1097" i="1"/>
  <c r="M1097" i="1"/>
  <c r="L1097" i="1"/>
  <c r="K1097" i="1"/>
  <c r="Q1096" i="1"/>
  <c r="M1096" i="1"/>
  <c r="L1096" i="1"/>
  <c r="K1096" i="1"/>
  <c r="Q1095" i="1"/>
  <c r="M1095" i="1"/>
  <c r="L1095" i="1"/>
  <c r="K1095" i="1"/>
  <c r="Q1094" i="1"/>
  <c r="M1094" i="1"/>
  <c r="L1094" i="1"/>
  <c r="K1094" i="1"/>
  <c r="Q1093" i="1"/>
  <c r="M1093" i="1"/>
  <c r="L1093" i="1"/>
  <c r="K1093" i="1"/>
  <c r="Q1092" i="1"/>
  <c r="M1092" i="1"/>
  <c r="L1092" i="1"/>
  <c r="K1092" i="1"/>
  <c r="Q1091" i="1"/>
  <c r="M1091" i="1"/>
  <c r="L1091" i="1"/>
  <c r="K1091" i="1"/>
  <c r="Q1090" i="1"/>
  <c r="M1090" i="1"/>
  <c r="L1090" i="1"/>
  <c r="K1090" i="1"/>
  <c r="Q1089" i="1"/>
  <c r="M1089" i="1"/>
  <c r="L1089" i="1"/>
  <c r="K1089" i="1"/>
  <c r="Q1088" i="1"/>
  <c r="M1088" i="1"/>
  <c r="L1088" i="1"/>
  <c r="K1088" i="1"/>
  <c r="Q1087" i="1"/>
  <c r="M1087" i="1"/>
  <c r="L1087" i="1"/>
  <c r="K1087" i="1"/>
  <c r="Q1086" i="1"/>
  <c r="M1086" i="1"/>
  <c r="L1086" i="1"/>
  <c r="K1086" i="1"/>
  <c r="Q1085" i="1"/>
  <c r="M1085" i="1"/>
  <c r="L1085" i="1"/>
  <c r="K1085" i="1"/>
  <c r="Q1084" i="1"/>
  <c r="M1084" i="1"/>
  <c r="L1084" i="1"/>
  <c r="K1084" i="1"/>
  <c r="Q1083" i="1"/>
  <c r="M1083" i="1"/>
  <c r="L1083" i="1"/>
  <c r="K1083" i="1"/>
  <c r="Q1082" i="1"/>
  <c r="M1082" i="1"/>
  <c r="L1082" i="1"/>
  <c r="K1082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2" i="1"/>
  <c r="J1113" i="1"/>
  <c r="J1114" i="1"/>
  <c r="J1115" i="1"/>
  <c r="J1116" i="1"/>
  <c r="J1117" i="1"/>
  <c r="J1118" i="1"/>
  <c r="J1119" i="1"/>
  <c r="J1120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4" i="1"/>
  <c r="J1177" i="1"/>
  <c r="J1178" i="1"/>
  <c r="J1181" i="1"/>
  <c r="J1182" i="1"/>
  <c r="J1183" i="1"/>
  <c r="J1184" i="1"/>
  <c r="J1185" i="1"/>
  <c r="J1186" i="1"/>
  <c r="J1187" i="1"/>
  <c r="J1188" i="1"/>
  <c r="J1189" i="1"/>
  <c r="J1190" i="1"/>
  <c r="J1192" i="1"/>
  <c r="J1193" i="1"/>
  <c r="J1194" i="1"/>
  <c r="J1195" i="1"/>
  <c r="J1196" i="1"/>
  <c r="J1197" i="1"/>
  <c r="J1200" i="1"/>
  <c r="J1201" i="1"/>
  <c r="J1083" i="1"/>
  <c r="J1082" i="1"/>
  <c r="R977" i="1"/>
  <c r="S1081" i="1"/>
  <c r="R1081" i="1"/>
  <c r="S1080" i="1"/>
  <c r="R1080" i="1"/>
  <c r="S1079" i="1"/>
  <c r="R1079" i="1"/>
  <c r="S1078" i="1"/>
  <c r="R1078" i="1"/>
  <c r="S1077" i="1"/>
  <c r="R1077" i="1"/>
  <c r="S1076" i="1"/>
  <c r="T1076" i="1" s="1"/>
  <c r="R1076" i="1"/>
  <c r="S1075" i="1"/>
  <c r="R1075" i="1"/>
  <c r="S1074" i="1"/>
  <c r="R1074" i="1"/>
  <c r="S1073" i="1"/>
  <c r="R1073" i="1"/>
  <c r="S1072" i="1"/>
  <c r="R1072" i="1"/>
  <c r="S1071" i="1"/>
  <c r="T1071" i="1" s="1"/>
  <c r="R1071" i="1"/>
  <c r="S1070" i="1"/>
  <c r="R1070" i="1"/>
  <c r="S1069" i="1"/>
  <c r="R1069" i="1"/>
  <c r="S1068" i="1"/>
  <c r="T1068" i="1" s="1"/>
  <c r="R1068" i="1"/>
  <c r="S1067" i="1"/>
  <c r="R1067" i="1"/>
  <c r="S1066" i="1"/>
  <c r="R1066" i="1"/>
  <c r="S1065" i="1"/>
  <c r="R1065" i="1"/>
  <c r="S1064" i="1"/>
  <c r="R1064" i="1"/>
  <c r="S1063" i="1"/>
  <c r="R1063" i="1"/>
  <c r="S1062" i="1"/>
  <c r="R1062" i="1"/>
  <c r="S1061" i="1"/>
  <c r="R1061" i="1"/>
  <c r="S1058" i="1"/>
  <c r="R1058" i="1"/>
  <c r="S1057" i="1"/>
  <c r="R1057" i="1"/>
  <c r="S1056" i="1"/>
  <c r="T1056" i="1" s="1"/>
  <c r="R1056" i="1"/>
  <c r="S1054" i="1"/>
  <c r="R1054" i="1"/>
  <c r="S1053" i="1"/>
  <c r="R1053" i="1"/>
  <c r="S1052" i="1"/>
  <c r="R1052" i="1"/>
  <c r="S1051" i="1"/>
  <c r="T1051" i="1" s="1"/>
  <c r="R1051" i="1"/>
  <c r="S1050" i="1"/>
  <c r="R1050" i="1"/>
  <c r="S1049" i="1"/>
  <c r="R1049" i="1"/>
  <c r="S1048" i="1"/>
  <c r="R1048" i="1"/>
  <c r="S1047" i="1"/>
  <c r="R1047" i="1"/>
  <c r="S1046" i="1"/>
  <c r="R1046" i="1"/>
  <c r="S1045" i="1"/>
  <c r="R1045" i="1"/>
  <c r="S1044" i="1"/>
  <c r="R1044" i="1"/>
  <c r="S1043" i="1"/>
  <c r="R1043" i="1"/>
  <c r="S1042" i="1"/>
  <c r="R1042" i="1"/>
  <c r="S1041" i="1"/>
  <c r="R1041" i="1"/>
  <c r="S1040" i="1"/>
  <c r="R1040" i="1"/>
  <c r="S1039" i="1"/>
  <c r="R1039" i="1"/>
  <c r="S1038" i="1"/>
  <c r="R1038" i="1"/>
  <c r="S1037" i="1"/>
  <c r="R1037" i="1"/>
  <c r="S1036" i="1"/>
  <c r="T1036" i="1" s="1"/>
  <c r="R1036" i="1"/>
  <c r="S1035" i="1"/>
  <c r="T1035" i="1" s="1"/>
  <c r="R1035" i="1"/>
  <c r="S1034" i="1"/>
  <c r="R1034" i="1"/>
  <c r="S1033" i="1"/>
  <c r="R1033" i="1"/>
  <c r="S1032" i="1"/>
  <c r="R1032" i="1"/>
  <c r="S1031" i="1"/>
  <c r="T1031" i="1" s="1"/>
  <c r="R1031" i="1"/>
  <c r="S1030" i="1"/>
  <c r="R1030" i="1"/>
  <c r="S1029" i="1"/>
  <c r="R1029" i="1"/>
  <c r="S1028" i="1"/>
  <c r="T1028" i="1" s="1"/>
  <c r="R1028" i="1"/>
  <c r="S1027" i="1"/>
  <c r="T1027" i="1" s="1"/>
  <c r="R1027" i="1"/>
  <c r="S1026" i="1"/>
  <c r="T1026" i="1" s="1"/>
  <c r="R1026" i="1"/>
  <c r="S1025" i="1"/>
  <c r="R1025" i="1"/>
  <c r="S1024" i="1"/>
  <c r="T1024" i="1" s="1"/>
  <c r="R1024" i="1"/>
  <c r="S1022" i="1"/>
  <c r="R1022" i="1"/>
  <c r="S1021" i="1"/>
  <c r="T1021" i="1" s="1"/>
  <c r="R1021" i="1"/>
  <c r="S1020" i="1"/>
  <c r="T1020" i="1" s="1"/>
  <c r="R1020" i="1"/>
  <c r="S1019" i="1"/>
  <c r="R1019" i="1"/>
  <c r="S1018" i="1"/>
  <c r="R1018" i="1"/>
  <c r="S1017" i="1"/>
  <c r="R1017" i="1"/>
  <c r="S1016" i="1"/>
  <c r="R1016" i="1"/>
  <c r="S1015" i="1"/>
  <c r="T1015" i="1" s="1"/>
  <c r="R1015" i="1"/>
  <c r="S1014" i="1"/>
  <c r="R1014" i="1"/>
  <c r="S1013" i="1"/>
  <c r="T1013" i="1" s="1"/>
  <c r="R1013" i="1"/>
  <c r="S1012" i="1"/>
  <c r="T1012" i="1" s="1"/>
  <c r="R1012" i="1"/>
  <c r="S1011" i="1"/>
  <c r="R1011" i="1"/>
  <c r="S1010" i="1"/>
  <c r="R1010" i="1"/>
  <c r="S1009" i="1"/>
  <c r="R1009" i="1"/>
  <c r="S1008" i="1"/>
  <c r="R1008" i="1"/>
  <c r="S1007" i="1"/>
  <c r="T1007" i="1" s="1"/>
  <c r="R1007" i="1"/>
  <c r="S1006" i="1"/>
  <c r="R1006" i="1"/>
  <c r="S1005" i="1"/>
  <c r="T1005" i="1" s="1"/>
  <c r="R1005" i="1"/>
  <c r="S1004" i="1"/>
  <c r="T1004" i="1" s="1"/>
  <c r="R1004" i="1"/>
  <c r="S1003" i="1"/>
  <c r="R1003" i="1"/>
  <c r="S1001" i="1"/>
  <c r="R1001" i="1"/>
  <c r="S1000" i="1"/>
  <c r="T1000" i="1" s="1"/>
  <c r="R1000" i="1"/>
  <c r="S999" i="1"/>
  <c r="T999" i="1" s="1"/>
  <c r="R999" i="1"/>
  <c r="S998" i="1"/>
  <c r="R998" i="1"/>
  <c r="S997" i="1"/>
  <c r="T997" i="1" s="1"/>
  <c r="R997" i="1"/>
  <c r="S996" i="1"/>
  <c r="T996" i="1" s="1"/>
  <c r="R996" i="1"/>
  <c r="S995" i="1"/>
  <c r="R995" i="1"/>
  <c r="S994" i="1"/>
  <c r="R994" i="1"/>
  <c r="S993" i="1"/>
  <c r="R993" i="1"/>
  <c r="S992" i="1"/>
  <c r="T992" i="1" s="1"/>
  <c r="R992" i="1"/>
  <c r="S991" i="1"/>
  <c r="T991" i="1" s="1"/>
  <c r="R991" i="1"/>
  <c r="S990" i="1"/>
  <c r="R990" i="1"/>
  <c r="S989" i="1"/>
  <c r="T989" i="1" s="1"/>
  <c r="R989" i="1"/>
  <c r="S988" i="1"/>
  <c r="T988" i="1" s="1"/>
  <c r="R988" i="1"/>
  <c r="S987" i="1"/>
  <c r="R987" i="1"/>
  <c r="S986" i="1"/>
  <c r="R986" i="1"/>
  <c r="S985" i="1"/>
  <c r="R985" i="1"/>
  <c r="S984" i="1"/>
  <c r="T984" i="1" s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6" i="1"/>
  <c r="T976" i="1" s="1"/>
  <c r="R976" i="1"/>
  <c r="S975" i="1"/>
  <c r="T975" i="1" s="1"/>
  <c r="R975" i="1"/>
  <c r="S974" i="1"/>
  <c r="R974" i="1"/>
  <c r="S973" i="1"/>
  <c r="R973" i="1"/>
  <c r="S972" i="1"/>
  <c r="R972" i="1"/>
  <c r="S971" i="1"/>
  <c r="T971" i="1" s="1"/>
  <c r="R971" i="1"/>
  <c r="S970" i="1"/>
  <c r="R970" i="1"/>
  <c r="S969" i="1"/>
  <c r="R969" i="1"/>
  <c r="S968" i="1"/>
  <c r="T968" i="1" s="1"/>
  <c r="R968" i="1"/>
  <c r="S967" i="1"/>
  <c r="T967" i="1" s="1"/>
  <c r="R967" i="1"/>
  <c r="S966" i="1"/>
  <c r="R966" i="1"/>
  <c r="S965" i="1"/>
  <c r="R965" i="1"/>
  <c r="S964" i="1"/>
  <c r="R964" i="1"/>
  <c r="S963" i="1"/>
  <c r="R963" i="1"/>
  <c r="S962" i="1"/>
  <c r="R962" i="1"/>
  <c r="Q966" i="1"/>
  <c r="L963" i="1"/>
  <c r="K962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723" i="1"/>
  <c r="J722" i="1"/>
  <c r="Q1081" i="1"/>
  <c r="M1081" i="1"/>
  <c r="L1081" i="1"/>
  <c r="K1081" i="1"/>
  <c r="Q1080" i="1"/>
  <c r="M1080" i="1"/>
  <c r="L1080" i="1"/>
  <c r="K1080" i="1"/>
  <c r="Q1079" i="1"/>
  <c r="M1079" i="1"/>
  <c r="L1079" i="1"/>
  <c r="K1079" i="1"/>
  <c r="Q1078" i="1"/>
  <c r="M1078" i="1"/>
  <c r="L1078" i="1"/>
  <c r="K1078" i="1"/>
  <c r="Q1077" i="1"/>
  <c r="M1077" i="1"/>
  <c r="L1077" i="1"/>
  <c r="K1077" i="1"/>
  <c r="Q1076" i="1"/>
  <c r="M1076" i="1"/>
  <c r="L1076" i="1"/>
  <c r="K1076" i="1"/>
  <c r="Q1075" i="1"/>
  <c r="M1075" i="1"/>
  <c r="L1075" i="1"/>
  <c r="K1075" i="1"/>
  <c r="Q1074" i="1"/>
  <c r="M1074" i="1"/>
  <c r="L1074" i="1"/>
  <c r="K1074" i="1"/>
  <c r="Q1073" i="1"/>
  <c r="M1073" i="1"/>
  <c r="L1073" i="1"/>
  <c r="K1073" i="1"/>
  <c r="Q1072" i="1"/>
  <c r="M1072" i="1"/>
  <c r="L1072" i="1"/>
  <c r="K1072" i="1"/>
  <c r="Q1071" i="1"/>
  <c r="M1071" i="1"/>
  <c r="L1071" i="1"/>
  <c r="K1071" i="1"/>
  <c r="Q1070" i="1"/>
  <c r="M1070" i="1"/>
  <c r="L1070" i="1"/>
  <c r="K1070" i="1"/>
  <c r="Q1069" i="1"/>
  <c r="M1069" i="1"/>
  <c r="L1069" i="1"/>
  <c r="K1069" i="1"/>
  <c r="Q1068" i="1"/>
  <c r="M1068" i="1"/>
  <c r="L1068" i="1"/>
  <c r="K1068" i="1"/>
  <c r="Q1067" i="1"/>
  <c r="M1067" i="1"/>
  <c r="L1067" i="1"/>
  <c r="K1067" i="1"/>
  <c r="Q1066" i="1"/>
  <c r="M1066" i="1"/>
  <c r="L1066" i="1"/>
  <c r="K1066" i="1"/>
  <c r="Q1065" i="1"/>
  <c r="M1065" i="1"/>
  <c r="L1065" i="1"/>
  <c r="K1065" i="1"/>
  <c r="Q1064" i="1"/>
  <c r="M1064" i="1"/>
  <c r="L1064" i="1"/>
  <c r="K1064" i="1"/>
  <c r="Q1063" i="1"/>
  <c r="M1063" i="1"/>
  <c r="L1063" i="1"/>
  <c r="K1063" i="1"/>
  <c r="Q1062" i="1"/>
  <c r="M1062" i="1"/>
  <c r="L1062" i="1"/>
  <c r="K1062" i="1"/>
  <c r="Q1061" i="1"/>
  <c r="M1061" i="1"/>
  <c r="L1061" i="1"/>
  <c r="K1061" i="1"/>
  <c r="Q1058" i="1"/>
  <c r="M1058" i="1"/>
  <c r="L1058" i="1"/>
  <c r="K1058" i="1"/>
  <c r="Q1057" i="1"/>
  <c r="M1057" i="1"/>
  <c r="L1057" i="1"/>
  <c r="K1057" i="1"/>
  <c r="Q1056" i="1"/>
  <c r="M1056" i="1"/>
  <c r="L1056" i="1"/>
  <c r="K1056" i="1"/>
  <c r="Q1054" i="1"/>
  <c r="M1054" i="1"/>
  <c r="L1054" i="1"/>
  <c r="K1054" i="1"/>
  <c r="Q1053" i="1"/>
  <c r="M1053" i="1"/>
  <c r="L1053" i="1"/>
  <c r="K1053" i="1"/>
  <c r="Q1052" i="1"/>
  <c r="M1052" i="1"/>
  <c r="L1052" i="1"/>
  <c r="K1052" i="1"/>
  <c r="Q1051" i="1"/>
  <c r="M1051" i="1"/>
  <c r="L1051" i="1"/>
  <c r="K1051" i="1"/>
  <c r="Q1050" i="1"/>
  <c r="M1050" i="1"/>
  <c r="L1050" i="1"/>
  <c r="K1050" i="1"/>
  <c r="Q1049" i="1"/>
  <c r="M1049" i="1"/>
  <c r="L1049" i="1"/>
  <c r="K1049" i="1"/>
  <c r="Q1048" i="1"/>
  <c r="M1048" i="1"/>
  <c r="L1048" i="1"/>
  <c r="K1048" i="1"/>
  <c r="Q1047" i="1"/>
  <c r="M1047" i="1"/>
  <c r="L1047" i="1"/>
  <c r="K1047" i="1"/>
  <c r="Q1046" i="1"/>
  <c r="M1046" i="1"/>
  <c r="L1046" i="1"/>
  <c r="K1046" i="1"/>
  <c r="Q1045" i="1"/>
  <c r="M1045" i="1"/>
  <c r="L1045" i="1"/>
  <c r="K1045" i="1"/>
  <c r="Q1044" i="1"/>
  <c r="M1044" i="1"/>
  <c r="L1044" i="1"/>
  <c r="K1044" i="1"/>
  <c r="Q1043" i="1"/>
  <c r="M1043" i="1"/>
  <c r="L1043" i="1"/>
  <c r="K1043" i="1"/>
  <c r="Q1042" i="1"/>
  <c r="M1042" i="1"/>
  <c r="L1042" i="1"/>
  <c r="K1042" i="1"/>
  <c r="Q1041" i="1"/>
  <c r="M1041" i="1"/>
  <c r="L1041" i="1"/>
  <c r="K1041" i="1"/>
  <c r="Q1040" i="1"/>
  <c r="M1040" i="1"/>
  <c r="L1040" i="1"/>
  <c r="K1040" i="1"/>
  <c r="Q1039" i="1"/>
  <c r="M1039" i="1"/>
  <c r="L1039" i="1"/>
  <c r="K1039" i="1"/>
  <c r="Q1038" i="1"/>
  <c r="M1038" i="1"/>
  <c r="L1038" i="1"/>
  <c r="K1038" i="1"/>
  <c r="Q1037" i="1"/>
  <c r="M1037" i="1"/>
  <c r="L1037" i="1"/>
  <c r="K1037" i="1"/>
  <c r="Q1036" i="1"/>
  <c r="M1036" i="1"/>
  <c r="L1036" i="1"/>
  <c r="K1036" i="1"/>
  <c r="Q1035" i="1"/>
  <c r="M1035" i="1"/>
  <c r="L1035" i="1"/>
  <c r="K1035" i="1"/>
  <c r="Q1034" i="1"/>
  <c r="M1034" i="1"/>
  <c r="L1034" i="1"/>
  <c r="K1034" i="1"/>
  <c r="Q1033" i="1"/>
  <c r="M1033" i="1"/>
  <c r="L1033" i="1"/>
  <c r="K1033" i="1"/>
  <c r="Q1032" i="1"/>
  <c r="M1032" i="1"/>
  <c r="L1032" i="1"/>
  <c r="K1032" i="1"/>
  <c r="Q1031" i="1"/>
  <c r="M1031" i="1"/>
  <c r="L1031" i="1"/>
  <c r="K1031" i="1"/>
  <c r="Q1030" i="1"/>
  <c r="M1030" i="1"/>
  <c r="L1030" i="1"/>
  <c r="K1030" i="1"/>
  <c r="Q1029" i="1"/>
  <c r="M1029" i="1"/>
  <c r="L1029" i="1"/>
  <c r="K1029" i="1"/>
  <c r="Q1028" i="1"/>
  <c r="M1028" i="1"/>
  <c r="L1028" i="1"/>
  <c r="K1028" i="1"/>
  <c r="Q1027" i="1"/>
  <c r="M1027" i="1"/>
  <c r="L1027" i="1"/>
  <c r="K1027" i="1"/>
  <c r="Q1026" i="1"/>
  <c r="M1026" i="1"/>
  <c r="L1026" i="1"/>
  <c r="K1026" i="1"/>
  <c r="Q1025" i="1"/>
  <c r="M1025" i="1"/>
  <c r="L1025" i="1"/>
  <c r="K1025" i="1"/>
  <c r="Q1024" i="1"/>
  <c r="M1024" i="1"/>
  <c r="L1024" i="1"/>
  <c r="K1024" i="1"/>
  <c r="Q1022" i="1"/>
  <c r="M1022" i="1"/>
  <c r="L1022" i="1"/>
  <c r="K1022" i="1"/>
  <c r="Q1021" i="1"/>
  <c r="M1021" i="1"/>
  <c r="L1021" i="1"/>
  <c r="K1021" i="1"/>
  <c r="Q1020" i="1"/>
  <c r="M1020" i="1"/>
  <c r="L1020" i="1"/>
  <c r="K1020" i="1"/>
  <c r="Q1019" i="1"/>
  <c r="M1019" i="1"/>
  <c r="L1019" i="1"/>
  <c r="K1019" i="1"/>
  <c r="Q1018" i="1"/>
  <c r="M1018" i="1"/>
  <c r="L1018" i="1"/>
  <c r="K1018" i="1"/>
  <c r="Q1017" i="1"/>
  <c r="M1017" i="1"/>
  <c r="L1017" i="1"/>
  <c r="K1017" i="1"/>
  <c r="Q1016" i="1"/>
  <c r="M1016" i="1"/>
  <c r="L1016" i="1"/>
  <c r="K1016" i="1"/>
  <c r="Q1015" i="1"/>
  <c r="M1015" i="1"/>
  <c r="L1015" i="1"/>
  <c r="K1015" i="1"/>
  <c r="Q1014" i="1"/>
  <c r="M1014" i="1"/>
  <c r="L1014" i="1"/>
  <c r="K1014" i="1"/>
  <c r="Q1013" i="1"/>
  <c r="M1013" i="1"/>
  <c r="L1013" i="1"/>
  <c r="K1013" i="1"/>
  <c r="Q1012" i="1"/>
  <c r="M1012" i="1"/>
  <c r="L1012" i="1"/>
  <c r="K1012" i="1"/>
  <c r="Q1011" i="1"/>
  <c r="M1011" i="1"/>
  <c r="L1011" i="1"/>
  <c r="K1011" i="1"/>
  <c r="Q1010" i="1"/>
  <c r="M1010" i="1"/>
  <c r="L1010" i="1"/>
  <c r="K1010" i="1"/>
  <c r="Q1009" i="1"/>
  <c r="M1009" i="1"/>
  <c r="L1009" i="1"/>
  <c r="K1009" i="1"/>
  <c r="Q1008" i="1"/>
  <c r="M1008" i="1"/>
  <c r="L1008" i="1"/>
  <c r="K1008" i="1"/>
  <c r="Q1007" i="1"/>
  <c r="M1007" i="1"/>
  <c r="L1007" i="1"/>
  <c r="K1007" i="1"/>
  <c r="Q1006" i="1"/>
  <c r="M1006" i="1"/>
  <c r="L1006" i="1"/>
  <c r="K1006" i="1"/>
  <c r="Q1005" i="1"/>
  <c r="M1005" i="1"/>
  <c r="L1005" i="1"/>
  <c r="K1005" i="1"/>
  <c r="Q1004" i="1"/>
  <c r="M1004" i="1"/>
  <c r="L1004" i="1"/>
  <c r="K1004" i="1"/>
  <c r="Q1003" i="1"/>
  <c r="M1003" i="1"/>
  <c r="L1003" i="1"/>
  <c r="K1003" i="1"/>
  <c r="Q1001" i="1"/>
  <c r="M1001" i="1"/>
  <c r="L1001" i="1"/>
  <c r="K1001" i="1"/>
  <c r="Q1000" i="1"/>
  <c r="M1000" i="1"/>
  <c r="L1000" i="1"/>
  <c r="K1000" i="1"/>
  <c r="Q999" i="1"/>
  <c r="M999" i="1"/>
  <c r="L999" i="1"/>
  <c r="K999" i="1"/>
  <c r="Q998" i="1"/>
  <c r="M998" i="1"/>
  <c r="L998" i="1"/>
  <c r="K998" i="1"/>
  <c r="Q997" i="1"/>
  <c r="M997" i="1"/>
  <c r="L997" i="1"/>
  <c r="K997" i="1"/>
  <c r="Q996" i="1"/>
  <c r="M996" i="1"/>
  <c r="L996" i="1"/>
  <c r="K996" i="1"/>
  <c r="Q995" i="1"/>
  <c r="M995" i="1"/>
  <c r="L995" i="1"/>
  <c r="K995" i="1"/>
  <c r="Q994" i="1"/>
  <c r="M994" i="1"/>
  <c r="L994" i="1"/>
  <c r="K994" i="1"/>
  <c r="Q993" i="1"/>
  <c r="M993" i="1"/>
  <c r="L993" i="1"/>
  <c r="K993" i="1"/>
  <c r="Q992" i="1"/>
  <c r="M992" i="1"/>
  <c r="L992" i="1"/>
  <c r="K992" i="1"/>
  <c r="Q991" i="1"/>
  <c r="M991" i="1"/>
  <c r="L991" i="1"/>
  <c r="K991" i="1"/>
  <c r="Q990" i="1"/>
  <c r="M990" i="1"/>
  <c r="L990" i="1"/>
  <c r="K990" i="1"/>
  <c r="Q989" i="1"/>
  <c r="M989" i="1"/>
  <c r="L989" i="1"/>
  <c r="K989" i="1"/>
  <c r="Q988" i="1"/>
  <c r="M988" i="1"/>
  <c r="L988" i="1"/>
  <c r="K988" i="1"/>
  <c r="Q987" i="1"/>
  <c r="M987" i="1"/>
  <c r="L987" i="1"/>
  <c r="K987" i="1"/>
  <c r="Q986" i="1"/>
  <c r="M986" i="1"/>
  <c r="L986" i="1"/>
  <c r="K986" i="1"/>
  <c r="Q985" i="1"/>
  <c r="M985" i="1"/>
  <c r="L985" i="1"/>
  <c r="K985" i="1"/>
  <c r="Q984" i="1"/>
  <c r="M984" i="1"/>
  <c r="L984" i="1"/>
  <c r="K984" i="1"/>
  <c r="Q983" i="1"/>
  <c r="M983" i="1"/>
  <c r="L983" i="1"/>
  <c r="K983" i="1"/>
  <c r="Q982" i="1"/>
  <c r="M982" i="1"/>
  <c r="L982" i="1"/>
  <c r="K982" i="1"/>
  <c r="Q981" i="1"/>
  <c r="M981" i="1"/>
  <c r="L981" i="1"/>
  <c r="K981" i="1"/>
  <c r="Q980" i="1"/>
  <c r="M980" i="1"/>
  <c r="L980" i="1"/>
  <c r="K980" i="1"/>
  <c r="Q979" i="1"/>
  <c r="M979" i="1"/>
  <c r="L979" i="1"/>
  <c r="K979" i="1"/>
  <c r="Q978" i="1"/>
  <c r="M978" i="1"/>
  <c r="L978" i="1"/>
  <c r="K978" i="1"/>
  <c r="Q977" i="1"/>
  <c r="M977" i="1"/>
  <c r="L977" i="1"/>
  <c r="K977" i="1"/>
  <c r="Q976" i="1"/>
  <c r="M976" i="1"/>
  <c r="L976" i="1"/>
  <c r="K976" i="1"/>
  <c r="Q975" i="1"/>
  <c r="M975" i="1"/>
  <c r="L975" i="1"/>
  <c r="K975" i="1"/>
  <c r="Q974" i="1"/>
  <c r="M974" i="1"/>
  <c r="L974" i="1"/>
  <c r="K974" i="1"/>
  <c r="Q973" i="1"/>
  <c r="M973" i="1"/>
  <c r="L973" i="1"/>
  <c r="K973" i="1"/>
  <c r="Q972" i="1"/>
  <c r="M972" i="1"/>
  <c r="L972" i="1"/>
  <c r="K972" i="1"/>
  <c r="Q971" i="1"/>
  <c r="M971" i="1"/>
  <c r="L971" i="1"/>
  <c r="K971" i="1"/>
  <c r="Q970" i="1"/>
  <c r="M970" i="1"/>
  <c r="L970" i="1"/>
  <c r="K970" i="1"/>
  <c r="Q969" i="1"/>
  <c r="M969" i="1"/>
  <c r="L969" i="1"/>
  <c r="K969" i="1"/>
  <c r="Q968" i="1"/>
  <c r="M968" i="1"/>
  <c r="L968" i="1"/>
  <c r="K968" i="1"/>
  <c r="Q967" i="1"/>
  <c r="M967" i="1"/>
  <c r="L967" i="1"/>
  <c r="K967" i="1"/>
  <c r="M966" i="1"/>
  <c r="L966" i="1"/>
  <c r="K966" i="1"/>
  <c r="Q965" i="1"/>
  <c r="M965" i="1"/>
  <c r="L965" i="1"/>
  <c r="K965" i="1"/>
  <c r="Q964" i="1"/>
  <c r="M964" i="1"/>
  <c r="L964" i="1"/>
  <c r="K964" i="1"/>
  <c r="Q963" i="1"/>
  <c r="M963" i="1"/>
  <c r="K963" i="1"/>
  <c r="Q962" i="1"/>
  <c r="M962" i="1"/>
  <c r="L962" i="1"/>
  <c r="S912" i="1"/>
  <c r="T912" i="1" s="1"/>
  <c r="S913" i="1"/>
  <c r="T913" i="1" s="1"/>
  <c r="S914" i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S955" i="1"/>
  <c r="T955" i="1" s="1"/>
  <c r="S956" i="1"/>
  <c r="T956" i="1" s="1"/>
  <c r="S957" i="1"/>
  <c r="T957" i="1" s="1"/>
  <c r="S958" i="1"/>
  <c r="S959" i="1"/>
  <c r="T959" i="1" s="1"/>
  <c r="S960" i="1"/>
  <c r="T960" i="1" s="1"/>
  <c r="S961" i="1"/>
  <c r="S843" i="1"/>
  <c r="S844" i="1"/>
  <c r="T844" i="1" s="1"/>
  <c r="S845" i="1"/>
  <c r="T845" i="1" s="1"/>
  <c r="S846" i="1"/>
  <c r="T846" i="1" s="1"/>
  <c r="S847" i="1"/>
  <c r="S848" i="1"/>
  <c r="S849" i="1"/>
  <c r="T849" i="1" s="1"/>
  <c r="S850" i="1"/>
  <c r="T850" i="1" s="1"/>
  <c r="S851" i="1"/>
  <c r="T851" i="1" s="1"/>
  <c r="S852" i="1"/>
  <c r="S853" i="1"/>
  <c r="S854" i="1"/>
  <c r="T854" i="1" s="1"/>
  <c r="S855" i="1"/>
  <c r="S856" i="1"/>
  <c r="S858" i="1"/>
  <c r="T858" i="1" s="1"/>
  <c r="S859" i="1"/>
  <c r="S860" i="1"/>
  <c r="T860" i="1" s="1"/>
  <c r="S861" i="1"/>
  <c r="T861" i="1" s="1"/>
  <c r="S862" i="1"/>
  <c r="T862" i="1" s="1"/>
  <c r="S863" i="1"/>
  <c r="S864" i="1"/>
  <c r="S865" i="1"/>
  <c r="T865" i="1" s="1"/>
  <c r="S866" i="1"/>
  <c r="T866" i="1" s="1"/>
  <c r="S867" i="1"/>
  <c r="T867" i="1" s="1"/>
  <c r="S868" i="1"/>
  <c r="S869" i="1"/>
  <c r="S870" i="1"/>
  <c r="T870" i="1" s="1"/>
  <c r="S871" i="1"/>
  <c r="S872" i="1"/>
  <c r="T872" i="1" s="1"/>
  <c r="S873" i="1"/>
  <c r="S874" i="1"/>
  <c r="S875" i="1"/>
  <c r="S876" i="1"/>
  <c r="T876" i="1" s="1"/>
  <c r="S877" i="1"/>
  <c r="S878" i="1"/>
  <c r="S879" i="1"/>
  <c r="S880" i="1"/>
  <c r="S881" i="1"/>
  <c r="T881" i="1" s="1"/>
  <c r="S882" i="1"/>
  <c r="T882" i="1" s="1"/>
  <c r="S883" i="1"/>
  <c r="T883" i="1" s="1"/>
  <c r="S884" i="1"/>
  <c r="S885" i="1"/>
  <c r="S886" i="1"/>
  <c r="T886" i="1" s="1"/>
  <c r="S887" i="1"/>
  <c r="S888" i="1"/>
  <c r="S889" i="1"/>
  <c r="S890" i="1"/>
  <c r="S891" i="1"/>
  <c r="S892" i="1"/>
  <c r="T892" i="1" s="1"/>
  <c r="S893" i="1"/>
  <c r="S894" i="1"/>
  <c r="T894" i="1" s="1"/>
  <c r="S895" i="1"/>
  <c r="S896" i="1"/>
  <c r="S897" i="1"/>
  <c r="T897" i="1" s="1"/>
  <c r="S898" i="1"/>
  <c r="T898" i="1" s="1"/>
  <c r="S899" i="1"/>
  <c r="T899" i="1" s="1"/>
  <c r="S900" i="1"/>
  <c r="S901" i="1"/>
  <c r="S902" i="1"/>
  <c r="T902" i="1" s="1"/>
  <c r="S904" i="1"/>
  <c r="T904" i="1" s="1"/>
  <c r="S905" i="1"/>
  <c r="S906" i="1"/>
  <c r="S907" i="1"/>
  <c r="T907" i="1" s="1"/>
  <c r="S908" i="1"/>
  <c r="T908" i="1" s="1"/>
  <c r="S909" i="1"/>
  <c r="T909" i="1" s="1"/>
  <c r="S910" i="1"/>
  <c r="S911" i="1"/>
  <c r="R961" i="1"/>
  <c r="Q961" i="1"/>
  <c r="M961" i="1"/>
  <c r="L961" i="1"/>
  <c r="K961" i="1"/>
  <c r="R960" i="1"/>
  <c r="Q960" i="1"/>
  <c r="M960" i="1"/>
  <c r="L960" i="1"/>
  <c r="K960" i="1"/>
  <c r="R959" i="1"/>
  <c r="Q959" i="1"/>
  <c r="M959" i="1"/>
  <c r="L959" i="1"/>
  <c r="K959" i="1"/>
  <c r="R958" i="1"/>
  <c r="Q958" i="1"/>
  <c r="M958" i="1"/>
  <c r="L958" i="1"/>
  <c r="K958" i="1"/>
  <c r="R957" i="1"/>
  <c r="Q957" i="1"/>
  <c r="M957" i="1"/>
  <c r="L957" i="1"/>
  <c r="K957" i="1"/>
  <c r="R956" i="1"/>
  <c r="Q956" i="1"/>
  <c r="M956" i="1"/>
  <c r="L956" i="1"/>
  <c r="K956" i="1"/>
  <c r="R955" i="1"/>
  <c r="Q955" i="1"/>
  <c r="M955" i="1"/>
  <c r="L955" i="1"/>
  <c r="K955" i="1"/>
  <c r="R954" i="1"/>
  <c r="Q954" i="1"/>
  <c r="M954" i="1"/>
  <c r="L954" i="1"/>
  <c r="K954" i="1"/>
  <c r="R953" i="1"/>
  <c r="Q953" i="1"/>
  <c r="M953" i="1"/>
  <c r="L953" i="1"/>
  <c r="K953" i="1"/>
  <c r="R952" i="1"/>
  <c r="Q952" i="1"/>
  <c r="M952" i="1"/>
  <c r="L952" i="1"/>
  <c r="K952" i="1"/>
  <c r="R951" i="1"/>
  <c r="Q951" i="1"/>
  <c r="M951" i="1"/>
  <c r="L951" i="1"/>
  <c r="K951" i="1"/>
  <c r="R950" i="1"/>
  <c r="Q950" i="1"/>
  <c r="M950" i="1"/>
  <c r="L950" i="1"/>
  <c r="K950" i="1"/>
  <c r="R949" i="1"/>
  <c r="Q949" i="1"/>
  <c r="M949" i="1"/>
  <c r="L949" i="1"/>
  <c r="K949" i="1"/>
  <c r="R948" i="1"/>
  <c r="Q948" i="1"/>
  <c r="M948" i="1"/>
  <c r="L948" i="1"/>
  <c r="K948" i="1"/>
  <c r="R947" i="1"/>
  <c r="Q947" i="1"/>
  <c r="M947" i="1"/>
  <c r="L947" i="1"/>
  <c r="K947" i="1"/>
  <c r="R946" i="1"/>
  <c r="Q946" i="1"/>
  <c r="M946" i="1"/>
  <c r="L946" i="1"/>
  <c r="K946" i="1"/>
  <c r="R945" i="1"/>
  <c r="Q945" i="1"/>
  <c r="M945" i="1"/>
  <c r="L945" i="1"/>
  <c r="K945" i="1"/>
  <c r="R944" i="1"/>
  <c r="Q944" i="1"/>
  <c r="M944" i="1"/>
  <c r="L944" i="1"/>
  <c r="K944" i="1"/>
  <c r="R943" i="1"/>
  <c r="Q943" i="1"/>
  <c r="M943" i="1"/>
  <c r="L943" i="1"/>
  <c r="K943" i="1"/>
  <c r="R942" i="1"/>
  <c r="Q942" i="1"/>
  <c r="M942" i="1"/>
  <c r="L942" i="1"/>
  <c r="K942" i="1"/>
  <c r="R941" i="1"/>
  <c r="Q941" i="1"/>
  <c r="M941" i="1"/>
  <c r="L941" i="1"/>
  <c r="K941" i="1"/>
  <c r="R940" i="1"/>
  <c r="Q940" i="1"/>
  <c r="M940" i="1"/>
  <c r="L940" i="1"/>
  <c r="K940" i="1"/>
  <c r="R939" i="1"/>
  <c r="Q939" i="1"/>
  <c r="M939" i="1"/>
  <c r="L939" i="1"/>
  <c r="K939" i="1"/>
  <c r="R938" i="1"/>
  <c r="Q938" i="1"/>
  <c r="M938" i="1"/>
  <c r="L938" i="1"/>
  <c r="K938" i="1"/>
  <c r="R937" i="1"/>
  <c r="Q937" i="1"/>
  <c r="M937" i="1"/>
  <c r="L937" i="1"/>
  <c r="K937" i="1"/>
  <c r="R936" i="1"/>
  <c r="Q936" i="1"/>
  <c r="M936" i="1"/>
  <c r="L936" i="1"/>
  <c r="K936" i="1"/>
  <c r="R935" i="1"/>
  <c r="Q935" i="1"/>
  <c r="M935" i="1"/>
  <c r="L935" i="1"/>
  <c r="K935" i="1"/>
  <c r="R934" i="1"/>
  <c r="Q934" i="1"/>
  <c r="M934" i="1"/>
  <c r="L934" i="1"/>
  <c r="K934" i="1"/>
  <c r="R933" i="1"/>
  <c r="Q933" i="1"/>
  <c r="M933" i="1"/>
  <c r="L933" i="1"/>
  <c r="K933" i="1"/>
  <c r="R932" i="1"/>
  <c r="Q932" i="1"/>
  <c r="M932" i="1"/>
  <c r="L932" i="1"/>
  <c r="K932" i="1"/>
  <c r="R931" i="1"/>
  <c r="Q931" i="1"/>
  <c r="M931" i="1"/>
  <c r="L931" i="1"/>
  <c r="K931" i="1"/>
  <c r="R930" i="1"/>
  <c r="Q930" i="1"/>
  <c r="M930" i="1"/>
  <c r="L930" i="1"/>
  <c r="K930" i="1"/>
  <c r="R929" i="1"/>
  <c r="Q929" i="1"/>
  <c r="M929" i="1"/>
  <c r="L929" i="1"/>
  <c r="K929" i="1"/>
  <c r="R928" i="1"/>
  <c r="Q928" i="1"/>
  <c r="M928" i="1"/>
  <c r="L928" i="1"/>
  <c r="K928" i="1"/>
  <c r="R927" i="1"/>
  <c r="Q927" i="1"/>
  <c r="M927" i="1"/>
  <c r="L927" i="1"/>
  <c r="K927" i="1"/>
  <c r="R926" i="1"/>
  <c r="Q926" i="1"/>
  <c r="M926" i="1"/>
  <c r="L926" i="1"/>
  <c r="K926" i="1"/>
  <c r="R925" i="1"/>
  <c r="Q925" i="1"/>
  <c r="M925" i="1"/>
  <c r="L925" i="1"/>
  <c r="K925" i="1"/>
  <c r="R924" i="1"/>
  <c r="Q924" i="1"/>
  <c r="M924" i="1"/>
  <c r="L924" i="1"/>
  <c r="K924" i="1"/>
  <c r="R923" i="1"/>
  <c r="Q923" i="1"/>
  <c r="M923" i="1"/>
  <c r="L923" i="1"/>
  <c r="K923" i="1"/>
  <c r="R922" i="1"/>
  <c r="Q922" i="1"/>
  <c r="M922" i="1"/>
  <c r="L922" i="1"/>
  <c r="K922" i="1"/>
  <c r="R921" i="1"/>
  <c r="Q921" i="1"/>
  <c r="M921" i="1"/>
  <c r="L921" i="1"/>
  <c r="K921" i="1"/>
  <c r="R920" i="1"/>
  <c r="Q920" i="1"/>
  <c r="M920" i="1"/>
  <c r="L920" i="1"/>
  <c r="K920" i="1"/>
  <c r="R919" i="1"/>
  <c r="Q919" i="1"/>
  <c r="M919" i="1"/>
  <c r="L919" i="1"/>
  <c r="K919" i="1"/>
  <c r="R918" i="1"/>
  <c r="Q918" i="1"/>
  <c r="M918" i="1"/>
  <c r="L918" i="1"/>
  <c r="K918" i="1"/>
  <c r="R917" i="1"/>
  <c r="Q917" i="1"/>
  <c r="M917" i="1"/>
  <c r="L917" i="1"/>
  <c r="K917" i="1"/>
  <c r="R916" i="1"/>
  <c r="Q916" i="1"/>
  <c r="M916" i="1"/>
  <c r="L916" i="1"/>
  <c r="K916" i="1"/>
  <c r="R915" i="1"/>
  <c r="Q915" i="1"/>
  <c r="M915" i="1"/>
  <c r="L915" i="1"/>
  <c r="K915" i="1"/>
  <c r="R914" i="1"/>
  <c r="Q914" i="1"/>
  <c r="M914" i="1"/>
  <c r="L914" i="1"/>
  <c r="K914" i="1"/>
  <c r="R913" i="1"/>
  <c r="Q913" i="1"/>
  <c r="M913" i="1"/>
  <c r="L913" i="1"/>
  <c r="K913" i="1"/>
  <c r="R912" i="1"/>
  <c r="Q912" i="1"/>
  <c r="M912" i="1"/>
  <c r="L912" i="1"/>
  <c r="K912" i="1"/>
  <c r="R911" i="1"/>
  <c r="Q911" i="1"/>
  <c r="M911" i="1"/>
  <c r="L911" i="1"/>
  <c r="K911" i="1"/>
  <c r="R910" i="1"/>
  <c r="Q910" i="1"/>
  <c r="M910" i="1"/>
  <c r="L910" i="1"/>
  <c r="K910" i="1"/>
  <c r="R909" i="1"/>
  <c r="Q909" i="1"/>
  <c r="M909" i="1"/>
  <c r="L909" i="1"/>
  <c r="K909" i="1"/>
  <c r="R908" i="1"/>
  <c r="Q908" i="1"/>
  <c r="M908" i="1"/>
  <c r="L908" i="1"/>
  <c r="K908" i="1"/>
  <c r="R907" i="1"/>
  <c r="Q907" i="1"/>
  <c r="M907" i="1"/>
  <c r="L907" i="1"/>
  <c r="K907" i="1"/>
  <c r="R906" i="1"/>
  <c r="Q906" i="1"/>
  <c r="M906" i="1"/>
  <c r="L906" i="1"/>
  <c r="K906" i="1"/>
  <c r="R905" i="1"/>
  <c r="Q905" i="1"/>
  <c r="M905" i="1"/>
  <c r="L905" i="1"/>
  <c r="K905" i="1"/>
  <c r="R904" i="1"/>
  <c r="Q904" i="1"/>
  <c r="M904" i="1"/>
  <c r="L904" i="1"/>
  <c r="K904" i="1"/>
  <c r="M903" i="1"/>
  <c r="L903" i="1"/>
  <c r="K903" i="1"/>
  <c r="R902" i="1"/>
  <c r="Q902" i="1"/>
  <c r="M902" i="1"/>
  <c r="L902" i="1"/>
  <c r="K902" i="1"/>
  <c r="R901" i="1"/>
  <c r="Q901" i="1"/>
  <c r="M901" i="1"/>
  <c r="L901" i="1"/>
  <c r="K901" i="1"/>
  <c r="R900" i="1"/>
  <c r="Q900" i="1"/>
  <c r="M900" i="1"/>
  <c r="L900" i="1"/>
  <c r="K900" i="1"/>
  <c r="R899" i="1"/>
  <c r="Q899" i="1"/>
  <c r="M899" i="1"/>
  <c r="L899" i="1"/>
  <c r="K899" i="1"/>
  <c r="R898" i="1"/>
  <c r="Q898" i="1"/>
  <c r="M898" i="1"/>
  <c r="L898" i="1"/>
  <c r="K898" i="1"/>
  <c r="R897" i="1"/>
  <c r="Q897" i="1"/>
  <c r="M897" i="1"/>
  <c r="L897" i="1"/>
  <c r="K897" i="1"/>
  <c r="R896" i="1"/>
  <c r="Q896" i="1"/>
  <c r="M896" i="1"/>
  <c r="L896" i="1"/>
  <c r="K896" i="1"/>
  <c r="R895" i="1"/>
  <c r="Q895" i="1"/>
  <c r="M895" i="1"/>
  <c r="L895" i="1"/>
  <c r="K895" i="1"/>
  <c r="R894" i="1"/>
  <c r="Q894" i="1"/>
  <c r="M894" i="1"/>
  <c r="L894" i="1"/>
  <c r="K894" i="1"/>
  <c r="R893" i="1"/>
  <c r="Q893" i="1"/>
  <c r="M893" i="1"/>
  <c r="L893" i="1"/>
  <c r="K893" i="1"/>
  <c r="R892" i="1"/>
  <c r="Q892" i="1"/>
  <c r="M892" i="1"/>
  <c r="L892" i="1"/>
  <c r="K892" i="1"/>
  <c r="R891" i="1"/>
  <c r="Q891" i="1"/>
  <c r="M891" i="1"/>
  <c r="L891" i="1"/>
  <c r="K891" i="1"/>
  <c r="R890" i="1"/>
  <c r="Q890" i="1"/>
  <c r="M890" i="1"/>
  <c r="L890" i="1"/>
  <c r="K890" i="1"/>
  <c r="R889" i="1"/>
  <c r="Q889" i="1"/>
  <c r="M889" i="1"/>
  <c r="L889" i="1"/>
  <c r="K889" i="1"/>
  <c r="R888" i="1"/>
  <c r="Q888" i="1"/>
  <c r="M888" i="1"/>
  <c r="L888" i="1"/>
  <c r="K888" i="1"/>
  <c r="R887" i="1"/>
  <c r="Q887" i="1"/>
  <c r="M887" i="1"/>
  <c r="L887" i="1"/>
  <c r="K887" i="1"/>
  <c r="R886" i="1"/>
  <c r="Q886" i="1"/>
  <c r="M886" i="1"/>
  <c r="L886" i="1"/>
  <c r="K886" i="1"/>
  <c r="R885" i="1"/>
  <c r="Q885" i="1"/>
  <c r="M885" i="1"/>
  <c r="L885" i="1"/>
  <c r="K885" i="1"/>
  <c r="R884" i="1"/>
  <c r="Q884" i="1"/>
  <c r="M884" i="1"/>
  <c r="L884" i="1"/>
  <c r="K884" i="1"/>
  <c r="R883" i="1"/>
  <c r="Q883" i="1"/>
  <c r="M883" i="1"/>
  <c r="L883" i="1"/>
  <c r="K883" i="1"/>
  <c r="R882" i="1"/>
  <c r="Q882" i="1"/>
  <c r="M882" i="1"/>
  <c r="L882" i="1"/>
  <c r="K882" i="1"/>
  <c r="R881" i="1"/>
  <c r="Q881" i="1"/>
  <c r="M881" i="1"/>
  <c r="L881" i="1"/>
  <c r="K881" i="1"/>
  <c r="R880" i="1"/>
  <c r="Q880" i="1"/>
  <c r="M880" i="1"/>
  <c r="L880" i="1"/>
  <c r="K880" i="1"/>
  <c r="R879" i="1"/>
  <c r="Q879" i="1"/>
  <c r="M879" i="1"/>
  <c r="L879" i="1"/>
  <c r="K879" i="1"/>
  <c r="R878" i="1"/>
  <c r="Q878" i="1"/>
  <c r="M878" i="1"/>
  <c r="L878" i="1"/>
  <c r="K878" i="1"/>
  <c r="R877" i="1"/>
  <c r="Q877" i="1"/>
  <c r="M877" i="1"/>
  <c r="L877" i="1"/>
  <c r="K877" i="1"/>
  <c r="R876" i="1"/>
  <c r="Q876" i="1"/>
  <c r="M876" i="1"/>
  <c r="L876" i="1"/>
  <c r="K876" i="1"/>
  <c r="R875" i="1"/>
  <c r="Q875" i="1"/>
  <c r="M875" i="1"/>
  <c r="L875" i="1"/>
  <c r="K875" i="1"/>
  <c r="R874" i="1"/>
  <c r="Q874" i="1"/>
  <c r="M874" i="1"/>
  <c r="L874" i="1"/>
  <c r="K874" i="1"/>
  <c r="R873" i="1"/>
  <c r="Q873" i="1"/>
  <c r="M873" i="1"/>
  <c r="L873" i="1"/>
  <c r="K873" i="1"/>
  <c r="R872" i="1"/>
  <c r="Q872" i="1"/>
  <c r="M872" i="1"/>
  <c r="L872" i="1"/>
  <c r="K872" i="1"/>
  <c r="R871" i="1"/>
  <c r="Q871" i="1"/>
  <c r="M871" i="1"/>
  <c r="L871" i="1"/>
  <c r="K871" i="1"/>
  <c r="R870" i="1"/>
  <c r="Q870" i="1"/>
  <c r="M870" i="1"/>
  <c r="L870" i="1"/>
  <c r="K870" i="1"/>
  <c r="R869" i="1"/>
  <c r="Q869" i="1"/>
  <c r="M869" i="1"/>
  <c r="L869" i="1"/>
  <c r="K869" i="1"/>
  <c r="R868" i="1"/>
  <c r="Q868" i="1"/>
  <c r="M868" i="1"/>
  <c r="L868" i="1"/>
  <c r="K868" i="1"/>
  <c r="R867" i="1"/>
  <c r="Q867" i="1"/>
  <c r="M867" i="1"/>
  <c r="L867" i="1"/>
  <c r="K867" i="1"/>
  <c r="R866" i="1"/>
  <c r="Q866" i="1"/>
  <c r="M866" i="1"/>
  <c r="L866" i="1"/>
  <c r="K866" i="1"/>
  <c r="R865" i="1"/>
  <c r="Q865" i="1"/>
  <c r="M865" i="1"/>
  <c r="L865" i="1"/>
  <c r="K865" i="1"/>
  <c r="R864" i="1"/>
  <c r="Q864" i="1"/>
  <c r="M864" i="1"/>
  <c r="L864" i="1"/>
  <c r="K864" i="1"/>
  <c r="R863" i="1"/>
  <c r="Q863" i="1"/>
  <c r="M863" i="1"/>
  <c r="L863" i="1"/>
  <c r="K863" i="1"/>
  <c r="R862" i="1"/>
  <c r="Q862" i="1"/>
  <c r="M862" i="1"/>
  <c r="L862" i="1"/>
  <c r="K862" i="1"/>
  <c r="R861" i="1"/>
  <c r="Q861" i="1"/>
  <c r="M861" i="1"/>
  <c r="L861" i="1"/>
  <c r="K861" i="1"/>
  <c r="R860" i="1"/>
  <c r="Q860" i="1"/>
  <c r="M860" i="1"/>
  <c r="L860" i="1"/>
  <c r="K860" i="1"/>
  <c r="R859" i="1"/>
  <c r="Q859" i="1"/>
  <c r="M859" i="1"/>
  <c r="L859" i="1"/>
  <c r="K859" i="1"/>
  <c r="R858" i="1"/>
  <c r="Q858" i="1"/>
  <c r="M858" i="1"/>
  <c r="L858" i="1"/>
  <c r="K858" i="1"/>
  <c r="M857" i="1"/>
  <c r="L857" i="1"/>
  <c r="K857" i="1"/>
  <c r="R856" i="1"/>
  <c r="Q856" i="1"/>
  <c r="M856" i="1"/>
  <c r="L856" i="1"/>
  <c r="K856" i="1"/>
  <c r="R855" i="1"/>
  <c r="Q855" i="1"/>
  <c r="M855" i="1"/>
  <c r="L855" i="1"/>
  <c r="K855" i="1"/>
  <c r="R854" i="1"/>
  <c r="Q854" i="1"/>
  <c r="M854" i="1"/>
  <c r="L854" i="1"/>
  <c r="K854" i="1"/>
  <c r="R853" i="1"/>
  <c r="Q853" i="1"/>
  <c r="M853" i="1"/>
  <c r="L853" i="1"/>
  <c r="K853" i="1"/>
  <c r="R852" i="1"/>
  <c r="Q852" i="1"/>
  <c r="M852" i="1"/>
  <c r="L852" i="1"/>
  <c r="K852" i="1"/>
  <c r="R851" i="1"/>
  <c r="Q851" i="1"/>
  <c r="M851" i="1"/>
  <c r="L851" i="1"/>
  <c r="K851" i="1"/>
  <c r="R850" i="1"/>
  <c r="Q850" i="1"/>
  <c r="M850" i="1"/>
  <c r="L850" i="1"/>
  <c r="K850" i="1"/>
  <c r="R849" i="1"/>
  <c r="Q849" i="1"/>
  <c r="M849" i="1"/>
  <c r="L849" i="1"/>
  <c r="K849" i="1"/>
  <c r="R848" i="1"/>
  <c r="Q848" i="1"/>
  <c r="M848" i="1"/>
  <c r="L848" i="1"/>
  <c r="K848" i="1"/>
  <c r="R847" i="1"/>
  <c r="Q847" i="1"/>
  <c r="M847" i="1"/>
  <c r="L847" i="1"/>
  <c r="K847" i="1"/>
  <c r="R846" i="1"/>
  <c r="Q846" i="1"/>
  <c r="M846" i="1"/>
  <c r="L846" i="1"/>
  <c r="K846" i="1"/>
  <c r="R845" i="1"/>
  <c r="Q845" i="1"/>
  <c r="M845" i="1"/>
  <c r="L845" i="1"/>
  <c r="K845" i="1"/>
  <c r="R844" i="1"/>
  <c r="Q844" i="1"/>
  <c r="M844" i="1"/>
  <c r="L844" i="1"/>
  <c r="K844" i="1"/>
  <c r="R843" i="1"/>
  <c r="Q843" i="1"/>
  <c r="M843" i="1"/>
  <c r="L843" i="1"/>
  <c r="K843" i="1"/>
  <c r="S842" i="1"/>
  <c r="T842" i="1" s="1"/>
  <c r="R842" i="1"/>
  <c r="Q842" i="1"/>
  <c r="M842" i="1"/>
  <c r="L842" i="1"/>
  <c r="K842" i="1"/>
  <c r="Q841" i="1"/>
  <c r="M841" i="1"/>
  <c r="L841" i="1"/>
  <c r="K841" i="1"/>
  <c r="Q840" i="1"/>
  <c r="M840" i="1"/>
  <c r="L840" i="1"/>
  <c r="K840" i="1"/>
  <c r="Q839" i="1"/>
  <c r="M839" i="1"/>
  <c r="L839" i="1"/>
  <c r="K839" i="1"/>
  <c r="Q838" i="1"/>
  <c r="M838" i="1"/>
  <c r="L838" i="1"/>
  <c r="K838" i="1"/>
  <c r="Q837" i="1"/>
  <c r="M837" i="1"/>
  <c r="L837" i="1"/>
  <c r="K837" i="1"/>
  <c r="Q836" i="1"/>
  <c r="M836" i="1"/>
  <c r="L836" i="1"/>
  <c r="K836" i="1"/>
  <c r="Q835" i="1"/>
  <c r="M835" i="1"/>
  <c r="L835" i="1"/>
  <c r="K835" i="1"/>
  <c r="Q834" i="1"/>
  <c r="M834" i="1"/>
  <c r="L834" i="1"/>
  <c r="K834" i="1"/>
  <c r="Q833" i="1"/>
  <c r="M833" i="1"/>
  <c r="L833" i="1"/>
  <c r="K833" i="1"/>
  <c r="Q832" i="1"/>
  <c r="M832" i="1"/>
  <c r="L832" i="1"/>
  <c r="K832" i="1"/>
  <c r="Q831" i="1"/>
  <c r="M831" i="1"/>
  <c r="L831" i="1"/>
  <c r="K831" i="1"/>
  <c r="Q830" i="1"/>
  <c r="M830" i="1"/>
  <c r="L830" i="1"/>
  <c r="K830" i="1"/>
  <c r="Q829" i="1"/>
  <c r="M829" i="1"/>
  <c r="L829" i="1"/>
  <c r="K829" i="1"/>
  <c r="Q828" i="1"/>
  <c r="M828" i="1"/>
  <c r="L828" i="1"/>
  <c r="K828" i="1"/>
  <c r="Q827" i="1"/>
  <c r="M827" i="1"/>
  <c r="L827" i="1"/>
  <c r="K827" i="1"/>
  <c r="Q826" i="1"/>
  <c r="M826" i="1"/>
  <c r="L826" i="1"/>
  <c r="K826" i="1"/>
  <c r="Q825" i="1"/>
  <c r="M825" i="1"/>
  <c r="L825" i="1"/>
  <c r="K825" i="1"/>
  <c r="Q824" i="1"/>
  <c r="M824" i="1"/>
  <c r="L824" i="1"/>
  <c r="K824" i="1"/>
  <c r="Q823" i="1"/>
  <c r="M823" i="1"/>
  <c r="L823" i="1"/>
  <c r="K823" i="1"/>
  <c r="Q822" i="1"/>
  <c r="M822" i="1"/>
  <c r="L822" i="1"/>
  <c r="K822" i="1"/>
  <c r="Q821" i="1"/>
  <c r="M821" i="1"/>
  <c r="L821" i="1"/>
  <c r="K821" i="1"/>
  <c r="Q820" i="1"/>
  <c r="M820" i="1"/>
  <c r="L820" i="1"/>
  <c r="K820" i="1"/>
  <c r="Q819" i="1"/>
  <c r="M819" i="1"/>
  <c r="L819" i="1"/>
  <c r="K819" i="1"/>
  <c r="Q818" i="1"/>
  <c r="M818" i="1"/>
  <c r="L818" i="1"/>
  <c r="K818" i="1"/>
  <c r="Q817" i="1"/>
  <c r="M817" i="1"/>
  <c r="L817" i="1"/>
  <c r="K817" i="1"/>
  <c r="Q816" i="1"/>
  <c r="M816" i="1"/>
  <c r="L816" i="1"/>
  <c r="K816" i="1"/>
  <c r="Q815" i="1"/>
  <c r="M815" i="1"/>
  <c r="L815" i="1"/>
  <c r="K815" i="1"/>
  <c r="Q814" i="1"/>
  <c r="M814" i="1"/>
  <c r="L814" i="1"/>
  <c r="K814" i="1"/>
  <c r="Q813" i="1"/>
  <c r="M813" i="1"/>
  <c r="L813" i="1"/>
  <c r="K813" i="1"/>
  <c r="Q812" i="1"/>
  <c r="M812" i="1"/>
  <c r="L812" i="1"/>
  <c r="K812" i="1"/>
  <c r="Q811" i="1"/>
  <c r="M811" i="1"/>
  <c r="L811" i="1"/>
  <c r="K811" i="1"/>
  <c r="Q810" i="1"/>
  <c r="M810" i="1"/>
  <c r="L810" i="1"/>
  <c r="K810" i="1"/>
  <c r="Q809" i="1"/>
  <c r="M809" i="1"/>
  <c r="L809" i="1"/>
  <c r="K809" i="1"/>
  <c r="Q808" i="1"/>
  <c r="M808" i="1"/>
  <c r="L808" i="1"/>
  <c r="K808" i="1"/>
  <c r="Q807" i="1"/>
  <c r="M807" i="1"/>
  <c r="L807" i="1"/>
  <c r="K807" i="1"/>
  <c r="Q806" i="1"/>
  <c r="M806" i="1"/>
  <c r="L806" i="1"/>
  <c r="K806" i="1"/>
  <c r="Q805" i="1"/>
  <c r="M805" i="1"/>
  <c r="L805" i="1"/>
  <c r="K805" i="1"/>
  <c r="Q804" i="1"/>
  <c r="M804" i="1"/>
  <c r="L804" i="1"/>
  <c r="K804" i="1"/>
  <c r="Q803" i="1"/>
  <c r="M803" i="1"/>
  <c r="L803" i="1"/>
  <c r="K803" i="1"/>
  <c r="Q802" i="1"/>
  <c r="M802" i="1"/>
  <c r="L802" i="1"/>
  <c r="K802" i="1"/>
  <c r="Q801" i="1"/>
  <c r="M801" i="1"/>
  <c r="L801" i="1"/>
  <c r="K801" i="1"/>
  <c r="Q800" i="1"/>
  <c r="M800" i="1"/>
  <c r="L800" i="1"/>
  <c r="K800" i="1"/>
  <c r="Q799" i="1"/>
  <c r="M799" i="1"/>
  <c r="L799" i="1"/>
  <c r="K799" i="1"/>
  <c r="Q798" i="1"/>
  <c r="M798" i="1"/>
  <c r="L798" i="1"/>
  <c r="K798" i="1"/>
  <c r="Q797" i="1"/>
  <c r="M797" i="1"/>
  <c r="L797" i="1"/>
  <c r="K797" i="1"/>
  <c r="Q796" i="1"/>
  <c r="M796" i="1"/>
  <c r="L796" i="1"/>
  <c r="K796" i="1"/>
  <c r="Q795" i="1"/>
  <c r="M795" i="1"/>
  <c r="L795" i="1"/>
  <c r="K795" i="1"/>
  <c r="Q794" i="1"/>
  <c r="M794" i="1"/>
  <c r="L794" i="1"/>
  <c r="K794" i="1"/>
  <c r="Q793" i="1"/>
  <c r="M793" i="1"/>
  <c r="L793" i="1"/>
  <c r="K793" i="1"/>
  <c r="Q792" i="1"/>
  <c r="M792" i="1"/>
  <c r="L792" i="1"/>
  <c r="K792" i="1"/>
  <c r="Q791" i="1"/>
  <c r="M791" i="1"/>
  <c r="L791" i="1"/>
  <c r="K791" i="1"/>
  <c r="Q790" i="1"/>
  <c r="M790" i="1"/>
  <c r="L790" i="1"/>
  <c r="K790" i="1"/>
  <c r="Q789" i="1"/>
  <c r="M789" i="1"/>
  <c r="L789" i="1"/>
  <c r="K789" i="1"/>
  <c r="Q788" i="1"/>
  <c r="M788" i="1"/>
  <c r="L788" i="1"/>
  <c r="K788" i="1"/>
  <c r="Q787" i="1"/>
  <c r="M787" i="1"/>
  <c r="L787" i="1"/>
  <c r="K787" i="1"/>
  <c r="Q786" i="1"/>
  <c r="M786" i="1"/>
  <c r="L786" i="1"/>
  <c r="K786" i="1"/>
  <c r="Q785" i="1"/>
  <c r="M785" i="1"/>
  <c r="L785" i="1"/>
  <c r="K785" i="1"/>
  <c r="Q784" i="1"/>
  <c r="M784" i="1"/>
  <c r="L784" i="1"/>
  <c r="K784" i="1"/>
  <c r="Q783" i="1"/>
  <c r="M783" i="1"/>
  <c r="L783" i="1"/>
  <c r="K783" i="1"/>
  <c r="Q782" i="1"/>
  <c r="M782" i="1"/>
  <c r="L782" i="1"/>
  <c r="K782" i="1"/>
  <c r="Q781" i="1"/>
  <c r="M781" i="1"/>
  <c r="L781" i="1"/>
  <c r="K781" i="1"/>
  <c r="Q780" i="1"/>
  <c r="M780" i="1"/>
  <c r="L780" i="1"/>
  <c r="K780" i="1"/>
  <c r="Q779" i="1"/>
  <c r="M779" i="1"/>
  <c r="L779" i="1"/>
  <c r="K779" i="1"/>
  <c r="Q778" i="1"/>
  <c r="M778" i="1"/>
  <c r="L778" i="1"/>
  <c r="K778" i="1"/>
  <c r="Q777" i="1"/>
  <c r="M777" i="1"/>
  <c r="L777" i="1"/>
  <c r="K777" i="1"/>
  <c r="Q776" i="1"/>
  <c r="M776" i="1"/>
  <c r="L776" i="1"/>
  <c r="K776" i="1"/>
  <c r="Q775" i="1"/>
  <c r="M775" i="1"/>
  <c r="L775" i="1"/>
  <c r="K775" i="1"/>
  <c r="Q774" i="1"/>
  <c r="M774" i="1"/>
  <c r="L774" i="1"/>
  <c r="K774" i="1"/>
  <c r="Q773" i="1"/>
  <c r="M773" i="1"/>
  <c r="L773" i="1"/>
  <c r="K773" i="1"/>
  <c r="Q772" i="1"/>
  <c r="M772" i="1"/>
  <c r="L772" i="1"/>
  <c r="K772" i="1"/>
  <c r="Q771" i="1"/>
  <c r="M771" i="1"/>
  <c r="L771" i="1"/>
  <c r="K771" i="1"/>
  <c r="Q770" i="1"/>
  <c r="M770" i="1"/>
  <c r="L770" i="1"/>
  <c r="K770" i="1"/>
  <c r="Q769" i="1"/>
  <c r="M769" i="1"/>
  <c r="L769" i="1"/>
  <c r="K769" i="1"/>
  <c r="Q768" i="1"/>
  <c r="M768" i="1"/>
  <c r="L768" i="1"/>
  <c r="K768" i="1"/>
  <c r="Q767" i="1"/>
  <c r="M767" i="1"/>
  <c r="L767" i="1"/>
  <c r="K767" i="1"/>
  <c r="Q766" i="1"/>
  <c r="M766" i="1"/>
  <c r="L766" i="1"/>
  <c r="K766" i="1"/>
  <c r="Q765" i="1"/>
  <c r="M765" i="1"/>
  <c r="L765" i="1"/>
  <c r="K765" i="1"/>
  <c r="Q764" i="1"/>
  <c r="M764" i="1"/>
  <c r="L764" i="1"/>
  <c r="K764" i="1"/>
  <c r="Q763" i="1"/>
  <c r="M763" i="1"/>
  <c r="L763" i="1"/>
  <c r="K763" i="1"/>
  <c r="Q762" i="1"/>
  <c r="M762" i="1"/>
  <c r="L762" i="1"/>
  <c r="K762" i="1"/>
  <c r="Q761" i="1"/>
  <c r="M761" i="1"/>
  <c r="L761" i="1"/>
  <c r="K761" i="1"/>
  <c r="Q760" i="1"/>
  <c r="M760" i="1"/>
  <c r="L760" i="1"/>
  <c r="K760" i="1"/>
  <c r="Q759" i="1"/>
  <c r="M759" i="1"/>
  <c r="L759" i="1"/>
  <c r="K759" i="1"/>
  <c r="Q758" i="1"/>
  <c r="M758" i="1"/>
  <c r="L758" i="1"/>
  <c r="K758" i="1"/>
  <c r="Q757" i="1"/>
  <c r="M757" i="1"/>
  <c r="L757" i="1"/>
  <c r="K757" i="1"/>
  <c r="Q756" i="1"/>
  <c r="M756" i="1"/>
  <c r="L756" i="1"/>
  <c r="K756" i="1"/>
  <c r="Q755" i="1"/>
  <c r="M755" i="1"/>
  <c r="L755" i="1"/>
  <c r="K755" i="1"/>
  <c r="Q754" i="1"/>
  <c r="M754" i="1"/>
  <c r="L754" i="1"/>
  <c r="K754" i="1"/>
  <c r="Q753" i="1"/>
  <c r="M753" i="1"/>
  <c r="L753" i="1"/>
  <c r="K753" i="1"/>
  <c r="Q752" i="1"/>
  <c r="M752" i="1"/>
  <c r="L752" i="1"/>
  <c r="K752" i="1"/>
  <c r="Q751" i="1"/>
  <c r="M751" i="1"/>
  <c r="L751" i="1"/>
  <c r="K751" i="1"/>
  <c r="Q750" i="1"/>
  <c r="M750" i="1"/>
  <c r="L750" i="1"/>
  <c r="K750" i="1"/>
  <c r="Q749" i="1"/>
  <c r="M749" i="1"/>
  <c r="L749" i="1"/>
  <c r="K749" i="1"/>
  <c r="Q748" i="1"/>
  <c r="M748" i="1"/>
  <c r="L748" i="1"/>
  <c r="K748" i="1"/>
  <c r="Q747" i="1"/>
  <c r="M747" i="1"/>
  <c r="L747" i="1"/>
  <c r="K747" i="1"/>
  <c r="Q746" i="1"/>
  <c r="M746" i="1"/>
  <c r="L746" i="1"/>
  <c r="K746" i="1"/>
  <c r="Q745" i="1"/>
  <c r="M745" i="1"/>
  <c r="L745" i="1"/>
  <c r="K745" i="1"/>
  <c r="Q744" i="1"/>
  <c r="M744" i="1"/>
  <c r="L744" i="1"/>
  <c r="K744" i="1"/>
  <c r="Q743" i="1"/>
  <c r="M743" i="1"/>
  <c r="L743" i="1"/>
  <c r="K743" i="1"/>
  <c r="Q742" i="1"/>
  <c r="M742" i="1"/>
  <c r="L742" i="1"/>
  <c r="K742" i="1"/>
  <c r="Q741" i="1"/>
  <c r="M741" i="1"/>
  <c r="L741" i="1"/>
  <c r="K741" i="1"/>
  <c r="Q740" i="1"/>
  <c r="M740" i="1"/>
  <c r="L740" i="1"/>
  <c r="K740" i="1"/>
  <c r="Q739" i="1"/>
  <c r="M739" i="1"/>
  <c r="L739" i="1"/>
  <c r="K739" i="1"/>
  <c r="Q738" i="1"/>
  <c r="M738" i="1"/>
  <c r="L738" i="1"/>
  <c r="K738" i="1"/>
  <c r="Q737" i="1"/>
  <c r="M737" i="1"/>
  <c r="L737" i="1"/>
  <c r="K737" i="1"/>
  <c r="Q736" i="1"/>
  <c r="M736" i="1"/>
  <c r="L736" i="1"/>
  <c r="K736" i="1"/>
  <c r="Q735" i="1"/>
  <c r="M735" i="1"/>
  <c r="L735" i="1"/>
  <c r="K735" i="1"/>
  <c r="Q734" i="1"/>
  <c r="M734" i="1"/>
  <c r="L734" i="1"/>
  <c r="K734" i="1"/>
  <c r="Q733" i="1"/>
  <c r="M733" i="1"/>
  <c r="L733" i="1"/>
  <c r="K733" i="1"/>
  <c r="Q732" i="1"/>
  <c r="M732" i="1"/>
  <c r="L732" i="1"/>
  <c r="K732" i="1"/>
  <c r="Q731" i="1"/>
  <c r="M731" i="1"/>
  <c r="L731" i="1"/>
  <c r="K731" i="1"/>
  <c r="Q730" i="1"/>
  <c r="M730" i="1"/>
  <c r="L730" i="1"/>
  <c r="K730" i="1"/>
  <c r="Q729" i="1"/>
  <c r="M729" i="1"/>
  <c r="L729" i="1"/>
  <c r="K729" i="1"/>
  <c r="Q728" i="1"/>
  <c r="M728" i="1"/>
  <c r="L728" i="1"/>
  <c r="K728" i="1"/>
  <c r="Q727" i="1"/>
  <c r="M727" i="1"/>
  <c r="L727" i="1"/>
  <c r="K727" i="1"/>
  <c r="Q726" i="1"/>
  <c r="M726" i="1"/>
  <c r="L726" i="1"/>
  <c r="K726" i="1"/>
  <c r="Q725" i="1"/>
  <c r="M725" i="1"/>
  <c r="L725" i="1"/>
  <c r="K725" i="1"/>
  <c r="Q724" i="1"/>
  <c r="M724" i="1"/>
  <c r="L724" i="1"/>
  <c r="K724" i="1"/>
  <c r="Q723" i="1"/>
  <c r="M723" i="1"/>
  <c r="L723" i="1"/>
  <c r="K723" i="1"/>
  <c r="Q722" i="1"/>
  <c r="M722" i="1"/>
  <c r="L722" i="1"/>
  <c r="K722" i="1"/>
  <c r="S603" i="1"/>
  <c r="S604" i="1"/>
  <c r="T604" i="1" s="1"/>
  <c r="S605" i="1"/>
  <c r="T605" i="1" s="1"/>
  <c r="S606" i="1"/>
  <c r="S607" i="1"/>
  <c r="T607" i="1" s="1"/>
  <c r="S608" i="1"/>
  <c r="S609" i="1"/>
  <c r="T609" i="1" s="1"/>
  <c r="S610" i="1"/>
  <c r="S611" i="1"/>
  <c r="S612" i="1"/>
  <c r="S613" i="1"/>
  <c r="T613" i="1" s="1"/>
  <c r="S614" i="1"/>
  <c r="S615" i="1"/>
  <c r="S616" i="1"/>
  <c r="T616" i="1" s="1"/>
  <c r="S617" i="1"/>
  <c r="T617" i="1" s="1"/>
  <c r="S618" i="1"/>
  <c r="S619" i="1"/>
  <c r="T619" i="1" s="1"/>
  <c r="S620" i="1"/>
  <c r="S621" i="1"/>
  <c r="T621" i="1" s="1"/>
  <c r="S622" i="1"/>
  <c r="S623" i="1"/>
  <c r="S624" i="1"/>
  <c r="T624" i="1" s="1"/>
  <c r="S625" i="1"/>
  <c r="T625" i="1" s="1"/>
  <c r="S626" i="1"/>
  <c r="S627" i="1"/>
  <c r="T627" i="1" s="1"/>
  <c r="S628" i="1"/>
  <c r="S629" i="1"/>
  <c r="S630" i="1"/>
  <c r="S631" i="1"/>
  <c r="S632" i="1"/>
  <c r="T632" i="1" s="1"/>
  <c r="S633" i="1"/>
  <c r="T633" i="1" s="1"/>
  <c r="S634" i="1"/>
  <c r="S635" i="1"/>
  <c r="T635" i="1" s="1"/>
  <c r="S636" i="1"/>
  <c r="T636" i="1" s="1"/>
  <c r="S637" i="1"/>
  <c r="T637" i="1" s="1"/>
  <c r="S638" i="1"/>
  <c r="S639" i="1"/>
  <c r="S640" i="1"/>
  <c r="S641" i="1"/>
  <c r="S642" i="1"/>
  <c r="S643" i="1"/>
  <c r="T643" i="1" s="1"/>
  <c r="S644" i="1"/>
  <c r="S645" i="1"/>
  <c r="T645" i="1" s="1"/>
  <c r="S646" i="1"/>
  <c r="S647" i="1"/>
  <c r="S648" i="1"/>
  <c r="T648" i="1" s="1"/>
  <c r="S649" i="1"/>
  <c r="T649" i="1" s="1"/>
  <c r="S650" i="1"/>
  <c r="S651" i="1"/>
  <c r="S652" i="1"/>
  <c r="T652" i="1" s="1"/>
  <c r="S653" i="1"/>
  <c r="T653" i="1" s="1"/>
  <c r="S654" i="1"/>
  <c r="S655" i="1"/>
  <c r="S656" i="1"/>
  <c r="T656" i="1" s="1"/>
  <c r="S657" i="1"/>
  <c r="S658" i="1"/>
  <c r="S659" i="1"/>
  <c r="S660" i="1"/>
  <c r="T660" i="1" s="1"/>
  <c r="S661" i="1"/>
  <c r="T661" i="1" s="1"/>
  <c r="S662" i="1"/>
  <c r="S663" i="1"/>
  <c r="S664" i="1"/>
  <c r="T664" i="1" s="1"/>
  <c r="S665" i="1"/>
  <c r="S666" i="1"/>
  <c r="S667" i="1"/>
  <c r="S668" i="1"/>
  <c r="S669" i="1"/>
  <c r="T669" i="1" s="1"/>
  <c r="S670" i="1"/>
  <c r="S671" i="1"/>
  <c r="T671" i="1" s="1"/>
  <c r="S673" i="1"/>
  <c r="T673" i="1" s="1"/>
  <c r="S674" i="1"/>
  <c r="S675" i="1"/>
  <c r="S676" i="1"/>
  <c r="S677" i="1"/>
  <c r="T677" i="1" s="1"/>
  <c r="S678" i="1"/>
  <c r="T678" i="1" s="1"/>
  <c r="S679" i="1"/>
  <c r="S680" i="1"/>
  <c r="S681" i="1"/>
  <c r="T681" i="1" s="1"/>
  <c r="S682" i="1"/>
  <c r="S683" i="1"/>
  <c r="S684" i="1"/>
  <c r="T684" i="1" s="1"/>
  <c r="S685" i="1"/>
  <c r="T685" i="1" s="1"/>
  <c r="S686" i="1"/>
  <c r="T686" i="1" s="1"/>
  <c r="S687" i="1"/>
  <c r="S688" i="1"/>
  <c r="S689" i="1"/>
  <c r="T689" i="1" s="1"/>
  <c r="S690" i="1"/>
  <c r="S691" i="1"/>
  <c r="S692" i="1"/>
  <c r="T692" i="1" s="1"/>
  <c r="S693" i="1"/>
  <c r="T693" i="1" s="1"/>
  <c r="S694" i="1"/>
  <c r="T694" i="1" s="1"/>
  <c r="S695" i="1"/>
  <c r="S696" i="1"/>
  <c r="S697" i="1"/>
  <c r="T697" i="1" s="1"/>
  <c r="S698" i="1"/>
  <c r="T698" i="1" s="1"/>
  <c r="S699" i="1"/>
  <c r="S700" i="1"/>
  <c r="T700" i="1" s="1"/>
  <c r="S701" i="1"/>
  <c r="T701" i="1" s="1"/>
  <c r="S702" i="1"/>
  <c r="T702" i="1" s="1"/>
  <c r="S703" i="1"/>
  <c r="S704" i="1"/>
  <c r="S705" i="1"/>
  <c r="T705" i="1" s="1"/>
  <c r="S706" i="1"/>
  <c r="S707" i="1"/>
  <c r="S708" i="1"/>
  <c r="T708" i="1" s="1"/>
  <c r="S709" i="1"/>
  <c r="T709" i="1" s="1"/>
  <c r="S710" i="1"/>
  <c r="T710" i="1" s="1"/>
  <c r="S711" i="1"/>
  <c r="T711" i="1" s="1"/>
  <c r="S712" i="1"/>
  <c r="S713" i="1"/>
  <c r="T713" i="1" s="1"/>
  <c r="S714" i="1"/>
  <c r="S715" i="1"/>
  <c r="T715" i="1" s="1"/>
  <c r="S716" i="1"/>
  <c r="S717" i="1"/>
  <c r="T717" i="1" s="1"/>
  <c r="S718" i="1"/>
  <c r="T718" i="1" s="1"/>
  <c r="S719" i="1"/>
  <c r="S720" i="1"/>
  <c r="S721" i="1"/>
  <c r="T721" i="1" s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602" i="1"/>
  <c r="M602" i="1"/>
  <c r="L602" i="1"/>
  <c r="K60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S602" i="1"/>
  <c r="R602" i="1"/>
  <c r="Q601" i="1"/>
  <c r="M601" i="1"/>
  <c r="L601" i="1"/>
  <c r="K601" i="1"/>
  <c r="Q600" i="1"/>
  <c r="M600" i="1"/>
  <c r="L600" i="1"/>
  <c r="K600" i="1"/>
  <c r="Q599" i="1"/>
  <c r="M599" i="1"/>
  <c r="L599" i="1"/>
  <c r="K599" i="1"/>
  <c r="Q598" i="1"/>
  <c r="M598" i="1"/>
  <c r="L598" i="1"/>
  <c r="K598" i="1"/>
  <c r="Q597" i="1"/>
  <c r="M597" i="1"/>
  <c r="L597" i="1"/>
  <c r="K597" i="1"/>
  <c r="Q596" i="1"/>
  <c r="M596" i="1"/>
  <c r="L596" i="1"/>
  <c r="K596" i="1"/>
  <c r="Q595" i="1"/>
  <c r="M595" i="1"/>
  <c r="L595" i="1"/>
  <c r="K595" i="1"/>
  <c r="Q594" i="1"/>
  <c r="M594" i="1"/>
  <c r="L594" i="1"/>
  <c r="K594" i="1"/>
  <c r="Q593" i="1"/>
  <c r="M593" i="1"/>
  <c r="L593" i="1"/>
  <c r="K593" i="1"/>
  <c r="Q592" i="1"/>
  <c r="M592" i="1"/>
  <c r="L592" i="1"/>
  <c r="K592" i="1"/>
  <c r="Q591" i="1"/>
  <c r="M591" i="1"/>
  <c r="L591" i="1"/>
  <c r="K591" i="1"/>
  <c r="Q590" i="1"/>
  <c r="M590" i="1"/>
  <c r="L590" i="1"/>
  <c r="K590" i="1"/>
  <c r="Q589" i="1"/>
  <c r="M589" i="1"/>
  <c r="L589" i="1"/>
  <c r="K589" i="1"/>
  <c r="Q588" i="1"/>
  <c r="M588" i="1"/>
  <c r="L588" i="1"/>
  <c r="K588" i="1"/>
  <c r="Q587" i="1"/>
  <c r="M587" i="1"/>
  <c r="L587" i="1"/>
  <c r="K587" i="1"/>
  <c r="Q586" i="1"/>
  <c r="M586" i="1"/>
  <c r="L586" i="1"/>
  <c r="K586" i="1"/>
  <c r="Q585" i="1"/>
  <c r="M585" i="1"/>
  <c r="L585" i="1"/>
  <c r="K585" i="1"/>
  <c r="Q584" i="1"/>
  <c r="M584" i="1"/>
  <c r="L584" i="1"/>
  <c r="K584" i="1"/>
  <c r="Q583" i="1"/>
  <c r="M583" i="1"/>
  <c r="L583" i="1"/>
  <c r="K583" i="1"/>
  <c r="Q582" i="1"/>
  <c r="M582" i="1"/>
  <c r="L582" i="1"/>
  <c r="K582" i="1"/>
  <c r="Q581" i="1"/>
  <c r="M581" i="1"/>
  <c r="L581" i="1"/>
  <c r="K581" i="1"/>
  <c r="Q580" i="1"/>
  <c r="M580" i="1"/>
  <c r="L580" i="1"/>
  <c r="K580" i="1"/>
  <c r="Q579" i="1"/>
  <c r="M579" i="1"/>
  <c r="L579" i="1"/>
  <c r="K579" i="1"/>
  <c r="Q578" i="1"/>
  <c r="M578" i="1"/>
  <c r="L578" i="1"/>
  <c r="K578" i="1"/>
  <c r="Q577" i="1"/>
  <c r="M577" i="1"/>
  <c r="L577" i="1"/>
  <c r="K577" i="1"/>
  <c r="Q576" i="1"/>
  <c r="M576" i="1"/>
  <c r="L576" i="1"/>
  <c r="K576" i="1"/>
  <c r="Q575" i="1"/>
  <c r="M575" i="1"/>
  <c r="L575" i="1"/>
  <c r="K575" i="1"/>
  <c r="Q574" i="1"/>
  <c r="M574" i="1"/>
  <c r="L574" i="1"/>
  <c r="K574" i="1"/>
  <c r="Q573" i="1"/>
  <c r="M573" i="1"/>
  <c r="L573" i="1"/>
  <c r="K573" i="1"/>
  <c r="Q572" i="1"/>
  <c r="M572" i="1"/>
  <c r="L572" i="1"/>
  <c r="K572" i="1"/>
  <c r="Q571" i="1"/>
  <c r="M571" i="1"/>
  <c r="L571" i="1"/>
  <c r="K571" i="1"/>
  <c r="Q570" i="1"/>
  <c r="M570" i="1"/>
  <c r="L570" i="1"/>
  <c r="K570" i="1"/>
  <c r="Q569" i="1"/>
  <c r="M569" i="1"/>
  <c r="L569" i="1"/>
  <c r="K569" i="1"/>
  <c r="Q568" i="1"/>
  <c r="M568" i="1"/>
  <c r="L568" i="1"/>
  <c r="K568" i="1"/>
  <c r="Q567" i="1"/>
  <c r="M567" i="1"/>
  <c r="L567" i="1"/>
  <c r="K567" i="1"/>
  <c r="Q566" i="1"/>
  <c r="M566" i="1"/>
  <c r="L566" i="1"/>
  <c r="K566" i="1"/>
  <c r="Q565" i="1"/>
  <c r="M565" i="1"/>
  <c r="L565" i="1"/>
  <c r="K565" i="1"/>
  <c r="Q564" i="1"/>
  <c r="M564" i="1"/>
  <c r="L564" i="1"/>
  <c r="K564" i="1"/>
  <c r="Q563" i="1"/>
  <c r="M563" i="1"/>
  <c r="L563" i="1"/>
  <c r="K563" i="1"/>
  <c r="Q562" i="1"/>
  <c r="M562" i="1"/>
  <c r="L562" i="1"/>
  <c r="K562" i="1"/>
  <c r="Q561" i="1"/>
  <c r="M561" i="1"/>
  <c r="L561" i="1"/>
  <c r="K561" i="1"/>
  <c r="Q560" i="1"/>
  <c r="M560" i="1"/>
  <c r="L560" i="1"/>
  <c r="K560" i="1"/>
  <c r="Q559" i="1"/>
  <c r="M559" i="1"/>
  <c r="L559" i="1"/>
  <c r="K559" i="1"/>
  <c r="Q558" i="1"/>
  <c r="M558" i="1"/>
  <c r="L558" i="1"/>
  <c r="K558" i="1"/>
  <c r="Q557" i="1"/>
  <c r="M557" i="1"/>
  <c r="L557" i="1"/>
  <c r="K557" i="1"/>
  <c r="Q556" i="1"/>
  <c r="M556" i="1"/>
  <c r="L556" i="1"/>
  <c r="K556" i="1"/>
  <c r="Q555" i="1"/>
  <c r="M555" i="1"/>
  <c r="L555" i="1"/>
  <c r="K555" i="1"/>
  <c r="Q554" i="1"/>
  <c r="M554" i="1"/>
  <c r="L554" i="1"/>
  <c r="K554" i="1"/>
  <c r="Q553" i="1"/>
  <c r="M553" i="1"/>
  <c r="L553" i="1"/>
  <c r="K553" i="1"/>
  <c r="Q552" i="1"/>
  <c r="M552" i="1"/>
  <c r="L552" i="1"/>
  <c r="K552" i="1"/>
  <c r="Q551" i="1"/>
  <c r="M551" i="1"/>
  <c r="L551" i="1"/>
  <c r="K551" i="1"/>
  <c r="Q550" i="1"/>
  <c r="M550" i="1"/>
  <c r="L550" i="1"/>
  <c r="K550" i="1"/>
  <c r="Q549" i="1"/>
  <c r="M549" i="1"/>
  <c r="L549" i="1"/>
  <c r="K549" i="1"/>
  <c r="Q548" i="1"/>
  <c r="M548" i="1"/>
  <c r="L548" i="1"/>
  <c r="K548" i="1"/>
  <c r="Q547" i="1"/>
  <c r="M547" i="1"/>
  <c r="L547" i="1"/>
  <c r="K547" i="1"/>
  <c r="Q546" i="1"/>
  <c r="M546" i="1"/>
  <c r="L546" i="1"/>
  <c r="K546" i="1"/>
  <c r="Q545" i="1"/>
  <c r="M545" i="1"/>
  <c r="L545" i="1"/>
  <c r="K545" i="1"/>
  <c r="Q544" i="1"/>
  <c r="M544" i="1"/>
  <c r="L544" i="1"/>
  <c r="K544" i="1"/>
  <c r="Q543" i="1"/>
  <c r="M543" i="1"/>
  <c r="L543" i="1"/>
  <c r="K543" i="1"/>
  <c r="Q542" i="1"/>
  <c r="M542" i="1"/>
  <c r="L542" i="1"/>
  <c r="K542" i="1"/>
  <c r="Q541" i="1"/>
  <c r="M541" i="1"/>
  <c r="L541" i="1"/>
  <c r="K541" i="1"/>
  <c r="Q540" i="1"/>
  <c r="M540" i="1"/>
  <c r="L540" i="1"/>
  <c r="K540" i="1"/>
  <c r="Q539" i="1"/>
  <c r="M539" i="1"/>
  <c r="L539" i="1"/>
  <c r="K539" i="1"/>
  <c r="Q538" i="1"/>
  <c r="M538" i="1"/>
  <c r="L538" i="1"/>
  <c r="K538" i="1"/>
  <c r="Q537" i="1"/>
  <c r="M537" i="1"/>
  <c r="L537" i="1"/>
  <c r="K537" i="1"/>
  <c r="Q536" i="1"/>
  <c r="M536" i="1"/>
  <c r="L536" i="1"/>
  <c r="K536" i="1"/>
  <c r="Q535" i="1"/>
  <c r="M535" i="1"/>
  <c r="L535" i="1"/>
  <c r="K535" i="1"/>
  <c r="Q534" i="1"/>
  <c r="M534" i="1"/>
  <c r="L534" i="1"/>
  <c r="K534" i="1"/>
  <c r="Q533" i="1"/>
  <c r="M533" i="1"/>
  <c r="L533" i="1"/>
  <c r="K533" i="1"/>
  <c r="Q532" i="1"/>
  <c r="M532" i="1"/>
  <c r="L532" i="1"/>
  <c r="K532" i="1"/>
  <c r="Q531" i="1"/>
  <c r="M531" i="1"/>
  <c r="L531" i="1"/>
  <c r="K531" i="1"/>
  <c r="Q530" i="1"/>
  <c r="M530" i="1"/>
  <c r="L530" i="1"/>
  <c r="K530" i="1"/>
  <c r="Q529" i="1"/>
  <c r="M529" i="1"/>
  <c r="L529" i="1"/>
  <c r="K529" i="1"/>
  <c r="Q528" i="1"/>
  <c r="M528" i="1"/>
  <c r="L528" i="1"/>
  <c r="K528" i="1"/>
  <c r="Q527" i="1"/>
  <c r="M527" i="1"/>
  <c r="L527" i="1"/>
  <c r="K527" i="1"/>
  <c r="Q526" i="1"/>
  <c r="M526" i="1"/>
  <c r="L526" i="1"/>
  <c r="K526" i="1"/>
  <c r="Q525" i="1"/>
  <c r="M525" i="1"/>
  <c r="L525" i="1"/>
  <c r="K525" i="1"/>
  <c r="Q524" i="1"/>
  <c r="M524" i="1"/>
  <c r="L524" i="1"/>
  <c r="K524" i="1"/>
  <c r="Q523" i="1"/>
  <c r="M523" i="1"/>
  <c r="L523" i="1"/>
  <c r="K523" i="1"/>
  <c r="Q522" i="1"/>
  <c r="M522" i="1"/>
  <c r="L522" i="1"/>
  <c r="K522" i="1"/>
  <c r="Q521" i="1"/>
  <c r="M521" i="1"/>
  <c r="L521" i="1"/>
  <c r="K521" i="1"/>
  <c r="Q520" i="1"/>
  <c r="M520" i="1"/>
  <c r="L520" i="1"/>
  <c r="K520" i="1"/>
  <c r="Q519" i="1"/>
  <c r="M519" i="1"/>
  <c r="L519" i="1"/>
  <c r="K519" i="1"/>
  <c r="Q518" i="1"/>
  <c r="M518" i="1"/>
  <c r="L518" i="1"/>
  <c r="K518" i="1"/>
  <c r="Q517" i="1"/>
  <c r="M517" i="1"/>
  <c r="L517" i="1"/>
  <c r="K517" i="1"/>
  <c r="Q516" i="1"/>
  <c r="M516" i="1"/>
  <c r="L516" i="1"/>
  <c r="K516" i="1"/>
  <c r="Q515" i="1"/>
  <c r="M515" i="1"/>
  <c r="L515" i="1"/>
  <c r="K515" i="1"/>
  <c r="Q514" i="1"/>
  <c r="M514" i="1"/>
  <c r="L514" i="1"/>
  <c r="K514" i="1"/>
  <c r="Q513" i="1"/>
  <c r="M513" i="1"/>
  <c r="L513" i="1"/>
  <c r="K513" i="1"/>
  <c r="Q512" i="1"/>
  <c r="M512" i="1"/>
  <c r="L512" i="1"/>
  <c r="K512" i="1"/>
  <c r="Q511" i="1"/>
  <c r="M511" i="1"/>
  <c r="L511" i="1"/>
  <c r="K511" i="1"/>
  <c r="Q510" i="1"/>
  <c r="M510" i="1"/>
  <c r="L510" i="1"/>
  <c r="K510" i="1"/>
  <c r="Q509" i="1"/>
  <c r="M509" i="1"/>
  <c r="L509" i="1"/>
  <c r="K509" i="1"/>
  <c r="Q508" i="1"/>
  <c r="M508" i="1"/>
  <c r="L508" i="1"/>
  <c r="K508" i="1"/>
  <c r="Q507" i="1"/>
  <c r="M507" i="1"/>
  <c r="L507" i="1"/>
  <c r="K507" i="1"/>
  <c r="Q506" i="1"/>
  <c r="M506" i="1"/>
  <c r="L506" i="1"/>
  <c r="K506" i="1"/>
  <c r="Q505" i="1"/>
  <c r="M505" i="1"/>
  <c r="L505" i="1"/>
  <c r="K505" i="1"/>
  <c r="Q504" i="1"/>
  <c r="M504" i="1"/>
  <c r="L504" i="1"/>
  <c r="K504" i="1"/>
  <c r="Q503" i="1"/>
  <c r="M503" i="1"/>
  <c r="L503" i="1"/>
  <c r="K503" i="1"/>
  <c r="Q502" i="1"/>
  <c r="M502" i="1"/>
  <c r="L502" i="1"/>
  <c r="K502" i="1"/>
  <c r="Q501" i="1"/>
  <c r="M501" i="1"/>
  <c r="L501" i="1"/>
  <c r="K501" i="1"/>
  <c r="Q500" i="1"/>
  <c r="M500" i="1"/>
  <c r="L500" i="1"/>
  <c r="K500" i="1"/>
  <c r="Q499" i="1"/>
  <c r="M499" i="1"/>
  <c r="L499" i="1"/>
  <c r="K499" i="1"/>
  <c r="Q498" i="1"/>
  <c r="M498" i="1"/>
  <c r="L498" i="1"/>
  <c r="K498" i="1"/>
  <c r="Q497" i="1"/>
  <c r="M497" i="1"/>
  <c r="L497" i="1"/>
  <c r="K497" i="1"/>
  <c r="Q496" i="1"/>
  <c r="M496" i="1"/>
  <c r="L496" i="1"/>
  <c r="K496" i="1"/>
  <c r="Q495" i="1"/>
  <c r="M495" i="1"/>
  <c r="L495" i="1"/>
  <c r="K495" i="1"/>
  <c r="Q494" i="1"/>
  <c r="M494" i="1"/>
  <c r="L494" i="1"/>
  <c r="K494" i="1"/>
  <c r="Q493" i="1"/>
  <c r="M493" i="1"/>
  <c r="L493" i="1"/>
  <c r="K493" i="1"/>
  <c r="Q492" i="1"/>
  <c r="M492" i="1"/>
  <c r="L492" i="1"/>
  <c r="K492" i="1"/>
  <c r="Q491" i="1"/>
  <c r="M491" i="1"/>
  <c r="L491" i="1"/>
  <c r="K491" i="1"/>
  <c r="Q490" i="1"/>
  <c r="M490" i="1"/>
  <c r="L490" i="1"/>
  <c r="K490" i="1"/>
  <c r="Q489" i="1"/>
  <c r="M489" i="1"/>
  <c r="L489" i="1"/>
  <c r="K489" i="1"/>
  <c r="Q488" i="1"/>
  <c r="M488" i="1"/>
  <c r="L488" i="1"/>
  <c r="K488" i="1"/>
  <c r="Q487" i="1"/>
  <c r="M487" i="1"/>
  <c r="L487" i="1"/>
  <c r="K487" i="1"/>
  <c r="Q486" i="1"/>
  <c r="M486" i="1"/>
  <c r="L486" i="1"/>
  <c r="K486" i="1"/>
  <c r="Q485" i="1"/>
  <c r="M485" i="1"/>
  <c r="L485" i="1"/>
  <c r="K485" i="1"/>
  <c r="Q484" i="1"/>
  <c r="M484" i="1"/>
  <c r="L484" i="1"/>
  <c r="K484" i="1"/>
  <c r="Q483" i="1"/>
  <c r="M483" i="1"/>
  <c r="L483" i="1"/>
  <c r="K483" i="1"/>
  <c r="Q482" i="1"/>
  <c r="M482" i="1"/>
  <c r="L482" i="1"/>
  <c r="K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482" i="1"/>
  <c r="S481" i="1"/>
  <c r="R481" i="1"/>
  <c r="S480" i="1"/>
  <c r="T480" i="1" s="1"/>
  <c r="R480" i="1"/>
  <c r="S479" i="1"/>
  <c r="T479" i="1" s="1"/>
  <c r="R479" i="1"/>
  <c r="S478" i="1"/>
  <c r="R478" i="1"/>
  <c r="S477" i="1"/>
  <c r="R477" i="1"/>
  <c r="S476" i="1"/>
  <c r="R476" i="1"/>
  <c r="S475" i="1"/>
  <c r="T475" i="1" s="1"/>
  <c r="R475" i="1"/>
  <c r="S474" i="1"/>
  <c r="R474" i="1"/>
  <c r="S473" i="1"/>
  <c r="R473" i="1"/>
  <c r="S472" i="1"/>
  <c r="R472" i="1"/>
  <c r="R471" i="1"/>
  <c r="R470" i="1"/>
  <c r="S469" i="1"/>
  <c r="T469" i="1" s="1"/>
  <c r="R469" i="1"/>
  <c r="S468" i="1"/>
  <c r="R468" i="1"/>
  <c r="S467" i="1"/>
  <c r="T467" i="1" s="1"/>
  <c r="R467" i="1"/>
  <c r="S466" i="1"/>
  <c r="R466" i="1"/>
  <c r="S465" i="1"/>
  <c r="R465" i="1"/>
  <c r="S464" i="1"/>
  <c r="R464" i="1"/>
  <c r="S463" i="1"/>
  <c r="T463" i="1" s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T452" i="1" s="1"/>
  <c r="R452" i="1"/>
  <c r="S451" i="1"/>
  <c r="T451" i="1" s="1"/>
  <c r="R451" i="1"/>
  <c r="S450" i="1"/>
  <c r="R450" i="1"/>
  <c r="S449" i="1"/>
  <c r="R449" i="1"/>
  <c r="S448" i="1"/>
  <c r="R448" i="1"/>
  <c r="S447" i="1"/>
  <c r="T447" i="1" s="1"/>
  <c r="R447" i="1"/>
  <c r="S446" i="1"/>
  <c r="R446" i="1"/>
  <c r="S445" i="1"/>
  <c r="R445" i="1"/>
  <c r="S444" i="1"/>
  <c r="R444" i="1"/>
  <c r="S443" i="1"/>
  <c r="T443" i="1" s="1"/>
  <c r="R443" i="1"/>
  <c r="S442" i="1"/>
  <c r="R442" i="1"/>
  <c r="S441" i="1"/>
  <c r="T441" i="1" s="1"/>
  <c r="R441" i="1"/>
  <c r="S440" i="1"/>
  <c r="R440" i="1"/>
  <c r="S439" i="1"/>
  <c r="R439" i="1"/>
  <c r="S438" i="1"/>
  <c r="R438" i="1"/>
  <c r="S437" i="1"/>
  <c r="R437" i="1"/>
  <c r="S436" i="1"/>
  <c r="T436" i="1" s="1"/>
  <c r="R436" i="1"/>
  <c r="S435" i="1"/>
  <c r="T435" i="1" s="1"/>
  <c r="R435" i="1"/>
  <c r="S434" i="1"/>
  <c r="R434" i="1"/>
  <c r="S433" i="1"/>
  <c r="T433" i="1" s="1"/>
  <c r="R433" i="1"/>
  <c r="S432" i="1"/>
  <c r="R432" i="1"/>
  <c r="S431" i="1"/>
  <c r="T431" i="1" s="1"/>
  <c r="R431" i="1"/>
  <c r="S430" i="1"/>
  <c r="R430" i="1"/>
  <c r="S429" i="1"/>
  <c r="R429" i="1"/>
  <c r="S428" i="1"/>
  <c r="R428" i="1"/>
  <c r="S427" i="1"/>
  <c r="T427" i="1" s="1"/>
  <c r="R427" i="1"/>
  <c r="S426" i="1"/>
  <c r="R426" i="1"/>
  <c r="S425" i="1"/>
  <c r="T425" i="1" s="1"/>
  <c r="R425" i="1"/>
  <c r="R424" i="1"/>
  <c r="S423" i="1"/>
  <c r="T423" i="1" s="1"/>
  <c r="R423" i="1"/>
  <c r="S422" i="1"/>
  <c r="R422" i="1"/>
  <c r="S421" i="1"/>
  <c r="R421" i="1"/>
  <c r="S420" i="1"/>
  <c r="R420" i="1"/>
  <c r="S419" i="1"/>
  <c r="R419" i="1"/>
  <c r="S418" i="1"/>
  <c r="T418" i="1" s="1"/>
  <c r="R418" i="1"/>
  <c r="S417" i="1"/>
  <c r="R417" i="1"/>
  <c r="S416" i="1"/>
  <c r="R416" i="1"/>
  <c r="S415" i="1"/>
  <c r="R415" i="1"/>
  <c r="S414" i="1"/>
  <c r="T414" i="1" s="1"/>
  <c r="R414" i="1"/>
  <c r="S413" i="1"/>
  <c r="R413" i="1"/>
  <c r="S412" i="1"/>
  <c r="R412" i="1"/>
  <c r="S411" i="1"/>
  <c r="R411" i="1"/>
  <c r="S410" i="1"/>
  <c r="T410" i="1" s="1"/>
  <c r="R410" i="1"/>
  <c r="S409" i="1"/>
  <c r="R409" i="1"/>
  <c r="S408" i="1"/>
  <c r="R408" i="1"/>
  <c r="S407" i="1"/>
  <c r="T407" i="1" s="1"/>
  <c r="R407" i="1"/>
  <c r="S406" i="1"/>
  <c r="R406" i="1"/>
  <c r="S405" i="1"/>
  <c r="R405" i="1"/>
  <c r="S404" i="1"/>
  <c r="R404" i="1"/>
  <c r="Z403" i="1"/>
  <c r="R403" i="1"/>
  <c r="S402" i="1"/>
  <c r="T402" i="1" s="1"/>
  <c r="R402" i="1"/>
  <c r="S401" i="1"/>
  <c r="R401" i="1"/>
  <c r="S400" i="1"/>
  <c r="T400" i="1" s="1"/>
  <c r="R400" i="1"/>
  <c r="S399" i="1"/>
  <c r="R399" i="1"/>
  <c r="S398" i="1"/>
  <c r="T398" i="1" s="1"/>
  <c r="R398" i="1"/>
  <c r="S397" i="1"/>
  <c r="R397" i="1"/>
  <c r="S396" i="1"/>
  <c r="T396" i="1" s="1"/>
  <c r="R396" i="1"/>
  <c r="S395" i="1"/>
  <c r="T395" i="1" s="1"/>
  <c r="R395" i="1"/>
  <c r="S394" i="1"/>
  <c r="T394" i="1" s="1"/>
  <c r="R394" i="1"/>
  <c r="S393" i="1"/>
  <c r="R393" i="1"/>
  <c r="S392" i="1"/>
  <c r="T392" i="1" s="1"/>
  <c r="R392" i="1"/>
  <c r="S391" i="1"/>
  <c r="T391" i="1" s="1"/>
  <c r="R391" i="1"/>
  <c r="S390" i="1"/>
  <c r="T390" i="1" s="1"/>
  <c r="R390" i="1"/>
  <c r="S389" i="1"/>
  <c r="R389" i="1"/>
  <c r="S388" i="1"/>
  <c r="R388" i="1"/>
  <c r="S387" i="1"/>
  <c r="R387" i="1"/>
  <c r="S386" i="1"/>
  <c r="R386" i="1"/>
  <c r="S385" i="1"/>
  <c r="R385" i="1"/>
  <c r="S384" i="1"/>
  <c r="T384" i="1" s="1"/>
  <c r="R384" i="1"/>
  <c r="S383" i="1"/>
  <c r="T383" i="1" s="1"/>
  <c r="R383" i="1"/>
  <c r="S382" i="1"/>
  <c r="R382" i="1"/>
  <c r="S381" i="1"/>
  <c r="R381" i="1"/>
  <c r="S380" i="1"/>
  <c r="T380" i="1" s="1"/>
  <c r="R380" i="1"/>
  <c r="S379" i="1"/>
  <c r="T379" i="1" s="1"/>
  <c r="R379" i="1"/>
  <c r="S378" i="1"/>
  <c r="R378" i="1"/>
  <c r="S377" i="1"/>
  <c r="R377" i="1"/>
  <c r="S376" i="1"/>
  <c r="T376" i="1" s="1"/>
  <c r="R376" i="1"/>
  <c r="S375" i="1"/>
  <c r="T375" i="1" s="1"/>
  <c r="R375" i="1"/>
  <c r="S374" i="1"/>
  <c r="R374" i="1"/>
  <c r="S373" i="1"/>
  <c r="R373" i="1"/>
  <c r="S372" i="1"/>
  <c r="R372" i="1"/>
  <c r="S371" i="1"/>
  <c r="T371" i="1" s="1"/>
  <c r="R371" i="1"/>
  <c r="S370" i="1"/>
  <c r="R370" i="1"/>
  <c r="S369" i="1"/>
  <c r="R369" i="1"/>
  <c r="S368" i="1"/>
  <c r="R368" i="1"/>
  <c r="S367" i="1"/>
  <c r="T367" i="1" s="1"/>
  <c r="R367" i="1"/>
  <c r="S366" i="1"/>
  <c r="R366" i="1"/>
  <c r="S365" i="1"/>
  <c r="R365" i="1"/>
  <c r="S364" i="1"/>
  <c r="T364" i="1" s="1"/>
  <c r="R364" i="1"/>
  <c r="S363" i="1"/>
  <c r="T363" i="1" s="1"/>
  <c r="R363" i="1"/>
  <c r="S362" i="1"/>
  <c r="R362" i="1"/>
  <c r="Q362" i="1"/>
  <c r="M362" i="1"/>
  <c r="L362" i="1"/>
  <c r="K36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242" i="1"/>
  <c r="Q361" i="1"/>
  <c r="M361" i="1"/>
  <c r="L361" i="1"/>
  <c r="K361" i="1"/>
  <c r="Q360" i="1"/>
  <c r="M360" i="1"/>
  <c r="L360" i="1"/>
  <c r="K360" i="1"/>
  <c r="Q359" i="1"/>
  <c r="M359" i="1"/>
  <c r="L359" i="1"/>
  <c r="K359" i="1"/>
  <c r="Q358" i="1"/>
  <c r="M358" i="1"/>
  <c r="L358" i="1"/>
  <c r="K358" i="1"/>
  <c r="Q357" i="1"/>
  <c r="M357" i="1"/>
  <c r="L357" i="1"/>
  <c r="K357" i="1"/>
  <c r="Q356" i="1"/>
  <c r="M356" i="1"/>
  <c r="L356" i="1"/>
  <c r="K356" i="1"/>
  <c r="Q355" i="1"/>
  <c r="M355" i="1"/>
  <c r="L355" i="1"/>
  <c r="K355" i="1"/>
  <c r="Q354" i="1"/>
  <c r="M354" i="1"/>
  <c r="L354" i="1"/>
  <c r="K354" i="1"/>
  <c r="Q353" i="1"/>
  <c r="M353" i="1"/>
  <c r="L353" i="1"/>
  <c r="K353" i="1"/>
  <c r="Q352" i="1"/>
  <c r="M352" i="1"/>
  <c r="L352" i="1"/>
  <c r="K352" i="1"/>
  <c r="Q351" i="1"/>
  <c r="M351" i="1"/>
  <c r="L351" i="1"/>
  <c r="K351" i="1"/>
  <c r="Q350" i="1"/>
  <c r="M350" i="1"/>
  <c r="L350" i="1"/>
  <c r="K350" i="1"/>
  <c r="Q349" i="1"/>
  <c r="M349" i="1"/>
  <c r="L349" i="1"/>
  <c r="K349" i="1"/>
  <c r="Q348" i="1"/>
  <c r="M348" i="1"/>
  <c r="L348" i="1"/>
  <c r="K348" i="1"/>
  <c r="Q347" i="1"/>
  <c r="M347" i="1"/>
  <c r="L347" i="1"/>
  <c r="K347" i="1"/>
  <c r="Q346" i="1"/>
  <c r="M346" i="1"/>
  <c r="L346" i="1"/>
  <c r="K346" i="1"/>
  <c r="Q345" i="1"/>
  <c r="M345" i="1"/>
  <c r="L345" i="1"/>
  <c r="K345" i="1"/>
  <c r="Q344" i="1"/>
  <c r="M344" i="1"/>
  <c r="L344" i="1"/>
  <c r="K344" i="1"/>
  <c r="Q343" i="1"/>
  <c r="M343" i="1"/>
  <c r="L343" i="1"/>
  <c r="K343" i="1"/>
  <c r="Q342" i="1"/>
  <c r="M342" i="1"/>
  <c r="L342" i="1"/>
  <c r="K342" i="1"/>
  <c r="Q341" i="1"/>
  <c r="M341" i="1"/>
  <c r="L341" i="1"/>
  <c r="K341" i="1"/>
  <c r="Q340" i="1"/>
  <c r="M340" i="1"/>
  <c r="L340" i="1"/>
  <c r="K340" i="1"/>
  <c r="Q339" i="1"/>
  <c r="M339" i="1"/>
  <c r="L339" i="1"/>
  <c r="K339" i="1"/>
  <c r="Q338" i="1"/>
  <c r="M338" i="1"/>
  <c r="L338" i="1"/>
  <c r="K338" i="1"/>
  <c r="Q337" i="1"/>
  <c r="M337" i="1"/>
  <c r="L337" i="1"/>
  <c r="K337" i="1"/>
  <c r="Q336" i="1"/>
  <c r="M336" i="1"/>
  <c r="L336" i="1"/>
  <c r="K336" i="1"/>
  <c r="Q335" i="1"/>
  <c r="M335" i="1"/>
  <c r="L335" i="1"/>
  <c r="K335" i="1"/>
  <c r="Q334" i="1"/>
  <c r="M334" i="1"/>
  <c r="L334" i="1"/>
  <c r="K334" i="1"/>
  <c r="Q333" i="1"/>
  <c r="M333" i="1"/>
  <c r="L333" i="1"/>
  <c r="K333" i="1"/>
  <c r="Q332" i="1"/>
  <c r="M332" i="1"/>
  <c r="L332" i="1"/>
  <c r="K332" i="1"/>
  <c r="Q331" i="1"/>
  <c r="M331" i="1"/>
  <c r="L331" i="1"/>
  <c r="K331" i="1"/>
  <c r="Q330" i="1"/>
  <c r="M330" i="1"/>
  <c r="L330" i="1"/>
  <c r="K330" i="1"/>
  <c r="Q329" i="1"/>
  <c r="M329" i="1"/>
  <c r="L329" i="1"/>
  <c r="K329" i="1"/>
  <c r="Q328" i="1"/>
  <c r="M328" i="1"/>
  <c r="L328" i="1"/>
  <c r="K328" i="1"/>
  <c r="Q327" i="1"/>
  <c r="M327" i="1"/>
  <c r="L327" i="1"/>
  <c r="K327" i="1"/>
  <c r="Q326" i="1"/>
  <c r="M326" i="1"/>
  <c r="L326" i="1"/>
  <c r="K326" i="1"/>
  <c r="Q325" i="1"/>
  <c r="M325" i="1"/>
  <c r="L325" i="1"/>
  <c r="K325" i="1"/>
  <c r="Q324" i="1"/>
  <c r="M324" i="1"/>
  <c r="L324" i="1"/>
  <c r="K324" i="1"/>
  <c r="Q323" i="1"/>
  <c r="M323" i="1"/>
  <c r="L323" i="1"/>
  <c r="K323" i="1"/>
  <c r="Q322" i="1"/>
  <c r="M322" i="1"/>
  <c r="L322" i="1"/>
  <c r="K322" i="1"/>
  <c r="Q321" i="1"/>
  <c r="M321" i="1"/>
  <c r="L321" i="1"/>
  <c r="K321" i="1"/>
  <c r="Q320" i="1"/>
  <c r="M320" i="1"/>
  <c r="L320" i="1"/>
  <c r="K320" i="1"/>
  <c r="Q319" i="1"/>
  <c r="M319" i="1"/>
  <c r="L319" i="1"/>
  <c r="K319" i="1"/>
  <c r="Q318" i="1"/>
  <c r="M318" i="1"/>
  <c r="L318" i="1"/>
  <c r="K318" i="1"/>
  <c r="Q317" i="1"/>
  <c r="M317" i="1"/>
  <c r="L317" i="1"/>
  <c r="K317" i="1"/>
  <c r="Q316" i="1"/>
  <c r="M316" i="1"/>
  <c r="L316" i="1"/>
  <c r="K316" i="1"/>
  <c r="Q315" i="1"/>
  <c r="M315" i="1"/>
  <c r="L315" i="1"/>
  <c r="K315" i="1"/>
  <c r="Q314" i="1"/>
  <c r="M314" i="1"/>
  <c r="L314" i="1"/>
  <c r="K314" i="1"/>
  <c r="Q313" i="1"/>
  <c r="M313" i="1"/>
  <c r="L313" i="1"/>
  <c r="K313" i="1"/>
  <c r="Q312" i="1"/>
  <c r="M312" i="1"/>
  <c r="L312" i="1"/>
  <c r="K312" i="1"/>
  <c r="Q311" i="1"/>
  <c r="M311" i="1"/>
  <c r="L311" i="1"/>
  <c r="K311" i="1"/>
  <c r="Q310" i="1"/>
  <c r="M310" i="1"/>
  <c r="L310" i="1"/>
  <c r="K310" i="1"/>
  <c r="Q309" i="1"/>
  <c r="M309" i="1"/>
  <c r="L309" i="1"/>
  <c r="K309" i="1"/>
  <c r="Q308" i="1"/>
  <c r="M308" i="1"/>
  <c r="L308" i="1"/>
  <c r="K308" i="1"/>
  <c r="Q307" i="1"/>
  <c r="M307" i="1"/>
  <c r="L307" i="1"/>
  <c r="K307" i="1"/>
  <c r="Q306" i="1"/>
  <c r="M306" i="1"/>
  <c r="L306" i="1"/>
  <c r="K306" i="1"/>
  <c r="Q305" i="1"/>
  <c r="M305" i="1"/>
  <c r="L305" i="1"/>
  <c r="K305" i="1"/>
  <c r="Q304" i="1"/>
  <c r="M304" i="1"/>
  <c r="L304" i="1"/>
  <c r="K304" i="1"/>
  <c r="Q303" i="1"/>
  <c r="M303" i="1"/>
  <c r="L303" i="1"/>
  <c r="K303" i="1"/>
  <c r="Q302" i="1"/>
  <c r="M302" i="1"/>
  <c r="L302" i="1"/>
  <c r="K302" i="1"/>
  <c r="Q301" i="1"/>
  <c r="M301" i="1"/>
  <c r="L301" i="1"/>
  <c r="K301" i="1"/>
  <c r="Q300" i="1"/>
  <c r="M300" i="1"/>
  <c r="L300" i="1"/>
  <c r="K300" i="1"/>
  <c r="Q299" i="1"/>
  <c r="M299" i="1"/>
  <c r="L299" i="1"/>
  <c r="K299" i="1"/>
  <c r="Q298" i="1"/>
  <c r="M298" i="1"/>
  <c r="L298" i="1"/>
  <c r="K298" i="1"/>
  <c r="Q297" i="1"/>
  <c r="M297" i="1"/>
  <c r="L297" i="1"/>
  <c r="K297" i="1"/>
  <c r="Q296" i="1"/>
  <c r="M296" i="1"/>
  <c r="L296" i="1"/>
  <c r="K296" i="1"/>
  <c r="Q295" i="1"/>
  <c r="M295" i="1"/>
  <c r="L295" i="1"/>
  <c r="K295" i="1"/>
  <c r="Q294" i="1"/>
  <c r="M294" i="1"/>
  <c r="L294" i="1"/>
  <c r="K294" i="1"/>
  <c r="Q293" i="1"/>
  <c r="M293" i="1"/>
  <c r="L293" i="1"/>
  <c r="K293" i="1"/>
  <c r="Q292" i="1"/>
  <c r="M292" i="1"/>
  <c r="L292" i="1"/>
  <c r="K292" i="1"/>
  <c r="Q291" i="1"/>
  <c r="M291" i="1"/>
  <c r="L291" i="1"/>
  <c r="K291" i="1"/>
  <c r="Q290" i="1"/>
  <c r="M290" i="1"/>
  <c r="L290" i="1"/>
  <c r="K290" i="1"/>
  <c r="Q289" i="1"/>
  <c r="M289" i="1"/>
  <c r="L289" i="1"/>
  <c r="K289" i="1"/>
  <c r="Q288" i="1"/>
  <c r="M288" i="1"/>
  <c r="L288" i="1"/>
  <c r="K288" i="1"/>
  <c r="Q287" i="1"/>
  <c r="M287" i="1"/>
  <c r="L287" i="1"/>
  <c r="K287" i="1"/>
  <c r="Q286" i="1"/>
  <c r="M286" i="1"/>
  <c r="L286" i="1"/>
  <c r="K286" i="1"/>
  <c r="Q285" i="1"/>
  <c r="M285" i="1"/>
  <c r="L285" i="1"/>
  <c r="K285" i="1"/>
  <c r="Q284" i="1"/>
  <c r="M284" i="1"/>
  <c r="L284" i="1"/>
  <c r="K284" i="1"/>
  <c r="Q283" i="1"/>
  <c r="M283" i="1"/>
  <c r="L283" i="1"/>
  <c r="K283" i="1"/>
  <c r="Q282" i="1"/>
  <c r="M282" i="1"/>
  <c r="L282" i="1"/>
  <c r="K282" i="1"/>
  <c r="Q281" i="1"/>
  <c r="M281" i="1"/>
  <c r="L281" i="1"/>
  <c r="K281" i="1"/>
  <c r="Q280" i="1"/>
  <c r="M280" i="1"/>
  <c r="L280" i="1"/>
  <c r="K280" i="1"/>
  <c r="Q279" i="1"/>
  <c r="M279" i="1"/>
  <c r="L279" i="1"/>
  <c r="K279" i="1"/>
  <c r="Q278" i="1"/>
  <c r="M278" i="1"/>
  <c r="L278" i="1"/>
  <c r="K278" i="1"/>
  <c r="Q277" i="1"/>
  <c r="M277" i="1"/>
  <c r="L277" i="1"/>
  <c r="K277" i="1"/>
  <c r="Q276" i="1"/>
  <c r="M276" i="1"/>
  <c r="L276" i="1"/>
  <c r="K276" i="1"/>
  <c r="Q275" i="1"/>
  <c r="M275" i="1"/>
  <c r="L275" i="1"/>
  <c r="K275" i="1"/>
  <c r="Q274" i="1"/>
  <c r="M274" i="1"/>
  <c r="L274" i="1"/>
  <c r="K274" i="1"/>
  <c r="Q273" i="1"/>
  <c r="M273" i="1"/>
  <c r="L273" i="1"/>
  <c r="K273" i="1"/>
  <c r="Q272" i="1"/>
  <c r="M272" i="1"/>
  <c r="L272" i="1"/>
  <c r="K272" i="1"/>
  <c r="Q271" i="1"/>
  <c r="M271" i="1"/>
  <c r="L271" i="1"/>
  <c r="K271" i="1"/>
  <c r="Q270" i="1"/>
  <c r="M270" i="1"/>
  <c r="L270" i="1"/>
  <c r="K270" i="1"/>
  <c r="Q269" i="1"/>
  <c r="M269" i="1"/>
  <c r="L269" i="1"/>
  <c r="K269" i="1"/>
  <c r="Q268" i="1"/>
  <c r="M268" i="1"/>
  <c r="L268" i="1"/>
  <c r="K268" i="1"/>
  <c r="Q267" i="1"/>
  <c r="M267" i="1"/>
  <c r="L267" i="1"/>
  <c r="K267" i="1"/>
  <c r="Q266" i="1"/>
  <c r="M266" i="1"/>
  <c r="L266" i="1"/>
  <c r="K266" i="1"/>
  <c r="Q265" i="1"/>
  <c r="M265" i="1"/>
  <c r="L265" i="1"/>
  <c r="K265" i="1"/>
  <c r="Q264" i="1"/>
  <c r="M264" i="1"/>
  <c r="L264" i="1"/>
  <c r="K264" i="1"/>
  <c r="Q263" i="1"/>
  <c r="M263" i="1"/>
  <c r="L263" i="1"/>
  <c r="K263" i="1"/>
  <c r="Q262" i="1"/>
  <c r="M262" i="1"/>
  <c r="L262" i="1"/>
  <c r="K262" i="1"/>
  <c r="Q261" i="1"/>
  <c r="M261" i="1"/>
  <c r="L261" i="1"/>
  <c r="K261" i="1"/>
  <c r="Q260" i="1"/>
  <c r="M260" i="1"/>
  <c r="L260" i="1"/>
  <c r="K260" i="1"/>
  <c r="Q259" i="1"/>
  <c r="M259" i="1"/>
  <c r="L259" i="1"/>
  <c r="K259" i="1"/>
  <c r="Q258" i="1"/>
  <c r="M258" i="1"/>
  <c r="L258" i="1"/>
  <c r="K258" i="1"/>
  <c r="Q257" i="1"/>
  <c r="M257" i="1"/>
  <c r="L257" i="1"/>
  <c r="K257" i="1"/>
  <c r="Q256" i="1"/>
  <c r="M256" i="1"/>
  <c r="L256" i="1"/>
  <c r="K256" i="1"/>
  <c r="Q255" i="1"/>
  <c r="M255" i="1"/>
  <c r="L255" i="1"/>
  <c r="K255" i="1"/>
  <c r="Q254" i="1"/>
  <c r="M254" i="1"/>
  <c r="L254" i="1"/>
  <c r="K254" i="1"/>
  <c r="Q253" i="1"/>
  <c r="M253" i="1"/>
  <c r="L253" i="1"/>
  <c r="K253" i="1"/>
  <c r="Q252" i="1"/>
  <c r="M252" i="1"/>
  <c r="L252" i="1"/>
  <c r="K252" i="1"/>
  <c r="Q251" i="1"/>
  <c r="M251" i="1"/>
  <c r="L251" i="1"/>
  <c r="K251" i="1"/>
  <c r="Q250" i="1"/>
  <c r="M250" i="1"/>
  <c r="L250" i="1"/>
  <c r="K250" i="1"/>
  <c r="Q249" i="1"/>
  <c r="M249" i="1"/>
  <c r="L249" i="1"/>
  <c r="K249" i="1"/>
  <c r="Q248" i="1"/>
  <c r="M248" i="1"/>
  <c r="L248" i="1"/>
  <c r="K248" i="1"/>
  <c r="Q247" i="1"/>
  <c r="M247" i="1"/>
  <c r="L247" i="1"/>
  <c r="K247" i="1"/>
  <c r="Q246" i="1"/>
  <c r="M246" i="1"/>
  <c r="L246" i="1"/>
  <c r="K246" i="1"/>
  <c r="Q245" i="1"/>
  <c r="M245" i="1"/>
  <c r="L245" i="1"/>
  <c r="K245" i="1"/>
  <c r="Q244" i="1"/>
  <c r="M244" i="1"/>
  <c r="L244" i="1"/>
  <c r="K244" i="1"/>
  <c r="Q243" i="1"/>
  <c r="M243" i="1"/>
  <c r="L243" i="1"/>
  <c r="K243" i="1"/>
  <c r="Q242" i="1"/>
  <c r="M242" i="1"/>
  <c r="L242" i="1"/>
  <c r="K242" i="1"/>
  <c r="S122" i="1"/>
  <c r="T122" i="1" s="1"/>
  <c r="R12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U1207" i="1" l="1"/>
  <c r="N1343" i="1"/>
  <c r="O1343" i="1" s="1"/>
  <c r="N1518" i="1"/>
  <c r="O1518" i="1" s="1"/>
  <c r="N1387" i="1"/>
  <c r="O1387" i="1" s="1"/>
  <c r="U1395" i="1"/>
  <c r="U1076" i="1"/>
  <c r="N1522" i="1"/>
  <c r="O1522" i="1" s="1"/>
  <c r="U1386" i="1"/>
  <c r="U1240" i="1"/>
  <c r="U1245" i="1"/>
  <c r="U475" i="1"/>
  <c r="N879" i="1"/>
  <c r="O879" i="1" s="1"/>
  <c r="N1278" i="1"/>
  <c r="O1278" i="1" s="1"/>
  <c r="U852" i="1"/>
  <c r="N1219" i="1"/>
  <c r="O1219" i="1" s="1"/>
  <c r="N1512" i="1"/>
  <c r="O1512" i="1" s="1"/>
  <c r="N1238" i="1"/>
  <c r="O1238" i="1" s="1"/>
  <c r="N1244" i="1"/>
  <c r="O1244" i="1" s="1"/>
  <c r="N1249" i="1"/>
  <c r="O1249" i="1" s="1"/>
  <c r="N1252" i="1"/>
  <c r="O1252" i="1" s="1"/>
  <c r="U1262" i="1"/>
  <c r="N1265" i="1"/>
  <c r="O1265" i="1" s="1"/>
  <c r="N1412" i="1"/>
  <c r="U849" i="1"/>
  <c r="U1071" i="1"/>
  <c r="U1206" i="1"/>
  <c r="U1318" i="1"/>
  <c r="U1323" i="1"/>
  <c r="N1517" i="1"/>
  <c r="O1517" i="1" s="1"/>
  <c r="U1442" i="1"/>
  <c r="N655" i="1"/>
  <c r="O655" i="1" s="1"/>
  <c r="N691" i="1"/>
  <c r="O691" i="1" s="1"/>
  <c r="U844" i="1"/>
  <c r="U952" i="1"/>
  <c r="U966" i="1"/>
  <c r="U1045" i="1"/>
  <c r="N1205" i="1"/>
  <c r="O1205" i="1" s="1"/>
  <c r="N1396" i="1"/>
  <c r="O1396" i="1" s="1"/>
  <c r="N1507" i="1"/>
  <c r="O1507" i="1" s="1"/>
  <c r="U710" i="1"/>
  <c r="U845" i="1"/>
  <c r="U1275" i="1"/>
  <c r="U1311" i="1"/>
  <c r="N1394" i="1"/>
  <c r="O1394" i="1" s="1"/>
  <c r="U1401" i="1"/>
  <c r="U1521" i="1"/>
  <c r="U1070" i="1"/>
  <c r="N1166" i="1"/>
  <c r="O1166" i="1" s="1"/>
  <c r="N1168" i="1"/>
  <c r="O1168" i="1" s="1"/>
  <c r="U1228" i="1"/>
  <c r="N1233" i="1"/>
  <c r="O1233" i="1" s="1"/>
  <c r="N1243" i="1"/>
  <c r="O1243" i="1" s="1"/>
  <c r="N1274" i="1"/>
  <c r="O1274" i="1" s="1"/>
  <c r="N1285" i="1"/>
  <c r="O1285" i="1" s="1"/>
  <c r="U1306" i="1"/>
  <c r="N1385" i="1"/>
  <c r="O1385" i="1" s="1"/>
  <c r="U1425" i="1"/>
  <c r="U1431" i="1"/>
  <c r="N1437" i="1"/>
  <c r="N1440" i="1"/>
  <c r="N1457" i="1"/>
  <c r="O1457" i="1" s="1"/>
  <c r="U904" i="1"/>
  <c r="U926" i="1"/>
  <c r="U934" i="1"/>
  <c r="U950" i="1"/>
  <c r="N1353" i="1"/>
  <c r="O1353" i="1" s="1"/>
  <c r="N1355" i="1"/>
  <c r="N1382" i="1"/>
  <c r="O1382" i="1" s="1"/>
  <c r="N1388" i="1"/>
  <c r="O1388" i="1" s="1"/>
  <c r="N1395" i="1"/>
  <c r="O1395" i="1" s="1"/>
  <c r="U908" i="1"/>
  <c r="U1210" i="1"/>
  <c r="U1215" i="1"/>
  <c r="U1227" i="1"/>
  <c r="U1261" i="1"/>
  <c r="N1266" i="1"/>
  <c r="O1266" i="1" s="1"/>
  <c r="U1268" i="1"/>
  <c r="N1335" i="1"/>
  <c r="O1335" i="1" s="1"/>
  <c r="U1337" i="1"/>
  <c r="N1369" i="1"/>
  <c r="O1369" i="1" s="1"/>
  <c r="U1400" i="1"/>
  <c r="N1411" i="1"/>
  <c r="O1411" i="1" s="1"/>
  <c r="N1421" i="1"/>
  <c r="N1424" i="1"/>
  <c r="O1424" i="1" s="1"/>
  <c r="N1425" i="1"/>
  <c r="O1425" i="1" s="1"/>
  <c r="N1445" i="1"/>
  <c r="O1445" i="1" s="1"/>
  <c r="U1447" i="1"/>
  <c r="U876" i="1"/>
  <c r="U909" i="1"/>
  <c r="U1009" i="1"/>
  <c r="U1017" i="1"/>
  <c r="U1202" i="1"/>
  <c r="T1206" i="1"/>
  <c r="T1215" i="1"/>
  <c r="N1216" i="1"/>
  <c r="O1216" i="1" s="1"/>
  <c r="N1221" i="1"/>
  <c r="O1221" i="1" s="1"/>
  <c r="T1227" i="1"/>
  <c r="N1230" i="1"/>
  <c r="O1230" i="1" s="1"/>
  <c r="N1277" i="1"/>
  <c r="O1277" i="1" s="1"/>
  <c r="U1288" i="1"/>
  <c r="N1304" i="1"/>
  <c r="O1304" i="1" s="1"/>
  <c r="N1305" i="1"/>
  <c r="O1305" i="1" s="1"/>
  <c r="N1317" i="1"/>
  <c r="O1317" i="1" s="1"/>
  <c r="N1322" i="1"/>
  <c r="O1322" i="1" s="1"/>
  <c r="T1323" i="1"/>
  <c r="N1326" i="1"/>
  <c r="O1326" i="1" s="1"/>
  <c r="U1328" i="1"/>
  <c r="N1333" i="1"/>
  <c r="O1333" i="1" s="1"/>
  <c r="N1336" i="1"/>
  <c r="O1336" i="1" s="1"/>
  <c r="N1337" i="1"/>
  <c r="O1337" i="1" s="1"/>
  <c r="U1345" i="1"/>
  <c r="U1349" i="1"/>
  <c r="U1370" i="1"/>
  <c r="U1387" i="1"/>
  <c r="U1390" i="1"/>
  <c r="N1391" i="1"/>
  <c r="O1391" i="1" s="1"/>
  <c r="U1396" i="1"/>
  <c r="U1405" i="1"/>
  <c r="U1410" i="1"/>
  <c r="N1433" i="1"/>
  <c r="N1434" i="1"/>
  <c r="T1442" i="1"/>
  <c r="U1217" i="1"/>
  <c r="U848" i="1"/>
  <c r="U997" i="1"/>
  <c r="N1105" i="1"/>
  <c r="O1105" i="1" s="1"/>
  <c r="N1117" i="1"/>
  <c r="O1117" i="1" s="1"/>
  <c r="N1119" i="1"/>
  <c r="O1119" i="1" s="1"/>
  <c r="N1121" i="1"/>
  <c r="O1121" i="1" s="1"/>
  <c r="N1211" i="1"/>
  <c r="O1211" i="1" s="1"/>
  <c r="N1214" i="1"/>
  <c r="O1214" i="1" s="1"/>
  <c r="U1220" i="1"/>
  <c r="N1223" i="1"/>
  <c r="O1223" i="1" s="1"/>
  <c r="N1227" i="1"/>
  <c r="O1227" i="1" s="1"/>
  <c r="N1235" i="1"/>
  <c r="O1235" i="1" s="1"/>
  <c r="U1244" i="1"/>
  <c r="T1245" i="1"/>
  <c r="N1250" i="1"/>
  <c r="O1250" i="1" s="1"/>
  <c r="N1261" i="1"/>
  <c r="O1261" i="1" s="1"/>
  <c r="N1290" i="1"/>
  <c r="O1290" i="1" s="1"/>
  <c r="N1400" i="1"/>
  <c r="O1400" i="1" s="1"/>
  <c r="T1431" i="1"/>
  <c r="U1432" i="1"/>
  <c r="N1450" i="1"/>
  <c r="O1450" i="1" s="1"/>
  <c r="N1461" i="1"/>
  <c r="O1461" i="1" s="1"/>
  <c r="N1550" i="1"/>
  <c r="O1550" i="1" s="1"/>
  <c r="U984" i="1"/>
  <c r="N1217" i="1"/>
  <c r="O1217" i="1" s="1"/>
  <c r="N1245" i="1"/>
  <c r="O1245" i="1" s="1"/>
  <c r="N1264" i="1"/>
  <c r="O1264" i="1" s="1"/>
  <c r="U1270" i="1"/>
  <c r="N1276" i="1"/>
  <c r="O1276" i="1" s="1"/>
  <c r="U1284" i="1"/>
  <c r="U1292" i="1"/>
  <c r="U1310" i="1"/>
  <c r="N1312" i="1"/>
  <c r="O1312" i="1" s="1"/>
  <c r="N1313" i="1"/>
  <c r="O1313" i="1" s="1"/>
  <c r="U1334" i="1"/>
  <c r="N1345" i="1"/>
  <c r="O1345" i="1" s="1"/>
  <c r="N1346" i="1"/>
  <c r="O1346" i="1" s="1"/>
  <c r="N1350" i="1"/>
  <c r="O1350" i="1" s="1"/>
  <c r="N1358" i="1"/>
  <c r="U1376" i="1"/>
  <c r="N1378" i="1"/>
  <c r="O1378" i="1" s="1"/>
  <c r="N1379" i="1"/>
  <c r="O1379" i="1" s="1"/>
  <c r="N1381" i="1"/>
  <c r="O1381" i="1" s="1"/>
  <c r="N1384" i="1"/>
  <c r="O1384" i="1" s="1"/>
  <c r="N1407" i="1"/>
  <c r="O1407" i="1" s="1"/>
  <c r="N1408" i="1"/>
  <c r="O1408" i="1" s="1"/>
  <c r="U1426" i="1"/>
  <c r="N1430" i="1"/>
  <c r="O1430" i="1" s="1"/>
  <c r="N1448" i="1"/>
  <c r="O1448" i="1" s="1"/>
  <c r="N1453" i="1"/>
  <c r="O1453" i="1" s="1"/>
  <c r="N1462" i="1"/>
  <c r="O1462" i="1" s="1"/>
  <c r="N1514" i="1"/>
  <c r="O1514" i="1" s="1"/>
  <c r="U711" i="1"/>
  <c r="U1505" i="1"/>
  <c r="U1546" i="1"/>
  <c r="U1552" i="1"/>
  <c r="U1443" i="1"/>
  <c r="U1506" i="1"/>
  <c r="T1032" i="1"/>
  <c r="U1032" i="1"/>
  <c r="T1216" i="1"/>
  <c r="U1216" i="1"/>
  <c r="U1291" i="1"/>
  <c r="T1291" i="1"/>
  <c r="T1406" i="1"/>
  <c r="U1406" i="1"/>
  <c r="U970" i="1"/>
  <c r="U972" i="1"/>
  <c r="U981" i="1"/>
  <c r="U1249" i="1"/>
  <c r="U1267" i="1"/>
  <c r="T1274" i="1"/>
  <c r="U1274" i="1"/>
  <c r="T1281" i="1"/>
  <c r="U1281" i="1"/>
  <c r="U1314" i="1"/>
  <c r="T1314" i="1"/>
  <c r="T1520" i="1"/>
  <c r="U1520" i="1"/>
  <c r="U958" i="1"/>
  <c r="T963" i="1"/>
  <c r="U963" i="1"/>
  <c r="T1079" i="1"/>
  <c r="U1079" i="1"/>
  <c r="T1214" i="1"/>
  <c r="U1214" i="1"/>
  <c r="N851" i="1"/>
  <c r="O851" i="1" s="1"/>
  <c r="N854" i="1"/>
  <c r="O854" i="1" s="1"/>
  <c r="N863" i="1"/>
  <c r="O863" i="1" s="1"/>
  <c r="N899" i="1"/>
  <c r="O899" i="1" s="1"/>
  <c r="N961" i="1"/>
  <c r="O961" i="1" s="1"/>
  <c r="U1021" i="1"/>
  <c r="T1276" i="1"/>
  <c r="U1276" i="1"/>
  <c r="T1315" i="1"/>
  <c r="U1315" i="1"/>
  <c r="U1327" i="1"/>
  <c r="T1327" i="1"/>
  <c r="U1455" i="1"/>
  <c r="T1455" i="1"/>
  <c r="N1155" i="1"/>
  <c r="O1155" i="1" s="1"/>
  <c r="N1163" i="1"/>
  <c r="O1163" i="1" s="1"/>
  <c r="N1165" i="1"/>
  <c r="O1165" i="1" s="1"/>
  <c r="V1285" i="1" s="1"/>
  <c r="W1285" i="1" s="1"/>
  <c r="N1203" i="1"/>
  <c r="O1203" i="1" s="1"/>
  <c r="N1208" i="1"/>
  <c r="O1208" i="1" s="1"/>
  <c r="N1210" i="1"/>
  <c r="O1210" i="1" s="1"/>
  <c r="N1226" i="1"/>
  <c r="O1226" i="1" s="1"/>
  <c r="N1231" i="1"/>
  <c r="O1231" i="1" s="1"/>
  <c r="U1235" i="1"/>
  <c r="N1241" i="1"/>
  <c r="O1241" i="1" s="1"/>
  <c r="N1246" i="1"/>
  <c r="O1246" i="1" s="1"/>
  <c r="N1256" i="1"/>
  <c r="O1256" i="1" s="1"/>
  <c r="N1268" i="1"/>
  <c r="O1268" i="1" s="1"/>
  <c r="U1290" i="1"/>
  <c r="N1294" i="1"/>
  <c r="O1294" i="1" s="1"/>
  <c r="N1296" i="1"/>
  <c r="O1296" i="1" s="1"/>
  <c r="T1296" i="1"/>
  <c r="U1296" i="1"/>
  <c r="N1306" i="1"/>
  <c r="O1306" i="1" s="1"/>
  <c r="N1318" i="1"/>
  <c r="O1318" i="1" s="1"/>
  <c r="U1322" i="1"/>
  <c r="N1339" i="1"/>
  <c r="O1339" i="1" s="1"/>
  <c r="U1340" i="1"/>
  <c r="N1341" i="1"/>
  <c r="O1341" i="1" s="1"/>
  <c r="T1341" i="1"/>
  <c r="U1341" i="1"/>
  <c r="N1356" i="1"/>
  <c r="N1357" i="1"/>
  <c r="N1451" i="1"/>
  <c r="O1451" i="1" s="1"/>
  <c r="N910" i="1"/>
  <c r="O910" i="1" s="1"/>
  <c r="U916" i="1"/>
  <c r="N932" i="1"/>
  <c r="O932" i="1" s="1"/>
  <c r="U932" i="1"/>
  <c r="N936" i="1"/>
  <c r="O936" i="1" s="1"/>
  <c r="N938" i="1"/>
  <c r="O938" i="1" s="1"/>
  <c r="U940" i="1"/>
  <c r="N944" i="1"/>
  <c r="O944" i="1" s="1"/>
  <c r="U944" i="1"/>
  <c r="N946" i="1"/>
  <c r="O946" i="1" s="1"/>
  <c r="N948" i="1"/>
  <c r="O948" i="1" s="1"/>
  <c r="N959" i="1"/>
  <c r="O959" i="1" s="1"/>
  <c r="U993" i="1"/>
  <c r="U1001" i="1"/>
  <c r="U1063" i="1"/>
  <c r="U1067" i="1"/>
  <c r="U1205" i="1"/>
  <c r="N1215" i="1"/>
  <c r="O1215" i="1" s="1"/>
  <c r="V1335" i="1" s="1"/>
  <c r="Y1335" i="1" s="1"/>
  <c r="N1222" i="1"/>
  <c r="O1222" i="1" s="1"/>
  <c r="N1225" i="1"/>
  <c r="O1225" i="1" s="1"/>
  <c r="T1228" i="1"/>
  <c r="N1229" i="1"/>
  <c r="O1229" i="1" s="1"/>
  <c r="U1231" i="1"/>
  <c r="U1233" i="1"/>
  <c r="N1237" i="1"/>
  <c r="O1237" i="1" s="1"/>
  <c r="T1240" i="1"/>
  <c r="N1248" i="1"/>
  <c r="O1248" i="1" s="1"/>
  <c r="T1249" i="1"/>
  <c r="U1252" i="1"/>
  <c r="N1257" i="1"/>
  <c r="O1257" i="1" s="1"/>
  <c r="T1267" i="1"/>
  <c r="N1270" i="1"/>
  <c r="O1270" i="1" s="1"/>
  <c r="N1301" i="1"/>
  <c r="O1301" i="1" s="1"/>
  <c r="N1308" i="1"/>
  <c r="O1308" i="1" s="1"/>
  <c r="N1310" i="1"/>
  <c r="O1310" i="1" s="1"/>
  <c r="V1430" i="1" s="1"/>
  <c r="N1311" i="1"/>
  <c r="O1311" i="1" s="1"/>
  <c r="N1320" i="1"/>
  <c r="O1320" i="1" s="1"/>
  <c r="N1347" i="1"/>
  <c r="O1347" i="1" s="1"/>
  <c r="N1348" i="1"/>
  <c r="O1348" i="1" s="1"/>
  <c r="T1350" i="1"/>
  <c r="U1350" i="1"/>
  <c r="N1368" i="1"/>
  <c r="O1368" i="1" s="1"/>
  <c r="N1376" i="1"/>
  <c r="O1376" i="1" s="1"/>
  <c r="V1376" i="1" s="1"/>
  <c r="W1376" i="1" s="1"/>
  <c r="U1398" i="1"/>
  <c r="T1398" i="1"/>
  <c r="N1438" i="1"/>
  <c r="U1448" i="1"/>
  <c r="U1518" i="1"/>
  <c r="T1518" i="1"/>
  <c r="U1550" i="1"/>
  <c r="N906" i="1"/>
  <c r="O906" i="1" s="1"/>
  <c r="N968" i="1"/>
  <c r="O968" i="1" s="1"/>
  <c r="N970" i="1"/>
  <c r="O970" i="1" s="1"/>
  <c r="N972" i="1"/>
  <c r="O972" i="1" s="1"/>
  <c r="N974" i="1"/>
  <c r="O974" i="1" s="1"/>
  <c r="N976" i="1"/>
  <c r="O976" i="1" s="1"/>
  <c r="N978" i="1"/>
  <c r="O978" i="1" s="1"/>
  <c r="N980" i="1"/>
  <c r="O980" i="1" s="1"/>
  <c r="U973" i="1"/>
  <c r="U986" i="1"/>
  <c r="U1035" i="1"/>
  <c r="U1068" i="1"/>
  <c r="N1123" i="1"/>
  <c r="O1123" i="1" s="1"/>
  <c r="T1205" i="1"/>
  <c r="U1211" i="1"/>
  <c r="N1213" i="1"/>
  <c r="O1213" i="1" s="1"/>
  <c r="U1219" i="1"/>
  <c r="N1228" i="1"/>
  <c r="O1228" i="1" s="1"/>
  <c r="U1248" i="1"/>
  <c r="U1250" i="1"/>
  <c r="U1253" i="1"/>
  <c r="N1254" i="1"/>
  <c r="O1254" i="1" s="1"/>
  <c r="U1257" i="1"/>
  <c r="N1258" i="1"/>
  <c r="O1258" i="1" s="1"/>
  <c r="N1272" i="1"/>
  <c r="O1272" i="1" s="1"/>
  <c r="N1281" i="1"/>
  <c r="O1281" i="1" s="1"/>
  <c r="N1282" i="1"/>
  <c r="O1282" i="1" s="1"/>
  <c r="N1284" i="1"/>
  <c r="O1284" i="1" s="1"/>
  <c r="U1285" i="1"/>
  <c r="T1288" i="1"/>
  <c r="T1306" i="1"/>
  <c r="T1318" i="1"/>
  <c r="N1325" i="1"/>
  <c r="O1325" i="1" s="1"/>
  <c r="N1327" i="1"/>
  <c r="O1327" i="1" s="1"/>
  <c r="N1330" i="1"/>
  <c r="O1330" i="1" s="1"/>
  <c r="N1331" i="1"/>
  <c r="O1331" i="1" s="1"/>
  <c r="U1333" i="1"/>
  <c r="U1335" i="1"/>
  <c r="U1346" i="1"/>
  <c r="T1349" i="1"/>
  <c r="N1364" i="1"/>
  <c r="O1364" i="1" s="1"/>
  <c r="U1404" i="1"/>
  <c r="T1404" i="1"/>
  <c r="N1443" i="1"/>
  <c r="O1443" i="1" s="1"/>
  <c r="N1446" i="1"/>
  <c r="O1446" i="1" s="1"/>
  <c r="T1447" i="1"/>
  <c r="U1456" i="1"/>
  <c r="U1461" i="1"/>
  <c r="T1461" i="1"/>
  <c r="U1511" i="1"/>
  <c r="T1515" i="1"/>
  <c r="U1515" i="1"/>
  <c r="N1544" i="1"/>
  <c r="O1544" i="1" s="1"/>
  <c r="N1442" i="1"/>
  <c r="N1410" i="1"/>
  <c r="O1410" i="1" s="1"/>
  <c r="N1414" i="1"/>
  <c r="N1431" i="1"/>
  <c r="O1431" i="1" s="1"/>
  <c r="U1446" i="1"/>
  <c r="U1451" i="1"/>
  <c r="N1459" i="1"/>
  <c r="O1459" i="1" s="1"/>
  <c r="N1508" i="1"/>
  <c r="O1508" i="1" s="1"/>
  <c r="U1514" i="1"/>
  <c r="N1552" i="1"/>
  <c r="O1552" i="1" s="1"/>
  <c r="U1271" i="1"/>
  <c r="N1275" i="1"/>
  <c r="O1275" i="1" s="1"/>
  <c r="U1278" i="1"/>
  <c r="N1280" i="1"/>
  <c r="O1280" i="1" s="1"/>
  <c r="N1286" i="1"/>
  <c r="O1286" i="1" s="1"/>
  <c r="N1287" i="1"/>
  <c r="O1287" i="1" s="1"/>
  <c r="N1291" i="1"/>
  <c r="O1291" i="1" s="1"/>
  <c r="U1312" i="1"/>
  <c r="N1314" i="1"/>
  <c r="O1314" i="1" s="1"/>
  <c r="U1325" i="1"/>
  <c r="U1326" i="1"/>
  <c r="N1334" i="1"/>
  <c r="O1334" i="1" s="1"/>
  <c r="N1340" i="1"/>
  <c r="O1340" i="1" s="1"/>
  <c r="N1342" i="1"/>
  <c r="O1342" i="1" s="1"/>
  <c r="U1347" i="1"/>
  <c r="N1349" i="1"/>
  <c r="O1349" i="1" s="1"/>
  <c r="N1351" i="1"/>
  <c r="O1351" i="1" s="1"/>
  <c r="N1360" i="1"/>
  <c r="N1361" i="1"/>
  <c r="N1363" i="1"/>
  <c r="U1365" i="1"/>
  <c r="N1366" i="1"/>
  <c r="O1366" i="1" s="1"/>
  <c r="N1372" i="1"/>
  <c r="O1372" i="1" s="1"/>
  <c r="N1373" i="1"/>
  <c r="O1373" i="1" s="1"/>
  <c r="N1374" i="1"/>
  <c r="O1374" i="1" s="1"/>
  <c r="N1377" i="1"/>
  <c r="O1377" i="1" s="1"/>
  <c r="U1385" i="1"/>
  <c r="U1388" i="1"/>
  <c r="N1397" i="1"/>
  <c r="O1397" i="1" s="1"/>
  <c r="N1398" i="1"/>
  <c r="O1398" i="1" s="1"/>
  <c r="N1401" i="1"/>
  <c r="O1401" i="1" s="1"/>
  <c r="N1402" i="1"/>
  <c r="O1402" i="1" s="1"/>
  <c r="N1404" i="1"/>
  <c r="O1404" i="1" s="1"/>
  <c r="N1416" i="1"/>
  <c r="N1426" i="1"/>
  <c r="O1426" i="1" s="1"/>
  <c r="N1428" i="1"/>
  <c r="O1428" i="1" s="1"/>
  <c r="N1432" i="1"/>
  <c r="O1432" i="1" s="1"/>
  <c r="N1435" i="1"/>
  <c r="U1445" i="1"/>
  <c r="N1447" i="1"/>
  <c r="O1447" i="1" s="1"/>
  <c r="U1450" i="1"/>
  <c r="N1454" i="1"/>
  <c r="O1454" i="1" s="1"/>
  <c r="N1455" i="1"/>
  <c r="O1455" i="1" s="1"/>
  <c r="N1456" i="1"/>
  <c r="O1456" i="1" s="1"/>
  <c r="N1460" i="1"/>
  <c r="O1460" i="1" s="1"/>
  <c r="V1460" i="1" s="1"/>
  <c r="X1460" i="1" s="1"/>
  <c r="U1508" i="1"/>
  <c r="U1510" i="1"/>
  <c r="T1514" i="1"/>
  <c r="U1516" i="1"/>
  <c r="N1548" i="1"/>
  <c r="O1548" i="1" s="1"/>
  <c r="T1456" i="1"/>
  <c r="U1460" i="1"/>
  <c r="U1462" i="1"/>
  <c r="T1446" i="1"/>
  <c r="T1451" i="1"/>
  <c r="U1457" i="1"/>
  <c r="U1459" i="1"/>
  <c r="U1512" i="1"/>
  <c r="T1512" i="1"/>
  <c r="T1445" i="1"/>
  <c r="T1450" i="1"/>
  <c r="U1453" i="1"/>
  <c r="U1454" i="1"/>
  <c r="T1459" i="1"/>
  <c r="T1454" i="1"/>
  <c r="U1522" i="1"/>
  <c r="T1522" i="1"/>
  <c r="N1506" i="1"/>
  <c r="O1506" i="1" s="1"/>
  <c r="N1510" i="1"/>
  <c r="O1510" i="1" s="1"/>
  <c r="N1516" i="1"/>
  <c r="O1516" i="1" s="1"/>
  <c r="N1520" i="1"/>
  <c r="O1520" i="1" s="1"/>
  <c r="U1548" i="1"/>
  <c r="U1507" i="1"/>
  <c r="T1507" i="1"/>
  <c r="U1517" i="1"/>
  <c r="T1517" i="1"/>
  <c r="N1505" i="1"/>
  <c r="O1505" i="1" s="1"/>
  <c r="N1511" i="1"/>
  <c r="O1511" i="1" s="1"/>
  <c r="N1515" i="1"/>
  <c r="O1515" i="1" s="1"/>
  <c r="N1521" i="1"/>
  <c r="O1521" i="1" s="1"/>
  <c r="U1544" i="1"/>
  <c r="T1544" i="1"/>
  <c r="N1546" i="1"/>
  <c r="O1546" i="1" s="1"/>
  <c r="T1550" i="1"/>
  <c r="T1548" i="1"/>
  <c r="T1322" i="1"/>
  <c r="N1328" i="1"/>
  <c r="O1328" i="1" s="1"/>
  <c r="U1330" i="1"/>
  <c r="U1331" i="1"/>
  <c r="U1336" i="1"/>
  <c r="U1339" i="1"/>
  <c r="T1339" i="1"/>
  <c r="U1348" i="1"/>
  <c r="T1348" i="1"/>
  <c r="U1402" i="1"/>
  <c r="T1402" i="1"/>
  <c r="N1323" i="1"/>
  <c r="O1323" i="1" s="1"/>
  <c r="U1342" i="1"/>
  <c r="U1351" i="1"/>
  <c r="U1424" i="1"/>
  <c r="T1424" i="1"/>
  <c r="T1326" i="1"/>
  <c r="U1343" i="1"/>
  <c r="T1343" i="1"/>
  <c r="U1353" i="1"/>
  <c r="T1353" i="1"/>
  <c r="U1364" i="1"/>
  <c r="T1364" i="1"/>
  <c r="U1369" i="1"/>
  <c r="T1369" i="1"/>
  <c r="U1394" i="1"/>
  <c r="T1394" i="1"/>
  <c r="T1336" i="1"/>
  <c r="T1342" i="1"/>
  <c r="T1347" i="1"/>
  <c r="T1351" i="1"/>
  <c r="N1370" i="1"/>
  <c r="O1370" i="1" s="1"/>
  <c r="U1372" i="1"/>
  <c r="U1373" i="1"/>
  <c r="T1385" i="1"/>
  <c r="T1387" i="1"/>
  <c r="T1388" i="1"/>
  <c r="T1391" i="1"/>
  <c r="U1391" i="1"/>
  <c r="N1392" i="1"/>
  <c r="O1392" i="1" s="1"/>
  <c r="U1397" i="1"/>
  <c r="T1397" i="1"/>
  <c r="N1365" i="1"/>
  <c r="O1365" i="1" s="1"/>
  <c r="U1366" i="1"/>
  <c r="U1368" i="1"/>
  <c r="T1373" i="1"/>
  <c r="N1386" i="1"/>
  <c r="O1386" i="1" s="1"/>
  <c r="U1408" i="1"/>
  <c r="T1408" i="1"/>
  <c r="U1411" i="1"/>
  <c r="U1428" i="1"/>
  <c r="U1430" i="1"/>
  <c r="T1430" i="1"/>
  <c r="N1390" i="1"/>
  <c r="O1390" i="1" s="1"/>
  <c r="U1392" i="1"/>
  <c r="N1405" i="1"/>
  <c r="O1405" i="1" s="1"/>
  <c r="N1406" i="1"/>
  <c r="O1406" i="1" s="1"/>
  <c r="T1411" i="1"/>
  <c r="T1428" i="1"/>
  <c r="N1202" i="1"/>
  <c r="O1202" i="1" s="1"/>
  <c r="U1203" i="1"/>
  <c r="T1272" i="1"/>
  <c r="U1272" i="1"/>
  <c r="U1208" i="1"/>
  <c r="T1208" i="1"/>
  <c r="U1223" i="1"/>
  <c r="T1223" i="1"/>
  <c r="T1246" i="1"/>
  <c r="U1246" i="1"/>
  <c r="T1229" i="1"/>
  <c r="U1229" i="1"/>
  <c r="N1206" i="1"/>
  <c r="O1206" i="1" s="1"/>
  <c r="N1207" i="1"/>
  <c r="O1207" i="1" s="1"/>
  <c r="U1213" i="1"/>
  <c r="U1230" i="1"/>
  <c r="U1277" i="1"/>
  <c r="T1277" i="1"/>
  <c r="T1213" i="1"/>
  <c r="T1219" i="1"/>
  <c r="U1225" i="1"/>
  <c r="U1226" i="1"/>
  <c r="T1230" i="1"/>
  <c r="T1235" i="1"/>
  <c r="N1240" i="1"/>
  <c r="O1240" i="1" s="1"/>
  <c r="U1241" i="1"/>
  <c r="U1243" i="1"/>
  <c r="T1252" i="1"/>
  <c r="U1256" i="1"/>
  <c r="N1259" i="1"/>
  <c r="O1259" i="1" s="1"/>
  <c r="U1266" i="1"/>
  <c r="T1266" i="1"/>
  <c r="N1220" i="1"/>
  <c r="O1220" i="1" s="1"/>
  <c r="U1221" i="1"/>
  <c r="U1222" i="1"/>
  <c r="T1226" i="1"/>
  <c r="N1236" i="1"/>
  <c r="U1237" i="1"/>
  <c r="U1238" i="1"/>
  <c r="T1243" i="1"/>
  <c r="N1253" i="1"/>
  <c r="O1253" i="1" s="1"/>
  <c r="U1254" i="1"/>
  <c r="U1258" i="1"/>
  <c r="U1259" i="1"/>
  <c r="N1271" i="1"/>
  <c r="O1271" i="1" s="1"/>
  <c r="N1267" i="1"/>
  <c r="O1267" i="1" s="1"/>
  <c r="U1282" i="1"/>
  <c r="T1282" i="1"/>
  <c r="N1288" i="1"/>
  <c r="O1288" i="1" s="1"/>
  <c r="V1288" i="1" s="1"/>
  <c r="U1301" i="1"/>
  <c r="T1301" i="1"/>
  <c r="U1305" i="1"/>
  <c r="T1305" i="1"/>
  <c r="N1262" i="1"/>
  <c r="O1262" i="1" s="1"/>
  <c r="U1264" i="1"/>
  <c r="U1265" i="1"/>
  <c r="U1280" i="1"/>
  <c r="U1286" i="1"/>
  <c r="U1287" i="1"/>
  <c r="U1317" i="1"/>
  <c r="T1317" i="1"/>
  <c r="U1308" i="1"/>
  <c r="U1313" i="1"/>
  <c r="T1313" i="1"/>
  <c r="N1315" i="1"/>
  <c r="O1315" i="1" s="1"/>
  <c r="U1320" i="1"/>
  <c r="N1292" i="1"/>
  <c r="O1292" i="1" s="1"/>
  <c r="U1294" i="1"/>
  <c r="U1304" i="1"/>
  <c r="T1304" i="1"/>
  <c r="T1308" i="1"/>
  <c r="T1312" i="1"/>
  <c r="T1320" i="1"/>
  <c r="N893" i="1"/>
  <c r="O893" i="1" s="1"/>
  <c r="N918" i="1"/>
  <c r="O918" i="1" s="1"/>
  <c r="U961" i="1"/>
  <c r="T958" i="1"/>
  <c r="N962" i="1"/>
  <c r="O962" i="1" s="1"/>
  <c r="N963" i="1"/>
  <c r="O963" i="1" s="1"/>
  <c r="N965" i="1"/>
  <c r="O965" i="1" s="1"/>
  <c r="N846" i="1"/>
  <c r="O846" i="1" s="1"/>
  <c r="N894" i="1"/>
  <c r="O894" i="1" s="1"/>
  <c r="N915" i="1"/>
  <c r="O915" i="1" s="1"/>
  <c r="U962" i="1"/>
  <c r="U967" i="1"/>
  <c r="U982" i="1"/>
  <c r="U989" i="1"/>
  <c r="U1004" i="1"/>
  <c r="U1008" i="1"/>
  <c r="U1016" i="1"/>
  <c r="U1036" i="1"/>
  <c r="U1044" i="1"/>
  <c r="U1053" i="1"/>
  <c r="U1057" i="1"/>
  <c r="U1064" i="1"/>
  <c r="T1067" i="1"/>
  <c r="N1133" i="1"/>
  <c r="O1133" i="1" s="1"/>
  <c r="N1135" i="1"/>
  <c r="O1135" i="1" s="1"/>
  <c r="N1181" i="1"/>
  <c r="O1181" i="1" s="1"/>
  <c r="U885" i="1"/>
  <c r="U877" i="1"/>
  <c r="U861" i="1"/>
  <c r="T981" i="1"/>
  <c r="U1005" i="1"/>
  <c r="U1013" i="1"/>
  <c r="T1016" i="1"/>
  <c r="U1028" i="1"/>
  <c r="T1044" i="1"/>
  <c r="U1052" i="1"/>
  <c r="T1053" i="1"/>
  <c r="T1063" i="1"/>
  <c r="T1064" i="1"/>
  <c r="U1072" i="1"/>
  <c r="U1080" i="1"/>
  <c r="N1090" i="1"/>
  <c r="O1090" i="1" s="1"/>
  <c r="N1092" i="1"/>
  <c r="O1092" i="1" s="1"/>
  <c r="N1132" i="1"/>
  <c r="O1132" i="1" s="1"/>
  <c r="N1146" i="1"/>
  <c r="O1146" i="1" s="1"/>
  <c r="N1176" i="1"/>
  <c r="O1176" i="1" s="1"/>
  <c r="N1178" i="1"/>
  <c r="O1178" i="1" s="1"/>
  <c r="N1191" i="1"/>
  <c r="O1191" i="1" s="1"/>
  <c r="N1193" i="1"/>
  <c r="O1193" i="1" s="1"/>
  <c r="N1195" i="1"/>
  <c r="O1195" i="1" s="1"/>
  <c r="N868" i="1"/>
  <c r="O868" i="1" s="1"/>
  <c r="N884" i="1"/>
  <c r="O884" i="1" s="1"/>
  <c r="N896" i="1"/>
  <c r="O896" i="1" s="1"/>
  <c r="U907" i="1"/>
  <c r="N927" i="1"/>
  <c r="O927" i="1" s="1"/>
  <c r="N945" i="1"/>
  <c r="O945" i="1" s="1"/>
  <c r="U880" i="1"/>
  <c r="U872" i="1"/>
  <c r="N983" i="1"/>
  <c r="O983" i="1" s="1"/>
  <c r="N985" i="1"/>
  <c r="O985" i="1" s="1"/>
  <c r="N987" i="1"/>
  <c r="O987" i="1" s="1"/>
  <c r="N989" i="1"/>
  <c r="O989" i="1" s="1"/>
  <c r="N991" i="1"/>
  <c r="O991" i="1" s="1"/>
  <c r="N993" i="1"/>
  <c r="O993" i="1" s="1"/>
  <c r="N995" i="1"/>
  <c r="O995" i="1" s="1"/>
  <c r="N997" i="1"/>
  <c r="O997" i="1" s="1"/>
  <c r="N999" i="1"/>
  <c r="O999" i="1" s="1"/>
  <c r="N1001" i="1"/>
  <c r="O1001" i="1" s="1"/>
  <c r="N1057" i="1"/>
  <c r="O1057" i="1" s="1"/>
  <c r="N1061" i="1"/>
  <c r="O1061" i="1" s="1"/>
  <c r="N1063" i="1"/>
  <c r="O1063" i="1" s="1"/>
  <c r="N1065" i="1"/>
  <c r="O1065" i="1" s="1"/>
  <c r="V1065" i="1" s="1"/>
  <c r="N1067" i="1"/>
  <c r="O1067" i="1" s="1"/>
  <c r="N1069" i="1"/>
  <c r="O1069" i="1" s="1"/>
  <c r="N1071" i="1"/>
  <c r="O1071" i="1" s="1"/>
  <c r="N1073" i="1"/>
  <c r="O1073" i="1" s="1"/>
  <c r="N1075" i="1"/>
  <c r="O1075" i="1" s="1"/>
  <c r="N1077" i="1"/>
  <c r="O1077" i="1" s="1"/>
  <c r="N1079" i="1"/>
  <c r="O1079" i="1" s="1"/>
  <c r="N1081" i="1"/>
  <c r="O1081" i="1" s="1"/>
  <c r="U975" i="1"/>
  <c r="U983" i="1"/>
  <c r="U1031" i="1"/>
  <c r="U1041" i="1"/>
  <c r="T1052" i="1"/>
  <c r="U1056" i="1"/>
  <c r="T1072" i="1"/>
  <c r="T1080" i="1"/>
  <c r="N1085" i="1"/>
  <c r="O1085" i="1" s="1"/>
  <c r="N1089" i="1"/>
  <c r="O1089" i="1" s="1"/>
  <c r="N1106" i="1"/>
  <c r="O1106" i="1" s="1"/>
  <c r="N1108" i="1"/>
  <c r="O1108" i="1" s="1"/>
  <c r="N1140" i="1"/>
  <c r="O1140" i="1" s="1"/>
  <c r="N1142" i="1"/>
  <c r="O1142" i="1" s="1"/>
  <c r="N1145" i="1"/>
  <c r="O1145" i="1" s="1"/>
  <c r="N1156" i="1"/>
  <c r="O1156" i="1" s="1"/>
  <c r="N1186" i="1"/>
  <c r="O1186" i="1" s="1"/>
  <c r="N1188" i="1"/>
  <c r="O1188" i="1" s="1"/>
  <c r="N1190" i="1"/>
  <c r="O1190" i="1" s="1"/>
  <c r="U869" i="1"/>
  <c r="T1003" i="1"/>
  <c r="U1003" i="1"/>
  <c r="T1011" i="1"/>
  <c r="U1011" i="1"/>
  <c r="N737" i="1"/>
  <c r="O737" i="1" s="1"/>
  <c r="N739" i="1"/>
  <c r="O739" i="1" s="1"/>
  <c r="N777" i="1"/>
  <c r="O777" i="1" s="1"/>
  <c r="N779" i="1"/>
  <c r="O779" i="1" s="1"/>
  <c r="V899" i="1" s="1"/>
  <c r="Y899" i="1" s="1"/>
  <c r="N862" i="1"/>
  <c r="O862" i="1" s="1"/>
  <c r="N928" i="1"/>
  <c r="O928" i="1" s="1"/>
  <c r="N931" i="1"/>
  <c r="O931" i="1" s="1"/>
  <c r="N943" i="1"/>
  <c r="O943" i="1" s="1"/>
  <c r="U896" i="1"/>
  <c r="U956" i="1"/>
  <c r="T1019" i="1"/>
  <c r="U1019" i="1"/>
  <c r="T1047" i="1"/>
  <c r="U1047" i="1"/>
  <c r="U1075" i="1"/>
  <c r="T1075" i="1"/>
  <c r="N852" i="1"/>
  <c r="O852" i="1" s="1"/>
  <c r="N857" i="1"/>
  <c r="N866" i="1"/>
  <c r="O866" i="1" s="1"/>
  <c r="N878" i="1"/>
  <c r="O878" i="1" s="1"/>
  <c r="T885" i="1"/>
  <c r="N909" i="1"/>
  <c r="O909" i="1" s="1"/>
  <c r="N919" i="1"/>
  <c r="O919" i="1" s="1"/>
  <c r="N923" i="1"/>
  <c r="O923" i="1" s="1"/>
  <c r="N952" i="1"/>
  <c r="O952" i="1" s="1"/>
  <c r="N954" i="1"/>
  <c r="O954" i="1" s="1"/>
  <c r="N956" i="1"/>
  <c r="O956" i="1" s="1"/>
  <c r="T961" i="1"/>
  <c r="U942" i="1"/>
  <c r="U918" i="1"/>
  <c r="N966" i="1"/>
  <c r="O966" i="1" s="1"/>
  <c r="N1003" i="1"/>
  <c r="O1003" i="1" s="1"/>
  <c r="N1005" i="1"/>
  <c r="O1005" i="1" s="1"/>
  <c r="N1007" i="1"/>
  <c r="O1007" i="1" s="1"/>
  <c r="T972" i="1"/>
  <c r="U985" i="1"/>
  <c r="T985" i="1"/>
  <c r="U994" i="1"/>
  <c r="T1008" i="1"/>
  <c r="T1043" i="1"/>
  <c r="U1043" i="1"/>
  <c r="N726" i="1"/>
  <c r="O726" i="1" s="1"/>
  <c r="N727" i="1"/>
  <c r="O727" i="1" s="1"/>
  <c r="N728" i="1"/>
  <c r="O728" i="1" s="1"/>
  <c r="N762" i="1"/>
  <c r="O762" i="1" s="1"/>
  <c r="N764" i="1"/>
  <c r="O764" i="1" s="1"/>
  <c r="N766" i="1"/>
  <c r="O766" i="1" s="1"/>
  <c r="N808" i="1"/>
  <c r="O808" i="1" s="1"/>
  <c r="N810" i="1"/>
  <c r="O810" i="1" s="1"/>
  <c r="N840" i="1"/>
  <c r="O840" i="1" s="1"/>
  <c r="N843" i="1"/>
  <c r="O843" i="1" s="1"/>
  <c r="N844" i="1"/>
  <c r="O844" i="1" s="1"/>
  <c r="N847" i="1"/>
  <c r="O847" i="1" s="1"/>
  <c r="N864" i="1"/>
  <c r="O864" i="1" s="1"/>
  <c r="U864" i="1"/>
  <c r="N870" i="1"/>
  <c r="O870" i="1" s="1"/>
  <c r="N875" i="1"/>
  <c r="O875" i="1" s="1"/>
  <c r="N876" i="1"/>
  <c r="O876" i="1" s="1"/>
  <c r="N887" i="1"/>
  <c r="O887" i="1" s="1"/>
  <c r="N889" i="1"/>
  <c r="O889" i="1" s="1"/>
  <c r="U892" i="1"/>
  <c r="N895" i="1"/>
  <c r="O895" i="1" s="1"/>
  <c r="N900" i="1"/>
  <c r="O900" i="1" s="1"/>
  <c r="N907" i="1"/>
  <c r="O907" i="1" s="1"/>
  <c r="N947" i="1"/>
  <c r="O947" i="1" s="1"/>
  <c r="N951" i="1"/>
  <c r="O951" i="1" s="1"/>
  <c r="U959" i="1"/>
  <c r="U957" i="1"/>
  <c r="U955" i="1"/>
  <c r="U948" i="1"/>
  <c r="U924" i="1"/>
  <c r="N967" i="1"/>
  <c r="O967" i="1" s="1"/>
  <c r="N969" i="1"/>
  <c r="O969" i="1" s="1"/>
  <c r="N971" i="1"/>
  <c r="O971" i="1" s="1"/>
  <c r="N973" i="1"/>
  <c r="O973" i="1" s="1"/>
  <c r="N975" i="1"/>
  <c r="O975" i="1" s="1"/>
  <c r="N977" i="1"/>
  <c r="O977" i="1" s="1"/>
  <c r="N979" i="1"/>
  <c r="O979" i="1" s="1"/>
  <c r="N981" i="1"/>
  <c r="O981" i="1" s="1"/>
  <c r="N964" i="1"/>
  <c r="O964" i="1" s="1"/>
  <c r="U964" i="1"/>
  <c r="T964" i="1"/>
  <c r="U971" i="1"/>
  <c r="T980" i="1"/>
  <c r="U980" i="1"/>
  <c r="U1040" i="1"/>
  <c r="T1040" i="1"/>
  <c r="U978" i="1"/>
  <c r="U1048" i="1"/>
  <c r="T1048" i="1"/>
  <c r="N982" i="1"/>
  <c r="O982" i="1" s="1"/>
  <c r="N984" i="1"/>
  <c r="O984" i="1" s="1"/>
  <c r="N986" i="1"/>
  <c r="O986" i="1" s="1"/>
  <c r="N988" i="1"/>
  <c r="O988" i="1" s="1"/>
  <c r="N990" i="1"/>
  <c r="O990" i="1" s="1"/>
  <c r="N992" i="1"/>
  <c r="O992" i="1" s="1"/>
  <c r="N994" i="1"/>
  <c r="O994" i="1" s="1"/>
  <c r="N996" i="1"/>
  <c r="O996" i="1" s="1"/>
  <c r="N998" i="1"/>
  <c r="O998" i="1" s="1"/>
  <c r="N1000" i="1"/>
  <c r="O1000" i="1" s="1"/>
  <c r="N1004" i="1"/>
  <c r="O1004" i="1" s="1"/>
  <c r="N1006" i="1"/>
  <c r="O1006" i="1" s="1"/>
  <c r="N1008" i="1"/>
  <c r="O1008" i="1" s="1"/>
  <c r="N1010" i="1"/>
  <c r="O1010" i="1" s="1"/>
  <c r="N1012" i="1"/>
  <c r="O1012" i="1" s="1"/>
  <c r="N1014" i="1"/>
  <c r="O1014" i="1" s="1"/>
  <c r="N1016" i="1"/>
  <c r="O1016" i="1" s="1"/>
  <c r="N1018" i="1"/>
  <c r="O1018" i="1" s="1"/>
  <c r="N1020" i="1"/>
  <c r="O1020" i="1" s="1"/>
  <c r="N1022" i="1"/>
  <c r="O1022" i="1" s="1"/>
  <c r="N1024" i="1"/>
  <c r="O1024" i="1" s="1"/>
  <c r="N1026" i="1"/>
  <c r="O1026" i="1" s="1"/>
  <c r="N1028" i="1"/>
  <c r="O1028" i="1" s="1"/>
  <c r="N1030" i="1"/>
  <c r="O1030" i="1" s="1"/>
  <c r="N1032" i="1"/>
  <c r="O1032" i="1" s="1"/>
  <c r="N1034" i="1"/>
  <c r="O1034" i="1" s="1"/>
  <c r="N1036" i="1"/>
  <c r="O1036" i="1" s="1"/>
  <c r="N1038" i="1"/>
  <c r="O1038" i="1" s="1"/>
  <c r="V1038" i="1" s="1"/>
  <c r="W1038" i="1" s="1"/>
  <c r="N1040" i="1"/>
  <c r="O1040" i="1" s="1"/>
  <c r="N1042" i="1"/>
  <c r="O1042" i="1" s="1"/>
  <c r="N1044" i="1"/>
  <c r="O1044" i="1" s="1"/>
  <c r="N1046" i="1"/>
  <c r="O1046" i="1" s="1"/>
  <c r="N1048" i="1"/>
  <c r="O1048" i="1" s="1"/>
  <c r="N1050" i="1"/>
  <c r="O1050" i="1" s="1"/>
  <c r="N1052" i="1"/>
  <c r="O1052" i="1" s="1"/>
  <c r="N1054" i="1"/>
  <c r="O1054" i="1" s="1"/>
  <c r="N1056" i="1"/>
  <c r="O1056" i="1" s="1"/>
  <c r="N1058" i="1"/>
  <c r="O1058" i="1" s="1"/>
  <c r="N1062" i="1"/>
  <c r="O1062" i="1" s="1"/>
  <c r="N1064" i="1"/>
  <c r="O1064" i="1" s="1"/>
  <c r="N1066" i="1"/>
  <c r="O1066" i="1" s="1"/>
  <c r="N1068" i="1"/>
  <c r="O1068" i="1" s="1"/>
  <c r="N1070" i="1"/>
  <c r="O1070" i="1" s="1"/>
  <c r="N1072" i="1"/>
  <c r="O1072" i="1" s="1"/>
  <c r="N1074" i="1"/>
  <c r="O1074" i="1" s="1"/>
  <c r="N1076" i="1"/>
  <c r="O1076" i="1" s="1"/>
  <c r="N1078" i="1"/>
  <c r="O1078" i="1" s="1"/>
  <c r="N1080" i="1"/>
  <c r="O1080" i="1" s="1"/>
  <c r="U968" i="1"/>
  <c r="U976" i="1"/>
  <c r="T987" i="1"/>
  <c r="U987" i="1"/>
  <c r="U988" i="1"/>
  <c r="T995" i="1"/>
  <c r="U995" i="1"/>
  <c r="U996" i="1"/>
  <c r="U1012" i="1"/>
  <c r="U1018" i="1"/>
  <c r="U1027" i="1"/>
  <c r="N1009" i="1"/>
  <c r="O1009" i="1" s="1"/>
  <c r="N1011" i="1"/>
  <c r="O1011" i="1" s="1"/>
  <c r="N1013" i="1"/>
  <c r="O1013" i="1" s="1"/>
  <c r="N1015" i="1"/>
  <c r="O1015" i="1" s="1"/>
  <c r="N1017" i="1"/>
  <c r="O1017" i="1" s="1"/>
  <c r="N1019" i="1"/>
  <c r="O1019" i="1" s="1"/>
  <c r="V1019" i="1" s="1"/>
  <c r="X1019" i="1" s="1"/>
  <c r="N1021" i="1"/>
  <c r="O1021" i="1" s="1"/>
  <c r="N1025" i="1"/>
  <c r="O1025" i="1" s="1"/>
  <c r="N1027" i="1"/>
  <c r="O1027" i="1" s="1"/>
  <c r="N1029" i="1"/>
  <c r="O1029" i="1" s="1"/>
  <c r="N1031" i="1"/>
  <c r="O1031" i="1" s="1"/>
  <c r="N1033" i="1"/>
  <c r="O1033" i="1" s="1"/>
  <c r="N1035" i="1"/>
  <c r="O1035" i="1" s="1"/>
  <c r="V1035" i="1" s="1"/>
  <c r="X1035" i="1" s="1"/>
  <c r="N1037" i="1"/>
  <c r="O1037" i="1" s="1"/>
  <c r="N1039" i="1"/>
  <c r="O1039" i="1" s="1"/>
  <c r="N1041" i="1"/>
  <c r="O1041" i="1" s="1"/>
  <c r="N1043" i="1"/>
  <c r="O1043" i="1" s="1"/>
  <c r="N1045" i="1"/>
  <c r="O1045" i="1" s="1"/>
  <c r="N1047" i="1"/>
  <c r="O1047" i="1" s="1"/>
  <c r="N1049" i="1"/>
  <c r="O1049" i="1" s="1"/>
  <c r="N1051" i="1"/>
  <c r="O1051" i="1" s="1"/>
  <c r="N1053" i="1"/>
  <c r="O1053" i="1" s="1"/>
  <c r="U965" i="1"/>
  <c r="U974" i="1"/>
  <c r="U992" i="1"/>
  <c r="U1000" i="1"/>
  <c r="U1010" i="1"/>
  <c r="T1022" i="1"/>
  <c r="U1022" i="1"/>
  <c r="T1039" i="1"/>
  <c r="U1039" i="1"/>
  <c r="U969" i="1"/>
  <c r="U979" i="1"/>
  <c r="U1020" i="1"/>
  <c r="U1037" i="1"/>
  <c r="T1037" i="1"/>
  <c r="N1101" i="1"/>
  <c r="O1101" i="1" s="1"/>
  <c r="N1110" i="1"/>
  <c r="O1110" i="1" s="1"/>
  <c r="N1112" i="1"/>
  <c r="O1112" i="1" s="1"/>
  <c r="N1130" i="1"/>
  <c r="O1130" i="1" s="1"/>
  <c r="N1137" i="1"/>
  <c r="O1137" i="1" s="1"/>
  <c r="N1151" i="1"/>
  <c r="O1151" i="1" s="1"/>
  <c r="N1153" i="1"/>
  <c r="O1153" i="1" s="1"/>
  <c r="N1158" i="1"/>
  <c r="O1158" i="1" s="1"/>
  <c r="N1160" i="1"/>
  <c r="O1160" i="1" s="1"/>
  <c r="N1173" i="1"/>
  <c r="O1173" i="1" s="1"/>
  <c r="N1183" i="1"/>
  <c r="O1183" i="1" s="1"/>
  <c r="N1200" i="1"/>
  <c r="O1200" i="1" s="1"/>
  <c r="N1094" i="1"/>
  <c r="O1094" i="1" s="1"/>
  <c r="N1096" i="1"/>
  <c r="O1096" i="1" s="1"/>
  <c r="N1125" i="1"/>
  <c r="O1125" i="1" s="1"/>
  <c r="N1127" i="1"/>
  <c r="O1127" i="1" s="1"/>
  <c r="N1148" i="1"/>
  <c r="O1148" i="1" s="1"/>
  <c r="N1170" i="1"/>
  <c r="O1170" i="1" s="1"/>
  <c r="N1197" i="1"/>
  <c r="O1197" i="1" s="1"/>
  <c r="U1029" i="1"/>
  <c r="U1033" i="1"/>
  <c r="N1082" i="1"/>
  <c r="O1082" i="1" s="1"/>
  <c r="N1084" i="1"/>
  <c r="O1084" i="1" s="1"/>
  <c r="N1093" i="1"/>
  <c r="O1093" i="1" s="1"/>
  <c r="N1098" i="1"/>
  <c r="O1098" i="1" s="1"/>
  <c r="N1100" i="1"/>
  <c r="O1100" i="1" s="1"/>
  <c r="N1109" i="1"/>
  <c r="O1109" i="1" s="1"/>
  <c r="N1114" i="1"/>
  <c r="O1114" i="1" s="1"/>
  <c r="N1116" i="1"/>
  <c r="O1116" i="1" s="1"/>
  <c r="N1118" i="1"/>
  <c r="O1118" i="1" s="1"/>
  <c r="V1238" i="1" s="1"/>
  <c r="W1238" i="1" s="1"/>
  <c r="N1124" i="1"/>
  <c r="O1124" i="1" s="1"/>
  <c r="N1129" i="1"/>
  <c r="O1129" i="1" s="1"/>
  <c r="N1134" i="1"/>
  <c r="O1134" i="1" s="1"/>
  <c r="N1136" i="1"/>
  <c r="O1136" i="1" s="1"/>
  <c r="N1139" i="1"/>
  <c r="O1139" i="1" s="1"/>
  <c r="N1147" i="1"/>
  <c r="O1147" i="1" s="1"/>
  <c r="N1150" i="1"/>
  <c r="O1150" i="1" s="1"/>
  <c r="N1152" i="1"/>
  <c r="O1152" i="1" s="1"/>
  <c r="N1157" i="1"/>
  <c r="O1157" i="1" s="1"/>
  <c r="N1162" i="1"/>
  <c r="O1162" i="1" s="1"/>
  <c r="N1167" i="1"/>
  <c r="O1167" i="1" s="1"/>
  <c r="N1169" i="1"/>
  <c r="O1169" i="1" s="1"/>
  <c r="N1172" i="1"/>
  <c r="O1172" i="1" s="1"/>
  <c r="N1182" i="1"/>
  <c r="O1182" i="1" s="1"/>
  <c r="N1185" i="1"/>
  <c r="O1185" i="1" s="1"/>
  <c r="N1187" i="1"/>
  <c r="O1187" i="1" s="1"/>
  <c r="N1192" i="1"/>
  <c r="O1192" i="1" s="1"/>
  <c r="N1194" i="1"/>
  <c r="O1194" i="1" s="1"/>
  <c r="N1196" i="1"/>
  <c r="O1196" i="1" s="1"/>
  <c r="N1199" i="1"/>
  <c r="O1199" i="1" s="1"/>
  <c r="N1201" i="1"/>
  <c r="O1201" i="1" s="1"/>
  <c r="T1029" i="1"/>
  <c r="T1033" i="1"/>
  <c r="U1051" i="1"/>
  <c r="N1086" i="1"/>
  <c r="O1086" i="1" s="1"/>
  <c r="N1088" i="1"/>
  <c r="O1088" i="1" s="1"/>
  <c r="N1097" i="1"/>
  <c r="O1097" i="1" s="1"/>
  <c r="N1102" i="1"/>
  <c r="O1102" i="1" s="1"/>
  <c r="N1104" i="1"/>
  <c r="O1104" i="1" s="1"/>
  <c r="N1113" i="1"/>
  <c r="O1113" i="1" s="1"/>
  <c r="N1120" i="1"/>
  <c r="O1120" i="1" s="1"/>
  <c r="N1126" i="1"/>
  <c r="O1126" i="1" s="1"/>
  <c r="N1128" i="1"/>
  <c r="O1128" i="1" s="1"/>
  <c r="N1131" i="1"/>
  <c r="O1131" i="1" s="1"/>
  <c r="N1138" i="1"/>
  <c r="O1138" i="1" s="1"/>
  <c r="N1141" i="1"/>
  <c r="O1141" i="1" s="1"/>
  <c r="N1144" i="1"/>
  <c r="O1144" i="1" s="1"/>
  <c r="N1149" i="1"/>
  <c r="O1149" i="1" s="1"/>
  <c r="N1154" i="1"/>
  <c r="O1154" i="1" s="1"/>
  <c r="N1159" i="1"/>
  <c r="O1159" i="1" s="1"/>
  <c r="N1161" i="1"/>
  <c r="O1161" i="1" s="1"/>
  <c r="N1164" i="1"/>
  <c r="O1164" i="1" s="1"/>
  <c r="N1171" i="1"/>
  <c r="O1171" i="1" s="1"/>
  <c r="N1174" i="1"/>
  <c r="O1174" i="1" s="1"/>
  <c r="N1177" i="1"/>
  <c r="O1177" i="1" s="1"/>
  <c r="N1184" i="1"/>
  <c r="O1184" i="1" s="1"/>
  <c r="N1189" i="1"/>
  <c r="O1189" i="1" s="1"/>
  <c r="N1198" i="1"/>
  <c r="O1198" i="1" s="1"/>
  <c r="N1083" i="1"/>
  <c r="O1083" i="1" s="1"/>
  <c r="N1087" i="1"/>
  <c r="O1087" i="1" s="1"/>
  <c r="N1091" i="1"/>
  <c r="O1091" i="1" s="1"/>
  <c r="N1095" i="1"/>
  <c r="O1095" i="1" s="1"/>
  <c r="N1099" i="1"/>
  <c r="O1099" i="1" s="1"/>
  <c r="N1103" i="1"/>
  <c r="O1103" i="1" s="1"/>
  <c r="N1107" i="1"/>
  <c r="O1107" i="1" s="1"/>
  <c r="N1111" i="1"/>
  <c r="O1111" i="1" s="1"/>
  <c r="N1115" i="1"/>
  <c r="O1115" i="1" s="1"/>
  <c r="U1034" i="1"/>
  <c r="T1034" i="1"/>
  <c r="T965" i="1"/>
  <c r="T969" i="1"/>
  <c r="T973" i="1"/>
  <c r="T978" i="1"/>
  <c r="T982" i="1"/>
  <c r="T986" i="1"/>
  <c r="T993" i="1"/>
  <c r="T994" i="1"/>
  <c r="T1001" i="1"/>
  <c r="T1009" i="1"/>
  <c r="T1010" i="1"/>
  <c r="T1017" i="1"/>
  <c r="T1018" i="1"/>
  <c r="U1025" i="1"/>
  <c r="T1025" i="1"/>
  <c r="T1041" i="1"/>
  <c r="T1045" i="1"/>
  <c r="U1054" i="1"/>
  <c r="T1054" i="1"/>
  <c r="U1065" i="1"/>
  <c r="T1065" i="1"/>
  <c r="U1077" i="1"/>
  <c r="T1077" i="1"/>
  <c r="U1049" i="1"/>
  <c r="T1049" i="1"/>
  <c r="T962" i="1"/>
  <c r="T966" i="1"/>
  <c r="T970" i="1"/>
  <c r="T974" i="1"/>
  <c r="T979" i="1"/>
  <c r="T983" i="1"/>
  <c r="U990" i="1"/>
  <c r="U991" i="1"/>
  <c r="U998" i="1"/>
  <c r="U999" i="1"/>
  <c r="U1006" i="1"/>
  <c r="U1007" i="1"/>
  <c r="U1014" i="1"/>
  <c r="U1015" i="1"/>
  <c r="U1030" i="1"/>
  <c r="T1030" i="1"/>
  <c r="U1050" i="1"/>
  <c r="T1050" i="1"/>
  <c r="U1061" i="1"/>
  <c r="T1061" i="1"/>
  <c r="U1066" i="1"/>
  <c r="U1073" i="1"/>
  <c r="T1073" i="1"/>
  <c r="U1081" i="1"/>
  <c r="T1081" i="1"/>
  <c r="T990" i="1"/>
  <c r="T998" i="1"/>
  <c r="T1006" i="1"/>
  <c r="T1014" i="1"/>
  <c r="U1024" i="1"/>
  <c r="U1026" i="1"/>
  <c r="U1038" i="1"/>
  <c r="T1038" i="1"/>
  <c r="U1046" i="1"/>
  <c r="T1046" i="1"/>
  <c r="T1057" i="1"/>
  <c r="U1062" i="1"/>
  <c r="U1078" i="1"/>
  <c r="U1042" i="1"/>
  <c r="T1042" i="1"/>
  <c r="U1058" i="1"/>
  <c r="T1058" i="1"/>
  <c r="U1069" i="1"/>
  <c r="T1069" i="1"/>
  <c r="U1074" i="1"/>
  <c r="T1062" i="1"/>
  <c r="T1066" i="1"/>
  <c r="T1070" i="1"/>
  <c r="T1074" i="1"/>
  <c r="T1078" i="1"/>
  <c r="T716" i="1"/>
  <c r="U716" i="1"/>
  <c r="U411" i="1"/>
  <c r="T411" i="1"/>
  <c r="N656" i="1"/>
  <c r="O656" i="1" s="1"/>
  <c r="T946" i="1"/>
  <c r="U946" i="1"/>
  <c r="T930" i="1"/>
  <c r="U930" i="1"/>
  <c r="T914" i="1"/>
  <c r="U914" i="1"/>
  <c r="N616" i="1"/>
  <c r="O616" i="1" s="1"/>
  <c r="N632" i="1"/>
  <c r="O632" i="1" s="1"/>
  <c r="N648" i="1"/>
  <c r="O648" i="1" s="1"/>
  <c r="N652" i="1"/>
  <c r="O652" i="1" s="1"/>
  <c r="N672" i="1"/>
  <c r="O672" i="1" s="1"/>
  <c r="N674" i="1"/>
  <c r="O674" i="1" s="1"/>
  <c r="N734" i="1"/>
  <c r="O734" i="1" s="1"/>
  <c r="N735" i="1"/>
  <c r="O735" i="1" s="1"/>
  <c r="N736" i="1"/>
  <c r="O736" i="1" s="1"/>
  <c r="N745" i="1"/>
  <c r="O745" i="1" s="1"/>
  <c r="N747" i="1"/>
  <c r="O747" i="1" s="1"/>
  <c r="N774" i="1"/>
  <c r="O774" i="1" s="1"/>
  <c r="N776" i="1"/>
  <c r="O776" i="1" s="1"/>
  <c r="N789" i="1"/>
  <c r="O789" i="1" s="1"/>
  <c r="N903" i="1"/>
  <c r="N615" i="1"/>
  <c r="O615" i="1" s="1"/>
  <c r="N669" i="1"/>
  <c r="O669" i="1" s="1"/>
  <c r="N703" i="1"/>
  <c r="O703" i="1" s="1"/>
  <c r="N719" i="1"/>
  <c r="O719" i="1" s="1"/>
  <c r="U643" i="1"/>
  <c r="U629" i="1"/>
  <c r="N922" i="1"/>
  <c r="O922" i="1" s="1"/>
  <c r="N950" i="1"/>
  <c r="O950" i="1" s="1"/>
  <c r="U901" i="1"/>
  <c r="U893" i="1"/>
  <c r="T893" i="1"/>
  <c r="T889" i="1"/>
  <c r="U889" i="1"/>
  <c r="U873" i="1"/>
  <c r="U856" i="1"/>
  <c r="T856" i="1"/>
  <c r="T954" i="1"/>
  <c r="U954" i="1"/>
  <c r="T938" i="1"/>
  <c r="U938" i="1"/>
  <c r="T922" i="1"/>
  <c r="U922" i="1"/>
  <c r="N631" i="1"/>
  <c r="O631" i="1" s="1"/>
  <c r="N707" i="1"/>
  <c r="O707" i="1" s="1"/>
  <c r="N721" i="1"/>
  <c r="O721" i="1" s="1"/>
  <c r="U665" i="1"/>
  <c r="U645" i="1"/>
  <c r="U617" i="1"/>
  <c r="N723" i="1"/>
  <c r="O723" i="1" s="1"/>
  <c r="N742" i="1"/>
  <c r="O742" i="1" s="1"/>
  <c r="N743" i="1"/>
  <c r="O743" i="1" s="1"/>
  <c r="V863" i="1" s="1"/>
  <c r="W863" i="1" s="1"/>
  <c r="N744" i="1"/>
  <c r="O744" i="1" s="1"/>
  <c r="N757" i="1"/>
  <c r="O757" i="1" s="1"/>
  <c r="N784" i="1"/>
  <c r="O784" i="1" s="1"/>
  <c r="N786" i="1"/>
  <c r="O786" i="1" s="1"/>
  <c r="N788" i="1"/>
  <c r="O788" i="1" s="1"/>
  <c r="N799" i="1"/>
  <c r="O799" i="1" s="1"/>
  <c r="N801" i="1"/>
  <c r="O801" i="1" s="1"/>
  <c r="N803" i="1"/>
  <c r="O803" i="1" s="1"/>
  <c r="U407" i="1"/>
  <c r="U414" i="1"/>
  <c r="N606" i="1"/>
  <c r="O606" i="1" s="1"/>
  <c r="N610" i="1"/>
  <c r="O610" i="1" s="1"/>
  <c r="N700" i="1"/>
  <c r="O700" i="1" s="1"/>
  <c r="N704" i="1"/>
  <c r="O704" i="1" s="1"/>
  <c r="N708" i="1"/>
  <c r="O708" i="1" s="1"/>
  <c r="U698" i="1"/>
  <c r="U686" i="1"/>
  <c r="U612" i="1"/>
  <c r="T665" i="1"/>
  <c r="U613" i="1"/>
  <c r="N729" i="1"/>
  <c r="O729" i="1" s="1"/>
  <c r="N731" i="1"/>
  <c r="O731" i="1" s="1"/>
  <c r="N752" i="1"/>
  <c r="O752" i="1" s="1"/>
  <c r="N754" i="1"/>
  <c r="O754" i="1" s="1"/>
  <c r="N756" i="1"/>
  <c r="O756" i="1" s="1"/>
  <c r="N767" i="1"/>
  <c r="O767" i="1" s="1"/>
  <c r="N794" i="1"/>
  <c r="O794" i="1" s="1"/>
  <c r="N796" i="1"/>
  <c r="O796" i="1" s="1"/>
  <c r="N798" i="1"/>
  <c r="O798" i="1" s="1"/>
  <c r="N815" i="1"/>
  <c r="O815" i="1" s="1"/>
  <c r="N817" i="1"/>
  <c r="O817" i="1" s="1"/>
  <c r="N819" i="1"/>
  <c r="O819" i="1" s="1"/>
  <c r="N848" i="1"/>
  <c r="O848" i="1" s="1"/>
  <c r="N850" i="1"/>
  <c r="O850" i="1" s="1"/>
  <c r="N858" i="1"/>
  <c r="O858" i="1" s="1"/>
  <c r="N880" i="1"/>
  <c r="O880" i="1" s="1"/>
  <c r="N882" i="1"/>
  <c r="O882" i="1" s="1"/>
  <c r="N888" i="1"/>
  <c r="O888" i="1" s="1"/>
  <c r="N911" i="1"/>
  <c r="O911" i="1" s="1"/>
  <c r="N914" i="1"/>
  <c r="O914" i="1" s="1"/>
  <c r="N917" i="1"/>
  <c r="O917" i="1" s="1"/>
  <c r="N939" i="1"/>
  <c r="O939" i="1" s="1"/>
  <c r="N953" i="1"/>
  <c r="O953" i="1" s="1"/>
  <c r="N957" i="1"/>
  <c r="O957" i="1" s="1"/>
  <c r="V1077" i="1" s="1"/>
  <c r="U905" i="1"/>
  <c r="U888" i="1"/>
  <c r="T888" i="1"/>
  <c r="U847" i="1"/>
  <c r="U960" i="1"/>
  <c r="N812" i="1"/>
  <c r="O812" i="1" s="1"/>
  <c r="N814" i="1"/>
  <c r="O814" i="1" s="1"/>
  <c r="N831" i="1"/>
  <c r="O831" i="1" s="1"/>
  <c r="V951" i="1" s="1"/>
  <c r="N833" i="1"/>
  <c r="O833" i="1" s="1"/>
  <c r="N835" i="1"/>
  <c r="O835" i="1" s="1"/>
  <c r="N842" i="1"/>
  <c r="O842" i="1" s="1"/>
  <c r="N845" i="1"/>
  <c r="O845" i="1" s="1"/>
  <c r="N855" i="1"/>
  <c r="O855" i="1" s="1"/>
  <c r="N859" i="1"/>
  <c r="O859" i="1" s="1"/>
  <c r="N860" i="1"/>
  <c r="O860" i="1" s="1"/>
  <c r="N867" i="1"/>
  <c r="O867" i="1" s="1"/>
  <c r="N872" i="1"/>
  <c r="O872" i="1" s="1"/>
  <c r="N877" i="1"/>
  <c r="O877" i="1" s="1"/>
  <c r="U881" i="1"/>
  <c r="N883" i="1"/>
  <c r="O883" i="1" s="1"/>
  <c r="N890" i="1"/>
  <c r="O890" i="1" s="1"/>
  <c r="N904" i="1"/>
  <c r="O904" i="1" s="1"/>
  <c r="N926" i="1"/>
  <c r="O926" i="1" s="1"/>
  <c r="N930" i="1"/>
  <c r="O930" i="1" s="1"/>
  <c r="N940" i="1"/>
  <c r="O940" i="1" s="1"/>
  <c r="N949" i="1"/>
  <c r="O949" i="1" s="1"/>
  <c r="N958" i="1"/>
  <c r="O958" i="1" s="1"/>
  <c r="N960" i="1"/>
  <c r="O960" i="1" s="1"/>
  <c r="V960" i="1" s="1"/>
  <c r="Y960" i="1" s="1"/>
  <c r="U846" i="1"/>
  <c r="U936" i="1"/>
  <c r="U928" i="1"/>
  <c r="U920" i="1"/>
  <c r="U912" i="1"/>
  <c r="N824" i="1"/>
  <c r="O824" i="1" s="1"/>
  <c r="N826" i="1"/>
  <c r="O826" i="1" s="1"/>
  <c r="N828" i="1"/>
  <c r="O828" i="1" s="1"/>
  <c r="N830" i="1"/>
  <c r="O830" i="1" s="1"/>
  <c r="N861" i="1"/>
  <c r="O861" i="1" s="1"/>
  <c r="N871" i="1"/>
  <c r="O871" i="1" s="1"/>
  <c r="N873" i="1"/>
  <c r="O873" i="1" s="1"/>
  <c r="N874" i="1"/>
  <c r="O874" i="1" s="1"/>
  <c r="N886" i="1"/>
  <c r="O886" i="1" s="1"/>
  <c r="N891" i="1"/>
  <c r="O891" i="1" s="1"/>
  <c r="N892" i="1"/>
  <c r="O892" i="1" s="1"/>
  <c r="N898" i="1"/>
  <c r="O898" i="1" s="1"/>
  <c r="N902" i="1"/>
  <c r="O902" i="1" s="1"/>
  <c r="N905" i="1"/>
  <c r="O905" i="1" s="1"/>
  <c r="N913" i="1"/>
  <c r="O913" i="1" s="1"/>
  <c r="N921" i="1"/>
  <c r="O921" i="1" s="1"/>
  <c r="N925" i="1"/>
  <c r="O925" i="1" s="1"/>
  <c r="N942" i="1"/>
  <c r="O942" i="1" s="1"/>
  <c r="N955" i="1"/>
  <c r="O955" i="1" s="1"/>
  <c r="U894" i="1"/>
  <c r="U878" i="1"/>
  <c r="U862" i="1"/>
  <c r="U853" i="1"/>
  <c r="U953" i="1"/>
  <c r="U951" i="1"/>
  <c r="U949" i="1"/>
  <c r="U947" i="1"/>
  <c r="U945" i="1"/>
  <c r="U943" i="1"/>
  <c r="U941" i="1"/>
  <c r="U939" i="1"/>
  <c r="U937" i="1"/>
  <c r="U935" i="1"/>
  <c r="U933" i="1"/>
  <c r="U931" i="1"/>
  <c r="U929" i="1"/>
  <c r="U927" i="1"/>
  <c r="U925" i="1"/>
  <c r="U923" i="1"/>
  <c r="U921" i="1"/>
  <c r="U919" i="1"/>
  <c r="U917" i="1"/>
  <c r="U915" i="1"/>
  <c r="U913" i="1"/>
  <c r="T853" i="1"/>
  <c r="T869" i="1"/>
  <c r="T873" i="1"/>
  <c r="T877" i="1"/>
  <c r="T878" i="1"/>
  <c r="T901" i="1"/>
  <c r="T905" i="1"/>
  <c r="U865" i="1"/>
  <c r="U897" i="1"/>
  <c r="T874" i="1"/>
  <c r="U874" i="1"/>
  <c r="U842" i="1"/>
  <c r="U843" i="1"/>
  <c r="T847" i="1"/>
  <c r="T852" i="1"/>
  <c r="U860" i="1"/>
  <c r="U906" i="1"/>
  <c r="T906" i="1"/>
  <c r="U854" i="1"/>
  <c r="T890" i="1"/>
  <c r="U890" i="1"/>
  <c r="U895" i="1"/>
  <c r="T895" i="1"/>
  <c r="U900" i="1"/>
  <c r="T900" i="1"/>
  <c r="U859" i="1"/>
  <c r="T859" i="1"/>
  <c r="U879" i="1"/>
  <c r="T879" i="1"/>
  <c r="U884" i="1"/>
  <c r="T884" i="1"/>
  <c r="T843" i="1"/>
  <c r="T848" i="1"/>
  <c r="N853" i="1"/>
  <c r="O853" i="1" s="1"/>
  <c r="U855" i="1"/>
  <c r="U863" i="1"/>
  <c r="T863" i="1"/>
  <c r="U868" i="1"/>
  <c r="T868" i="1"/>
  <c r="N849" i="1"/>
  <c r="O849" i="1" s="1"/>
  <c r="U850" i="1"/>
  <c r="U851" i="1"/>
  <c r="T855" i="1"/>
  <c r="N856" i="1"/>
  <c r="O856" i="1" s="1"/>
  <c r="U858" i="1"/>
  <c r="U910" i="1"/>
  <c r="T910" i="1"/>
  <c r="U911" i="1"/>
  <c r="T911" i="1"/>
  <c r="U875" i="1"/>
  <c r="U891" i="1"/>
  <c r="T864" i="1"/>
  <c r="N869" i="1"/>
  <c r="O869" i="1" s="1"/>
  <c r="U870" i="1"/>
  <c r="U871" i="1"/>
  <c r="T875" i="1"/>
  <c r="T880" i="1"/>
  <c r="N885" i="1"/>
  <c r="O885" i="1" s="1"/>
  <c r="U886" i="1"/>
  <c r="U887" i="1"/>
  <c r="T891" i="1"/>
  <c r="T896" i="1"/>
  <c r="N901" i="1"/>
  <c r="O901" i="1" s="1"/>
  <c r="U902" i="1"/>
  <c r="N865" i="1"/>
  <c r="O865" i="1" s="1"/>
  <c r="U866" i="1"/>
  <c r="U867" i="1"/>
  <c r="T871" i="1"/>
  <c r="N881" i="1"/>
  <c r="O881" i="1" s="1"/>
  <c r="V1001" i="1" s="1"/>
  <c r="U882" i="1"/>
  <c r="U883" i="1"/>
  <c r="T887" i="1"/>
  <c r="N897" i="1"/>
  <c r="O897" i="1" s="1"/>
  <c r="U898" i="1"/>
  <c r="U899" i="1"/>
  <c r="N908" i="1"/>
  <c r="O908" i="1" s="1"/>
  <c r="N924" i="1"/>
  <c r="O924" i="1" s="1"/>
  <c r="N929" i="1"/>
  <c r="O929" i="1" s="1"/>
  <c r="N920" i="1"/>
  <c r="O920" i="1" s="1"/>
  <c r="N937" i="1"/>
  <c r="O937" i="1" s="1"/>
  <c r="N912" i="1"/>
  <c r="O912" i="1" s="1"/>
  <c r="N916" i="1"/>
  <c r="O916" i="1" s="1"/>
  <c r="N934" i="1"/>
  <c r="O934" i="1" s="1"/>
  <c r="N935" i="1"/>
  <c r="O935" i="1" s="1"/>
  <c r="N941" i="1"/>
  <c r="O941" i="1" s="1"/>
  <c r="N933" i="1"/>
  <c r="O933" i="1" s="1"/>
  <c r="U644" i="1"/>
  <c r="T644" i="1"/>
  <c r="T640" i="1"/>
  <c r="U640" i="1"/>
  <c r="T628" i="1"/>
  <c r="U628" i="1"/>
  <c r="U608" i="1"/>
  <c r="T608" i="1"/>
  <c r="N607" i="1"/>
  <c r="O607" i="1" s="1"/>
  <c r="N667" i="1"/>
  <c r="O667" i="1" s="1"/>
  <c r="N671" i="1"/>
  <c r="O671" i="1" s="1"/>
  <c r="T612" i="1"/>
  <c r="N603" i="1"/>
  <c r="O603" i="1" s="1"/>
  <c r="N623" i="1"/>
  <c r="O623" i="1" s="1"/>
  <c r="N630" i="1"/>
  <c r="O630" i="1" s="1"/>
  <c r="N705" i="1"/>
  <c r="O705" i="1" s="1"/>
  <c r="N710" i="1"/>
  <c r="O710" i="1" s="1"/>
  <c r="U656" i="1"/>
  <c r="N612" i="1"/>
  <c r="O612" i="1" s="1"/>
  <c r="N613" i="1"/>
  <c r="O613" i="1" s="1"/>
  <c r="N619" i="1"/>
  <c r="O619" i="1" s="1"/>
  <c r="N692" i="1"/>
  <c r="O692" i="1" s="1"/>
  <c r="U718" i="1"/>
  <c r="U714" i="1"/>
  <c r="T714" i="1"/>
  <c r="U706" i="1"/>
  <c r="T706" i="1"/>
  <c r="U702" i="1"/>
  <c r="U694" i="1"/>
  <c r="U690" i="1"/>
  <c r="T690" i="1"/>
  <c r="U682" i="1"/>
  <c r="T682" i="1"/>
  <c r="U678" i="1"/>
  <c r="U674" i="1"/>
  <c r="N749" i="1"/>
  <c r="O749" i="1" s="1"/>
  <c r="N759" i="1"/>
  <c r="O759" i="1" s="1"/>
  <c r="N769" i="1"/>
  <c r="O769" i="1" s="1"/>
  <c r="N771" i="1"/>
  <c r="O771" i="1" s="1"/>
  <c r="N781" i="1"/>
  <c r="O781" i="1" s="1"/>
  <c r="N791" i="1"/>
  <c r="O791" i="1" s="1"/>
  <c r="N805" i="1"/>
  <c r="O805" i="1" s="1"/>
  <c r="N821" i="1"/>
  <c r="O821" i="1" s="1"/>
  <c r="N837" i="1"/>
  <c r="O837" i="1" s="1"/>
  <c r="N639" i="1"/>
  <c r="O639" i="1" s="1"/>
  <c r="N664" i="1"/>
  <c r="O664" i="1" s="1"/>
  <c r="N668" i="1"/>
  <c r="O668" i="1" s="1"/>
  <c r="N687" i="1"/>
  <c r="O687" i="1" s="1"/>
  <c r="N716" i="1"/>
  <c r="O716" i="1" s="1"/>
  <c r="N720" i="1"/>
  <c r="O720" i="1" s="1"/>
  <c r="U705" i="1"/>
  <c r="U697" i="1"/>
  <c r="U693" i="1"/>
  <c r="U689" i="1"/>
  <c r="U677" i="1"/>
  <c r="U669" i="1"/>
  <c r="U661" i="1"/>
  <c r="U649" i="1"/>
  <c r="U633" i="1"/>
  <c r="U621" i="1"/>
  <c r="U605" i="1"/>
  <c r="U655" i="1"/>
  <c r="U647" i="1"/>
  <c r="U639" i="1"/>
  <c r="U631" i="1"/>
  <c r="U603" i="1"/>
  <c r="U715" i="1"/>
  <c r="N722" i="1"/>
  <c r="O722" i="1" s="1"/>
  <c r="N725" i="1"/>
  <c r="O725" i="1" s="1"/>
  <c r="N730" i="1"/>
  <c r="O730" i="1" s="1"/>
  <c r="N733" i="1"/>
  <c r="O733" i="1" s="1"/>
  <c r="N738" i="1"/>
  <c r="O738" i="1" s="1"/>
  <c r="N741" i="1"/>
  <c r="O741" i="1" s="1"/>
  <c r="N746" i="1"/>
  <c r="O746" i="1" s="1"/>
  <c r="N748" i="1"/>
  <c r="O748" i="1" s="1"/>
  <c r="N751" i="1"/>
  <c r="O751" i="1" s="1"/>
  <c r="N758" i="1"/>
  <c r="O758" i="1" s="1"/>
  <c r="N761" i="1"/>
  <c r="O761" i="1" s="1"/>
  <c r="N763" i="1"/>
  <c r="O763" i="1" s="1"/>
  <c r="N768" i="1"/>
  <c r="O768" i="1" s="1"/>
  <c r="N773" i="1"/>
  <c r="O773" i="1" s="1"/>
  <c r="N778" i="1"/>
  <c r="O778" i="1" s="1"/>
  <c r="N780" i="1"/>
  <c r="O780" i="1" s="1"/>
  <c r="N783" i="1"/>
  <c r="O783" i="1" s="1"/>
  <c r="N790" i="1"/>
  <c r="O790" i="1" s="1"/>
  <c r="N793" i="1"/>
  <c r="O793" i="1" s="1"/>
  <c r="N795" i="1"/>
  <c r="O795" i="1" s="1"/>
  <c r="N800" i="1"/>
  <c r="O800" i="1" s="1"/>
  <c r="N802" i="1"/>
  <c r="O802" i="1" s="1"/>
  <c r="N804" i="1"/>
  <c r="O804" i="1" s="1"/>
  <c r="N807" i="1"/>
  <c r="O807" i="1" s="1"/>
  <c r="N809" i="1"/>
  <c r="O809" i="1" s="1"/>
  <c r="N811" i="1"/>
  <c r="O811" i="1" s="1"/>
  <c r="N816" i="1"/>
  <c r="O816" i="1" s="1"/>
  <c r="N818" i="1"/>
  <c r="O818" i="1" s="1"/>
  <c r="N820" i="1"/>
  <c r="O820" i="1" s="1"/>
  <c r="N823" i="1"/>
  <c r="O823" i="1" s="1"/>
  <c r="N825" i="1"/>
  <c r="O825" i="1" s="1"/>
  <c r="N827" i="1"/>
  <c r="O827" i="1" s="1"/>
  <c r="N832" i="1"/>
  <c r="O832" i="1" s="1"/>
  <c r="N834" i="1"/>
  <c r="O834" i="1" s="1"/>
  <c r="N836" i="1"/>
  <c r="O836" i="1" s="1"/>
  <c r="N839" i="1"/>
  <c r="O839" i="1" s="1"/>
  <c r="N841" i="1"/>
  <c r="O841" i="1" s="1"/>
  <c r="N651" i="1"/>
  <c r="O651" i="1" s="1"/>
  <c r="N680" i="1"/>
  <c r="O680" i="1" s="1"/>
  <c r="N681" i="1"/>
  <c r="O681" i="1" s="1"/>
  <c r="N689" i="1"/>
  <c r="O689" i="1" s="1"/>
  <c r="N694" i="1"/>
  <c r="O694" i="1" s="1"/>
  <c r="U664" i="1"/>
  <c r="U660" i="1"/>
  <c r="U648" i="1"/>
  <c r="U632" i="1"/>
  <c r="U624" i="1"/>
  <c r="U670" i="1"/>
  <c r="U666" i="1"/>
  <c r="T666" i="1"/>
  <c r="U700" i="1"/>
  <c r="U671" i="1"/>
  <c r="N724" i="1"/>
  <c r="O724" i="1" s="1"/>
  <c r="N732" i="1"/>
  <c r="O732" i="1" s="1"/>
  <c r="N740" i="1"/>
  <c r="O740" i="1" s="1"/>
  <c r="N750" i="1"/>
  <c r="O750" i="1" s="1"/>
  <c r="N753" i="1"/>
  <c r="O753" i="1" s="1"/>
  <c r="N755" i="1"/>
  <c r="O755" i="1" s="1"/>
  <c r="N760" i="1"/>
  <c r="O760" i="1" s="1"/>
  <c r="N765" i="1"/>
  <c r="O765" i="1" s="1"/>
  <c r="N770" i="1"/>
  <c r="O770" i="1" s="1"/>
  <c r="N772" i="1"/>
  <c r="O772" i="1" s="1"/>
  <c r="N775" i="1"/>
  <c r="O775" i="1" s="1"/>
  <c r="N782" i="1"/>
  <c r="O782" i="1" s="1"/>
  <c r="N785" i="1"/>
  <c r="O785" i="1" s="1"/>
  <c r="N787" i="1"/>
  <c r="O787" i="1" s="1"/>
  <c r="N792" i="1"/>
  <c r="O792" i="1" s="1"/>
  <c r="N797" i="1"/>
  <c r="O797" i="1" s="1"/>
  <c r="N806" i="1"/>
  <c r="O806" i="1" s="1"/>
  <c r="N813" i="1"/>
  <c r="O813" i="1" s="1"/>
  <c r="N822" i="1"/>
  <c r="O822" i="1" s="1"/>
  <c r="N829" i="1"/>
  <c r="O829" i="1" s="1"/>
  <c r="N838" i="1"/>
  <c r="O838" i="1" s="1"/>
  <c r="U602" i="1"/>
  <c r="N627" i="1"/>
  <c r="O627" i="1" s="1"/>
  <c r="N628" i="1"/>
  <c r="O628" i="1" s="1"/>
  <c r="N634" i="1"/>
  <c r="O634" i="1" s="1"/>
  <c r="N637" i="1"/>
  <c r="O637" i="1" s="1"/>
  <c r="N638" i="1"/>
  <c r="O638" i="1" s="1"/>
  <c r="N649" i="1"/>
  <c r="O649" i="1" s="1"/>
  <c r="N660" i="1"/>
  <c r="O660" i="1" s="1"/>
  <c r="N685" i="1"/>
  <c r="O685" i="1" s="1"/>
  <c r="N696" i="1"/>
  <c r="O696" i="1" s="1"/>
  <c r="N717" i="1"/>
  <c r="O717" i="1" s="1"/>
  <c r="N602" i="1"/>
  <c r="O602" i="1" s="1"/>
  <c r="U719" i="1"/>
  <c r="T719" i="1"/>
  <c r="U707" i="1"/>
  <c r="T707" i="1"/>
  <c r="U703" i="1"/>
  <c r="T703" i="1"/>
  <c r="U699" i="1"/>
  <c r="T699" i="1"/>
  <c r="U695" i="1"/>
  <c r="T695" i="1"/>
  <c r="U691" i="1"/>
  <c r="T691" i="1"/>
  <c r="U687" i="1"/>
  <c r="T687" i="1"/>
  <c r="U683" i="1"/>
  <c r="T683" i="1"/>
  <c r="U679" i="1"/>
  <c r="T679" i="1"/>
  <c r="U675" i="1"/>
  <c r="T675" i="1"/>
  <c r="U662" i="1"/>
  <c r="T662" i="1"/>
  <c r="U658" i="1"/>
  <c r="T658" i="1"/>
  <c r="U654" i="1"/>
  <c r="T654" i="1"/>
  <c r="U650" i="1"/>
  <c r="T650" i="1"/>
  <c r="U646" i="1"/>
  <c r="T646" i="1"/>
  <c r="U642" i="1"/>
  <c r="T642" i="1"/>
  <c r="U638" i="1"/>
  <c r="T638" i="1"/>
  <c r="U634" i="1"/>
  <c r="T634" i="1"/>
  <c r="U630" i="1"/>
  <c r="T630" i="1"/>
  <c r="U626" i="1"/>
  <c r="T626" i="1"/>
  <c r="U622" i="1"/>
  <c r="T622" i="1"/>
  <c r="U618" i="1"/>
  <c r="T618" i="1"/>
  <c r="U614" i="1"/>
  <c r="T614" i="1"/>
  <c r="U610" i="1"/>
  <c r="T610" i="1"/>
  <c r="U606" i="1"/>
  <c r="T606" i="1"/>
  <c r="T670" i="1"/>
  <c r="T647" i="1"/>
  <c r="T639" i="1"/>
  <c r="T603" i="1"/>
  <c r="U692" i="1"/>
  <c r="U619" i="1"/>
  <c r="N611" i="1"/>
  <c r="O611" i="1" s="1"/>
  <c r="N617" i="1"/>
  <c r="O617" i="1" s="1"/>
  <c r="N622" i="1"/>
  <c r="O622" i="1" s="1"/>
  <c r="N643" i="1"/>
  <c r="O643" i="1" s="1"/>
  <c r="N647" i="1"/>
  <c r="O647" i="1" s="1"/>
  <c r="N665" i="1"/>
  <c r="O665" i="1" s="1"/>
  <c r="N676" i="1"/>
  <c r="O676" i="1" s="1"/>
  <c r="N701" i="1"/>
  <c r="O701" i="1" s="1"/>
  <c r="N706" i="1"/>
  <c r="O706" i="1" s="1"/>
  <c r="N711" i="1"/>
  <c r="O711" i="1" s="1"/>
  <c r="N712" i="1"/>
  <c r="O712" i="1" s="1"/>
  <c r="U709" i="1"/>
  <c r="U681" i="1"/>
  <c r="U673" i="1"/>
  <c r="T655" i="1"/>
  <c r="U684" i="1"/>
  <c r="U627" i="1"/>
  <c r="U720" i="1"/>
  <c r="T720" i="1"/>
  <c r="U712" i="1"/>
  <c r="T712" i="1"/>
  <c r="U704" i="1"/>
  <c r="T704" i="1"/>
  <c r="U696" i="1"/>
  <c r="T696" i="1"/>
  <c r="U688" i="1"/>
  <c r="T688" i="1"/>
  <c r="U680" i="1"/>
  <c r="T680" i="1"/>
  <c r="T676" i="1"/>
  <c r="U676" i="1"/>
  <c r="T667" i="1"/>
  <c r="U667" i="1"/>
  <c r="U663" i="1"/>
  <c r="T663" i="1"/>
  <c r="T659" i="1"/>
  <c r="U659" i="1"/>
  <c r="U651" i="1"/>
  <c r="T651" i="1"/>
  <c r="U623" i="1"/>
  <c r="T623" i="1"/>
  <c r="U615" i="1"/>
  <c r="T615" i="1"/>
  <c r="T611" i="1"/>
  <c r="U611" i="1"/>
  <c r="T631" i="1"/>
  <c r="U708" i="1"/>
  <c r="U635" i="1"/>
  <c r="U607" i="1"/>
  <c r="N604" i="1"/>
  <c r="O604" i="1" s="1"/>
  <c r="N605" i="1"/>
  <c r="O605" i="1" s="1"/>
  <c r="N614" i="1"/>
  <c r="O614" i="1" s="1"/>
  <c r="N620" i="1"/>
  <c r="O620" i="1" s="1"/>
  <c r="N629" i="1"/>
  <c r="O629" i="1" s="1"/>
  <c r="N635" i="1"/>
  <c r="O635" i="1" s="1"/>
  <c r="N657" i="1"/>
  <c r="O657" i="1" s="1"/>
  <c r="N659" i="1"/>
  <c r="O659" i="1" s="1"/>
  <c r="N673" i="1"/>
  <c r="O673" i="1" s="1"/>
  <c r="N675" i="1"/>
  <c r="O675" i="1" s="1"/>
  <c r="N693" i="1"/>
  <c r="O693" i="1" s="1"/>
  <c r="N695" i="1"/>
  <c r="O695" i="1" s="1"/>
  <c r="N698" i="1"/>
  <c r="O698" i="1" s="1"/>
  <c r="N709" i="1"/>
  <c r="O709" i="1" s="1"/>
  <c r="U657" i="1"/>
  <c r="U641" i="1"/>
  <c r="U625" i="1"/>
  <c r="U609" i="1"/>
  <c r="T657" i="1"/>
  <c r="T629" i="1"/>
  <c r="U653" i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V63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V68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V716" i="1" s="1"/>
  <c r="N597" i="1"/>
  <c r="O597" i="1" s="1"/>
  <c r="N598" i="1"/>
  <c r="O598" i="1" s="1"/>
  <c r="N599" i="1"/>
  <c r="O599" i="1" s="1"/>
  <c r="N600" i="1"/>
  <c r="O600" i="1" s="1"/>
  <c r="N601" i="1"/>
  <c r="O601" i="1" s="1"/>
  <c r="N608" i="1"/>
  <c r="O608" i="1" s="1"/>
  <c r="N609" i="1"/>
  <c r="O609" i="1" s="1"/>
  <c r="N618" i="1"/>
  <c r="O618" i="1" s="1"/>
  <c r="N624" i="1"/>
  <c r="O624" i="1" s="1"/>
  <c r="N626" i="1"/>
  <c r="O626" i="1" s="1"/>
  <c r="N640" i="1"/>
  <c r="O640" i="1" s="1"/>
  <c r="N642" i="1"/>
  <c r="O642" i="1" s="1"/>
  <c r="N644" i="1"/>
  <c r="O644" i="1" s="1"/>
  <c r="N654" i="1"/>
  <c r="O654" i="1" s="1"/>
  <c r="V654" i="1" s="1"/>
  <c r="N661" i="1"/>
  <c r="O661" i="1" s="1"/>
  <c r="N663" i="1"/>
  <c r="O663" i="1" s="1"/>
  <c r="N666" i="1"/>
  <c r="O666" i="1" s="1"/>
  <c r="N677" i="1"/>
  <c r="O677" i="1" s="1"/>
  <c r="N678" i="1"/>
  <c r="O678" i="1" s="1"/>
  <c r="N679" i="1"/>
  <c r="O679" i="1" s="1"/>
  <c r="N683" i="1"/>
  <c r="O683" i="1" s="1"/>
  <c r="N684" i="1"/>
  <c r="O684" i="1" s="1"/>
  <c r="N686" i="1"/>
  <c r="O686" i="1" s="1"/>
  <c r="N688" i="1"/>
  <c r="O688" i="1" s="1"/>
  <c r="V688" i="1" s="1"/>
  <c r="N690" i="1"/>
  <c r="O690" i="1" s="1"/>
  <c r="N697" i="1"/>
  <c r="O697" i="1" s="1"/>
  <c r="N699" i="1"/>
  <c r="O699" i="1" s="1"/>
  <c r="V699" i="1" s="1"/>
  <c r="N702" i="1"/>
  <c r="O702" i="1" s="1"/>
  <c r="N713" i="1"/>
  <c r="O713" i="1" s="1"/>
  <c r="V713" i="1" s="1"/>
  <c r="N715" i="1"/>
  <c r="O715" i="1" s="1"/>
  <c r="U721" i="1"/>
  <c r="U717" i="1"/>
  <c r="U713" i="1"/>
  <c r="U701" i="1"/>
  <c r="U685" i="1"/>
  <c r="U668" i="1"/>
  <c r="U652" i="1"/>
  <c r="U636" i="1"/>
  <c r="U620" i="1"/>
  <c r="U604" i="1"/>
  <c r="T674" i="1"/>
  <c r="T668" i="1"/>
  <c r="T641" i="1"/>
  <c r="T620" i="1"/>
  <c r="U637" i="1"/>
  <c r="U616" i="1"/>
  <c r="N625" i="1"/>
  <c r="O625" i="1" s="1"/>
  <c r="N636" i="1"/>
  <c r="O636" i="1" s="1"/>
  <c r="V636" i="1" s="1"/>
  <c r="N650" i="1"/>
  <c r="O650" i="1" s="1"/>
  <c r="N653" i="1"/>
  <c r="O653" i="1" s="1"/>
  <c r="T602" i="1"/>
  <c r="N621" i="1"/>
  <c r="O621" i="1" s="1"/>
  <c r="N646" i="1"/>
  <c r="O646" i="1" s="1"/>
  <c r="N633" i="1"/>
  <c r="O633" i="1" s="1"/>
  <c r="N641" i="1"/>
  <c r="O641" i="1" s="1"/>
  <c r="N645" i="1"/>
  <c r="O645" i="1" s="1"/>
  <c r="N658" i="1"/>
  <c r="O658" i="1" s="1"/>
  <c r="N662" i="1"/>
  <c r="O662" i="1" s="1"/>
  <c r="V662" i="1" s="1"/>
  <c r="N670" i="1"/>
  <c r="O670" i="1" s="1"/>
  <c r="N682" i="1"/>
  <c r="O682" i="1" s="1"/>
  <c r="N714" i="1"/>
  <c r="O714" i="1" s="1"/>
  <c r="N718" i="1"/>
  <c r="O718" i="1" s="1"/>
  <c r="V718" i="1" s="1"/>
  <c r="U368" i="1"/>
  <c r="N349" i="1"/>
  <c r="O349" i="1" s="1"/>
  <c r="N362" i="1"/>
  <c r="O362" i="1" s="1"/>
  <c r="U388" i="1"/>
  <c r="U449" i="1"/>
  <c r="N313" i="1"/>
  <c r="O313" i="1" s="1"/>
  <c r="U428" i="1"/>
  <c r="N315" i="1"/>
  <c r="O315" i="1" s="1"/>
  <c r="N339" i="1"/>
  <c r="O339" i="1" s="1"/>
  <c r="T428" i="1"/>
  <c r="U478" i="1"/>
  <c r="N270" i="1"/>
  <c r="O270" i="1" s="1"/>
  <c r="N271" i="1"/>
  <c r="O271" i="1" s="1"/>
  <c r="N272" i="1"/>
  <c r="O272" i="1" s="1"/>
  <c r="N273" i="1"/>
  <c r="O273" i="1" s="1"/>
  <c r="N275" i="1"/>
  <c r="O275" i="1" s="1"/>
  <c r="N294" i="1"/>
  <c r="O294" i="1" s="1"/>
  <c r="N295" i="1"/>
  <c r="O295" i="1" s="1"/>
  <c r="N296" i="1"/>
  <c r="O296" i="1" s="1"/>
  <c r="N297" i="1"/>
  <c r="O297" i="1" s="1"/>
  <c r="N302" i="1"/>
  <c r="O302" i="1" s="1"/>
  <c r="N303" i="1"/>
  <c r="O303" i="1" s="1"/>
  <c r="N304" i="1"/>
  <c r="O304" i="1" s="1"/>
  <c r="N305" i="1"/>
  <c r="O305" i="1" s="1"/>
  <c r="N307" i="1"/>
  <c r="O307" i="1" s="1"/>
  <c r="U391" i="1"/>
  <c r="U423" i="1"/>
  <c r="U433" i="1"/>
  <c r="U452" i="1"/>
  <c r="U464" i="1"/>
  <c r="U468" i="1"/>
  <c r="U380" i="1"/>
  <c r="N345" i="1"/>
  <c r="O345" i="1" s="1"/>
  <c r="U364" i="1"/>
  <c r="U418" i="1"/>
  <c r="U425" i="1"/>
  <c r="T468" i="1"/>
  <c r="U473" i="1"/>
  <c r="U480" i="1"/>
  <c r="N285" i="1"/>
  <c r="O285" i="1" s="1"/>
  <c r="N291" i="1"/>
  <c r="O291" i="1" s="1"/>
  <c r="N326" i="1"/>
  <c r="O326" i="1" s="1"/>
  <c r="N327" i="1"/>
  <c r="O327" i="1" s="1"/>
  <c r="N328" i="1"/>
  <c r="O328" i="1" s="1"/>
  <c r="N329" i="1"/>
  <c r="O329" i="1" s="1"/>
  <c r="N334" i="1"/>
  <c r="O334" i="1" s="1"/>
  <c r="N335" i="1"/>
  <c r="O335" i="1" s="1"/>
  <c r="N336" i="1"/>
  <c r="O336" i="1" s="1"/>
  <c r="N337" i="1"/>
  <c r="O337" i="1" s="1"/>
  <c r="T368" i="1"/>
  <c r="U371" i="1"/>
  <c r="T388" i="1"/>
  <c r="U415" i="1"/>
  <c r="U444" i="1"/>
  <c r="U448" i="1"/>
  <c r="U457" i="1"/>
  <c r="U461" i="1"/>
  <c r="U465" i="1"/>
  <c r="T473" i="1"/>
  <c r="U477" i="1"/>
  <c r="U436" i="1"/>
  <c r="U122" i="1"/>
  <c r="N281" i="1"/>
  <c r="O281" i="1" s="1"/>
  <c r="U392" i="1"/>
  <c r="U396" i="1"/>
  <c r="U400" i="1"/>
  <c r="U441" i="1"/>
  <c r="U472" i="1"/>
  <c r="N269" i="1"/>
  <c r="O269" i="1" s="1"/>
  <c r="N278" i="1"/>
  <c r="O278" i="1" s="1"/>
  <c r="N279" i="1"/>
  <c r="O279" i="1" s="1"/>
  <c r="N280" i="1"/>
  <c r="O280" i="1" s="1"/>
  <c r="U372" i="1"/>
  <c r="T372" i="1"/>
  <c r="N283" i="1"/>
  <c r="O283" i="1" s="1"/>
  <c r="N301" i="1"/>
  <c r="O301" i="1" s="1"/>
  <c r="N317" i="1"/>
  <c r="O317" i="1" s="1"/>
  <c r="N323" i="1"/>
  <c r="O323" i="1" s="1"/>
  <c r="N310" i="1"/>
  <c r="O310" i="1" s="1"/>
  <c r="N312" i="1"/>
  <c r="O312" i="1" s="1"/>
  <c r="N333" i="1"/>
  <c r="O333" i="1" s="1"/>
  <c r="N343" i="1"/>
  <c r="O343" i="1" s="1"/>
  <c r="N286" i="1"/>
  <c r="O286" i="1" s="1"/>
  <c r="N287" i="1"/>
  <c r="O287" i="1" s="1"/>
  <c r="N288" i="1"/>
  <c r="O288" i="1" s="1"/>
  <c r="N289" i="1"/>
  <c r="O289" i="1" s="1"/>
  <c r="N299" i="1"/>
  <c r="O299" i="1" s="1"/>
  <c r="N318" i="1"/>
  <c r="O318" i="1" s="1"/>
  <c r="N319" i="1"/>
  <c r="O319" i="1" s="1"/>
  <c r="N320" i="1"/>
  <c r="O320" i="1" s="1"/>
  <c r="N321" i="1"/>
  <c r="O321" i="1" s="1"/>
  <c r="N331" i="1"/>
  <c r="O331" i="1" s="1"/>
  <c r="N350" i="1"/>
  <c r="O350" i="1" s="1"/>
  <c r="N352" i="1"/>
  <c r="O352" i="1" s="1"/>
  <c r="N354" i="1"/>
  <c r="O354" i="1" s="1"/>
  <c r="N356" i="1"/>
  <c r="O356" i="1" s="1"/>
  <c r="N358" i="1"/>
  <c r="O358" i="1" s="1"/>
  <c r="N360" i="1"/>
  <c r="O360" i="1" s="1"/>
  <c r="U366" i="1"/>
  <c r="U367" i="1"/>
  <c r="U376" i="1"/>
  <c r="U382" i="1"/>
  <c r="U383" i="1"/>
  <c r="U384" i="1"/>
  <c r="T387" i="1"/>
  <c r="U387" i="1"/>
  <c r="T399" i="1"/>
  <c r="U399" i="1"/>
  <c r="U432" i="1"/>
  <c r="T432" i="1"/>
  <c r="T448" i="1"/>
  <c r="T455" i="1"/>
  <c r="U455" i="1"/>
  <c r="T459" i="1"/>
  <c r="U459" i="1"/>
  <c r="T422" i="1"/>
  <c r="U422" i="1"/>
  <c r="U440" i="1"/>
  <c r="T440" i="1"/>
  <c r="U476" i="1"/>
  <c r="T476" i="1"/>
  <c r="U481" i="1"/>
  <c r="T481" i="1"/>
  <c r="N347" i="1"/>
  <c r="O347" i="1" s="1"/>
  <c r="U374" i="1"/>
  <c r="U375" i="1"/>
  <c r="T415" i="1"/>
  <c r="U417" i="1"/>
  <c r="U431" i="1"/>
  <c r="T444" i="1"/>
  <c r="U456" i="1"/>
  <c r="T456" i="1"/>
  <c r="U460" i="1"/>
  <c r="T460" i="1"/>
  <c r="T477" i="1"/>
  <c r="N311" i="1"/>
  <c r="O311" i="1" s="1"/>
  <c r="N342" i="1"/>
  <c r="O342" i="1" s="1"/>
  <c r="N344" i="1"/>
  <c r="O344" i="1" s="1"/>
  <c r="U363" i="1"/>
  <c r="U379" i="1"/>
  <c r="U395" i="1"/>
  <c r="T406" i="1"/>
  <c r="U406" i="1"/>
  <c r="U419" i="1"/>
  <c r="T419" i="1"/>
  <c r="T439" i="1"/>
  <c r="U439" i="1"/>
  <c r="T464" i="1"/>
  <c r="T472" i="1"/>
  <c r="U453" i="1"/>
  <c r="U469" i="1"/>
  <c r="U474" i="1"/>
  <c r="U479" i="1"/>
  <c r="U409" i="1"/>
  <c r="U410" i="1"/>
  <c r="U447" i="1"/>
  <c r="U451" i="1"/>
  <c r="T453" i="1"/>
  <c r="U467" i="1"/>
  <c r="U420" i="1"/>
  <c r="T420" i="1"/>
  <c r="U389" i="1"/>
  <c r="T389" i="1"/>
  <c r="U394" i="1"/>
  <c r="U397" i="1"/>
  <c r="T397" i="1"/>
  <c r="U402" i="1"/>
  <c r="U430" i="1"/>
  <c r="T430" i="1"/>
  <c r="U437" i="1"/>
  <c r="T437" i="1"/>
  <c r="U446" i="1"/>
  <c r="T446" i="1"/>
  <c r="U369" i="1"/>
  <c r="T369" i="1"/>
  <c r="U412" i="1"/>
  <c r="T412" i="1"/>
  <c r="U386" i="1"/>
  <c r="U405" i="1"/>
  <c r="U377" i="1"/>
  <c r="T377" i="1"/>
  <c r="U385" i="1"/>
  <c r="T385" i="1"/>
  <c r="U404" i="1"/>
  <c r="T404" i="1"/>
  <c r="U362" i="1"/>
  <c r="U365" i="1"/>
  <c r="T365" i="1"/>
  <c r="U370" i="1"/>
  <c r="U373" i="1"/>
  <c r="T373" i="1"/>
  <c r="U378" i="1"/>
  <c r="U381" i="1"/>
  <c r="T381" i="1"/>
  <c r="U408" i="1"/>
  <c r="T408" i="1"/>
  <c r="U413" i="1"/>
  <c r="U416" i="1"/>
  <c r="T416" i="1"/>
  <c r="U421" i="1"/>
  <c r="U390" i="1"/>
  <c r="U393" i="1"/>
  <c r="T393" i="1"/>
  <c r="U398" i="1"/>
  <c r="U401" i="1"/>
  <c r="T401" i="1"/>
  <c r="U429" i="1"/>
  <c r="T429" i="1"/>
  <c r="U438" i="1"/>
  <c r="T438" i="1"/>
  <c r="U445" i="1"/>
  <c r="T445" i="1"/>
  <c r="U450" i="1"/>
  <c r="T450" i="1"/>
  <c r="T457" i="1"/>
  <c r="U466" i="1"/>
  <c r="T466" i="1"/>
  <c r="U462" i="1"/>
  <c r="T462" i="1"/>
  <c r="T370" i="1"/>
  <c r="T386" i="1"/>
  <c r="T405" i="1"/>
  <c r="T409" i="1"/>
  <c r="T413" i="1"/>
  <c r="T417" i="1"/>
  <c r="T421" i="1"/>
  <c r="U426" i="1"/>
  <c r="U427" i="1"/>
  <c r="U434" i="1"/>
  <c r="U435" i="1"/>
  <c r="U442" i="1"/>
  <c r="U443" i="1"/>
  <c r="U454" i="1"/>
  <c r="T454" i="1"/>
  <c r="T461" i="1"/>
  <c r="U463" i="1"/>
  <c r="T362" i="1"/>
  <c r="T366" i="1"/>
  <c r="T374" i="1"/>
  <c r="T378" i="1"/>
  <c r="T382" i="1"/>
  <c r="T426" i="1"/>
  <c r="T434" i="1"/>
  <c r="T442" i="1"/>
  <c r="T449" i="1"/>
  <c r="U458" i="1"/>
  <c r="T458" i="1"/>
  <c r="T465" i="1"/>
  <c r="T474" i="1"/>
  <c r="T478" i="1"/>
  <c r="N263" i="1"/>
  <c r="O263" i="1" s="1"/>
  <c r="N243" i="1"/>
  <c r="O243" i="1" s="1"/>
  <c r="N245" i="1"/>
  <c r="O245" i="1" s="1"/>
  <c r="N247" i="1"/>
  <c r="O247" i="1" s="1"/>
  <c r="N249" i="1"/>
  <c r="O249" i="1" s="1"/>
  <c r="N251" i="1"/>
  <c r="O251" i="1" s="1"/>
  <c r="N253" i="1"/>
  <c r="O253" i="1" s="1"/>
  <c r="N255" i="1"/>
  <c r="O255" i="1" s="1"/>
  <c r="N257" i="1"/>
  <c r="O257" i="1" s="1"/>
  <c r="N259" i="1"/>
  <c r="O259" i="1" s="1"/>
  <c r="N261" i="1"/>
  <c r="O261" i="1" s="1"/>
  <c r="N265" i="1"/>
  <c r="O265" i="1" s="1"/>
  <c r="N267" i="1"/>
  <c r="O267" i="1" s="1"/>
  <c r="N277" i="1"/>
  <c r="O277" i="1" s="1"/>
  <c r="N293" i="1"/>
  <c r="O293" i="1" s="1"/>
  <c r="N309" i="1"/>
  <c r="O309" i="1" s="1"/>
  <c r="N325" i="1"/>
  <c r="O325" i="1" s="1"/>
  <c r="N341" i="1"/>
  <c r="O341" i="1" s="1"/>
  <c r="N282" i="1"/>
  <c r="O282" i="1" s="1"/>
  <c r="N290" i="1"/>
  <c r="O290" i="1" s="1"/>
  <c r="N298" i="1"/>
  <c r="O298" i="1" s="1"/>
  <c r="N306" i="1"/>
  <c r="O306" i="1" s="1"/>
  <c r="N314" i="1"/>
  <c r="O314" i="1" s="1"/>
  <c r="N322" i="1"/>
  <c r="O322" i="1" s="1"/>
  <c r="N330" i="1"/>
  <c r="O330" i="1" s="1"/>
  <c r="N338" i="1"/>
  <c r="O338" i="1" s="1"/>
  <c r="N346" i="1"/>
  <c r="O346" i="1" s="1"/>
  <c r="N351" i="1"/>
  <c r="O351" i="1" s="1"/>
  <c r="N353" i="1"/>
  <c r="O353" i="1" s="1"/>
  <c r="N355" i="1"/>
  <c r="O355" i="1" s="1"/>
  <c r="N357" i="1"/>
  <c r="O357" i="1" s="1"/>
  <c r="N359" i="1"/>
  <c r="O359" i="1" s="1"/>
  <c r="N361" i="1"/>
  <c r="O361" i="1" s="1"/>
  <c r="N274" i="1"/>
  <c r="O274" i="1" s="1"/>
  <c r="N242" i="1"/>
  <c r="O242" i="1" s="1"/>
  <c r="N244" i="1"/>
  <c r="O244" i="1" s="1"/>
  <c r="N246" i="1"/>
  <c r="O246" i="1" s="1"/>
  <c r="N248" i="1"/>
  <c r="O248" i="1" s="1"/>
  <c r="N250" i="1"/>
  <c r="O250" i="1" s="1"/>
  <c r="N252" i="1"/>
  <c r="O252" i="1" s="1"/>
  <c r="N254" i="1"/>
  <c r="O254" i="1" s="1"/>
  <c r="N256" i="1"/>
  <c r="O256" i="1" s="1"/>
  <c r="N258" i="1"/>
  <c r="O258" i="1" s="1"/>
  <c r="N260" i="1"/>
  <c r="O260" i="1" s="1"/>
  <c r="N262" i="1"/>
  <c r="O262" i="1" s="1"/>
  <c r="N264" i="1"/>
  <c r="O264" i="1" s="1"/>
  <c r="N266" i="1"/>
  <c r="O266" i="1" s="1"/>
  <c r="N268" i="1"/>
  <c r="O268" i="1" s="1"/>
  <c r="N276" i="1"/>
  <c r="O276" i="1" s="1"/>
  <c r="N284" i="1"/>
  <c r="O284" i="1" s="1"/>
  <c r="N292" i="1"/>
  <c r="O292" i="1" s="1"/>
  <c r="N300" i="1"/>
  <c r="O300" i="1" s="1"/>
  <c r="N308" i="1"/>
  <c r="O308" i="1" s="1"/>
  <c r="N316" i="1"/>
  <c r="O316" i="1" s="1"/>
  <c r="N324" i="1"/>
  <c r="O324" i="1" s="1"/>
  <c r="N332" i="1"/>
  <c r="O332" i="1" s="1"/>
  <c r="N340" i="1"/>
  <c r="O340" i="1" s="1"/>
  <c r="N348" i="1"/>
  <c r="O348" i="1" s="1"/>
  <c r="Z163" i="1"/>
  <c r="Z184" i="1"/>
  <c r="Q481" i="1"/>
  <c r="M481" i="1"/>
  <c r="L481" i="1"/>
  <c r="K481" i="1"/>
  <c r="Q480" i="1"/>
  <c r="M480" i="1"/>
  <c r="L480" i="1"/>
  <c r="K480" i="1"/>
  <c r="Q479" i="1"/>
  <c r="M479" i="1"/>
  <c r="L479" i="1"/>
  <c r="K479" i="1"/>
  <c r="Q478" i="1"/>
  <c r="M478" i="1"/>
  <c r="L478" i="1"/>
  <c r="K478" i="1"/>
  <c r="Q477" i="1"/>
  <c r="M477" i="1"/>
  <c r="L477" i="1"/>
  <c r="K477" i="1"/>
  <c r="Q476" i="1"/>
  <c r="M476" i="1"/>
  <c r="L476" i="1"/>
  <c r="K476" i="1"/>
  <c r="Q475" i="1"/>
  <c r="M475" i="1"/>
  <c r="L475" i="1"/>
  <c r="K475" i="1"/>
  <c r="Q474" i="1"/>
  <c r="M474" i="1"/>
  <c r="L474" i="1"/>
  <c r="K474" i="1"/>
  <c r="Q473" i="1"/>
  <c r="M473" i="1"/>
  <c r="L473" i="1"/>
  <c r="K473" i="1"/>
  <c r="Q472" i="1"/>
  <c r="M472" i="1"/>
  <c r="L472" i="1"/>
  <c r="K472" i="1"/>
  <c r="M471" i="1"/>
  <c r="L471" i="1"/>
  <c r="K471" i="1"/>
  <c r="M470" i="1"/>
  <c r="L470" i="1"/>
  <c r="K470" i="1"/>
  <c r="Q469" i="1"/>
  <c r="M469" i="1"/>
  <c r="L469" i="1"/>
  <c r="K469" i="1"/>
  <c r="Q468" i="1"/>
  <c r="M468" i="1"/>
  <c r="L468" i="1"/>
  <c r="K468" i="1"/>
  <c r="Q467" i="1"/>
  <c r="M467" i="1"/>
  <c r="L467" i="1"/>
  <c r="K467" i="1"/>
  <c r="Q466" i="1"/>
  <c r="M466" i="1"/>
  <c r="L466" i="1"/>
  <c r="K466" i="1"/>
  <c r="Q465" i="1"/>
  <c r="M465" i="1"/>
  <c r="L465" i="1"/>
  <c r="K465" i="1"/>
  <c r="Q464" i="1"/>
  <c r="M464" i="1"/>
  <c r="L464" i="1"/>
  <c r="K464" i="1"/>
  <c r="Q463" i="1"/>
  <c r="M463" i="1"/>
  <c r="L463" i="1"/>
  <c r="K463" i="1"/>
  <c r="Q462" i="1"/>
  <c r="M462" i="1"/>
  <c r="L462" i="1"/>
  <c r="K462" i="1"/>
  <c r="Q461" i="1"/>
  <c r="M461" i="1"/>
  <c r="L461" i="1"/>
  <c r="K461" i="1"/>
  <c r="Q460" i="1"/>
  <c r="M460" i="1"/>
  <c r="L460" i="1"/>
  <c r="K460" i="1"/>
  <c r="Q459" i="1"/>
  <c r="M459" i="1"/>
  <c r="L459" i="1"/>
  <c r="K459" i="1"/>
  <c r="Q458" i="1"/>
  <c r="M458" i="1"/>
  <c r="L458" i="1"/>
  <c r="K458" i="1"/>
  <c r="Q457" i="1"/>
  <c r="M457" i="1"/>
  <c r="L457" i="1"/>
  <c r="K457" i="1"/>
  <c r="Q456" i="1"/>
  <c r="M456" i="1"/>
  <c r="L456" i="1"/>
  <c r="K456" i="1"/>
  <c r="Q455" i="1"/>
  <c r="M455" i="1"/>
  <c r="L455" i="1"/>
  <c r="K455" i="1"/>
  <c r="Q454" i="1"/>
  <c r="M454" i="1"/>
  <c r="L454" i="1"/>
  <c r="K454" i="1"/>
  <c r="Q453" i="1"/>
  <c r="M453" i="1"/>
  <c r="L453" i="1"/>
  <c r="K453" i="1"/>
  <c r="Q452" i="1"/>
  <c r="M452" i="1"/>
  <c r="L452" i="1"/>
  <c r="K452" i="1"/>
  <c r="Q451" i="1"/>
  <c r="M451" i="1"/>
  <c r="L451" i="1"/>
  <c r="K451" i="1"/>
  <c r="Q450" i="1"/>
  <c r="M450" i="1"/>
  <c r="L450" i="1"/>
  <c r="K450" i="1"/>
  <c r="Q449" i="1"/>
  <c r="M449" i="1"/>
  <c r="L449" i="1"/>
  <c r="K449" i="1"/>
  <c r="Q448" i="1"/>
  <c r="M448" i="1"/>
  <c r="L448" i="1"/>
  <c r="K448" i="1"/>
  <c r="Q447" i="1"/>
  <c r="M447" i="1"/>
  <c r="L447" i="1"/>
  <c r="K447" i="1"/>
  <c r="Q446" i="1"/>
  <c r="M446" i="1"/>
  <c r="L446" i="1"/>
  <c r="K446" i="1"/>
  <c r="Q445" i="1"/>
  <c r="M445" i="1"/>
  <c r="L445" i="1"/>
  <c r="K445" i="1"/>
  <c r="Q444" i="1"/>
  <c r="M444" i="1"/>
  <c r="L444" i="1"/>
  <c r="K444" i="1"/>
  <c r="Q443" i="1"/>
  <c r="M443" i="1"/>
  <c r="L443" i="1"/>
  <c r="K443" i="1"/>
  <c r="Q442" i="1"/>
  <c r="M442" i="1"/>
  <c r="L442" i="1"/>
  <c r="K442" i="1"/>
  <c r="Q441" i="1"/>
  <c r="M441" i="1"/>
  <c r="L441" i="1"/>
  <c r="K441" i="1"/>
  <c r="Q440" i="1"/>
  <c r="M440" i="1"/>
  <c r="L440" i="1"/>
  <c r="K440" i="1"/>
  <c r="Q439" i="1"/>
  <c r="M439" i="1"/>
  <c r="L439" i="1"/>
  <c r="K439" i="1"/>
  <c r="Q438" i="1"/>
  <c r="M438" i="1"/>
  <c r="L438" i="1"/>
  <c r="K438" i="1"/>
  <c r="Q437" i="1"/>
  <c r="M437" i="1"/>
  <c r="L437" i="1"/>
  <c r="K437" i="1"/>
  <c r="Q436" i="1"/>
  <c r="M436" i="1"/>
  <c r="L436" i="1"/>
  <c r="K436" i="1"/>
  <c r="Q435" i="1"/>
  <c r="M435" i="1"/>
  <c r="L435" i="1"/>
  <c r="K435" i="1"/>
  <c r="Q434" i="1"/>
  <c r="M434" i="1"/>
  <c r="L434" i="1"/>
  <c r="K434" i="1"/>
  <c r="Q433" i="1"/>
  <c r="M433" i="1"/>
  <c r="L433" i="1"/>
  <c r="K433" i="1"/>
  <c r="Q432" i="1"/>
  <c r="M432" i="1"/>
  <c r="L432" i="1"/>
  <c r="K432" i="1"/>
  <c r="Q431" i="1"/>
  <c r="M431" i="1"/>
  <c r="L431" i="1"/>
  <c r="K431" i="1"/>
  <c r="Q430" i="1"/>
  <c r="M430" i="1"/>
  <c r="L430" i="1"/>
  <c r="K430" i="1"/>
  <c r="Q429" i="1"/>
  <c r="M429" i="1"/>
  <c r="L429" i="1"/>
  <c r="K429" i="1"/>
  <c r="Q428" i="1"/>
  <c r="M428" i="1"/>
  <c r="L428" i="1"/>
  <c r="K428" i="1"/>
  <c r="Q427" i="1"/>
  <c r="M427" i="1"/>
  <c r="L427" i="1"/>
  <c r="K427" i="1"/>
  <c r="Q426" i="1"/>
  <c r="M426" i="1"/>
  <c r="L426" i="1"/>
  <c r="K426" i="1"/>
  <c r="Q425" i="1"/>
  <c r="M425" i="1"/>
  <c r="L425" i="1"/>
  <c r="K425" i="1"/>
  <c r="Q424" i="1"/>
  <c r="M424" i="1"/>
  <c r="L424" i="1"/>
  <c r="K424" i="1"/>
  <c r="Q423" i="1"/>
  <c r="M423" i="1"/>
  <c r="L423" i="1"/>
  <c r="K423" i="1"/>
  <c r="Q422" i="1"/>
  <c r="M422" i="1"/>
  <c r="L422" i="1"/>
  <c r="K422" i="1"/>
  <c r="Q421" i="1"/>
  <c r="M421" i="1"/>
  <c r="L421" i="1"/>
  <c r="K421" i="1"/>
  <c r="Q420" i="1"/>
  <c r="M420" i="1"/>
  <c r="L420" i="1"/>
  <c r="K420" i="1"/>
  <c r="Q419" i="1"/>
  <c r="M419" i="1"/>
  <c r="L419" i="1"/>
  <c r="K419" i="1"/>
  <c r="Q418" i="1"/>
  <c r="M418" i="1"/>
  <c r="L418" i="1"/>
  <c r="K418" i="1"/>
  <c r="Q417" i="1"/>
  <c r="M417" i="1"/>
  <c r="L417" i="1"/>
  <c r="K417" i="1"/>
  <c r="Q416" i="1"/>
  <c r="M416" i="1"/>
  <c r="L416" i="1"/>
  <c r="K416" i="1"/>
  <c r="Q415" i="1"/>
  <c r="M415" i="1"/>
  <c r="L415" i="1"/>
  <c r="K415" i="1"/>
  <c r="Q414" i="1"/>
  <c r="M414" i="1"/>
  <c r="L414" i="1"/>
  <c r="K414" i="1"/>
  <c r="Q413" i="1"/>
  <c r="M413" i="1"/>
  <c r="L413" i="1"/>
  <c r="K413" i="1"/>
  <c r="Q412" i="1"/>
  <c r="M412" i="1"/>
  <c r="L412" i="1"/>
  <c r="K412" i="1"/>
  <c r="Q411" i="1"/>
  <c r="M411" i="1"/>
  <c r="L411" i="1"/>
  <c r="K411" i="1"/>
  <c r="Q410" i="1"/>
  <c r="M410" i="1"/>
  <c r="L410" i="1"/>
  <c r="K410" i="1"/>
  <c r="Q409" i="1"/>
  <c r="M409" i="1"/>
  <c r="L409" i="1"/>
  <c r="K409" i="1"/>
  <c r="Q408" i="1"/>
  <c r="M408" i="1"/>
  <c r="L408" i="1"/>
  <c r="K408" i="1"/>
  <c r="Q407" i="1"/>
  <c r="M407" i="1"/>
  <c r="L407" i="1"/>
  <c r="K407" i="1"/>
  <c r="Q406" i="1"/>
  <c r="M406" i="1"/>
  <c r="L406" i="1"/>
  <c r="K406" i="1"/>
  <c r="Q405" i="1"/>
  <c r="M405" i="1"/>
  <c r="L405" i="1"/>
  <c r="K405" i="1"/>
  <c r="Q404" i="1"/>
  <c r="M404" i="1"/>
  <c r="L404" i="1"/>
  <c r="K404" i="1"/>
  <c r="Q403" i="1"/>
  <c r="M403" i="1"/>
  <c r="L403" i="1"/>
  <c r="K403" i="1"/>
  <c r="Q402" i="1"/>
  <c r="M402" i="1"/>
  <c r="L402" i="1"/>
  <c r="K402" i="1"/>
  <c r="Q401" i="1"/>
  <c r="M401" i="1"/>
  <c r="L401" i="1"/>
  <c r="K401" i="1"/>
  <c r="Q400" i="1"/>
  <c r="M400" i="1"/>
  <c r="L400" i="1"/>
  <c r="K400" i="1"/>
  <c r="Q399" i="1"/>
  <c r="M399" i="1"/>
  <c r="L399" i="1"/>
  <c r="K399" i="1"/>
  <c r="Q398" i="1"/>
  <c r="M398" i="1"/>
  <c r="L398" i="1"/>
  <c r="K398" i="1"/>
  <c r="Q397" i="1"/>
  <c r="M397" i="1"/>
  <c r="L397" i="1"/>
  <c r="K397" i="1"/>
  <c r="Q396" i="1"/>
  <c r="M396" i="1"/>
  <c r="L396" i="1"/>
  <c r="K396" i="1"/>
  <c r="Q395" i="1"/>
  <c r="M395" i="1"/>
  <c r="L395" i="1"/>
  <c r="K395" i="1"/>
  <c r="Q394" i="1"/>
  <c r="M394" i="1"/>
  <c r="L394" i="1"/>
  <c r="K394" i="1"/>
  <c r="Q393" i="1"/>
  <c r="M393" i="1"/>
  <c r="L393" i="1"/>
  <c r="K393" i="1"/>
  <c r="Q392" i="1"/>
  <c r="M392" i="1"/>
  <c r="L392" i="1"/>
  <c r="K392" i="1"/>
  <c r="Q391" i="1"/>
  <c r="M391" i="1"/>
  <c r="L391" i="1"/>
  <c r="K391" i="1"/>
  <c r="Q390" i="1"/>
  <c r="M390" i="1"/>
  <c r="L390" i="1"/>
  <c r="K390" i="1"/>
  <c r="Q389" i="1"/>
  <c r="M389" i="1"/>
  <c r="L389" i="1"/>
  <c r="K389" i="1"/>
  <c r="Q388" i="1"/>
  <c r="M388" i="1"/>
  <c r="L388" i="1"/>
  <c r="K388" i="1"/>
  <c r="Q387" i="1"/>
  <c r="M387" i="1"/>
  <c r="L387" i="1"/>
  <c r="K387" i="1"/>
  <c r="Q386" i="1"/>
  <c r="M386" i="1"/>
  <c r="L386" i="1"/>
  <c r="K386" i="1"/>
  <c r="Q385" i="1"/>
  <c r="M385" i="1"/>
  <c r="L385" i="1"/>
  <c r="K385" i="1"/>
  <c r="Q384" i="1"/>
  <c r="M384" i="1"/>
  <c r="L384" i="1"/>
  <c r="K384" i="1"/>
  <c r="Q383" i="1"/>
  <c r="M383" i="1"/>
  <c r="L383" i="1"/>
  <c r="K383" i="1"/>
  <c r="Q382" i="1"/>
  <c r="M382" i="1"/>
  <c r="L382" i="1"/>
  <c r="K382" i="1"/>
  <c r="Q381" i="1"/>
  <c r="M381" i="1"/>
  <c r="L381" i="1"/>
  <c r="K381" i="1"/>
  <c r="Q380" i="1"/>
  <c r="M380" i="1"/>
  <c r="L380" i="1"/>
  <c r="K380" i="1"/>
  <c r="Q379" i="1"/>
  <c r="M379" i="1"/>
  <c r="L379" i="1"/>
  <c r="K379" i="1"/>
  <c r="Q378" i="1"/>
  <c r="M378" i="1"/>
  <c r="L378" i="1"/>
  <c r="K378" i="1"/>
  <c r="Q377" i="1"/>
  <c r="M377" i="1"/>
  <c r="L377" i="1"/>
  <c r="K377" i="1"/>
  <c r="Q376" i="1"/>
  <c r="M376" i="1"/>
  <c r="L376" i="1"/>
  <c r="K376" i="1"/>
  <c r="Q375" i="1"/>
  <c r="M375" i="1"/>
  <c r="L375" i="1"/>
  <c r="K375" i="1"/>
  <c r="Q374" i="1"/>
  <c r="M374" i="1"/>
  <c r="L374" i="1"/>
  <c r="K374" i="1"/>
  <c r="Q373" i="1"/>
  <c r="M373" i="1"/>
  <c r="L373" i="1"/>
  <c r="K373" i="1"/>
  <c r="Q372" i="1"/>
  <c r="M372" i="1"/>
  <c r="L372" i="1"/>
  <c r="K372" i="1"/>
  <c r="Q371" i="1"/>
  <c r="M371" i="1"/>
  <c r="L371" i="1"/>
  <c r="K371" i="1"/>
  <c r="Q370" i="1"/>
  <c r="M370" i="1"/>
  <c r="L370" i="1"/>
  <c r="K370" i="1"/>
  <c r="Q369" i="1"/>
  <c r="M369" i="1"/>
  <c r="L369" i="1"/>
  <c r="K369" i="1"/>
  <c r="Q368" i="1"/>
  <c r="M368" i="1"/>
  <c r="L368" i="1"/>
  <c r="K368" i="1"/>
  <c r="Q367" i="1"/>
  <c r="M367" i="1"/>
  <c r="L367" i="1"/>
  <c r="K367" i="1"/>
  <c r="Q366" i="1"/>
  <c r="M366" i="1"/>
  <c r="L366" i="1"/>
  <c r="K366" i="1"/>
  <c r="Q365" i="1"/>
  <c r="M365" i="1"/>
  <c r="L365" i="1"/>
  <c r="K365" i="1"/>
  <c r="Q364" i="1"/>
  <c r="M364" i="1"/>
  <c r="L364" i="1"/>
  <c r="K364" i="1"/>
  <c r="Q363" i="1"/>
  <c r="M363" i="1"/>
  <c r="L363" i="1"/>
  <c r="K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V691" i="1" l="1"/>
  <c r="V1511" i="1"/>
  <c r="V1507" i="1"/>
  <c r="V915" i="1"/>
  <c r="X915" i="1" s="1"/>
  <c r="Z915" i="1" s="1"/>
  <c r="V1061" i="1"/>
  <c r="V989" i="1"/>
  <c r="V1069" i="1"/>
  <c r="V997" i="1"/>
  <c r="Y997" i="1" s="1"/>
  <c r="V859" i="1"/>
  <c r="Y859" i="1" s="1"/>
  <c r="V895" i="1"/>
  <c r="X895" i="1" s="1"/>
  <c r="V918" i="1"/>
  <c r="V1079" i="1"/>
  <c r="W1079" i="1" s="1"/>
  <c r="V983" i="1"/>
  <c r="Y983" i="1" s="1"/>
  <c r="V1343" i="1"/>
  <c r="X1343" i="1" s="1"/>
  <c r="V1392" i="1"/>
  <c r="V963" i="1"/>
  <c r="X963" i="1" s="1"/>
  <c r="Z963" i="1" s="1"/>
  <c r="V1230" i="1"/>
  <c r="V1214" i="1"/>
  <c r="Y1214" i="1" s="1"/>
  <c r="V1227" i="1"/>
  <c r="W1227" i="1" s="1"/>
  <c r="V1211" i="1"/>
  <c r="Y1211" i="1" s="1"/>
  <c r="V1546" i="1"/>
  <c r="X1546" i="1" s="1"/>
  <c r="Z1546" i="1" s="1"/>
  <c r="V1516" i="1"/>
  <c r="X1516" i="1" s="1"/>
  <c r="Z1516" i="1" s="1"/>
  <c r="V959" i="1"/>
  <c r="V938" i="1"/>
  <c r="X938" i="1" s="1"/>
  <c r="Z938" i="1" s="1"/>
  <c r="V944" i="1"/>
  <c r="Y944" i="1" s="1"/>
  <c r="V984" i="1"/>
  <c r="Y984" i="1" s="1"/>
  <c r="V1446" i="1"/>
  <c r="X1446" i="1" s="1"/>
  <c r="Z1446" i="1" s="1"/>
  <c r="V1550" i="1"/>
  <c r="Y1550" i="1" s="1"/>
  <c r="V1205" i="1"/>
  <c r="W1205" i="1" s="1"/>
  <c r="V1266" i="1"/>
  <c r="W1266" i="1" s="1"/>
  <c r="V1390" i="1"/>
  <c r="X1390" i="1" s="1"/>
  <c r="Z1390" i="1" s="1"/>
  <c r="V1459" i="1"/>
  <c r="W1459" i="1" s="1"/>
  <c r="V931" i="1"/>
  <c r="W931" i="1" s="1"/>
  <c r="V1274" i="1"/>
  <c r="Y1274" i="1" s="1"/>
  <c r="V1064" i="1"/>
  <c r="Y1064" i="1" s="1"/>
  <c r="V1030" i="1"/>
  <c r="X1030" i="1" s="1"/>
  <c r="Z1030" i="1" s="1"/>
  <c r="V1386" i="1"/>
  <c r="X1386" i="1" s="1"/>
  <c r="Z1386" i="1" s="1"/>
  <c r="V1398" i="1"/>
  <c r="W1398" i="1" s="1"/>
  <c r="V1275" i="1"/>
  <c r="X1275" i="1" s="1"/>
  <c r="Z1275" i="1" s="1"/>
  <c r="V1508" i="1"/>
  <c r="W1508" i="1" s="1"/>
  <c r="V1325" i="1"/>
  <c r="W1325" i="1" s="1"/>
  <c r="V640" i="1"/>
  <c r="W640" i="1" s="1"/>
  <c r="V703" i="1"/>
  <c r="W703" i="1" s="1"/>
  <c r="V651" i="1"/>
  <c r="W651" i="1" s="1"/>
  <c r="V639" i="1"/>
  <c r="W639" i="1" s="1"/>
  <c r="V619" i="1"/>
  <c r="W619" i="1" s="1"/>
  <c r="V607" i="1"/>
  <c r="X607" i="1" s="1"/>
  <c r="Z607" i="1" s="1"/>
  <c r="V603" i="1"/>
  <c r="Y603" i="1" s="1"/>
  <c r="V991" i="1"/>
  <c r="Y991" i="1" s="1"/>
  <c r="V1249" i="1"/>
  <c r="X1249" i="1" s="1"/>
  <c r="Z1249" i="1" s="1"/>
  <c r="V1334" i="1"/>
  <c r="X1334" i="1" s="1"/>
  <c r="Z1334" i="1" s="1"/>
  <c r="V674" i="1"/>
  <c r="W674" i="1" s="1"/>
  <c r="V610" i="1"/>
  <c r="W610" i="1" s="1"/>
  <c r="V927" i="1"/>
  <c r="Y927" i="1" s="1"/>
  <c r="V900" i="1"/>
  <c r="W900" i="1" s="1"/>
  <c r="V868" i="1"/>
  <c r="Y868" i="1" s="1"/>
  <c r="V897" i="1"/>
  <c r="X897" i="1" s="1"/>
  <c r="Z897" i="1" s="1"/>
  <c r="V932" i="1"/>
  <c r="Y932" i="1" s="1"/>
  <c r="V1235" i="1"/>
  <c r="X1235" i="1" s="1"/>
  <c r="Z1235" i="1" s="1"/>
  <c r="V1219" i="1"/>
  <c r="X1219" i="1" s="1"/>
  <c r="Z1219" i="1" s="1"/>
  <c r="V1068" i="1"/>
  <c r="X1068" i="1" s="1"/>
  <c r="Z1068" i="1" s="1"/>
  <c r="V1237" i="1"/>
  <c r="X1237" i="1" s="1"/>
  <c r="Z1237" i="1" s="1"/>
  <c r="V1339" i="1"/>
  <c r="V876" i="1"/>
  <c r="X876" i="1" s="1"/>
  <c r="V864" i="1"/>
  <c r="Y864" i="1" s="1"/>
  <c r="V1261" i="1"/>
  <c r="Y1261" i="1" s="1"/>
  <c r="V1406" i="1"/>
  <c r="Y1406" i="1" s="1"/>
  <c r="V1369" i="1"/>
  <c r="W1369" i="1" s="1"/>
  <c r="W1430" i="1"/>
  <c r="Y1430" i="1"/>
  <c r="V1067" i="1"/>
  <c r="W1067" i="1" s="1"/>
  <c r="Z876" i="1"/>
  <c r="V1290" i="1"/>
  <c r="W1290" i="1" s="1"/>
  <c r="V1276" i="1"/>
  <c r="W1276" i="1" s="1"/>
  <c r="V1252" i="1"/>
  <c r="X1252" i="1" s="1"/>
  <c r="Z1252" i="1" s="1"/>
  <c r="V1505" i="1"/>
  <c r="W1505" i="1" s="1"/>
  <c r="V1372" i="1"/>
  <c r="V1346" i="1"/>
  <c r="Y1346" i="1" s="1"/>
  <c r="V1514" i="1"/>
  <c r="W1514" i="1" s="1"/>
  <c r="V879" i="1"/>
  <c r="Y879" i="1" s="1"/>
  <c r="V948" i="1"/>
  <c r="X948" i="1" s="1"/>
  <c r="Z948" i="1" s="1"/>
  <c r="V1221" i="1"/>
  <c r="W1221" i="1" s="1"/>
  <c r="Z1035" i="1"/>
  <c r="V996" i="1"/>
  <c r="W996" i="1" s="1"/>
  <c r="V999" i="1"/>
  <c r="X999" i="1" s="1"/>
  <c r="Z999" i="1" s="1"/>
  <c r="Y1376" i="1"/>
  <c r="V1342" i="1"/>
  <c r="W1342" i="1" s="1"/>
  <c r="V1544" i="1"/>
  <c r="V1243" i="1"/>
  <c r="X1243" i="1" s="1"/>
  <c r="V1445" i="1"/>
  <c r="X1445" i="1" s="1"/>
  <c r="Z1445" i="1" s="1"/>
  <c r="V1396" i="1"/>
  <c r="W1396" i="1" s="1"/>
  <c r="V1385" i="1"/>
  <c r="Y1385" i="1" s="1"/>
  <c r="V626" i="1"/>
  <c r="W626" i="1" s="1"/>
  <c r="V978" i="1"/>
  <c r="X978" i="1" s="1"/>
  <c r="Z978" i="1" s="1"/>
  <c r="V1052" i="1"/>
  <c r="X1052" i="1" s="1"/>
  <c r="Z1052" i="1" s="1"/>
  <c r="V1432" i="1"/>
  <c r="V1286" i="1"/>
  <c r="V1333" i="1"/>
  <c r="Y1333" i="1" s="1"/>
  <c r="V1453" i="1"/>
  <c r="Y1453" i="1" s="1"/>
  <c r="V1350" i="1"/>
  <c r="Y1350" i="1" s="1"/>
  <c r="V1425" i="1"/>
  <c r="Y1425" i="1" s="1"/>
  <c r="V1457" i="1"/>
  <c r="W1457" i="1" s="1"/>
  <c r="V1394" i="1"/>
  <c r="Y1394" i="1" s="1"/>
  <c r="V961" i="1"/>
  <c r="W961" i="1" s="1"/>
  <c r="V952" i="1"/>
  <c r="Y952" i="1" s="1"/>
  <c r="Y1038" i="1"/>
  <c r="V1312" i="1"/>
  <c r="Y1312" i="1" s="1"/>
  <c r="V1244" i="1"/>
  <c r="X1244" i="1" s="1"/>
  <c r="Z1244" i="1" s="1"/>
  <c r="V1047" i="1"/>
  <c r="Y1047" i="1" s="1"/>
  <c r="V1026" i="1"/>
  <c r="W1026" i="1" s="1"/>
  <c r="X1286" i="1"/>
  <c r="Z1286" i="1" s="1"/>
  <c r="X1430" i="1"/>
  <c r="Z1430" i="1" s="1"/>
  <c r="V1515" i="1"/>
  <c r="X1515" i="1" s="1"/>
  <c r="Z1515" i="1" s="1"/>
  <c r="V1455" i="1"/>
  <c r="V1426" i="1"/>
  <c r="Y1426" i="1" s="1"/>
  <c r="V1401" i="1"/>
  <c r="Y1401" i="1" s="1"/>
  <c r="V1336" i="1"/>
  <c r="W1336" i="1" s="1"/>
  <c r="V1353" i="1"/>
  <c r="W1353" i="1" s="1"/>
  <c r="V1364" i="1"/>
  <c r="V1305" i="1"/>
  <c r="X1305" i="1" s="1"/>
  <c r="Z1305" i="1" s="1"/>
  <c r="V1072" i="1"/>
  <c r="W1072" i="1" s="1"/>
  <c r="V993" i="1"/>
  <c r="X993" i="1" s="1"/>
  <c r="Z993" i="1" s="1"/>
  <c r="V906" i="1"/>
  <c r="X906" i="1" s="1"/>
  <c r="Z906" i="1" s="1"/>
  <c r="Y1019" i="1"/>
  <c r="V1223" i="1"/>
  <c r="W1223" i="1" s="1"/>
  <c r="V1304" i="1"/>
  <c r="W1304" i="1" s="1"/>
  <c r="V1278" i="1"/>
  <c r="Y1278" i="1" s="1"/>
  <c r="V966" i="1"/>
  <c r="Y966" i="1" s="1"/>
  <c r="V1265" i="1"/>
  <c r="Y1265" i="1" s="1"/>
  <c r="X1285" i="1"/>
  <c r="Z1285" i="1" s="1"/>
  <c r="V1405" i="1"/>
  <c r="Y1405" i="1" s="1"/>
  <c r="V1456" i="1"/>
  <c r="X1456" i="1" s="1"/>
  <c r="Z1456" i="1" s="1"/>
  <c r="V1447" i="1"/>
  <c r="W1447" i="1" s="1"/>
  <c r="V1428" i="1"/>
  <c r="Y1428" i="1" s="1"/>
  <c r="V1410" i="1"/>
  <c r="Y1410" i="1" s="1"/>
  <c r="V1424" i="1"/>
  <c r="Y1424" i="1" s="1"/>
  <c r="V947" i="1"/>
  <c r="X947" i="1" s="1"/>
  <c r="Z947" i="1" s="1"/>
  <c r="V851" i="1"/>
  <c r="Y851" i="1" s="1"/>
  <c r="V1233" i="1"/>
  <c r="X1233" i="1" s="1"/>
  <c r="Z1233" i="1" s="1"/>
  <c r="V1250" i="1"/>
  <c r="X1250" i="1" s="1"/>
  <c r="Z1250" i="1" s="1"/>
  <c r="V1015" i="1"/>
  <c r="W1015" i="1" s="1"/>
  <c r="V967" i="1"/>
  <c r="Y967" i="1" s="1"/>
  <c r="V1063" i="1"/>
  <c r="X1063" i="1" s="1"/>
  <c r="Z1063" i="1" s="1"/>
  <c r="V1081" i="1"/>
  <c r="X1081" i="1" s="1"/>
  <c r="Z1081" i="1" s="1"/>
  <c r="V884" i="1"/>
  <c r="X884" i="1" s="1"/>
  <c r="Z884" i="1" s="1"/>
  <c r="V846" i="1"/>
  <c r="Y846" i="1" s="1"/>
  <c r="W1401" i="1"/>
  <c r="V1366" i="1"/>
  <c r="V1347" i="1"/>
  <c r="V1225" i="1"/>
  <c r="V655" i="1"/>
  <c r="Y655" i="1" s="1"/>
  <c r="V669" i="1"/>
  <c r="X669" i="1" s="1"/>
  <c r="Z669" i="1" s="1"/>
  <c r="V936" i="1"/>
  <c r="W936" i="1" s="1"/>
  <c r="V937" i="1"/>
  <c r="X937" i="1" s="1"/>
  <c r="Z937" i="1" s="1"/>
  <c r="V882" i="1"/>
  <c r="X882" i="1" s="1"/>
  <c r="Z882" i="1" s="1"/>
  <c r="V1264" i="1"/>
  <c r="X1264" i="1" s="1"/>
  <c r="Z1264" i="1" s="1"/>
  <c r="V847" i="1"/>
  <c r="Y847" i="1" s="1"/>
  <c r="Y1285" i="1"/>
  <c r="X1401" i="1"/>
  <c r="Z1401" i="1" s="1"/>
  <c r="V875" i="1"/>
  <c r="W875" i="1" s="1"/>
  <c r="V852" i="1"/>
  <c r="X852" i="1" s="1"/>
  <c r="Z852" i="1" s="1"/>
  <c r="V910" i="1"/>
  <c r="Y910" i="1" s="1"/>
  <c r="V930" i="1"/>
  <c r="X930" i="1" s="1"/>
  <c r="Z930" i="1" s="1"/>
  <c r="V1056" i="1"/>
  <c r="X1056" i="1" s="1"/>
  <c r="Z1056" i="1" s="1"/>
  <c r="V971" i="1"/>
  <c r="W971" i="1" s="1"/>
  <c r="V1370" i="1"/>
  <c r="X1370" i="1" s="1"/>
  <c r="Z1370" i="1" s="1"/>
  <c r="Y1372" i="1"/>
  <c r="V1521" i="1"/>
  <c r="Y1521" i="1" s="1"/>
  <c r="V1331" i="1"/>
  <c r="W999" i="1"/>
  <c r="V1051" i="1"/>
  <c r="X1051" i="1" s="1"/>
  <c r="Z1051" i="1" s="1"/>
  <c r="V988" i="1"/>
  <c r="V1071" i="1"/>
  <c r="W1071" i="1" s="1"/>
  <c r="V1552" i="1"/>
  <c r="X1552" i="1" s="1"/>
  <c r="Z1552" i="1" s="1"/>
  <c r="V974" i="1"/>
  <c r="Y974" i="1" s="1"/>
  <c r="X859" i="1"/>
  <c r="Z859" i="1" s="1"/>
  <c r="W1019" i="1"/>
  <c r="V1004" i="1"/>
  <c r="W1004" i="1" s="1"/>
  <c r="V986" i="1"/>
  <c r="W986" i="1" s="1"/>
  <c r="V1368" i="1"/>
  <c r="V849" i="1"/>
  <c r="X849" i="1" s="1"/>
  <c r="Z849" i="1" s="1"/>
  <c r="V956" i="1"/>
  <c r="W956" i="1" s="1"/>
  <c r="V945" i="1"/>
  <c r="W945" i="1" s="1"/>
  <c r="V866" i="1"/>
  <c r="W866" i="1" s="1"/>
  <c r="X863" i="1"/>
  <c r="Z863" i="1" s="1"/>
  <c r="V946" i="1"/>
  <c r="X946" i="1" s="1"/>
  <c r="Z946" i="1" s="1"/>
  <c r="V980" i="1"/>
  <c r="W980" i="1" s="1"/>
  <c r="V1277" i="1"/>
  <c r="V1317" i="1"/>
  <c r="Y1317" i="1" s="1"/>
  <c r="V1245" i="1"/>
  <c r="X1245" i="1" s="1"/>
  <c r="Z1245" i="1" s="1"/>
  <c r="V1039" i="1"/>
  <c r="V1076" i="1"/>
  <c r="X1076" i="1" s="1"/>
  <c r="Z1076" i="1" s="1"/>
  <c r="V1058" i="1"/>
  <c r="Y1058" i="1" s="1"/>
  <c r="V1262" i="1"/>
  <c r="Y1262" i="1" s="1"/>
  <c r="X1376" i="1"/>
  <c r="Z1376" i="1" s="1"/>
  <c r="V1395" i="1"/>
  <c r="Y1395" i="1" s="1"/>
  <c r="V1217" i="1"/>
  <c r="V1337" i="1"/>
  <c r="V616" i="1"/>
  <c r="Y616" i="1" s="1"/>
  <c r="V943" i="1"/>
  <c r="V886" i="1"/>
  <c r="W886" i="1" s="1"/>
  <c r="V887" i="1"/>
  <c r="Y887" i="1" s="1"/>
  <c r="V919" i="1"/>
  <c r="Y919" i="1" s="1"/>
  <c r="V843" i="1"/>
  <c r="X843" i="1" s="1"/>
  <c r="Z843" i="1" s="1"/>
  <c r="V854" i="1"/>
  <c r="W854" i="1" s="1"/>
  <c r="V1216" i="1"/>
  <c r="V1066" i="1"/>
  <c r="V972" i="1"/>
  <c r="X972" i="1" s="1"/>
  <c r="Z972" i="1" s="1"/>
  <c r="V1520" i="1"/>
  <c r="Y1520" i="1" s="1"/>
  <c r="V1311" i="1"/>
  <c r="V1241" i="1"/>
  <c r="V631" i="1"/>
  <c r="Y631" i="1" s="1"/>
  <c r="V916" i="1"/>
  <c r="X916" i="1" s="1"/>
  <c r="Z916" i="1" s="1"/>
  <c r="V856" i="1"/>
  <c r="X856" i="1" s="1"/>
  <c r="Z856" i="1" s="1"/>
  <c r="V1313" i="1"/>
  <c r="Y1313" i="1" s="1"/>
  <c r="V1253" i="1"/>
  <c r="Y1253" i="1" s="1"/>
  <c r="V1365" i="1"/>
  <c r="W1365" i="1" s="1"/>
  <c r="V1323" i="1"/>
  <c r="W1323" i="1" s="1"/>
  <c r="V1404" i="1"/>
  <c r="V1397" i="1"/>
  <c r="V1351" i="1"/>
  <c r="W1460" i="1"/>
  <c r="Y1460" i="1"/>
  <c r="Z1460" i="1"/>
  <c r="Y1290" i="1"/>
  <c r="V1268" i="1"/>
  <c r="V1388" i="1"/>
  <c r="V1208" i="1"/>
  <c r="V1512" i="1"/>
  <c r="V714" i="1"/>
  <c r="Y714" i="1" s="1"/>
  <c r="V658" i="1"/>
  <c r="Y658" i="1" s="1"/>
  <c r="V646" i="1"/>
  <c r="X646" i="1" s="1"/>
  <c r="Z646" i="1" s="1"/>
  <c r="V650" i="1"/>
  <c r="X650" i="1" s="1"/>
  <c r="Z650" i="1" s="1"/>
  <c r="V690" i="1"/>
  <c r="Y690" i="1" s="1"/>
  <c r="V666" i="1"/>
  <c r="X666" i="1" s="1"/>
  <c r="Z666" i="1" s="1"/>
  <c r="V681" i="1"/>
  <c r="X681" i="1" s="1"/>
  <c r="Z681" i="1" s="1"/>
  <c r="V889" i="1"/>
  <c r="X889" i="1" s="1"/>
  <c r="Z889" i="1" s="1"/>
  <c r="V908" i="1"/>
  <c r="W908" i="1" s="1"/>
  <c r="V1075" i="1"/>
  <c r="Y1075" i="1" s="1"/>
  <c r="V987" i="1"/>
  <c r="W987" i="1" s="1"/>
  <c r="V923" i="1"/>
  <c r="X923" i="1" s="1"/>
  <c r="Z923" i="1" s="1"/>
  <c r="V896" i="1"/>
  <c r="Y896" i="1" s="1"/>
  <c r="V1013" i="1"/>
  <c r="X1013" i="1" s="1"/>
  <c r="Z1013" i="1" s="1"/>
  <c r="V964" i="1"/>
  <c r="W964" i="1" s="1"/>
  <c r="V1315" i="1"/>
  <c r="W1315" i="1" s="1"/>
  <c r="V1271" i="1"/>
  <c r="W1271" i="1" s="1"/>
  <c r="V1391" i="1"/>
  <c r="V1220" i="1"/>
  <c r="W1220" i="1" s="1"/>
  <c r="V1259" i="1"/>
  <c r="X1259" i="1" s="1"/>
  <c r="Z1259" i="1" s="1"/>
  <c r="W1243" i="1"/>
  <c r="Y1243" i="1"/>
  <c r="V1301" i="1"/>
  <c r="V1341" i="1"/>
  <c r="V1461" i="1"/>
  <c r="V1318" i="1"/>
  <c r="V1296" i="1"/>
  <c r="W1395" i="1"/>
  <c r="V1207" i="1"/>
  <c r="Y1207" i="1" s="1"/>
  <c r="V700" i="1"/>
  <c r="W700" i="1" s="1"/>
  <c r="V656" i="1"/>
  <c r="Y656" i="1" s="1"/>
  <c r="V632" i="1"/>
  <c r="Y632" i="1" s="1"/>
  <c r="V893" i="1"/>
  <c r="W893" i="1" s="1"/>
  <c r="V878" i="1"/>
  <c r="X878" i="1" s="1"/>
  <c r="Z878" i="1" s="1"/>
  <c r="Y863" i="1"/>
  <c r="V962" i="1"/>
  <c r="X962" i="1" s="1"/>
  <c r="Z962" i="1" s="1"/>
  <c r="V894" i="1"/>
  <c r="W894" i="1" s="1"/>
  <c r="X1047" i="1"/>
  <c r="Z1047" i="1" s="1"/>
  <c r="X983" i="1"/>
  <c r="Z983" i="1" s="1"/>
  <c r="Y1238" i="1"/>
  <c r="X1238" i="1"/>
  <c r="Z1238" i="1" s="1"/>
  <c r="Y1230" i="1"/>
  <c r="X1230" i="1"/>
  <c r="Z1230" i="1" s="1"/>
  <c r="W1230" i="1"/>
  <c r="V1048" i="1"/>
  <c r="W1048" i="1" s="1"/>
  <c r="V1016" i="1"/>
  <c r="W1016" i="1" s="1"/>
  <c r="V998" i="1"/>
  <c r="X1335" i="1"/>
  <c r="Z1335" i="1" s="1"/>
  <c r="W1335" i="1"/>
  <c r="V1267" i="1"/>
  <c r="Y1267" i="1" s="1"/>
  <c r="V1387" i="1"/>
  <c r="V670" i="1"/>
  <c r="W670" i="1" s="1"/>
  <c r="V686" i="1"/>
  <c r="Y686" i="1" s="1"/>
  <c r="V678" i="1"/>
  <c r="Y678" i="1" s="1"/>
  <c r="V707" i="1"/>
  <c r="Y707" i="1" s="1"/>
  <c r="V671" i="1"/>
  <c r="Y671" i="1" s="1"/>
  <c r="V615" i="1"/>
  <c r="X615" i="1" s="1"/>
  <c r="Z615" i="1" s="1"/>
  <c r="Y1227" i="1"/>
  <c r="X1227" i="1"/>
  <c r="Z1227" i="1" s="1"/>
  <c r="V1043" i="1"/>
  <c r="V1027" i="1"/>
  <c r="X1027" i="1" s="1"/>
  <c r="Z1027" i="1" s="1"/>
  <c r="V1009" i="1"/>
  <c r="X1009" i="1" s="1"/>
  <c r="Z1009" i="1" s="1"/>
  <c r="V1014" i="1"/>
  <c r="V995" i="1"/>
  <c r="V1292" i="1"/>
  <c r="X1292" i="1" s="1"/>
  <c r="Z1292" i="1" s="1"/>
  <c r="V1402" i="1"/>
  <c r="V1522" i="1"/>
  <c r="V1373" i="1"/>
  <c r="V1349" i="1"/>
  <c r="V1280" i="1"/>
  <c r="V1400" i="1"/>
  <c r="V1330" i="1"/>
  <c r="V1450" i="1"/>
  <c r="V1282" i="1"/>
  <c r="X1396" i="1"/>
  <c r="Z1396" i="1" s="1"/>
  <c r="Y1507" i="1"/>
  <c r="X1507" i="1"/>
  <c r="W1507" i="1"/>
  <c r="V1408" i="1"/>
  <c r="W1343" i="1"/>
  <c r="Y1343" i="1"/>
  <c r="V1328" i="1"/>
  <c r="W1328" i="1" s="1"/>
  <c r="V1548" i="1"/>
  <c r="V1291" i="1"/>
  <c r="O1442" i="1"/>
  <c r="V1442" i="1" s="1"/>
  <c r="V1327" i="1"/>
  <c r="V1281" i="1"/>
  <c r="V1254" i="1"/>
  <c r="V1228" i="1"/>
  <c r="V1411" i="1"/>
  <c r="V1310" i="1"/>
  <c r="V1270" i="1"/>
  <c r="V1451" i="1"/>
  <c r="V1306" i="1"/>
  <c r="V1294" i="1"/>
  <c r="V1256" i="1"/>
  <c r="V1231" i="1"/>
  <c r="V1240" i="1"/>
  <c r="W1240" i="1" s="1"/>
  <c r="V1206" i="1"/>
  <c r="X1206" i="1" s="1"/>
  <c r="Z1206" i="1" s="1"/>
  <c r="V1202" i="1"/>
  <c r="X1202" i="1" s="1"/>
  <c r="Z1202" i="1" s="1"/>
  <c r="V1510" i="1"/>
  <c r="Y1510" i="1" s="1"/>
  <c r="V1454" i="1"/>
  <c r="Y1398" i="1"/>
  <c r="V1287" i="1"/>
  <c r="V1431" i="1"/>
  <c r="V1272" i="1"/>
  <c r="V1348" i="1"/>
  <c r="V1308" i="1"/>
  <c r="V1248" i="1"/>
  <c r="V1222" i="1"/>
  <c r="V1518" i="1"/>
  <c r="V1246" i="1"/>
  <c r="V1226" i="1"/>
  <c r="V1203" i="1"/>
  <c r="V1462" i="1"/>
  <c r="V1326" i="1"/>
  <c r="V1506" i="1"/>
  <c r="X1506" i="1" s="1"/>
  <c r="Z1506" i="1" s="1"/>
  <c r="V1340" i="1"/>
  <c r="V1314" i="1"/>
  <c r="V1443" i="1"/>
  <c r="V1284" i="1"/>
  <c r="V1258" i="1"/>
  <c r="V1213" i="1"/>
  <c r="V1320" i="1"/>
  <c r="V1257" i="1"/>
  <c r="V1229" i="1"/>
  <c r="V1215" i="1"/>
  <c r="V1517" i="1"/>
  <c r="V1448" i="1"/>
  <c r="V1210" i="1"/>
  <c r="V1345" i="1"/>
  <c r="V1322" i="1"/>
  <c r="W1546" i="1"/>
  <c r="Y1546" i="1"/>
  <c r="Z1507" i="1"/>
  <c r="Y1511" i="1"/>
  <c r="X1511" i="1"/>
  <c r="Z1511" i="1" s="1"/>
  <c r="W1511" i="1"/>
  <c r="Y1392" i="1"/>
  <c r="X1392" i="1"/>
  <c r="Z1392" i="1" s="1"/>
  <c r="W1392" i="1"/>
  <c r="Z1343" i="1"/>
  <c r="Y1386" i="1"/>
  <c r="W1386" i="1"/>
  <c r="Z1243" i="1"/>
  <c r="W1288" i="1"/>
  <c r="Y1288" i="1"/>
  <c r="X1288" i="1"/>
  <c r="Z1288" i="1" s="1"/>
  <c r="W1253" i="1"/>
  <c r="V911" i="1"/>
  <c r="V885" i="1"/>
  <c r="X885" i="1" s="1"/>
  <c r="Z885" i="1" s="1"/>
  <c r="V1005" i="1"/>
  <c r="X1005" i="1" s="1"/>
  <c r="Z1005" i="1" s="1"/>
  <c r="V1050" i="1"/>
  <c r="W1050" i="1" s="1"/>
  <c r="V1042" i="1"/>
  <c r="Y1042" i="1" s="1"/>
  <c r="V1034" i="1"/>
  <c r="X1034" i="1" s="1"/>
  <c r="Z1034" i="1" s="1"/>
  <c r="V1018" i="1"/>
  <c r="W1018" i="1" s="1"/>
  <c r="V1010" i="1"/>
  <c r="X1010" i="1" s="1"/>
  <c r="Z1010" i="1" s="1"/>
  <c r="V1000" i="1"/>
  <c r="W1000" i="1" s="1"/>
  <c r="V992" i="1"/>
  <c r="Y992" i="1" s="1"/>
  <c r="V975" i="1"/>
  <c r="W975" i="1" s="1"/>
  <c r="V862" i="1"/>
  <c r="X862" i="1" s="1"/>
  <c r="Z862" i="1" s="1"/>
  <c r="V1017" i="1"/>
  <c r="W1017" i="1" s="1"/>
  <c r="Y1061" i="1"/>
  <c r="X1061" i="1"/>
  <c r="Z1061" i="1" s="1"/>
  <c r="W1061" i="1"/>
  <c r="X1001" i="1"/>
  <c r="Z1001" i="1" s="1"/>
  <c r="W1001" i="1"/>
  <c r="Y1001" i="1"/>
  <c r="Y993" i="1"/>
  <c r="Y1077" i="1"/>
  <c r="X1077" i="1"/>
  <c r="Z1077" i="1" s="1"/>
  <c r="W1077" i="1"/>
  <c r="W963" i="1"/>
  <c r="Y1069" i="1"/>
  <c r="X1069" i="1"/>
  <c r="Z1069" i="1" s="1"/>
  <c r="W1069" i="1"/>
  <c r="W991" i="1"/>
  <c r="X991" i="1"/>
  <c r="Z991" i="1" s="1"/>
  <c r="X1071" i="1"/>
  <c r="Z1071" i="1" s="1"/>
  <c r="W1009" i="1"/>
  <c r="Y1068" i="1"/>
  <c r="V708" i="1"/>
  <c r="W708" i="1" s="1"/>
  <c r="V652" i="1"/>
  <c r="W652" i="1" s="1"/>
  <c r="V907" i="1"/>
  <c r="V954" i="1"/>
  <c r="W954" i="1" s="1"/>
  <c r="V861" i="1"/>
  <c r="V904" i="1"/>
  <c r="W997" i="1"/>
  <c r="V850" i="1"/>
  <c r="W850" i="1" s="1"/>
  <c r="V1049" i="1"/>
  <c r="V1041" i="1"/>
  <c r="V1033" i="1"/>
  <c r="V1025" i="1"/>
  <c r="V1074" i="1"/>
  <c r="V1040" i="1"/>
  <c r="V1032" i="1"/>
  <c r="V1024" i="1"/>
  <c r="V1008" i="1"/>
  <c r="V990" i="1"/>
  <c r="V982" i="1"/>
  <c r="W1081" i="1"/>
  <c r="V981" i="1"/>
  <c r="V973" i="1"/>
  <c r="V1003" i="1"/>
  <c r="X1075" i="1"/>
  <c r="Z1075" i="1" s="1"/>
  <c r="V362" i="1"/>
  <c r="V641" i="1"/>
  <c r="X641" i="1" s="1"/>
  <c r="Z641" i="1" s="1"/>
  <c r="V625" i="1"/>
  <c r="W625" i="1" s="1"/>
  <c r="V661" i="1"/>
  <c r="X661" i="1" s="1"/>
  <c r="Z661" i="1" s="1"/>
  <c r="V609" i="1"/>
  <c r="Y609" i="1" s="1"/>
  <c r="V719" i="1"/>
  <c r="W719" i="1" s="1"/>
  <c r="V667" i="1"/>
  <c r="Y667" i="1" s="1"/>
  <c r="V623" i="1"/>
  <c r="X623" i="1" s="1"/>
  <c r="Z623" i="1" s="1"/>
  <c r="V844" i="1"/>
  <c r="Y844" i="1" s="1"/>
  <c r="V933" i="1"/>
  <c r="Y933" i="1" s="1"/>
  <c r="V921" i="1"/>
  <c r="X921" i="1" s="1"/>
  <c r="Z921" i="1" s="1"/>
  <c r="V872" i="1"/>
  <c r="V855" i="1"/>
  <c r="V848" i="1"/>
  <c r="V968" i="1"/>
  <c r="V909" i="1"/>
  <c r="W1035" i="1"/>
  <c r="Y999" i="1"/>
  <c r="V1031" i="1"/>
  <c r="V1021" i="1"/>
  <c r="V1080" i="1"/>
  <c r="X1064" i="1"/>
  <c r="Z1064" i="1" s="1"/>
  <c r="V1054" i="1"/>
  <c r="V1046" i="1"/>
  <c r="V1022" i="1"/>
  <c r="V1006" i="1"/>
  <c r="V1057" i="1"/>
  <c r="V979" i="1"/>
  <c r="V970" i="1"/>
  <c r="V953" i="1"/>
  <c r="X953" i="1" s="1"/>
  <c r="Z953" i="1" s="1"/>
  <c r="V1073" i="1"/>
  <c r="X989" i="1"/>
  <c r="Z989" i="1" s="1"/>
  <c r="W989" i="1"/>
  <c r="Y989" i="1"/>
  <c r="V633" i="1"/>
  <c r="Y633" i="1" s="1"/>
  <c r="V653" i="1"/>
  <c r="W653" i="1" s="1"/>
  <c r="V697" i="1"/>
  <c r="X697" i="1" s="1"/>
  <c r="Z697" i="1" s="1"/>
  <c r="V677" i="1"/>
  <c r="Y677" i="1" s="1"/>
  <c r="V608" i="1"/>
  <c r="Y608" i="1" s="1"/>
  <c r="V710" i="1"/>
  <c r="Y710" i="1" s="1"/>
  <c r="V694" i="1"/>
  <c r="X694" i="1" s="1"/>
  <c r="Z694" i="1" s="1"/>
  <c r="V606" i="1"/>
  <c r="W606" i="1" s="1"/>
  <c r="V870" i="1"/>
  <c r="Y870" i="1" s="1"/>
  <c r="V865" i="1"/>
  <c r="X865" i="1" s="1"/>
  <c r="Z865" i="1" s="1"/>
  <c r="W859" i="1"/>
  <c r="V955" i="1"/>
  <c r="W955" i="1" s="1"/>
  <c r="V892" i="1"/>
  <c r="W892" i="1" s="1"/>
  <c r="V867" i="1"/>
  <c r="V845" i="1"/>
  <c r="V914" i="1"/>
  <c r="W914" i="1" s="1"/>
  <c r="W1047" i="1"/>
  <c r="X1038" i="1"/>
  <c r="Z1038" i="1" s="1"/>
  <c r="Y1035" i="1"/>
  <c r="W983" i="1"/>
  <c r="V1053" i="1"/>
  <c r="V1045" i="1"/>
  <c r="V1037" i="1"/>
  <c r="V1029" i="1"/>
  <c r="V1011" i="1"/>
  <c r="V1078" i="1"/>
  <c r="V1070" i="1"/>
  <c r="V1062" i="1"/>
  <c r="V1044" i="1"/>
  <c r="V1036" i="1"/>
  <c r="V1028" i="1"/>
  <c r="V1020" i="1"/>
  <c r="V1012" i="1"/>
  <c r="V994" i="1"/>
  <c r="Y1065" i="1"/>
  <c r="X1065" i="1"/>
  <c r="Z1065" i="1" s="1"/>
  <c r="W1065" i="1"/>
  <c r="V985" i="1"/>
  <c r="V969" i="1"/>
  <c r="V1007" i="1"/>
  <c r="Z1019" i="1"/>
  <c r="V976" i="1"/>
  <c r="V928" i="1"/>
  <c r="V965" i="1"/>
  <c r="Y948" i="1"/>
  <c r="W948" i="1"/>
  <c r="X959" i="1"/>
  <c r="Z959" i="1" s="1"/>
  <c r="Y959" i="1"/>
  <c r="Y938" i="1"/>
  <c r="V941" i="1"/>
  <c r="V912" i="1"/>
  <c r="V924" i="1"/>
  <c r="V881" i="1"/>
  <c r="Y881" i="1" s="1"/>
  <c r="V869" i="1"/>
  <c r="Y869" i="1" s="1"/>
  <c r="W895" i="1"/>
  <c r="V917" i="1"/>
  <c r="X918" i="1"/>
  <c r="Z918" i="1" s="1"/>
  <c r="W918" i="1"/>
  <c r="Y918" i="1"/>
  <c r="V929" i="1"/>
  <c r="X944" i="1"/>
  <c r="Z944" i="1" s="1"/>
  <c r="X951" i="1"/>
  <c r="Z951" i="1" s="1"/>
  <c r="Y951" i="1"/>
  <c r="W951" i="1"/>
  <c r="V721" i="1"/>
  <c r="X721" i="1" s="1"/>
  <c r="Z721" i="1" s="1"/>
  <c r="V705" i="1"/>
  <c r="W705" i="1" s="1"/>
  <c r="V689" i="1"/>
  <c r="Y689" i="1" s="1"/>
  <c r="V613" i="1"/>
  <c r="Y613" i="1" s="1"/>
  <c r="V935" i="1"/>
  <c r="Y937" i="1"/>
  <c r="Y895" i="1"/>
  <c r="W899" i="1"/>
  <c r="X851" i="1"/>
  <c r="Z851" i="1" s="1"/>
  <c r="W959" i="1"/>
  <c r="V913" i="1"/>
  <c r="V873" i="1"/>
  <c r="X960" i="1"/>
  <c r="Z960" i="1" s="1"/>
  <c r="W960" i="1"/>
  <c r="V883" i="1"/>
  <c r="V957" i="1"/>
  <c r="V682" i="1"/>
  <c r="W682" i="1" s="1"/>
  <c r="V645" i="1"/>
  <c r="W645" i="1" s="1"/>
  <c r="V621" i="1"/>
  <c r="W621" i="1" s="1"/>
  <c r="V702" i="1"/>
  <c r="W702" i="1" s="1"/>
  <c r="V679" i="1"/>
  <c r="W679" i="1" s="1"/>
  <c r="V663" i="1"/>
  <c r="Y663" i="1" s="1"/>
  <c r="V642" i="1"/>
  <c r="X642" i="1" s="1"/>
  <c r="Z642" i="1" s="1"/>
  <c r="V618" i="1"/>
  <c r="X618" i="1" s="1"/>
  <c r="Z618" i="1" s="1"/>
  <c r="V720" i="1"/>
  <c r="Y720" i="1" s="1"/>
  <c r="V704" i="1"/>
  <c r="X704" i="1" s="1"/>
  <c r="Z704" i="1" s="1"/>
  <c r="V692" i="1"/>
  <c r="W692" i="1" s="1"/>
  <c r="V680" i="1"/>
  <c r="X680" i="1" s="1"/>
  <c r="Z680" i="1" s="1"/>
  <c r="V668" i="1"/>
  <c r="Y668" i="1" s="1"/>
  <c r="V664" i="1"/>
  <c r="Y664" i="1" s="1"/>
  <c r="X943" i="1"/>
  <c r="Z943" i="1" s="1"/>
  <c r="W943" i="1"/>
  <c r="Y943" i="1"/>
  <c r="X931" i="1"/>
  <c r="Z931" i="1" s="1"/>
  <c r="V853" i="1"/>
  <c r="W853" i="1" s="1"/>
  <c r="X899" i="1"/>
  <c r="Z899" i="1" s="1"/>
  <c r="V942" i="1"/>
  <c r="V905" i="1"/>
  <c r="V891" i="1"/>
  <c r="V871" i="1"/>
  <c r="V958" i="1"/>
  <c r="V926" i="1"/>
  <c r="V860" i="1"/>
  <c r="V842" i="1"/>
  <c r="X842" i="1" s="1"/>
  <c r="V880" i="1"/>
  <c r="V925" i="1"/>
  <c r="V902" i="1"/>
  <c r="V949" i="1"/>
  <c r="V877" i="1"/>
  <c r="V858" i="1"/>
  <c r="V922" i="1"/>
  <c r="V648" i="1"/>
  <c r="W648" i="1" s="1"/>
  <c r="V612" i="1"/>
  <c r="X612" i="1" s="1"/>
  <c r="Z612" i="1" s="1"/>
  <c r="V934" i="1"/>
  <c r="V920" i="1"/>
  <c r="V901" i="1"/>
  <c r="Y901" i="1" s="1"/>
  <c r="V898" i="1"/>
  <c r="V874" i="1"/>
  <c r="V940" i="1"/>
  <c r="V890" i="1"/>
  <c r="V939" i="1"/>
  <c r="V888" i="1"/>
  <c r="V950" i="1"/>
  <c r="Z895" i="1"/>
  <c r="W897" i="1"/>
  <c r="Y897" i="1"/>
  <c r="V693" i="1"/>
  <c r="W693" i="1" s="1"/>
  <c r="V657" i="1"/>
  <c r="Y657" i="1" s="1"/>
  <c r="V614" i="1"/>
  <c r="W614" i="1" s="1"/>
  <c r="Y716" i="1"/>
  <c r="X716" i="1"/>
  <c r="Z716" i="1" s="1"/>
  <c r="W716" i="1"/>
  <c r="W691" i="1"/>
  <c r="Y691" i="1"/>
  <c r="X691" i="1"/>
  <c r="Z691" i="1" s="1"/>
  <c r="W687" i="1"/>
  <c r="X687" i="1"/>
  <c r="Z687" i="1" s="1"/>
  <c r="Y687" i="1"/>
  <c r="X639" i="1"/>
  <c r="Z639" i="1" s="1"/>
  <c r="W615" i="1"/>
  <c r="Y607" i="1"/>
  <c r="Y630" i="1"/>
  <c r="W630" i="1"/>
  <c r="X630" i="1"/>
  <c r="Z630" i="1" s="1"/>
  <c r="Y610" i="1"/>
  <c r="X688" i="1"/>
  <c r="Z688" i="1" s="1"/>
  <c r="W688" i="1"/>
  <c r="Y688" i="1"/>
  <c r="V695" i="1"/>
  <c r="V659" i="1"/>
  <c r="V620" i="1"/>
  <c r="Y669" i="1"/>
  <c r="V706" i="1"/>
  <c r="V647" i="1"/>
  <c r="V696" i="1"/>
  <c r="V638" i="1"/>
  <c r="V627" i="1"/>
  <c r="Y636" i="1"/>
  <c r="W636" i="1"/>
  <c r="X636" i="1"/>
  <c r="Z636" i="1" s="1"/>
  <c r="X699" i="1"/>
  <c r="Z699" i="1" s="1"/>
  <c r="W699" i="1"/>
  <c r="Y699" i="1"/>
  <c r="W686" i="1"/>
  <c r="X678" i="1"/>
  <c r="Z678" i="1" s="1"/>
  <c r="V701" i="1"/>
  <c r="V643" i="1"/>
  <c r="V611" i="1"/>
  <c r="V685" i="1"/>
  <c r="V637" i="1"/>
  <c r="X625" i="1"/>
  <c r="Z625" i="1" s="1"/>
  <c r="V715" i="1"/>
  <c r="V684" i="1"/>
  <c r="W654" i="1"/>
  <c r="X654" i="1"/>
  <c r="Z654" i="1" s="1"/>
  <c r="Y654" i="1"/>
  <c r="X626" i="1"/>
  <c r="Z626" i="1" s="1"/>
  <c r="Y626" i="1"/>
  <c r="V709" i="1"/>
  <c r="V675" i="1"/>
  <c r="V635" i="1"/>
  <c r="V605" i="1"/>
  <c r="V712" i="1"/>
  <c r="V676" i="1"/>
  <c r="V622" i="1"/>
  <c r="V602" i="1"/>
  <c r="V660" i="1"/>
  <c r="V634" i="1"/>
  <c r="Y718" i="1"/>
  <c r="W718" i="1"/>
  <c r="X718" i="1"/>
  <c r="Z718" i="1" s="1"/>
  <c r="Y662" i="1"/>
  <c r="W662" i="1"/>
  <c r="X662" i="1"/>
  <c r="Z662" i="1" s="1"/>
  <c r="X713" i="1"/>
  <c r="Z713" i="1" s="1"/>
  <c r="Y713" i="1"/>
  <c r="W713" i="1"/>
  <c r="V683" i="1"/>
  <c r="V644" i="1"/>
  <c r="V624" i="1"/>
  <c r="V698" i="1"/>
  <c r="V673" i="1"/>
  <c r="V629" i="1"/>
  <c r="V604" i="1"/>
  <c r="V711" i="1"/>
  <c r="V665" i="1"/>
  <c r="V617" i="1"/>
  <c r="V717" i="1"/>
  <c r="V649" i="1"/>
  <c r="V628" i="1"/>
  <c r="T136" i="1"/>
  <c r="U136" i="1"/>
  <c r="T145" i="1"/>
  <c r="U145" i="1"/>
  <c r="T157" i="1"/>
  <c r="U157" i="1"/>
  <c r="T170" i="1"/>
  <c r="U170" i="1"/>
  <c r="T178" i="1"/>
  <c r="U178" i="1"/>
  <c r="T191" i="1"/>
  <c r="U191" i="1"/>
  <c r="T203" i="1"/>
  <c r="U203" i="1"/>
  <c r="T211" i="1"/>
  <c r="U211" i="1"/>
  <c r="T223" i="1"/>
  <c r="U223" i="1"/>
  <c r="T235" i="1"/>
  <c r="U235" i="1"/>
  <c r="T139" i="1"/>
  <c r="U139" i="1"/>
  <c r="T135" i="1"/>
  <c r="U135" i="1"/>
  <c r="T131" i="1"/>
  <c r="U131" i="1"/>
  <c r="T127" i="1"/>
  <c r="U127" i="1"/>
  <c r="T123" i="1"/>
  <c r="U123" i="1"/>
  <c r="T146" i="1"/>
  <c r="U146" i="1"/>
  <c r="T150" i="1"/>
  <c r="U150" i="1"/>
  <c r="T154" i="1"/>
  <c r="U154" i="1"/>
  <c r="T158" i="1"/>
  <c r="U158" i="1"/>
  <c r="T162" i="1"/>
  <c r="U162" i="1"/>
  <c r="T167" i="1"/>
  <c r="U167" i="1"/>
  <c r="T171" i="1"/>
  <c r="U171" i="1"/>
  <c r="T175" i="1"/>
  <c r="U175" i="1"/>
  <c r="T179" i="1"/>
  <c r="U179" i="1"/>
  <c r="T183" i="1"/>
  <c r="U183" i="1"/>
  <c r="T188" i="1"/>
  <c r="U188" i="1"/>
  <c r="T192" i="1"/>
  <c r="U192" i="1"/>
  <c r="T196" i="1"/>
  <c r="U196" i="1"/>
  <c r="T200" i="1"/>
  <c r="U200" i="1"/>
  <c r="T204" i="1"/>
  <c r="U204" i="1"/>
  <c r="T208" i="1"/>
  <c r="U208" i="1"/>
  <c r="T212" i="1"/>
  <c r="U212" i="1"/>
  <c r="T216" i="1"/>
  <c r="U216" i="1"/>
  <c r="T220" i="1"/>
  <c r="U220" i="1"/>
  <c r="T224" i="1"/>
  <c r="U224" i="1"/>
  <c r="T228" i="1"/>
  <c r="U228" i="1"/>
  <c r="T232" i="1"/>
  <c r="U232" i="1"/>
  <c r="T236" i="1"/>
  <c r="U236" i="1"/>
  <c r="T240" i="1"/>
  <c r="U240" i="1"/>
  <c r="T140" i="1"/>
  <c r="U140" i="1"/>
  <c r="T132" i="1"/>
  <c r="U132" i="1"/>
  <c r="T124" i="1"/>
  <c r="U124" i="1"/>
  <c r="T153" i="1"/>
  <c r="U153" i="1"/>
  <c r="T161" i="1"/>
  <c r="U161" i="1"/>
  <c r="T174" i="1"/>
  <c r="U174" i="1"/>
  <c r="T187" i="1"/>
  <c r="U187" i="1"/>
  <c r="T195" i="1"/>
  <c r="U195" i="1"/>
  <c r="T207" i="1"/>
  <c r="U207" i="1"/>
  <c r="T219" i="1"/>
  <c r="U219" i="1"/>
  <c r="T231" i="1"/>
  <c r="U231" i="1"/>
  <c r="T239" i="1"/>
  <c r="U239" i="1"/>
  <c r="T142" i="1"/>
  <c r="U142" i="1"/>
  <c r="T138" i="1"/>
  <c r="U138" i="1"/>
  <c r="T134" i="1"/>
  <c r="U134" i="1"/>
  <c r="T130" i="1"/>
  <c r="U130" i="1"/>
  <c r="T126" i="1"/>
  <c r="U126" i="1"/>
  <c r="T143" i="1"/>
  <c r="U143" i="1"/>
  <c r="T147" i="1"/>
  <c r="U147" i="1"/>
  <c r="T151" i="1"/>
  <c r="U151" i="1"/>
  <c r="T155" i="1"/>
  <c r="U155" i="1"/>
  <c r="T159" i="1"/>
  <c r="U159" i="1"/>
  <c r="T164" i="1"/>
  <c r="U164" i="1"/>
  <c r="T168" i="1"/>
  <c r="U168" i="1"/>
  <c r="T172" i="1"/>
  <c r="U172" i="1"/>
  <c r="T176" i="1"/>
  <c r="U176" i="1"/>
  <c r="T180" i="1"/>
  <c r="U180" i="1"/>
  <c r="T185" i="1"/>
  <c r="U185" i="1"/>
  <c r="T189" i="1"/>
  <c r="U189" i="1"/>
  <c r="T193" i="1"/>
  <c r="U193" i="1"/>
  <c r="T197" i="1"/>
  <c r="U197" i="1"/>
  <c r="T201" i="1"/>
  <c r="U201" i="1"/>
  <c r="T205" i="1"/>
  <c r="U205" i="1"/>
  <c r="T209" i="1"/>
  <c r="U209" i="1"/>
  <c r="T213" i="1"/>
  <c r="U213" i="1"/>
  <c r="T217" i="1"/>
  <c r="U217" i="1"/>
  <c r="T221" i="1"/>
  <c r="U221" i="1"/>
  <c r="T225" i="1"/>
  <c r="U225" i="1"/>
  <c r="T229" i="1"/>
  <c r="U229" i="1"/>
  <c r="T233" i="1"/>
  <c r="U233" i="1"/>
  <c r="T237" i="1"/>
  <c r="U237" i="1"/>
  <c r="T241" i="1"/>
  <c r="U241" i="1"/>
  <c r="T128" i="1"/>
  <c r="U128" i="1"/>
  <c r="T149" i="1"/>
  <c r="U149" i="1"/>
  <c r="T166" i="1"/>
  <c r="U166" i="1"/>
  <c r="T182" i="1"/>
  <c r="U182" i="1"/>
  <c r="T199" i="1"/>
  <c r="U199" i="1"/>
  <c r="T215" i="1"/>
  <c r="U215" i="1"/>
  <c r="T227" i="1"/>
  <c r="U227" i="1"/>
  <c r="T141" i="1"/>
  <c r="U141" i="1"/>
  <c r="T137" i="1"/>
  <c r="U137" i="1"/>
  <c r="T133" i="1"/>
  <c r="U133" i="1"/>
  <c r="T129" i="1"/>
  <c r="U129" i="1"/>
  <c r="T125" i="1"/>
  <c r="U125" i="1"/>
  <c r="T144" i="1"/>
  <c r="U144" i="1"/>
  <c r="T148" i="1"/>
  <c r="U148" i="1"/>
  <c r="T152" i="1"/>
  <c r="U152" i="1"/>
  <c r="T156" i="1"/>
  <c r="U156" i="1"/>
  <c r="T160" i="1"/>
  <c r="U160" i="1"/>
  <c r="T165" i="1"/>
  <c r="U165" i="1"/>
  <c r="T169" i="1"/>
  <c r="U169" i="1"/>
  <c r="T173" i="1"/>
  <c r="U173" i="1"/>
  <c r="T177" i="1"/>
  <c r="U177" i="1"/>
  <c r="T181" i="1"/>
  <c r="U181" i="1"/>
  <c r="T186" i="1"/>
  <c r="U186" i="1"/>
  <c r="T190" i="1"/>
  <c r="U190" i="1"/>
  <c r="T194" i="1"/>
  <c r="U194" i="1"/>
  <c r="T198" i="1"/>
  <c r="U198" i="1"/>
  <c r="T202" i="1"/>
  <c r="U202" i="1"/>
  <c r="T206" i="1"/>
  <c r="U206" i="1"/>
  <c r="T210" i="1"/>
  <c r="U210" i="1"/>
  <c r="T214" i="1"/>
  <c r="U214" i="1"/>
  <c r="T218" i="1"/>
  <c r="U218" i="1"/>
  <c r="T222" i="1"/>
  <c r="U222" i="1"/>
  <c r="T226" i="1"/>
  <c r="U226" i="1"/>
  <c r="T230" i="1"/>
  <c r="U230" i="1"/>
  <c r="T234" i="1"/>
  <c r="U234" i="1"/>
  <c r="T238" i="1"/>
  <c r="U238" i="1"/>
  <c r="N432" i="1"/>
  <c r="O432" i="1" s="1"/>
  <c r="V432" i="1" s="1"/>
  <c r="N434" i="1"/>
  <c r="O434" i="1" s="1"/>
  <c r="V434" i="1" s="1"/>
  <c r="N436" i="1"/>
  <c r="O436" i="1" s="1"/>
  <c r="V436" i="1" s="1"/>
  <c r="N438" i="1"/>
  <c r="O438" i="1" s="1"/>
  <c r="V438" i="1" s="1"/>
  <c r="N446" i="1"/>
  <c r="O446" i="1" s="1"/>
  <c r="V446" i="1" s="1"/>
  <c r="N448" i="1"/>
  <c r="O448" i="1" s="1"/>
  <c r="V448" i="1" s="1"/>
  <c r="N450" i="1"/>
  <c r="O450" i="1" s="1"/>
  <c r="V450" i="1" s="1"/>
  <c r="N452" i="1"/>
  <c r="O452" i="1" s="1"/>
  <c r="V452" i="1" s="1"/>
  <c r="N466" i="1"/>
  <c r="O466" i="1" s="1"/>
  <c r="V466" i="1" s="1"/>
  <c r="N468" i="1"/>
  <c r="O468" i="1" s="1"/>
  <c r="V468" i="1" s="1"/>
  <c r="N470" i="1"/>
  <c r="N453" i="1"/>
  <c r="O453" i="1" s="1"/>
  <c r="V453" i="1" s="1"/>
  <c r="N455" i="1"/>
  <c r="O455" i="1" s="1"/>
  <c r="V455" i="1" s="1"/>
  <c r="N371" i="1"/>
  <c r="O371" i="1" s="1"/>
  <c r="V371" i="1" s="1"/>
  <c r="N373" i="1"/>
  <c r="O373" i="1" s="1"/>
  <c r="V373" i="1" s="1"/>
  <c r="N401" i="1"/>
  <c r="O401" i="1" s="1"/>
  <c r="V401" i="1" s="1"/>
  <c r="N363" i="1"/>
  <c r="O363" i="1" s="1"/>
  <c r="V363" i="1" s="1"/>
  <c r="N425" i="1"/>
  <c r="O425" i="1" s="1"/>
  <c r="V425" i="1" s="1"/>
  <c r="N462" i="1"/>
  <c r="O462" i="1" s="1"/>
  <c r="V462" i="1" s="1"/>
  <c r="N419" i="1"/>
  <c r="O419" i="1" s="1"/>
  <c r="V419" i="1" s="1"/>
  <c r="N421" i="1"/>
  <c r="O421" i="1" s="1"/>
  <c r="V421" i="1" s="1"/>
  <c r="N423" i="1"/>
  <c r="O423" i="1" s="1"/>
  <c r="V423" i="1" s="1"/>
  <c r="N439" i="1"/>
  <c r="O439" i="1" s="1"/>
  <c r="V439" i="1" s="1"/>
  <c r="N441" i="1"/>
  <c r="O441" i="1" s="1"/>
  <c r="V441" i="1" s="1"/>
  <c r="N478" i="1"/>
  <c r="O478" i="1" s="1"/>
  <c r="V478" i="1" s="1"/>
  <c r="N480" i="1"/>
  <c r="O480" i="1" s="1"/>
  <c r="V480" i="1" s="1"/>
  <c r="N403" i="1"/>
  <c r="O403" i="1" s="1"/>
  <c r="N389" i="1"/>
  <c r="O389" i="1" s="1"/>
  <c r="V389" i="1" s="1"/>
  <c r="N390" i="1"/>
  <c r="O390" i="1" s="1"/>
  <c r="V390" i="1" s="1"/>
  <c r="N391" i="1"/>
  <c r="O391" i="1" s="1"/>
  <c r="V391" i="1" s="1"/>
  <c r="N392" i="1"/>
  <c r="O392" i="1" s="1"/>
  <c r="V392" i="1" s="1"/>
  <c r="N393" i="1"/>
  <c r="O393" i="1" s="1"/>
  <c r="V393" i="1" s="1"/>
  <c r="N397" i="1"/>
  <c r="O397" i="1" s="1"/>
  <c r="V397" i="1" s="1"/>
  <c r="N398" i="1"/>
  <c r="O398" i="1" s="1"/>
  <c r="V398" i="1" s="1"/>
  <c r="N399" i="1"/>
  <c r="O399" i="1" s="1"/>
  <c r="V399" i="1" s="1"/>
  <c r="N400" i="1"/>
  <c r="O400" i="1" s="1"/>
  <c r="V400" i="1" s="1"/>
  <c r="N365" i="1"/>
  <c r="O365" i="1" s="1"/>
  <c r="V365" i="1" s="1"/>
  <c r="N379" i="1"/>
  <c r="O379" i="1" s="1"/>
  <c r="V379" i="1" s="1"/>
  <c r="N385" i="1"/>
  <c r="O385" i="1" s="1"/>
  <c r="V385" i="1" s="1"/>
  <c r="N368" i="1"/>
  <c r="O368" i="1" s="1"/>
  <c r="V368" i="1" s="1"/>
  <c r="N369" i="1"/>
  <c r="O369" i="1" s="1"/>
  <c r="V369" i="1" s="1"/>
  <c r="N370" i="1"/>
  <c r="O370" i="1" s="1"/>
  <c r="V370" i="1" s="1"/>
  <c r="N381" i="1"/>
  <c r="O381" i="1" s="1"/>
  <c r="V381" i="1" s="1"/>
  <c r="N410" i="1"/>
  <c r="O410" i="1" s="1"/>
  <c r="V410" i="1" s="1"/>
  <c r="N412" i="1"/>
  <c r="O412" i="1" s="1"/>
  <c r="V412" i="1" s="1"/>
  <c r="N367" i="1"/>
  <c r="O367" i="1" s="1"/>
  <c r="V367" i="1" s="1"/>
  <c r="N375" i="1"/>
  <c r="O375" i="1" s="1"/>
  <c r="V375" i="1" s="1"/>
  <c r="N376" i="1"/>
  <c r="O376" i="1" s="1"/>
  <c r="V376" i="1" s="1"/>
  <c r="N377" i="1"/>
  <c r="O377" i="1" s="1"/>
  <c r="V377" i="1" s="1"/>
  <c r="N378" i="1"/>
  <c r="O378" i="1" s="1"/>
  <c r="V378" i="1" s="1"/>
  <c r="N387" i="1"/>
  <c r="O387" i="1" s="1"/>
  <c r="V387" i="1" s="1"/>
  <c r="N405" i="1"/>
  <c r="O405" i="1" s="1"/>
  <c r="V405" i="1" s="1"/>
  <c r="N407" i="1"/>
  <c r="O407" i="1" s="1"/>
  <c r="V407" i="1" s="1"/>
  <c r="N409" i="1"/>
  <c r="O409" i="1" s="1"/>
  <c r="V409" i="1" s="1"/>
  <c r="N383" i="1"/>
  <c r="O383" i="1" s="1"/>
  <c r="V383" i="1" s="1"/>
  <c r="N384" i="1"/>
  <c r="O384" i="1" s="1"/>
  <c r="V384" i="1" s="1"/>
  <c r="N395" i="1"/>
  <c r="O395" i="1" s="1"/>
  <c r="V395" i="1" s="1"/>
  <c r="N427" i="1"/>
  <c r="O427" i="1" s="1"/>
  <c r="V427" i="1" s="1"/>
  <c r="N429" i="1"/>
  <c r="O429" i="1" s="1"/>
  <c r="V429" i="1" s="1"/>
  <c r="N443" i="1"/>
  <c r="O443" i="1" s="1"/>
  <c r="V443" i="1" s="1"/>
  <c r="N457" i="1"/>
  <c r="O457" i="1" s="1"/>
  <c r="V457" i="1" s="1"/>
  <c r="N459" i="1"/>
  <c r="O459" i="1" s="1"/>
  <c r="V459" i="1" s="1"/>
  <c r="N463" i="1"/>
  <c r="O463" i="1" s="1"/>
  <c r="V463" i="1" s="1"/>
  <c r="N473" i="1"/>
  <c r="O473" i="1" s="1"/>
  <c r="V473" i="1" s="1"/>
  <c r="N475" i="1"/>
  <c r="O475" i="1" s="1"/>
  <c r="V475" i="1" s="1"/>
  <c r="N414" i="1"/>
  <c r="O414" i="1" s="1"/>
  <c r="V414" i="1" s="1"/>
  <c r="N416" i="1"/>
  <c r="O416" i="1" s="1"/>
  <c r="V416" i="1" s="1"/>
  <c r="N125" i="1"/>
  <c r="O125" i="1" s="1"/>
  <c r="N129" i="1"/>
  <c r="O129" i="1" s="1"/>
  <c r="N223" i="1"/>
  <c r="O223" i="1" s="1"/>
  <c r="N239" i="1"/>
  <c r="O239" i="1" s="1"/>
  <c r="N364" i="1"/>
  <c r="O364" i="1" s="1"/>
  <c r="V364" i="1" s="1"/>
  <c r="N372" i="1"/>
  <c r="O372" i="1" s="1"/>
  <c r="V372" i="1" s="1"/>
  <c r="N380" i="1"/>
  <c r="O380" i="1" s="1"/>
  <c r="V380" i="1" s="1"/>
  <c r="N386" i="1"/>
  <c r="O386" i="1" s="1"/>
  <c r="V386" i="1" s="1"/>
  <c r="N394" i="1"/>
  <c r="O394" i="1" s="1"/>
  <c r="V394" i="1" s="1"/>
  <c r="N402" i="1"/>
  <c r="O402" i="1" s="1"/>
  <c r="V402" i="1" s="1"/>
  <c r="N404" i="1"/>
  <c r="O404" i="1" s="1"/>
  <c r="V404" i="1" s="1"/>
  <c r="N411" i="1"/>
  <c r="O411" i="1" s="1"/>
  <c r="V411" i="1" s="1"/>
  <c r="N413" i="1"/>
  <c r="O413" i="1" s="1"/>
  <c r="V413" i="1" s="1"/>
  <c r="N418" i="1"/>
  <c r="O418" i="1" s="1"/>
  <c r="V418" i="1" s="1"/>
  <c r="N420" i="1"/>
  <c r="O420" i="1" s="1"/>
  <c r="V420" i="1" s="1"/>
  <c r="N426" i="1"/>
  <c r="O426" i="1" s="1"/>
  <c r="V426" i="1" s="1"/>
  <c r="N431" i="1"/>
  <c r="O431" i="1" s="1"/>
  <c r="V431" i="1" s="1"/>
  <c r="N433" i="1"/>
  <c r="O433" i="1" s="1"/>
  <c r="V433" i="1" s="1"/>
  <c r="N440" i="1"/>
  <c r="O440" i="1" s="1"/>
  <c r="V440" i="1" s="1"/>
  <c r="N442" i="1"/>
  <c r="O442" i="1" s="1"/>
  <c r="V442" i="1" s="1"/>
  <c r="N445" i="1"/>
  <c r="O445" i="1" s="1"/>
  <c r="V445" i="1" s="1"/>
  <c r="N447" i="1"/>
  <c r="O447" i="1" s="1"/>
  <c r="V447" i="1" s="1"/>
  <c r="N454" i="1"/>
  <c r="O454" i="1" s="1"/>
  <c r="V454" i="1" s="1"/>
  <c r="N456" i="1"/>
  <c r="O456" i="1" s="1"/>
  <c r="V456" i="1" s="1"/>
  <c r="N461" i="1"/>
  <c r="O461" i="1" s="1"/>
  <c r="V461" i="1" s="1"/>
  <c r="N465" i="1"/>
  <c r="O465" i="1" s="1"/>
  <c r="V465" i="1" s="1"/>
  <c r="N467" i="1"/>
  <c r="O467" i="1" s="1"/>
  <c r="V467" i="1" s="1"/>
  <c r="N471" i="1"/>
  <c r="N477" i="1"/>
  <c r="O477" i="1" s="1"/>
  <c r="V477" i="1" s="1"/>
  <c r="N479" i="1"/>
  <c r="O479" i="1" s="1"/>
  <c r="V479" i="1" s="1"/>
  <c r="N481" i="1"/>
  <c r="O481" i="1" s="1"/>
  <c r="V481" i="1" s="1"/>
  <c r="N366" i="1"/>
  <c r="O366" i="1" s="1"/>
  <c r="V366" i="1" s="1"/>
  <c r="N374" i="1"/>
  <c r="O374" i="1" s="1"/>
  <c r="V374" i="1" s="1"/>
  <c r="N382" i="1"/>
  <c r="O382" i="1" s="1"/>
  <c r="V382" i="1" s="1"/>
  <c r="N388" i="1"/>
  <c r="O388" i="1" s="1"/>
  <c r="V388" i="1" s="1"/>
  <c r="N396" i="1"/>
  <c r="O396" i="1" s="1"/>
  <c r="V396" i="1" s="1"/>
  <c r="N406" i="1"/>
  <c r="O406" i="1" s="1"/>
  <c r="V406" i="1" s="1"/>
  <c r="N408" i="1"/>
  <c r="O408" i="1" s="1"/>
  <c r="V408" i="1" s="1"/>
  <c r="N415" i="1"/>
  <c r="O415" i="1" s="1"/>
  <c r="V415" i="1" s="1"/>
  <c r="N417" i="1"/>
  <c r="O417" i="1" s="1"/>
  <c r="V417" i="1" s="1"/>
  <c r="N422" i="1"/>
  <c r="O422" i="1" s="1"/>
  <c r="V422" i="1" s="1"/>
  <c r="N424" i="1"/>
  <c r="O424" i="1" s="1"/>
  <c r="N428" i="1"/>
  <c r="O428" i="1" s="1"/>
  <c r="V428" i="1" s="1"/>
  <c r="N430" i="1"/>
  <c r="O430" i="1" s="1"/>
  <c r="V430" i="1" s="1"/>
  <c r="N435" i="1"/>
  <c r="O435" i="1" s="1"/>
  <c r="V435" i="1" s="1"/>
  <c r="N437" i="1"/>
  <c r="O437" i="1" s="1"/>
  <c r="V437" i="1" s="1"/>
  <c r="N444" i="1"/>
  <c r="O444" i="1" s="1"/>
  <c r="V444" i="1" s="1"/>
  <c r="N449" i="1"/>
  <c r="O449" i="1" s="1"/>
  <c r="V449" i="1" s="1"/>
  <c r="N451" i="1"/>
  <c r="O451" i="1" s="1"/>
  <c r="V451" i="1" s="1"/>
  <c r="N458" i="1"/>
  <c r="O458" i="1" s="1"/>
  <c r="V458" i="1" s="1"/>
  <c r="N460" i="1"/>
  <c r="O460" i="1" s="1"/>
  <c r="V460" i="1" s="1"/>
  <c r="N464" i="1"/>
  <c r="O464" i="1" s="1"/>
  <c r="V464" i="1" s="1"/>
  <c r="N469" i="1"/>
  <c r="O469" i="1" s="1"/>
  <c r="V469" i="1" s="1"/>
  <c r="N472" i="1"/>
  <c r="O472" i="1" s="1"/>
  <c r="V472" i="1" s="1"/>
  <c r="N474" i="1"/>
  <c r="O474" i="1" s="1"/>
  <c r="V474" i="1" s="1"/>
  <c r="N476" i="1"/>
  <c r="O476" i="1" s="1"/>
  <c r="V476" i="1" s="1"/>
  <c r="N138" i="1"/>
  <c r="O138" i="1" s="1"/>
  <c r="N130" i="1"/>
  <c r="O130" i="1" s="1"/>
  <c r="N152" i="1"/>
  <c r="O152" i="1" s="1"/>
  <c r="N160" i="1"/>
  <c r="O160" i="1" s="1"/>
  <c r="N145" i="1"/>
  <c r="O145" i="1" s="1"/>
  <c r="N157" i="1"/>
  <c r="O157" i="1" s="1"/>
  <c r="N162" i="1"/>
  <c r="O162" i="1" s="1"/>
  <c r="N211" i="1"/>
  <c r="O211" i="1" s="1"/>
  <c r="N235" i="1"/>
  <c r="O235" i="1" s="1"/>
  <c r="N190" i="1"/>
  <c r="O190" i="1" s="1"/>
  <c r="N144" i="1"/>
  <c r="O144" i="1" s="1"/>
  <c r="N203" i="1"/>
  <c r="O203" i="1" s="1"/>
  <c r="N205" i="1"/>
  <c r="O205" i="1" s="1"/>
  <c r="N151" i="1"/>
  <c r="O151" i="1" s="1"/>
  <c r="N155" i="1"/>
  <c r="O155" i="1" s="1"/>
  <c r="N173" i="1"/>
  <c r="O173" i="1" s="1"/>
  <c r="N181" i="1"/>
  <c r="O181" i="1" s="1"/>
  <c r="N232" i="1"/>
  <c r="O232" i="1" s="1"/>
  <c r="N234" i="1"/>
  <c r="O234" i="1" s="1"/>
  <c r="N238" i="1"/>
  <c r="O238" i="1" s="1"/>
  <c r="N135" i="1"/>
  <c r="O135" i="1" s="1"/>
  <c r="N140" i="1"/>
  <c r="O140" i="1" s="1"/>
  <c r="N189" i="1"/>
  <c r="O189" i="1" s="1"/>
  <c r="N193" i="1"/>
  <c r="O193" i="1" s="1"/>
  <c r="N201" i="1"/>
  <c r="O201" i="1" s="1"/>
  <c r="N213" i="1"/>
  <c r="O213" i="1" s="1"/>
  <c r="N215" i="1"/>
  <c r="O215" i="1" s="1"/>
  <c r="N122" i="1"/>
  <c r="O122" i="1" s="1"/>
  <c r="N124" i="1"/>
  <c r="O124" i="1" s="1"/>
  <c r="N156" i="1"/>
  <c r="O156" i="1" s="1"/>
  <c r="N161" i="1"/>
  <c r="O161" i="1" s="1"/>
  <c r="N182" i="1"/>
  <c r="O182" i="1" s="1"/>
  <c r="N186" i="1"/>
  <c r="O186" i="1" s="1"/>
  <c r="N188" i="1"/>
  <c r="O188" i="1" s="1"/>
  <c r="N197" i="1"/>
  <c r="O197" i="1" s="1"/>
  <c r="N200" i="1"/>
  <c r="O200" i="1" s="1"/>
  <c r="N204" i="1"/>
  <c r="O204" i="1" s="1"/>
  <c r="N206" i="1"/>
  <c r="O206" i="1" s="1"/>
  <c r="N207" i="1"/>
  <c r="O207" i="1" s="1"/>
  <c r="N210" i="1"/>
  <c r="O210" i="1" s="1"/>
  <c r="N225" i="1"/>
  <c r="O225" i="1" s="1"/>
  <c r="N231" i="1"/>
  <c r="O231" i="1" s="1"/>
  <c r="N233" i="1"/>
  <c r="O233" i="1" s="1"/>
  <c r="N134" i="1"/>
  <c r="O134" i="1" s="1"/>
  <c r="N146" i="1"/>
  <c r="O146" i="1" s="1"/>
  <c r="N148" i="1"/>
  <c r="O148" i="1" s="1"/>
  <c r="N150" i="1"/>
  <c r="O150" i="1" s="1"/>
  <c r="N164" i="1"/>
  <c r="O164" i="1" s="1"/>
  <c r="N168" i="1"/>
  <c r="O168" i="1" s="1"/>
  <c r="N169" i="1"/>
  <c r="O169" i="1" s="1"/>
  <c r="N176" i="1"/>
  <c r="O176" i="1" s="1"/>
  <c r="N177" i="1"/>
  <c r="O177" i="1" s="1"/>
  <c r="N216" i="1"/>
  <c r="O216" i="1" s="1"/>
  <c r="N218" i="1"/>
  <c r="O218" i="1" s="1"/>
  <c r="N220" i="1"/>
  <c r="O220" i="1" s="1"/>
  <c r="N222" i="1"/>
  <c r="O222" i="1" s="1"/>
  <c r="N241" i="1"/>
  <c r="O241" i="1" s="1"/>
  <c r="N208" i="1"/>
  <c r="O208" i="1" s="1"/>
  <c r="N236" i="1"/>
  <c r="O236" i="1" s="1"/>
  <c r="N127" i="1"/>
  <c r="O127" i="1" s="1"/>
  <c r="N132" i="1"/>
  <c r="O132" i="1" s="1"/>
  <c r="N137" i="1"/>
  <c r="O137" i="1" s="1"/>
  <c r="N142" i="1"/>
  <c r="O142" i="1" s="1"/>
  <c r="N159" i="1"/>
  <c r="O159" i="1" s="1"/>
  <c r="N166" i="1"/>
  <c r="O166" i="1" s="1"/>
  <c r="N171" i="1"/>
  <c r="O171" i="1" s="1"/>
  <c r="N198" i="1"/>
  <c r="O198" i="1" s="1"/>
  <c r="N202" i="1"/>
  <c r="O202" i="1" s="1"/>
  <c r="N227" i="1"/>
  <c r="O227" i="1" s="1"/>
  <c r="N126" i="1"/>
  <c r="O126" i="1" s="1"/>
  <c r="N131" i="1"/>
  <c r="O131" i="1" s="1"/>
  <c r="N136" i="1"/>
  <c r="O136" i="1" s="1"/>
  <c r="N141" i="1"/>
  <c r="O141" i="1" s="1"/>
  <c r="N143" i="1"/>
  <c r="O143" i="1" s="1"/>
  <c r="N149" i="1"/>
  <c r="O149" i="1" s="1"/>
  <c r="N154" i="1"/>
  <c r="O154" i="1" s="1"/>
  <c r="N174" i="1"/>
  <c r="O174" i="1" s="1"/>
  <c r="N179" i="1"/>
  <c r="O179" i="1" s="1"/>
  <c r="N123" i="1"/>
  <c r="O123" i="1" s="1"/>
  <c r="N128" i="1"/>
  <c r="O128" i="1" s="1"/>
  <c r="N133" i="1"/>
  <c r="O133" i="1" s="1"/>
  <c r="N139" i="1"/>
  <c r="O139" i="1" s="1"/>
  <c r="N147" i="1"/>
  <c r="O147" i="1" s="1"/>
  <c r="N153" i="1"/>
  <c r="O153" i="1" s="1"/>
  <c r="N158" i="1"/>
  <c r="O158" i="1" s="1"/>
  <c r="N163" i="1"/>
  <c r="O163" i="1" s="1"/>
  <c r="N165" i="1"/>
  <c r="O165" i="1" s="1"/>
  <c r="N170" i="1"/>
  <c r="O170" i="1" s="1"/>
  <c r="N175" i="1"/>
  <c r="O175" i="1" s="1"/>
  <c r="N180" i="1"/>
  <c r="O180" i="1" s="1"/>
  <c r="N184" i="1"/>
  <c r="O184" i="1" s="1"/>
  <c r="N187" i="1"/>
  <c r="O187" i="1" s="1"/>
  <c r="N192" i="1"/>
  <c r="O192" i="1" s="1"/>
  <c r="N199" i="1"/>
  <c r="O199" i="1" s="1"/>
  <c r="N219" i="1"/>
  <c r="O219" i="1" s="1"/>
  <c r="N224" i="1"/>
  <c r="O224" i="1" s="1"/>
  <c r="N226" i="1"/>
  <c r="O226" i="1" s="1"/>
  <c r="N228" i="1"/>
  <c r="O228" i="1" s="1"/>
  <c r="N230" i="1"/>
  <c r="O230" i="1" s="1"/>
  <c r="N167" i="1"/>
  <c r="O167" i="1" s="1"/>
  <c r="N172" i="1"/>
  <c r="O172" i="1" s="1"/>
  <c r="N178" i="1"/>
  <c r="O178" i="1" s="1"/>
  <c r="N183" i="1"/>
  <c r="O183" i="1" s="1"/>
  <c r="N185" i="1"/>
  <c r="O185" i="1" s="1"/>
  <c r="N191" i="1"/>
  <c r="O191" i="1" s="1"/>
  <c r="N194" i="1"/>
  <c r="O194" i="1" s="1"/>
  <c r="N196" i="1"/>
  <c r="O196" i="1" s="1"/>
  <c r="N212" i="1"/>
  <c r="O212" i="1" s="1"/>
  <c r="N214" i="1"/>
  <c r="O214" i="1" s="1"/>
  <c r="N221" i="1"/>
  <c r="O221" i="1" s="1"/>
  <c r="N240" i="1"/>
  <c r="O240" i="1" s="1"/>
  <c r="N195" i="1"/>
  <c r="O195" i="1" s="1"/>
  <c r="N209" i="1"/>
  <c r="O209" i="1" s="1"/>
  <c r="N217" i="1"/>
  <c r="O217" i="1" s="1"/>
  <c r="N229" i="1"/>
  <c r="O229" i="1" s="1"/>
  <c r="N237" i="1"/>
  <c r="O237" i="1" s="1"/>
  <c r="Y674" i="1" l="1"/>
  <c r="Y915" i="1"/>
  <c r="X997" i="1"/>
  <c r="Z997" i="1" s="1"/>
  <c r="Y963" i="1"/>
  <c r="X1405" i="1"/>
  <c r="Z1405" i="1" s="1"/>
  <c r="W1219" i="1"/>
  <c r="X1508" i="1"/>
  <c r="Z1508" i="1" s="1"/>
  <c r="W868" i="1"/>
  <c r="W915" i="1"/>
  <c r="Y1079" i="1"/>
  <c r="W656" i="1"/>
  <c r="W930" i="1"/>
  <c r="W910" i="1"/>
  <c r="X1079" i="1"/>
  <c r="Z1079" i="1" s="1"/>
  <c r="Y619" i="1"/>
  <c r="W984" i="1"/>
  <c r="Y1072" i="1"/>
  <c r="X984" i="1"/>
  <c r="Z984" i="1" s="1"/>
  <c r="W978" i="1"/>
  <c r="W1333" i="1"/>
  <c r="W1214" i="1"/>
  <c r="X932" i="1"/>
  <c r="Z932" i="1" s="1"/>
  <c r="X1221" i="1"/>
  <c r="Z1221" i="1" s="1"/>
  <c r="X640" i="1"/>
  <c r="Z640" i="1" s="1"/>
  <c r="W603" i="1"/>
  <c r="W882" i="1"/>
  <c r="W938" i="1"/>
  <c r="Y1010" i="1"/>
  <c r="X1058" i="1"/>
  <c r="Z1058" i="1" s="1"/>
  <c r="W993" i="1"/>
  <c r="W1550" i="1"/>
  <c r="W1428" i="1"/>
  <c r="W1030" i="1"/>
  <c r="Y876" i="1"/>
  <c r="W876" i="1"/>
  <c r="W1211" i="1"/>
  <c r="Y1459" i="1"/>
  <c r="Y1369" i="1"/>
  <c r="Y1030" i="1"/>
  <c r="X651" i="1"/>
  <c r="Z651" i="1" s="1"/>
  <c r="Y681" i="1"/>
  <c r="X1428" i="1"/>
  <c r="Z1428" i="1" s="1"/>
  <c r="X1211" i="1"/>
  <c r="Z1211" i="1" s="1"/>
  <c r="X1459" i="1"/>
  <c r="Z1459" i="1" s="1"/>
  <c r="Y621" i="1"/>
  <c r="Y996" i="1"/>
  <c r="X1550" i="1"/>
  <c r="Z1550" i="1" s="1"/>
  <c r="X1015" i="1"/>
  <c r="Z1015" i="1" s="1"/>
  <c r="Y625" i="1"/>
  <c r="W646" i="1"/>
  <c r="X655" i="1"/>
  <c r="Z655" i="1" s="1"/>
  <c r="X961" i="1"/>
  <c r="Z961" i="1" s="1"/>
  <c r="W927" i="1"/>
  <c r="X886" i="1"/>
  <c r="Z886" i="1" s="1"/>
  <c r="X1505" i="1"/>
  <c r="Z1505" i="1" s="1"/>
  <c r="W1521" i="1"/>
  <c r="Y1456" i="1"/>
  <c r="X1214" i="1"/>
  <c r="Z1214" i="1" s="1"/>
  <c r="Y1249" i="1"/>
  <c r="Y1304" i="1"/>
  <c r="X1261" i="1"/>
  <c r="Z1261" i="1" s="1"/>
  <c r="X996" i="1"/>
  <c r="Z996" i="1" s="1"/>
  <c r="Y1516" i="1"/>
  <c r="X671" i="1"/>
  <c r="Z671" i="1" s="1"/>
  <c r="X656" i="1"/>
  <c r="Z656" i="1" s="1"/>
  <c r="X927" i="1"/>
  <c r="Z927" i="1" s="1"/>
  <c r="Y947" i="1"/>
  <c r="Y980" i="1"/>
  <c r="W1346" i="1"/>
  <c r="W1249" i="1"/>
  <c r="X1333" i="1"/>
  <c r="Z1333" i="1" s="1"/>
  <c r="Y1266" i="1"/>
  <c r="W1237" i="1"/>
  <c r="X1274" i="1"/>
  <c r="Z1274" i="1" s="1"/>
  <c r="W1274" i="1"/>
  <c r="X1276" i="1"/>
  <c r="Z1276" i="1" s="1"/>
  <c r="X610" i="1"/>
  <c r="Z610" i="1" s="1"/>
  <c r="Y639" i="1"/>
  <c r="W655" i="1"/>
  <c r="W932" i="1"/>
  <c r="Y931" i="1"/>
  <c r="X933" i="1"/>
  <c r="Z933" i="1" s="1"/>
  <c r="W947" i="1"/>
  <c r="W916" i="1"/>
  <c r="W864" i="1"/>
  <c r="W1005" i="1"/>
  <c r="Y1081" i="1"/>
  <c r="Y1063" i="1"/>
  <c r="W1068" i="1"/>
  <c r="Y978" i="1"/>
  <c r="X980" i="1"/>
  <c r="Z980" i="1" s="1"/>
  <c r="W1202" i="1"/>
  <c r="Y1315" i="1"/>
  <c r="Y1370" i="1"/>
  <c r="W1516" i="1"/>
  <c r="X1346" i="1"/>
  <c r="Z1346" i="1" s="1"/>
  <c r="Y1276" i="1"/>
  <c r="Y1004" i="1"/>
  <c r="W1425" i="1"/>
  <c r="Y1205" i="1"/>
  <c r="Y1237" i="1"/>
  <c r="X1290" i="1"/>
  <c r="Z1290" i="1" s="1"/>
  <c r="Y1250" i="1"/>
  <c r="X864" i="1"/>
  <c r="Z864" i="1" s="1"/>
  <c r="W1445" i="1"/>
  <c r="Y640" i="1"/>
  <c r="X619" i="1"/>
  <c r="Z619" i="1" s="1"/>
  <c r="W1207" i="1"/>
  <c r="W1520" i="1"/>
  <c r="X1398" i="1"/>
  <c r="Z1398" i="1" s="1"/>
  <c r="X1457" i="1"/>
  <c r="Z1457" i="1" s="1"/>
  <c r="Y1457" i="1"/>
  <c r="W1250" i="1"/>
  <c r="W650" i="1"/>
  <c r="X910" i="1"/>
  <c r="Z910" i="1" s="1"/>
  <c r="Y961" i="1"/>
  <c r="Y930" i="1"/>
  <c r="Y945" i="1"/>
  <c r="W944" i="1"/>
  <c r="Y916" i="1"/>
  <c r="Y882" i="1"/>
  <c r="Y987" i="1"/>
  <c r="Y894" i="1"/>
  <c r="X1315" i="1"/>
  <c r="Z1315" i="1" s="1"/>
  <c r="W1370" i="1"/>
  <c r="Y1552" i="1"/>
  <c r="X1266" i="1"/>
  <c r="Z1266" i="1" s="1"/>
  <c r="X1205" i="1"/>
  <c r="Z1205" i="1" s="1"/>
  <c r="X1425" i="1"/>
  <c r="Z1425" i="1" s="1"/>
  <c r="Y1221" i="1"/>
  <c r="W1261" i="1"/>
  <c r="Y1336" i="1"/>
  <c r="X1369" i="1"/>
  <c r="Z1369" i="1" s="1"/>
  <c r="Y1508" i="1"/>
  <c r="W1446" i="1"/>
  <c r="Y1446" i="1"/>
  <c r="W678" i="1"/>
  <c r="Y618" i="1"/>
  <c r="Y650" i="1"/>
  <c r="W607" i="1"/>
  <c r="X719" i="1"/>
  <c r="Z719" i="1" s="1"/>
  <c r="Y862" i="1"/>
  <c r="Y889" i="1"/>
  <c r="W952" i="1"/>
  <c r="X919" i="1"/>
  <c r="Z919" i="1" s="1"/>
  <c r="X971" i="1"/>
  <c r="Z971" i="1" s="1"/>
  <c r="W1390" i="1"/>
  <c r="W1515" i="1"/>
  <c r="Y1396" i="1"/>
  <c r="W1334" i="1"/>
  <c r="W1252" i="1"/>
  <c r="W846" i="1"/>
  <c r="Y682" i="1"/>
  <c r="W862" i="1"/>
  <c r="Y900" i="1"/>
  <c r="W919" i="1"/>
  <c r="Y1052" i="1"/>
  <c r="W1064" i="1"/>
  <c r="Y1076" i="1"/>
  <c r="X900" i="1"/>
  <c r="Z900" i="1" s="1"/>
  <c r="Y1390" i="1"/>
  <c r="X1521" i="1"/>
  <c r="Z1521" i="1" s="1"/>
  <c r="X1278" i="1"/>
  <c r="Z1278" i="1" s="1"/>
  <c r="W1244" i="1"/>
  <c r="W1275" i="1"/>
  <c r="Y1275" i="1"/>
  <c r="Y849" i="1"/>
  <c r="W889" i="1"/>
  <c r="W1052" i="1"/>
  <c r="Y1206" i="1"/>
  <c r="X1267" i="1"/>
  <c r="Z1267" i="1" s="1"/>
  <c r="X1406" i="1"/>
  <c r="Z1406" i="1" s="1"/>
  <c r="Y1334" i="1"/>
  <c r="W1385" i="1"/>
  <c r="Y1325" i="1"/>
  <c r="X1325" i="1"/>
  <c r="Z1325" i="1" s="1"/>
  <c r="W677" i="1"/>
  <c r="X682" i="1"/>
  <c r="Z682" i="1" s="1"/>
  <c r="W669" i="1"/>
  <c r="X674" i="1"/>
  <c r="Z674" i="1" s="1"/>
  <c r="X603" i="1"/>
  <c r="Z603" i="1" s="1"/>
  <c r="Y651" i="1"/>
  <c r="Y703" i="1"/>
  <c r="X632" i="1"/>
  <c r="Z632" i="1" s="1"/>
  <c r="W668" i="1"/>
  <c r="W720" i="1"/>
  <c r="X868" i="1"/>
  <c r="Z868" i="1" s="1"/>
  <c r="X945" i="1"/>
  <c r="Z945" i="1" s="1"/>
  <c r="W851" i="1"/>
  <c r="X936" i="1"/>
  <c r="Z936" i="1" s="1"/>
  <c r="Y884" i="1"/>
  <c r="X1067" i="1"/>
  <c r="Z1067" i="1" s="1"/>
  <c r="W1010" i="1"/>
  <c r="X879" i="1"/>
  <c r="Z879" i="1" s="1"/>
  <c r="X1000" i="1"/>
  <c r="Z1000" i="1" s="1"/>
  <c r="Y1015" i="1"/>
  <c r="X1253" i="1"/>
  <c r="Z1253" i="1" s="1"/>
  <c r="W1406" i="1"/>
  <c r="Y1252" i="1"/>
  <c r="W1235" i="1"/>
  <c r="Y1235" i="1"/>
  <c r="X1265" i="1"/>
  <c r="Z1265" i="1" s="1"/>
  <c r="Y1219" i="1"/>
  <c r="X1424" i="1"/>
  <c r="Z1424" i="1" s="1"/>
  <c r="X1353" i="1"/>
  <c r="Z1353" i="1" s="1"/>
  <c r="Y1445" i="1"/>
  <c r="X703" i="1"/>
  <c r="Z703" i="1" s="1"/>
  <c r="W1456" i="1"/>
  <c r="W884" i="1"/>
  <c r="Y1353" i="1"/>
  <c r="X1394" i="1"/>
  <c r="Z1394" i="1" s="1"/>
  <c r="Y1339" i="1"/>
  <c r="W1339" i="1"/>
  <c r="X1339" i="1"/>
  <c r="Z1339" i="1" s="1"/>
  <c r="Y1067" i="1"/>
  <c r="Y1005" i="1"/>
  <c r="Y1259" i="1"/>
  <c r="X1520" i="1"/>
  <c r="Z1520" i="1" s="1"/>
  <c r="W1312" i="1"/>
  <c r="Y1305" i="1"/>
  <c r="W1305" i="1"/>
  <c r="Y1514" i="1"/>
  <c r="W847" i="1"/>
  <c r="W1424" i="1"/>
  <c r="W1453" i="1"/>
  <c r="Y1432" i="1"/>
  <c r="W1432" i="1"/>
  <c r="X1432" i="1"/>
  <c r="Z1432" i="1" s="1"/>
  <c r="Y1544" i="1"/>
  <c r="X1544" i="1"/>
  <c r="Z1544" i="1" s="1"/>
  <c r="Y666" i="1"/>
  <c r="X658" i="1"/>
  <c r="Z658" i="1" s="1"/>
  <c r="W632" i="1"/>
  <c r="Y721" i="1"/>
  <c r="W849" i="1"/>
  <c r="Y854" i="1"/>
  <c r="W967" i="1"/>
  <c r="X847" i="1"/>
  <c r="Z847" i="1" s="1"/>
  <c r="X967" i="1"/>
  <c r="Z967" i="1" s="1"/>
  <c r="Y1292" i="1"/>
  <c r="W1405" i="1"/>
  <c r="W1410" i="1"/>
  <c r="W1278" i="1"/>
  <c r="W906" i="1"/>
  <c r="X1336" i="1"/>
  <c r="Z1336" i="1" s="1"/>
  <c r="W1544" i="1"/>
  <c r="X1385" i="1"/>
  <c r="Z1385" i="1" s="1"/>
  <c r="Y1342" i="1"/>
  <c r="X1342" i="1"/>
  <c r="Z1342" i="1" s="1"/>
  <c r="W608" i="1"/>
  <c r="Y648" i="1"/>
  <c r="Y856" i="1"/>
  <c r="Y1026" i="1"/>
  <c r="X1026" i="1"/>
  <c r="Z1026" i="1" s="1"/>
  <c r="W879" i="1"/>
  <c r="Y1056" i="1"/>
  <c r="Y1505" i="1"/>
  <c r="X1410" i="1"/>
  <c r="Z1410" i="1" s="1"/>
  <c r="X1350" i="1"/>
  <c r="Z1350" i="1" s="1"/>
  <c r="W1350" i="1"/>
  <c r="W1394" i="1"/>
  <c r="W697" i="1"/>
  <c r="X670" i="1"/>
  <c r="Z670" i="1" s="1"/>
  <c r="Y645" i="1"/>
  <c r="Y694" i="1"/>
  <c r="W667" i="1"/>
  <c r="X720" i="1"/>
  <c r="Z720" i="1" s="1"/>
  <c r="W881" i="1"/>
  <c r="Y954" i="1"/>
  <c r="Y955" i="1"/>
  <c r="X896" i="1"/>
  <c r="Z896" i="1" s="1"/>
  <c r="X1240" i="1"/>
  <c r="Z1240" i="1" s="1"/>
  <c r="X1207" i="1"/>
  <c r="Z1207" i="1" s="1"/>
  <c r="Y1264" i="1"/>
  <c r="W1264" i="1"/>
  <c r="Y906" i="1"/>
  <c r="X1304" i="1"/>
  <c r="Z1304" i="1" s="1"/>
  <c r="X1514" i="1"/>
  <c r="Z1514" i="1" s="1"/>
  <c r="X1453" i="1"/>
  <c r="Z1453" i="1" s="1"/>
  <c r="W1286" i="1"/>
  <c r="Y1286" i="1"/>
  <c r="W1372" i="1"/>
  <c r="X1372" i="1"/>
  <c r="Z1372" i="1" s="1"/>
  <c r="W633" i="1"/>
  <c r="X686" i="1"/>
  <c r="Z686" i="1" s="1"/>
  <c r="X648" i="1"/>
  <c r="Z648" i="1" s="1"/>
  <c r="Y923" i="1"/>
  <c r="Y956" i="1"/>
  <c r="X854" i="1"/>
  <c r="Z854" i="1" s="1"/>
  <c r="Y971" i="1"/>
  <c r="X1072" i="1"/>
  <c r="Z1072" i="1" s="1"/>
  <c r="W1063" i="1"/>
  <c r="Y1071" i="1"/>
  <c r="W972" i="1"/>
  <c r="X987" i="1"/>
  <c r="Z987" i="1" s="1"/>
  <c r="Y1365" i="1"/>
  <c r="Y1515" i="1"/>
  <c r="Y1223" i="1"/>
  <c r="W1233" i="1"/>
  <c r="W1265" i="1"/>
  <c r="W1317" i="1"/>
  <c r="X1312" i="1"/>
  <c r="Z1312" i="1" s="1"/>
  <c r="X966" i="1"/>
  <c r="Z966" i="1" s="1"/>
  <c r="X846" i="1"/>
  <c r="Z846" i="1" s="1"/>
  <c r="X608" i="1"/>
  <c r="Z608" i="1" s="1"/>
  <c r="Y615" i="1"/>
  <c r="Y700" i="1"/>
  <c r="X908" i="1"/>
  <c r="Z908" i="1" s="1"/>
  <c r="Y852" i="1"/>
  <c r="X955" i="1"/>
  <c r="Z955" i="1" s="1"/>
  <c r="W937" i="1"/>
  <c r="X956" i="1"/>
  <c r="Z956" i="1" s="1"/>
  <c r="X952" i="1"/>
  <c r="Z952" i="1" s="1"/>
  <c r="Y1009" i="1"/>
  <c r="W962" i="1"/>
  <c r="Y972" i="1"/>
  <c r="Y1240" i="1"/>
  <c r="Y1328" i="1"/>
  <c r="Y1447" i="1"/>
  <c r="Y1233" i="1"/>
  <c r="Y1244" i="1"/>
  <c r="W1455" i="1"/>
  <c r="X1455" i="1"/>
  <c r="Z1455" i="1" s="1"/>
  <c r="W1426" i="1"/>
  <c r="X1426" i="1"/>
  <c r="Z1426" i="1" s="1"/>
  <c r="W690" i="1"/>
  <c r="X633" i="1"/>
  <c r="Z633" i="1" s="1"/>
  <c r="X631" i="1"/>
  <c r="Z631" i="1" s="1"/>
  <c r="X901" i="1"/>
  <c r="Z901" i="1" s="1"/>
  <c r="X869" i="1"/>
  <c r="Z869" i="1" s="1"/>
  <c r="W852" i="1"/>
  <c r="Y1016" i="1"/>
  <c r="W1058" i="1"/>
  <c r="Y962" i="1"/>
  <c r="Y1271" i="1"/>
  <c r="X1220" i="1"/>
  <c r="Z1220" i="1" s="1"/>
  <c r="X1447" i="1"/>
  <c r="Z1447" i="1" s="1"/>
  <c r="X1223" i="1"/>
  <c r="Z1223" i="1" s="1"/>
  <c r="X1313" i="1"/>
  <c r="Z1313" i="1" s="1"/>
  <c r="X1317" i="1"/>
  <c r="Z1317" i="1" s="1"/>
  <c r="Y1455" i="1"/>
  <c r="W966" i="1"/>
  <c r="Y1364" i="1"/>
  <c r="W1364" i="1"/>
  <c r="X1364" i="1"/>
  <c r="Z1364" i="1" s="1"/>
  <c r="X1331" i="1"/>
  <c r="Z1331" i="1" s="1"/>
  <c r="Y1331" i="1"/>
  <c r="W1347" i="1"/>
  <c r="X1347" i="1"/>
  <c r="Z1347" i="1" s="1"/>
  <c r="Y1347" i="1"/>
  <c r="W666" i="1"/>
  <c r="W658" i="1"/>
  <c r="W612" i="1"/>
  <c r="W1056" i="1"/>
  <c r="Y875" i="1"/>
  <c r="W1206" i="1"/>
  <c r="W1262" i="1"/>
  <c r="W1366" i="1"/>
  <c r="Y1366" i="1"/>
  <c r="X1366" i="1"/>
  <c r="Z1366" i="1" s="1"/>
  <c r="X606" i="1"/>
  <c r="Z606" i="1" s="1"/>
  <c r="W616" i="1"/>
  <c r="Y953" i="1"/>
  <c r="Y936" i="1"/>
  <c r="W974" i="1"/>
  <c r="X974" i="1"/>
  <c r="Z974" i="1" s="1"/>
  <c r="W1313" i="1"/>
  <c r="X677" i="1"/>
  <c r="Z677" i="1" s="1"/>
  <c r="Y679" i="1"/>
  <c r="Y606" i="1"/>
  <c r="W707" i="1"/>
  <c r="W953" i="1"/>
  <c r="X875" i="1"/>
  <c r="Z875" i="1" s="1"/>
  <c r="W896" i="1"/>
  <c r="X1016" i="1"/>
  <c r="Z1016" i="1" s="1"/>
  <c r="X894" i="1"/>
  <c r="Z894" i="1" s="1"/>
  <c r="W1267" i="1"/>
  <c r="X1365" i="1"/>
  <c r="Z1365" i="1" s="1"/>
  <c r="W1552" i="1"/>
  <c r="Y886" i="1"/>
  <c r="X1004" i="1"/>
  <c r="Z1004" i="1" s="1"/>
  <c r="W1331" i="1"/>
  <c r="X1225" i="1"/>
  <c r="Z1225" i="1" s="1"/>
  <c r="W1225" i="1"/>
  <c r="Y1225" i="1"/>
  <c r="Y670" i="1"/>
  <c r="W613" i="1"/>
  <c r="X616" i="1"/>
  <c r="Z616" i="1" s="1"/>
  <c r="W856" i="1"/>
  <c r="X986" i="1"/>
  <c r="Z986" i="1" s="1"/>
  <c r="W992" i="1"/>
  <c r="X964" i="1"/>
  <c r="Z964" i="1" s="1"/>
  <c r="X1271" i="1"/>
  <c r="Z1271" i="1" s="1"/>
  <c r="Y1220" i="1"/>
  <c r="W1292" i="1"/>
  <c r="Y1051" i="1"/>
  <c r="W1051" i="1"/>
  <c r="W988" i="1"/>
  <c r="Y988" i="1"/>
  <c r="X988" i="1"/>
  <c r="Z988" i="1" s="1"/>
  <c r="W641" i="1"/>
  <c r="W671" i="1"/>
  <c r="Y612" i="1"/>
  <c r="X866" i="1"/>
  <c r="Z866" i="1" s="1"/>
  <c r="Y986" i="1"/>
  <c r="Y964" i="1"/>
  <c r="X1262" i="1"/>
  <c r="Z1262" i="1" s="1"/>
  <c r="W1245" i="1"/>
  <c r="Y641" i="1"/>
  <c r="Y719" i="1"/>
  <c r="W933" i="1"/>
  <c r="Y866" i="1"/>
  <c r="W878" i="1"/>
  <c r="Y1202" i="1"/>
  <c r="Y1245" i="1"/>
  <c r="X1368" i="1"/>
  <c r="Z1368" i="1" s="1"/>
  <c r="W1368" i="1"/>
  <c r="Y1368" i="1"/>
  <c r="Y1066" i="1"/>
  <c r="W1066" i="1"/>
  <c r="X1066" i="1"/>
  <c r="Z1066" i="1" s="1"/>
  <c r="Y646" i="1"/>
  <c r="W710" i="1"/>
  <c r="W681" i="1"/>
  <c r="Y946" i="1"/>
  <c r="W843" i="1"/>
  <c r="W1076" i="1"/>
  <c r="X1323" i="1"/>
  <c r="Z1323" i="1" s="1"/>
  <c r="X1351" i="1"/>
  <c r="Z1351" i="1" s="1"/>
  <c r="W1351" i="1"/>
  <c r="Y1351" i="1"/>
  <c r="W1241" i="1"/>
  <c r="X1241" i="1"/>
  <c r="Z1241" i="1" s="1"/>
  <c r="Y1241" i="1"/>
  <c r="W1216" i="1"/>
  <c r="Y1216" i="1"/>
  <c r="X1039" i="1"/>
  <c r="Z1039" i="1" s="1"/>
  <c r="Y1039" i="1"/>
  <c r="W1039" i="1"/>
  <c r="Y1217" i="1"/>
  <c r="X1217" i="1"/>
  <c r="Z1217" i="1" s="1"/>
  <c r="W1217" i="1"/>
  <c r="W1277" i="1"/>
  <c r="Y1277" i="1"/>
  <c r="Y661" i="1"/>
  <c r="W631" i="1"/>
  <c r="W946" i="1"/>
  <c r="Y843" i="1"/>
  <c r="X975" i="1"/>
  <c r="Z975" i="1" s="1"/>
  <c r="Y893" i="1"/>
  <c r="W1259" i="1"/>
  <c r="Y1323" i="1"/>
  <c r="X1397" i="1"/>
  <c r="Z1397" i="1" s="1"/>
  <c r="W1397" i="1"/>
  <c r="Y1397" i="1"/>
  <c r="Y1311" i="1"/>
  <c r="W1311" i="1"/>
  <c r="X1311" i="1"/>
  <c r="Z1311" i="1" s="1"/>
  <c r="W887" i="1"/>
  <c r="X887" i="1"/>
  <c r="Z887" i="1" s="1"/>
  <c r="X613" i="1"/>
  <c r="Z613" i="1" s="1"/>
  <c r="X663" i="1"/>
  <c r="Z663" i="1" s="1"/>
  <c r="X667" i="1"/>
  <c r="Z667" i="1" s="1"/>
  <c r="Y652" i="1"/>
  <c r="X664" i="1"/>
  <c r="Z664" i="1" s="1"/>
  <c r="W721" i="1"/>
  <c r="W901" i="1"/>
  <c r="W869" i="1"/>
  <c r="X893" i="1"/>
  <c r="Z893" i="1" s="1"/>
  <c r="W1075" i="1"/>
  <c r="Y1013" i="1"/>
  <c r="Y1018" i="1"/>
  <c r="X1017" i="1"/>
  <c r="Z1017" i="1" s="1"/>
  <c r="X1277" i="1"/>
  <c r="Z1277" i="1" s="1"/>
  <c r="X1395" i="1"/>
  <c r="Z1395" i="1" s="1"/>
  <c r="X1216" i="1"/>
  <c r="Z1216" i="1" s="1"/>
  <c r="X1404" i="1"/>
  <c r="Z1404" i="1" s="1"/>
  <c r="Y1404" i="1"/>
  <c r="W1404" i="1"/>
  <c r="X1337" i="1"/>
  <c r="Z1337" i="1" s="1"/>
  <c r="W1337" i="1"/>
  <c r="Y1337" i="1"/>
  <c r="W1510" i="1"/>
  <c r="Y1506" i="1"/>
  <c r="W1442" i="1"/>
  <c r="X1442" i="1"/>
  <c r="Z1442" i="1" s="1"/>
  <c r="Y1442" i="1"/>
  <c r="Y1517" i="1"/>
  <c r="X1517" i="1"/>
  <c r="Z1517" i="1" s="1"/>
  <c r="W1517" i="1"/>
  <c r="X1222" i="1"/>
  <c r="Z1222" i="1" s="1"/>
  <c r="W1222" i="1"/>
  <c r="Y1222" i="1"/>
  <c r="Y1228" i="1"/>
  <c r="W1228" i="1"/>
  <c r="X1228" i="1"/>
  <c r="Z1228" i="1" s="1"/>
  <c r="X995" i="1"/>
  <c r="Z995" i="1" s="1"/>
  <c r="W995" i="1"/>
  <c r="Y995" i="1"/>
  <c r="X690" i="1"/>
  <c r="Z690" i="1" s="1"/>
  <c r="Y614" i="1"/>
  <c r="W714" i="1"/>
  <c r="Y623" i="1"/>
  <c r="W680" i="1"/>
  <c r="X700" i="1"/>
  <c r="Z700" i="1" s="1"/>
  <c r="W689" i="1"/>
  <c r="Y853" i="1"/>
  <c r="Y908" i="1"/>
  <c r="W923" i="1"/>
  <c r="W1013" i="1"/>
  <c r="Y1017" i="1"/>
  <c r="Y1048" i="1"/>
  <c r="X1328" i="1"/>
  <c r="Z1328" i="1" s="1"/>
  <c r="X1510" i="1"/>
  <c r="Z1510" i="1" s="1"/>
  <c r="X1345" i="1"/>
  <c r="Z1345" i="1" s="1"/>
  <c r="W1345" i="1"/>
  <c r="Y1345" i="1"/>
  <c r="Y1215" i="1"/>
  <c r="W1215" i="1"/>
  <c r="X1215" i="1"/>
  <c r="Z1215" i="1" s="1"/>
  <c r="X1443" i="1"/>
  <c r="Z1443" i="1" s="1"/>
  <c r="Y1443" i="1"/>
  <c r="W1443" i="1"/>
  <c r="Y1226" i="1"/>
  <c r="X1226" i="1"/>
  <c r="Z1226" i="1" s="1"/>
  <c r="W1226" i="1"/>
  <c r="Y1248" i="1"/>
  <c r="X1248" i="1"/>
  <c r="Z1248" i="1" s="1"/>
  <c r="W1248" i="1"/>
  <c r="X1272" i="1"/>
  <c r="Z1272" i="1" s="1"/>
  <c r="Y1272" i="1"/>
  <c r="W1272" i="1"/>
  <c r="X1256" i="1"/>
  <c r="Z1256" i="1" s="1"/>
  <c r="Y1256" i="1"/>
  <c r="W1256" i="1"/>
  <c r="X1270" i="1"/>
  <c r="Z1270" i="1" s="1"/>
  <c r="W1270" i="1"/>
  <c r="Y1270" i="1"/>
  <c r="X1254" i="1"/>
  <c r="Z1254" i="1" s="1"/>
  <c r="Y1254" i="1"/>
  <c r="W1254" i="1"/>
  <c r="W1282" i="1"/>
  <c r="Y1282" i="1"/>
  <c r="X1282" i="1"/>
  <c r="Z1282" i="1" s="1"/>
  <c r="X1373" i="1"/>
  <c r="Z1373" i="1" s="1"/>
  <c r="W1373" i="1"/>
  <c r="Y1373" i="1"/>
  <c r="Y1014" i="1"/>
  <c r="W1014" i="1"/>
  <c r="X1014" i="1"/>
  <c r="Z1014" i="1" s="1"/>
  <c r="W1296" i="1"/>
  <c r="Y1296" i="1"/>
  <c r="X1296" i="1"/>
  <c r="Z1296" i="1" s="1"/>
  <c r="W1512" i="1"/>
  <c r="Y1512" i="1"/>
  <c r="X1512" i="1"/>
  <c r="Z1512" i="1" s="1"/>
  <c r="W1322" i="1"/>
  <c r="Y1322" i="1"/>
  <c r="X1322" i="1"/>
  <c r="Z1322" i="1" s="1"/>
  <c r="X1320" i="1"/>
  <c r="Z1320" i="1" s="1"/>
  <c r="Y1320" i="1"/>
  <c r="W1320" i="1"/>
  <c r="Y1284" i="1"/>
  <c r="W1284" i="1"/>
  <c r="X1284" i="1"/>
  <c r="Z1284" i="1" s="1"/>
  <c r="X1203" i="1"/>
  <c r="Z1203" i="1" s="1"/>
  <c r="W1203" i="1"/>
  <c r="Y1203" i="1"/>
  <c r="Y1231" i="1"/>
  <c r="X1231" i="1"/>
  <c r="Z1231" i="1" s="1"/>
  <c r="W1231" i="1"/>
  <c r="X1451" i="1"/>
  <c r="Z1451" i="1" s="1"/>
  <c r="W1451" i="1"/>
  <c r="Y1451" i="1"/>
  <c r="W1408" i="1"/>
  <c r="X1408" i="1"/>
  <c r="Z1408" i="1" s="1"/>
  <c r="Y1408" i="1"/>
  <c r="X1349" i="1"/>
  <c r="Z1349" i="1" s="1"/>
  <c r="W1349" i="1"/>
  <c r="Y1349" i="1"/>
  <c r="W1043" i="1"/>
  <c r="X1043" i="1"/>
  <c r="Z1043" i="1" s="1"/>
  <c r="Y1387" i="1"/>
  <c r="W1387" i="1"/>
  <c r="X1387" i="1"/>
  <c r="Z1387" i="1" s="1"/>
  <c r="Y1341" i="1"/>
  <c r="X1341" i="1"/>
  <c r="Z1341" i="1" s="1"/>
  <c r="W1341" i="1"/>
  <c r="X1268" i="1"/>
  <c r="Z1268" i="1" s="1"/>
  <c r="W1268" i="1"/>
  <c r="Y1268" i="1"/>
  <c r="Y653" i="1"/>
  <c r="W657" i="1"/>
  <c r="W661" i="1"/>
  <c r="X679" i="1"/>
  <c r="Z679" i="1" s="1"/>
  <c r="X714" i="1"/>
  <c r="Z714" i="1" s="1"/>
  <c r="W623" i="1"/>
  <c r="X707" i="1"/>
  <c r="Z707" i="1" s="1"/>
  <c r="X692" i="1"/>
  <c r="Z692" i="1" s="1"/>
  <c r="Y708" i="1"/>
  <c r="X853" i="1"/>
  <c r="Z853" i="1" s="1"/>
  <c r="X870" i="1"/>
  <c r="Z870" i="1" s="1"/>
  <c r="Y1043" i="1"/>
  <c r="Y975" i="1"/>
  <c r="X992" i="1"/>
  <c r="Z992" i="1" s="1"/>
  <c r="X1018" i="1"/>
  <c r="Z1018" i="1" s="1"/>
  <c r="X1048" i="1"/>
  <c r="Z1048" i="1" s="1"/>
  <c r="Y878" i="1"/>
  <c r="W1506" i="1"/>
  <c r="Y1210" i="1"/>
  <c r="X1210" i="1"/>
  <c r="Z1210" i="1" s="1"/>
  <c r="W1210" i="1"/>
  <c r="Y1229" i="1"/>
  <c r="X1229" i="1"/>
  <c r="Z1229" i="1" s="1"/>
  <c r="W1229" i="1"/>
  <c r="Y1213" i="1"/>
  <c r="X1213" i="1"/>
  <c r="Z1213" i="1" s="1"/>
  <c r="W1213" i="1"/>
  <c r="X1314" i="1"/>
  <c r="Z1314" i="1" s="1"/>
  <c r="W1314" i="1"/>
  <c r="Y1314" i="1"/>
  <c r="Y1326" i="1"/>
  <c r="X1326" i="1"/>
  <c r="Z1326" i="1" s="1"/>
  <c r="W1326" i="1"/>
  <c r="X1246" i="1"/>
  <c r="Z1246" i="1" s="1"/>
  <c r="Y1246" i="1"/>
  <c r="W1246" i="1"/>
  <c r="X1308" i="1"/>
  <c r="Z1308" i="1" s="1"/>
  <c r="W1308" i="1"/>
  <c r="Y1308" i="1"/>
  <c r="Y1431" i="1"/>
  <c r="X1431" i="1"/>
  <c r="Z1431" i="1" s="1"/>
  <c r="W1431" i="1"/>
  <c r="Y1454" i="1"/>
  <c r="X1454" i="1"/>
  <c r="Z1454" i="1" s="1"/>
  <c r="W1454" i="1"/>
  <c r="X1294" i="1"/>
  <c r="Z1294" i="1" s="1"/>
  <c r="Y1294" i="1"/>
  <c r="W1294" i="1"/>
  <c r="X1310" i="1"/>
  <c r="Z1310" i="1" s="1"/>
  <c r="W1310" i="1"/>
  <c r="Y1310" i="1"/>
  <c r="Y1281" i="1"/>
  <c r="W1281" i="1"/>
  <c r="X1281" i="1"/>
  <c r="Z1281" i="1" s="1"/>
  <c r="Y1291" i="1"/>
  <c r="X1291" i="1"/>
  <c r="Z1291" i="1" s="1"/>
  <c r="W1291" i="1"/>
  <c r="W1450" i="1"/>
  <c r="Y1450" i="1"/>
  <c r="X1450" i="1"/>
  <c r="Z1450" i="1" s="1"/>
  <c r="X1400" i="1"/>
  <c r="Z1400" i="1" s="1"/>
  <c r="W1400" i="1"/>
  <c r="Y1400" i="1"/>
  <c r="X1522" i="1"/>
  <c r="Z1522" i="1" s="1"/>
  <c r="W1522" i="1"/>
  <c r="Y1522" i="1"/>
  <c r="Y998" i="1"/>
  <c r="X998" i="1"/>
  <c r="Z998" i="1" s="1"/>
  <c r="W998" i="1"/>
  <c r="X1318" i="1"/>
  <c r="Z1318" i="1" s="1"/>
  <c r="W1318" i="1"/>
  <c r="Y1318" i="1"/>
  <c r="W1391" i="1"/>
  <c r="X1391" i="1"/>
  <c r="Z1391" i="1" s="1"/>
  <c r="Y1391" i="1"/>
  <c r="Y1208" i="1"/>
  <c r="X1208" i="1"/>
  <c r="Z1208" i="1" s="1"/>
  <c r="W1208" i="1"/>
  <c r="X702" i="1"/>
  <c r="Z702" i="1" s="1"/>
  <c r="X708" i="1"/>
  <c r="Z708" i="1" s="1"/>
  <c r="Y865" i="1"/>
  <c r="Y1448" i="1"/>
  <c r="W1448" i="1"/>
  <c r="X1448" i="1"/>
  <c r="Z1448" i="1" s="1"/>
  <c r="W1257" i="1"/>
  <c r="Y1257" i="1"/>
  <c r="X1257" i="1"/>
  <c r="Z1257" i="1" s="1"/>
  <c r="W1258" i="1"/>
  <c r="X1258" i="1"/>
  <c r="Z1258" i="1" s="1"/>
  <c r="Y1258" i="1"/>
  <c r="X1340" i="1"/>
  <c r="Z1340" i="1" s="1"/>
  <c r="Y1340" i="1"/>
  <c r="W1340" i="1"/>
  <c r="W1462" i="1"/>
  <c r="X1462" i="1"/>
  <c r="Z1462" i="1" s="1"/>
  <c r="Y1462" i="1"/>
  <c r="X1518" i="1"/>
  <c r="Z1518" i="1" s="1"/>
  <c r="W1518" i="1"/>
  <c r="Y1518" i="1"/>
  <c r="Y1348" i="1"/>
  <c r="X1348" i="1"/>
  <c r="Z1348" i="1" s="1"/>
  <c r="W1348" i="1"/>
  <c r="X1287" i="1"/>
  <c r="Z1287" i="1" s="1"/>
  <c r="Y1287" i="1"/>
  <c r="W1287" i="1"/>
  <c r="Y1306" i="1"/>
  <c r="X1306" i="1"/>
  <c r="Z1306" i="1" s="1"/>
  <c r="W1306" i="1"/>
  <c r="Y1411" i="1"/>
  <c r="X1411" i="1"/>
  <c r="Z1411" i="1" s="1"/>
  <c r="W1411" i="1"/>
  <c r="W1327" i="1"/>
  <c r="X1327" i="1"/>
  <c r="Z1327" i="1" s="1"/>
  <c r="Y1327" i="1"/>
  <c r="W1548" i="1"/>
  <c r="Y1548" i="1"/>
  <c r="X1548" i="1"/>
  <c r="Z1548" i="1" s="1"/>
  <c r="Y1330" i="1"/>
  <c r="X1330" i="1"/>
  <c r="Z1330" i="1" s="1"/>
  <c r="W1330" i="1"/>
  <c r="Y1280" i="1"/>
  <c r="W1280" i="1"/>
  <c r="X1280" i="1"/>
  <c r="Z1280" i="1" s="1"/>
  <c r="X1402" i="1"/>
  <c r="Z1402" i="1" s="1"/>
  <c r="W1402" i="1"/>
  <c r="Y1402" i="1"/>
  <c r="Y1027" i="1"/>
  <c r="W1027" i="1"/>
  <c r="Y1461" i="1"/>
  <c r="X1461" i="1"/>
  <c r="Z1461" i="1" s="1"/>
  <c r="W1461" i="1"/>
  <c r="Y1301" i="1"/>
  <c r="X1301" i="1"/>
  <c r="Z1301" i="1" s="1"/>
  <c r="W1301" i="1"/>
  <c r="Y1388" i="1"/>
  <c r="X1388" i="1"/>
  <c r="Z1388" i="1" s="1"/>
  <c r="W1388" i="1"/>
  <c r="Y885" i="1"/>
  <c r="W664" i="1"/>
  <c r="Y704" i="1"/>
  <c r="W885" i="1"/>
  <c r="Y1000" i="1"/>
  <c r="X1050" i="1"/>
  <c r="Z1050" i="1" s="1"/>
  <c r="Y1050" i="1"/>
  <c r="Y697" i="1"/>
  <c r="X693" i="1"/>
  <c r="Z693" i="1" s="1"/>
  <c r="W694" i="1"/>
  <c r="W704" i="1"/>
  <c r="Y911" i="1"/>
  <c r="W911" i="1"/>
  <c r="Y850" i="1"/>
  <c r="W1042" i="1"/>
  <c r="X1042" i="1"/>
  <c r="Z1042" i="1" s="1"/>
  <c r="X614" i="1"/>
  <c r="Z614" i="1" s="1"/>
  <c r="Y693" i="1"/>
  <c r="X645" i="1"/>
  <c r="Z645" i="1" s="1"/>
  <c r="W663" i="1"/>
  <c r="X668" i="1"/>
  <c r="Z668" i="1" s="1"/>
  <c r="Y705" i="1"/>
  <c r="X954" i="1"/>
  <c r="Z954" i="1" s="1"/>
  <c r="X911" i="1"/>
  <c r="Z911" i="1" s="1"/>
  <c r="Y1034" i="1"/>
  <c r="W1034" i="1"/>
  <c r="W985" i="1"/>
  <c r="X985" i="1"/>
  <c r="Z985" i="1" s="1"/>
  <c r="Y985" i="1"/>
  <c r="Y1037" i="1"/>
  <c r="X1037" i="1"/>
  <c r="Z1037" i="1" s="1"/>
  <c r="W1037" i="1"/>
  <c r="X892" i="1"/>
  <c r="Z892" i="1" s="1"/>
  <c r="Y892" i="1"/>
  <c r="W1021" i="1"/>
  <c r="X1021" i="1"/>
  <c r="Z1021" i="1" s="1"/>
  <c r="Y1021" i="1"/>
  <c r="X362" i="1"/>
  <c r="Z362" i="1" s="1"/>
  <c r="Y362" i="1"/>
  <c r="X973" i="1"/>
  <c r="Z973" i="1" s="1"/>
  <c r="Y973" i="1"/>
  <c r="W973" i="1"/>
  <c r="X1074" i="1"/>
  <c r="Z1074" i="1" s="1"/>
  <c r="W1074" i="1"/>
  <c r="Y1074" i="1"/>
  <c r="Y904" i="1"/>
  <c r="X904" i="1"/>
  <c r="Z904" i="1" s="1"/>
  <c r="X657" i="1"/>
  <c r="Z657" i="1" s="1"/>
  <c r="W609" i="1"/>
  <c r="X710" i="1"/>
  <c r="Z710" i="1" s="1"/>
  <c r="X652" i="1"/>
  <c r="Z652" i="1" s="1"/>
  <c r="W865" i="1"/>
  <c r="Y921" i="1"/>
  <c r="W904" i="1"/>
  <c r="W844" i="1"/>
  <c r="X850" i="1"/>
  <c r="Z850" i="1" s="1"/>
  <c r="Y965" i="1"/>
  <c r="X965" i="1"/>
  <c r="Z965" i="1" s="1"/>
  <c r="W965" i="1"/>
  <c r="X1028" i="1"/>
  <c r="Z1028" i="1" s="1"/>
  <c r="Y1028" i="1"/>
  <c r="W1028" i="1"/>
  <c r="W1078" i="1"/>
  <c r="X1078" i="1"/>
  <c r="Z1078" i="1" s="1"/>
  <c r="Y1078" i="1"/>
  <c r="Y1045" i="1"/>
  <c r="X1045" i="1"/>
  <c r="Z1045" i="1" s="1"/>
  <c r="W1045" i="1"/>
  <c r="X914" i="1"/>
  <c r="Z914" i="1" s="1"/>
  <c r="Y914" i="1"/>
  <c r="Y1006" i="1"/>
  <c r="W1006" i="1"/>
  <c r="X1006" i="1"/>
  <c r="Z1006" i="1" s="1"/>
  <c r="Y1031" i="1"/>
  <c r="W1031" i="1"/>
  <c r="X1031" i="1"/>
  <c r="Z1031" i="1" s="1"/>
  <c r="W848" i="1"/>
  <c r="Y848" i="1"/>
  <c r="X848" i="1"/>
  <c r="Z848" i="1" s="1"/>
  <c r="W981" i="1"/>
  <c r="X981" i="1"/>
  <c r="Z981" i="1" s="1"/>
  <c r="Y981" i="1"/>
  <c r="Y982" i="1"/>
  <c r="W982" i="1"/>
  <c r="X982" i="1"/>
  <c r="Z982" i="1" s="1"/>
  <c r="W1040" i="1"/>
  <c r="X1040" i="1"/>
  <c r="Z1040" i="1" s="1"/>
  <c r="Y1040" i="1"/>
  <c r="X1025" i="1"/>
  <c r="Z1025" i="1" s="1"/>
  <c r="Y1025" i="1"/>
  <c r="W1025" i="1"/>
  <c r="W861" i="1"/>
  <c r="X861" i="1"/>
  <c r="Z861" i="1" s="1"/>
  <c r="Y861" i="1"/>
  <c r="X602" i="1"/>
  <c r="Y602" i="1"/>
  <c r="W976" i="1"/>
  <c r="Y976" i="1"/>
  <c r="X976" i="1"/>
  <c r="Z976" i="1" s="1"/>
  <c r="Y1070" i="1"/>
  <c r="X1070" i="1"/>
  <c r="Z1070" i="1" s="1"/>
  <c r="W1070" i="1"/>
  <c r="Y970" i="1"/>
  <c r="W970" i="1"/>
  <c r="X970" i="1"/>
  <c r="Z970" i="1" s="1"/>
  <c r="W1057" i="1"/>
  <c r="X1057" i="1"/>
  <c r="Z1057" i="1" s="1"/>
  <c r="Y1057" i="1"/>
  <c r="W1054" i="1"/>
  <c r="X1054" i="1"/>
  <c r="Z1054" i="1" s="1"/>
  <c r="Y1054" i="1"/>
  <c r="W968" i="1"/>
  <c r="Y968" i="1"/>
  <c r="X968" i="1"/>
  <c r="Z968" i="1" s="1"/>
  <c r="W1032" i="1"/>
  <c r="X1032" i="1"/>
  <c r="Z1032" i="1" s="1"/>
  <c r="Y1032" i="1"/>
  <c r="Y1049" i="1"/>
  <c r="X1049" i="1"/>
  <c r="Z1049" i="1" s="1"/>
  <c r="W1049" i="1"/>
  <c r="X653" i="1"/>
  <c r="Z653" i="1" s="1"/>
  <c r="X609" i="1"/>
  <c r="Z609" i="1" s="1"/>
  <c r="X621" i="1"/>
  <c r="Z621" i="1" s="1"/>
  <c r="Y642" i="1"/>
  <c r="W921" i="1"/>
  <c r="X844" i="1"/>
  <c r="Z844" i="1" s="1"/>
  <c r="W1007" i="1"/>
  <c r="X1007" i="1"/>
  <c r="Z1007" i="1" s="1"/>
  <c r="Y1007" i="1"/>
  <c r="Y994" i="1"/>
  <c r="X994" i="1"/>
  <c r="Z994" i="1" s="1"/>
  <c r="W994" i="1"/>
  <c r="W1036" i="1"/>
  <c r="Y1036" i="1"/>
  <c r="X1036" i="1"/>
  <c r="Z1036" i="1" s="1"/>
  <c r="X1011" i="1"/>
  <c r="Z1011" i="1" s="1"/>
  <c r="W1011" i="1"/>
  <c r="Y1011" i="1"/>
  <c r="X1053" i="1"/>
  <c r="Z1053" i="1" s="1"/>
  <c r="W1053" i="1"/>
  <c r="Y1053" i="1"/>
  <c r="W845" i="1"/>
  <c r="Y845" i="1"/>
  <c r="X845" i="1"/>
  <c r="Z845" i="1" s="1"/>
  <c r="Y1073" i="1"/>
  <c r="X1073" i="1"/>
  <c r="Z1073" i="1" s="1"/>
  <c r="W1073" i="1"/>
  <c r="Y1022" i="1"/>
  <c r="W1022" i="1"/>
  <c r="X1022" i="1"/>
  <c r="Z1022" i="1" s="1"/>
  <c r="W855" i="1"/>
  <c r="X855" i="1"/>
  <c r="Z855" i="1" s="1"/>
  <c r="Y855" i="1"/>
  <c r="Y990" i="1"/>
  <c r="X990" i="1"/>
  <c r="Z990" i="1" s="1"/>
  <c r="W990" i="1"/>
  <c r="X1033" i="1"/>
  <c r="Z1033" i="1" s="1"/>
  <c r="W1033" i="1"/>
  <c r="Y1033" i="1"/>
  <c r="Y1020" i="1"/>
  <c r="W1020" i="1"/>
  <c r="X1020" i="1"/>
  <c r="Z1020" i="1" s="1"/>
  <c r="W362" i="1"/>
  <c r="W642" i="1"/>
  <c r="Y692" i="1"/>
  <c r="X705" i="1"/>
  <c r="Z705" i="1" s="1"/>
  <c r="W870" i="1"/>
  <c r="X928" i="1"/>
  <c r="Z928" i="1" s="1"/>
  <c r="Y928" i="1"/>
  <c r="W928" i="1"/>
  <c r="Y969" i="1"/>
  <c r="X969" i="1"/>
  <c r="Z969" i="1" s="1"/>
  <c r="W969" i="1"/>
  <c r="W1012" i="1"/>
  <c r="X1012" i="1"/>
  <c r="Z1012" i="1" s="1"/>
  <c r="Y1012" i="1"/>
  <c r="W1044" i="1"/>
  <c r="X1044" i="1"/>
  <c r="Z1044" i="1" s="1"/>
  <c r="Y1044" i="1"/>
  <c r="X1062" i="1"/>
  <c r="Z1062" i="1" s="1"/>
  <c r="Y1062" i="1"/>
  <c r="W1062" i="1"/>
  <c r="Y1029" i="1"/>
  <c r="X1029" i="1"/>
  <c r="Z1029" i="1" s="1"/>
  <c r="W1029" i="1"/>
  <c r="Y867" i="1"/>
  <c r="W867" i="1"/>
  <c r="X867" i="1"/>
  <c r="Z867" i="1" s="1"/>
  <c r="Y979" i="1"/>
  <c r="X979" i="1"/>
  <c r="Z979" i="1" s="1"/>
  <c r="W979" i="1"/>
  <c r="W1046" i="1"/>
  <c r="Y1046" i="1"/>
  <c r="X1046" i="1"/>
  <c r="Z1046" i="1" s="1"/>
  <c r="Y1080" i="1"/>
  <c r="W1080" i="1"/>
  <c r="X1080" i="1"/>
  <c r="Z1080" i="1" s="1"/>
  <c r="X909" i="1"/>
  <c r="Z909" i="1" s="1"/>
  <c r="W909" i="1"/>
  <c r="Y909" i="1"/>
  <c r="Y872" i="1"/>
  <c r="W872" i="1"/>
  <c r="X872" i="1"/>
  <c r="Z872" i="1" s="1"/>
  <c r="X1003" i="1"/>
  <c r="Z1003" i="1" s="1"/>
  <c r="Y1003" i="1"/>
  <c r="W1003" i="1"/>
  <c r="W1008" i="1"/>
  <c r="X1008" i="1"/>
  <c r="Z1008" i="1" s="1"/>
  <c r="Y1008" i="1"/>
  <c r="Y1024" i="1"/>
  <c r="W1024" i="1"/>
  <c r="X1024" i="1"/>
  <c r="Z1024" i="1" s="1"/>
  <c r="Y1041" i="1"/>
  <c r="X1041" i="1"/>
  <c r="Z1041" i="1" s="1"/>
  <c r="W1041" i="1"/>
  <c r="Y907" i="1"/>
  <c r="X907" i="1"/>
  <c r="Z907" i="1" s="1"/>
  <c r="W907" i="1"/>
  <c r="Y874" i="1"/>
  <c r="W874" i="1"/>
  <c r="X874" i="1"/>
  <c r="Z874" i="1" s="1"/>
  <c r="X922" i="1"/>
  <c r="Z922" i="1" s="1"/>
  <c r="W922" i="1"/>
  <c r="Y922" i="1"/>
  <c r="X925" i="1"/>
  <c r="Z925" i="1" s="1"/>
  <c r="Y925" i="1"/>
  <c r="W925" i="1"/>
  <c r="X926" i="1"/>
  <c r="Z926" i="1" s="1"/>
  <c r="W926" i="1"/>
  <c r="Y926" i="1"/>
  <c r="X905" i="1"/>
  <c r="Z905" i="1" s="1"/>
  <c r="W905" i="1"/>
  <c r="Y905" i="1"/>
  <c r="W873" i="1"/>
  <c r="X873" i="1"/>
  <c r="Z873" i="1" s="1"/>
  <c r="Y873" i="1"/>
  <c r="W618" i="1"/>
  <c r="Y702" i="1"/>
  <c r="Y680" i="1"/>
  <c r="X689" i="1"/>
  <c r="Z689" i="1" s="1"/>
  <c r="X939" i="1"/>
  <c r="Z939" i="1" s="1"/>
  <c r="W939" i="1"/>
  <c r="Y939" i="1"/>
  <c r="X898" i="1"/>
  <c r="Z898" i="1" s="1"/>
  <c r="Y898" i="1"/>
  <c r="W898" i="1"/>
  <c r="X934" i="1"/>
  <c r="Z934" i="1" s="1"/>
  <c r="W934" i="1"/>
  <c r="Y934" i="1"/>
  <c r="X877" i="1"/>
  <c r="Z877" i="1" s="1"/>
  <c r="W877" i="1"/>
  <c r="Y877" i="1"/>
  <c r="X958" i="1"/>
  <c r="Z958" i="1" s="1"/>
  <c r="W958" i="1"/>
  <c r="Y958" i="1"/>
  <c r="X942" i="1"/>
  <c r="Z942" i="1" s="1"/>
  <c r="W942" i="1"/>
  <c r="Y942" i="1"/>
  <c r="X957" i="1"/>
  <c r="Z957" i="1" s="1"/>
  <c r="W957" i="1"/>
  <c r="Y957" i="1"/>
  <c r="X913" i="1"/>
  <c r="Z913" i="1" s="1"/>
  <c r="W913" i="1"/>
  <c r="Y913" i="1"/>
  <c r="X917" i="1"/>
  <c r="Z917" i="1" s="1"/>
  <c r="Y917" i="1"/>
  <c r="W917" i="1"/>
  <c r="X924" i="1"/>
  <c r="Z924" i="1" s="1"/>
  <c r="Y924" i="1"/>
  <c r="W924" i="1"/>
  <c r="W888" i="1"/>
  <c r="Y888" i="1"/>
  <c r="X888" i="1"/>
  <c r="Z888" i="1" s="1"/>
  <c r="W858" i="1"/>
  <c r="X858" i="1"/>
  <c r="Z858" i="1" s="1"/>
  <c r="Y858" i="1"/>
  <c r="X881" i="1"/>
  <c r="Z881" i="1" s="1"/>
  <c r="W890" i="1"/>
  <c r="Y890" i="1"/>
  <c r="X890" i="1"/>
  <c r="Z890" i="1" s="1"/>
  <c r="X949" i="1"/>
  <c r="Z949" i="1" s="1"/>
  <c r="Y949" i="1"/>
  <c r="W949" i="1"/>
  <c r="X880" i="1"/>
  <c r="Z880" i="1" s="1"/>
  <c r="W880" i="1"/>
  <c r="Y880" i="1"/>
  <c r="W842" i="1"/>
  <c r="Y842" i="1"/>
  <c r="Z842" i="1"/>
  <c r="X871" i="1"/>
  <c r="Z871" i="1" s="1"/>
  <c r="W871" i="1"/>
  <c r="Y871" i="1"/>
  <c r="W883" i="1"/>
  <c r="X883" i="1"/>
  <c r="Z883" i="1" s="1"/>
  <c r="Y883" i="1"/>
  <c r="X912" i="1"/>
  <c r="Z912" i="1" s="1"/>
  <c r="W912" i="1"/>
  <c r="Y912" i="1"/>
  <c r="X920" i="1"/>
  <c r="Z920" i="1" s="1"/>
  <c r="W920" i="1"/>
  <c r="Y920" i="1"/>
  <c r="X950" i="1"/>
  <c r="Z950" i="1" s="1"/>
  <c r="W950" i="1"/>
  <c r="Y950" i="1"/>
  <c r="X940" i="1"/>
  <c r="Z940" i="1" s="1"/>
  <c r="Y940" i="1"/>
  <c r="W940" i="1"/>
  <c r="X902" i="1"/>
  <c r="Z902" i="1" s="1"/>
  <c r="W902" i="1"/>
  <c r="Y902" i="1"/>
  <c r="X860" i="1"/>
  <c r="Z860" i="1" s="1"/>
  <c r="Y860" i="1"/>
  <c r="W860" i="1"/>
  <c r="Y891" i="1"/>
  <c r="X891" i="1"/>
  <c r="Z891" i="1" s="1"/>
  <c r="W891" i="1"/>
  <c r="X935" i="1"/>
  <c r="Z935" i="1" s="1"/>
  <c r="Y935" i="1"/>
  <c r="W935" i="1"/>
  <c r="X929" i="1"/>
  <c r="Z929" i="1" s="1"/>
  <c r="W929" i="1"/>
  <c r="Y929" i="1"/>
  <c r="X941" i="1"/>
  <c r="Z941" i="1" s="1"/>
  <c r="Y941" i="1"/>
  <c r="W941" i="1"/>
  <c r="Y649" i="1"/>
  <c r="W649" i="1"/>
  <c r="X649" i="1"/>
  <c r="Z649" i="1" s="1"/>
  <c r="Y711" i="1"/>
  <c r="W711" i="1"/>
  <c r="X711" i="1"/>
  <c r="Z711" i="1" s="1"/>
  <c r="Y698" i="1"/>
  <c r="W698" i="1"/>
  <c r="X698" i="1"/>
  <c r="Z698" i="1" s="1"/>
  <c r="W622" i="1"/>
  <c r="X622" i="1"/>
  <c r="Z622" i="1" s="1"/>
  <c r="Y622" i="1"/>
  <c r="X635" i="1"/>
  <c r="Z635" i="1" s="1"/>
  <c r="Y635" i="1"/>
  <c r="W635" i="1"/>
  <c r="Y701" i="1"/>
  <c r="X701" i="1"/>
  <c r="Z701" i="1" s="1"/>
  <c r="W701" i="1"/>
  <c r="X627" i="1"/>
  <c r="Z627" i="1" s="1"/>
  <c r="Y627" i="1"/>
  <c r="W627" i="1"/>
  <c r="Y706" i="1"/>
  <c r="X706" i="1"/>
  <c r="Z706" i="1" s="1"/>
  <c r="W706" i="1"/>
  <c r="Y620" i="1"/>
  <c r="X620" i="1"/>
  <c r="Z620" i="1" s="1"/>
  <c r="W620" i="1"/>
  <c r="X717" i="1"/>
  <c r="Z717" i="1" s="1"/>
  <c r="Y717" i="1"/>
  <c r="W717" i="1"/>
  <c r="Y604" i="1"/>
  <c r="X604" i="1"/>
  <c r="Z604" i="1" s="1"/>
  <c r="W604" i="1"/>
  <c r="Y624" i="1"/>
  <c r="X624" i="1"/>
  <c r="Z624" i="1" s="1"/>
  <c r="W624" i="1"/>
  <c r="X634" i="1"/>
  <c r="Z634" i="1" s="1"/>
  <c r="W634" i="1"/>
  <c r="Y634" i="1"/>
  <c r="X676" i="1"/>
  <c r="Z676" i="1" s="1"/>
  <c r="W676" i="1"/>
  <c r="Y676" i="1"/>
  <c r="W675" i="1"/>
  <c r="X675" i="1"/>
  <c r="Z675" i="1" s="1"/>
  <c r="Y675" i="1"/>
  <c r="Y637" i="1"/>
  <c r="X637" i="1"/>
  <c r="Z637" i="1" s="1"/>
  <c r="W637" i="1"/>
  <c r="W638" i="1"/>
  <c r="X638" i="1"/>
  <c r="Z638" i="1" s="1"/>
  <c r="Y638" i="1"/>
  <c r="X659" i="1"/>
  <c r="Z659" i="1" s="1"/>
  <c r="W659" i="1"/>
  <c r="Y659" i="1"/>
  <c r="Y617" i="1"/>
  <c r="X617" i="1"/>
  <c r="Z617" i="1" s="1"/>
  <c r="W617" i="1"/>
  <c r="Y629" i="1"/>
  <c r="X629" i="1"/>
  <c r="Z629" i="1" s="1"/>
  <c r="W629" i="1"/>
  <c r="X644" i="1"/>
  <c r="Z644" i="1" s="1"/>
  <c r="W644" i="1"/>
  <c r="Y644" i="1"/>
  <c r="X683" i="1"/>
  <c r="Z683" i="1" s="1"/>
  <c r="W683" i="1"/>
  <c r="Y683" i="1"/>
  <c r="X660" i="1"/>
  <c r="Z660" i="1" s="1"/>
  <c r="W660" i="1"/>
  <c r="Y660" i="1"/>
  <c r="X712" i="1"/>
  <c r="Z712" i="1" s="1"/>
  <c r="W712" i="1"/>
  <c r="Y712" i="1"/>
  <c r="X709" i="1"/>
  <c r="Z709" i="1" s="1"/>
  <c r="W709" i="1"/>
  <c r="Y709" i="1"/>
  <c r="Y685" i="1"/>
  <c r="X685" i="1"/>
  <c r="Z685" i="1" s="1"/>
  <c r="W685" i="1"/>
  <c r="X611" i="1"/>
  <c r="Z611" i="1" s="1"/>
  <c r="W611" i="1"/>
  <c r="Y611" i="1"/>
  <c r="X696" i="1"/>
  <c r="Z696" i="1" s="1"/>
  <c r="Y696" i="1"/>
  <c r="W696" i="1"/>
  <c r="Y695" i="1"/>
  <c r="W695" i="1"/>
  <c r="X695" i="1"/>
  <c r="Z695" i="1" s="1"/>
  <c r="Y628" i="1"/>
  <c r="W628" i="1"/>
  <c r="X628" i="1"/>
  <c r="Z628" i="1" s="1"/>
  <c r="Y665" i="1"/>
  <c r="X665" i="1"/>
  <c r="Z665" i="1" s="1"/>
  <c r="W665" i="1"/>
  <c r="Y673" i="1"/>
  <c r="X673" i="1"/>
  <c r="Z673" i="1" s="1"/>
  <c r="W673" i="1"/>
  <c r="W602" i="1"/>
  <c r="Z602" i="1"/>
  <c r="Y605" i="1"/>
  <c r="W605" i="1"/>
  <c r="X605" i="1"/>
  <c r="Z605" i="1" s="1"/>
  <c r="X684" i="1"/>
  <c r="Z684" i="1" s="1"/>
  <c r="Y684" i="1"/>
  <c r="W684" i="1"/>
  <c r="W715" i="1"/>
  <c r="Y715" i="1"/>
  <c r="X715" i="1"/>
  <c r="Z715" i="1" s="1"/>
  <c r="X643" i="1"/>
  <c r="Z643" i="1" s="1"/>
  <c r="W643" i="1"/>
  <c r="Y643" i="1"/>
  <c r="X647" i="1"/>
  <c r="Z647" i="1" s="1"/>
  <c r="Y647" i="1"/>
  <c r="W647" i="1"/>
  <c r="W458" i="1"/>
  <c r="Y458" i="1"/>
  <c r="X458" i="1"/>
  <c r="Z458" i="1" s="1"/>
  <c r="Y382" i="1"/>
  <c r="W382" i="1"/>
  <c r="X382" i="1"/>
  <c r="Z382" i="1" s="1"/>
  <c r="Y433" i="1"/>
  <c r="X433" i="1"/>
  <c r="Z433" i="1" s="1"/>
  <c r="W433" i="1"/>
  <c r="X475" i="1"/>
  <c r="Z475" i="1" s="1"/>
  <c r="Y475" i="1"/>
  <c r="W475" i="1"/>
  <c r="Y474" i="1"/>
  <c r="W474" i="1"/>
  <c r="X474" i="1"/>
  <c r="Z474" i="1" s="1"/>
  <c r="W460" i="1"/>
  <c r="Y460" i="1"/>
  <c r="X460" i="1"/>
  <c r="Z460" i="1" s="1"/>
  <c r="W444" i="1"/>
  <c r="X444" i="1"/>
  <c r="Z444" i="1" s="1"/>
  <c r="Y444" i="1"/>
  <c r="W428" i="1"/>
  <c r="X428" i="1"/>
  <c r="Z428" i="1" s="1"/>
  <c r="Y428" i="1"/>
  <c r="W415" i="1"/>
  <c r="X415" i="1"/>
  <c r="Z415" i="1" s="1"/>
  <c r="Y415" i="1"/>
  <c r="W388" i="1"/>
  <c r="X388" i="1"/>
  <c r="Z388" i="1" s="1"/>
  <c r="Y388" i="1"/>
  <c r="Y481" i="1"/>
  <c r="X481" i="1"/>
  <c r="Z481" i="1" s="1"/>
  <c r="W481" i="1"/>
  <c r="Y467" i="1"/>
  <c r="X467" i="1"/>
  <c r="Z467" i="1" s="1"/>
  <c r="W467" i="1"/>
  <c r="W454" i="1"/>
  <c r="Y454" i="1"/>
  <c r="X454" i="1"/>
  <c r="Z454" i="1" s="1"/>
  <c r="W440" i="1"/>
  <c r="X440" i="1"/>
  <c r="Z440" i="1" s="1"/>
  <c r="Y440" i="1"/>
  <c r="X420" i="1"/>
  <c r="Z420" i="1" s="1"/>
  <c r="W420" i="1"/>
  <c r="Y420" i="1"/>
  <c r="X404" i="1"/>
  <c r="Z404" i="1" s="1"/>
  <c r="W404" i="1"/>
  <c r="Y404" i="1"/>
  <c r="W380" i="1"/>
  <c r="X380" i="1"/>
  <c r="Z380" i="1" s="1"/>
  <c r="Y380" i="1"/>
  <c r="X414" i="1"/>
  <c r="Z414" i="1" s="1"/>
  <c r="Y414" i="1"/>
  <c r="W414" i="1"/>
  <c r="W459" i="1"/>
  <c r="X459" i="1"/>
  <c r="Z459" i="1" s="1"/>
  <c r="Y459" i="1"/>
  <c r="W427" i="1"/>
  <c r="Y427" i="1"/>
  <c r="X427" i="1"/>
  <c r="Z427" i="1" s="1"/>
  <c r="Y409" i="1"/>
  <c r="X409" i="1"/>
  <c r="Z409" i="1" s="1"/>
  <c r="W409" i="1"/>
  <c r="Y378" i="1"/>
  <c r="X378" i="1"/>
  <c r="Z378" i="1" s="1"/>
  <c r="W378" i="1"/>
  <c r="X367" i="1"/>
  <c r="Z367" i="1" s="1"/>
  <c r="Y367" i="1"/>
  <c r="W367" i="1"/>
  <c r="X370" i="1"/>
  <c r="Z370" i="1" s="1"/>
  <c r="W370" i="1"/>
  <c r="Y370" i="1"/>
  <c r="X379" i="1"/>
  <c r="Z379" i="1" s="1"/>
  <c r="Y379" i="1"/>
  <c r="W379" i="1"/>
  <c r="X398" i="1"/>
  <c r="Z398" i="1" s="1"/>
  <c r="W398" i="1"/>
  <c r="Y398" i="1"/>
  <c r="X391" i="1"/>
  <c r="Z391" i="1" s="1"/>
  <c r="Y391" i="1"/>
  <c r="W391" i="1"/>
  <c r="W480" i="1"/>
  <c r="Y480" i="1"/>
  <c r="X480" i="1"/>
  <c r="Z480" i="1" s="1"/>
  <c r="W423" i="1"/>
  <c r="Y423" i="1"/>
  <c r="X423" i="1"/>
  <c r="Z423" i="1" s="1"/>
  <c r="X425" i="1"/>
  <c r="Z425" i="1" s="1"/>
  <c r="Y425" i="1"/>
  <c r="W425" i="1"/>
  <c r="X371" i="1"/>
  <c r="Z371" i="1" s="1"/>
  <c r="Y371" i="1"/>
  <c r="W371" i="1"/>
  <c r="W468" i="1"/>
  <c r="X468" i="1"/>
  <c r="Z468" i="1" s="1"/>
  <c r="Y468" i="1"/>
  <c r="W448" i="1"/>
  <c r="Y448" i="1"/>
  <c r="X448" i="1"/>
  <c r="Z448" i="1" s="1"/>
  <c r="X434" i="1"/>
  <c r="Z434" i="1" s="1"/>
  <c r="W434" i="1"/>
  <c r="Y434" i="1"/>
  <c r="W472" i="1"/>
  <c r="Y472" i="1"/>
  <c r="X472" i="1"/>
  <c r="Z472" i="1" s="1"/>
  <c r="Y465" i="1"/>
  <c r="X465" i="1"/>
  <c r="Z465" i="1" s="1"/>
  <c r="W465" i="1"/>
  <c r="X418" i="1"/>
  <c r="Z418" i="1" s="1"/>
  <c r="Y418" i="1"/>
  <c r="W418" i="1"/>
  <c r="X457" i="1"/>
  <c r="Z457" i="1" s="1"/>
  <c r="W457" i="1"/>
  <c r="Y457" i="1"/>
  <c r="W377" i="1"/>
  <c r="Y377" i="1"/>
  <c r="X377" i="1"/>
  <c r="Z377" i="1" s="1"/>
  <c r="Y412" i="1"/>
  <c r="W412" i="1"/>
  <c r="X412" i="1"/>
  <c r="Z412" i="1" s="1"/>
  <c r="Y369" i="1"/>
  <c r="X369" i="1"/>
  <c r="Z369" i="1" s="1"/>
  <c r="W369" i="1"/>
  <c r="Y365" i="1"/>
  <c r="W365" i="1"/>
  <c r="X365" i="1"/>
  <c r="Z365" i="1" s="1"/>
  <c r="Y397" i="1"/>
  <c r="X397" i="1"/>
  <c r="Z397" i="1" s="1"/>
  <c r="W397" i="1"/>
  <c r="W390" i="1"/>
  <c r="X390" i="1"/>
  <c r="Z390" i="1" s="1"/>
  <c r="Y390" i="1"/>
  <c r="Y478" i="1"/>
  <c r="W478" i="1"/>
  <c r="X478" i="1"/>
  <c r="Z478" i="1" s="1"/>
  <c r="W421" i="1"/>
  <c r="Y421" i="1"/>
  <c r="X421" i="1"/>
  <c r="Z421" i="1" s="1"/>
  <c r="X363" i="1"/>
  <c r="Z363" i="1" s="1"/>
  <c r="Y363" i="1"/>
  <c r="W363" i="1"/>
  <c r="X455" i="1"/>
  <c r="Z455" i="1" s="1"/>
  <c r="W455" i="1"/>
  <c r="Y455" i="1"/>
  <c r="Y466" i="1"/>
  <c r="W466" i="1"/>
  <c r="X466" i="1"/>
  <c r="Z466" i="1" s="1"/>
  <c r="Y446" i="1"/>
  <c r="W446" i="1"/>
  <c r="X446" i="1"/>
  <c r="Z446" i="1" s="1"/>
  <c r="W432" i="1"/>
  <c r="X432" i="1"/>
  <c r="Z432" i="1" s="1"/>
  <c r="Y432" i="1"/>
  <c r="Y437" i="1"/>
  <c r="X437" i="1"/>
  <c r="Z437" i="1" s="1"/>
  <c r="W437" i="1"/>
  <c r="X479" i="1"/>
  <c r="Z479" i="1" s="1"/>
  <c r="W479" i="1"/>
  <c r="Y479" i="1"/>
  <c r="Y402" i="1"/>
  <c r="X402" i="1"/>
  <c r="Z402" i="1" s="1"/>
  <c r="W402" i="1"/>
  <c r="W407" i="1"/>
  <c r="Y407" i="1"/>
  <c r="X407" i="1"/>
  <c r="Z407" i="1" s="1"/>
  <c r="Y451" i="1"/>
  <c r="X451" i="1"/>
  <c r="Z451" i="1" s="1"/>
  <c r="W451" i="1"/>
  <c r="X422" i="1"/>
  <c r="Z422" i="1" s="1"/>
  <c r="Y422" i="1"/>
  <c r="W422" i="1"/>
  <c r="W477" i="1"/>
  <c r="X477" i="1"/>
  <c r="Z477" i="1" s="1"/>
  <c r="Y477" i="1"/>
  <c r="X461" i="1"/>
  <c r="Z461" i="1" s="1"/>
  <c r="W461" i="1"/>
  <c r="Y461" i="1"/>
  <c r="X431" i="1"/>
  <c r="Z431" i="1" s="1"/>
  <c r="W431" i="1"/>
  <c r="Y431" i="1"/>
  <c r="W394" i="1"/>
  <c r="Y394" i="1"/>
  <c r="X394" i="1"/>
  <c r="Z394" i="1" s="1"/>
  <c r="W443" i="1"/>
  <c r="Y443" i="1"/>
  <c r="X443" i="1"/>
  <c r="Z443" i="1" s="1"/>
  <c r="W405" i="1"/>
  <c r="Y405" i="1"/>
  <c r="X405" i="1"/>
  <c r="Z405" i="1" s="1"/>
  <c r="X410" i="1"/>
  <c r="Z410" i="1" s="1"/>
  <c r="Y410" i="1"/>
  <c r="W410" i="1"/>
  <c r="W400" i="1"/>
  <c r="X400" i="1"/>
  <c r="Z400" i="1" s="1"/>
  <c r="Y400" i="1"/>
  <c r="W389" i="1"/>
  <c r="X389" i="1"/>
  <c r="Z389" i="1" s="1"/>
  <c r="Y389" i="1"/>
  <c r="W419" i="1"/>
  <c r="Y419" i="1"/>
  <c r="X419" i="1"/>
  <c r="Z419" i="1" s="1"/>
  <c r="Y453" i="1"/>
  <c r="X453" i="1"/>
  <c r="Z453" i="1" s="1"/>
  <c r="W453" i="1"/>
  <c r="Y438" i="1"/>
  <c r="X438" i="1"/>
  <c r="Z438" i="1" s="1"/>
  <c r="W438" i="1"/>
  <c r="W408" i="1"/>
  <c r="X408" i="1"/>
  <c r="Z408" i="1" s="1"/>
  <c r="Y408" i="1"/>
  <c r="Y447" i="1"/>
  <c r="X447" i="1"/>
  <c r="Z447" i="1" s="1"/>
  <c r="W447" i="1"/>
  <c r="W372" i="1"/>
  <c r="Y372" i="1"/>
  <c r="X372" i="1"/>
  <c r="Z372" i="1" s="1"/>
  <c r="X395" i="1"/>
  <c r="Z395" i="1" s="1"/>
  <c r="W395" i="1"/>
  <c r="Y395" i="1"/>
  <c r="Y469" i="1"/>
  <c r="X469" i="1"/>
  <c r="Z469" i="1" s="1"/>
  <c r="W469" i="1"/>
  <c r="W435" i="1"/>
  <c r="X435" i="1"/>
  <c r="Z435" i="1" s="1"/>
  <c r="Y435" i="1"/>
  <c r="X406" i="1"/>
  <c r="Z406" i="1" s="1"/>
  <c r="Y406" i="1"/>
  <c r="W406" i="1"/>
  <c r="W374" i="1"/>
  <c r="Y374" i="1"/>
  <c r="X374" i="1"/>
  <c r="Z374" i="1" s="1"/>
  <c r="Y445" i="1"/>
  <c r="X445" i="1"/>
  <c r="Z445" i="1" s="1"/>
  <c r="W445" i="1"/>
  <c r="Y413" i="1"/>
  <c r="X413" i="1"/>
  <c r="Z413" i="1" s="1"/>
  <c r="W413" i="1"/>
  <c r="W364" i="1"/>
  <c r="X364" i="1"/>
  <c r="Z364" i="1" s="1"/>
  <c r="Y364" i="1"/>
  <c r="X473" i="1"/>
  <c r="Z473" i="1" s="1"/>
  <c r="W473" i="1"/>
  <c r="Y473" i="1"/>
  <c r="W384" i="1"/>
  <c r="Y384" i="1"/>
  <c r="X384" i="1"/>
  <c r="Z384" i="1" s="1"/>
  <c r="W376" i="1"/>
  <c r="Y376" i="1"/>
  <c r="X376" i="1"/>
  <c r="Z376" i="1" s="1"/>
  <c r="W368" i="1"/>
  <c r="X368" i="1"/>
  <c r="Z368" i="1" s="1"/>
  <c r="Y368" i="1"/>
  <c r="Y393" i="1"/>
  <c r="X393" i="1"/>
  <c r="Z393" i="1" s="1"/>
  <c r="W393" i="1"/>
  <c r="Y441" i="1"/>
  <c r="X441" i="1"/>
  <c r="Z441" i="1" s="1"/>
  <c r="W441" i="1"/>
  <c r="X401" i="1"/>
  <c r="Z401" i="1" s="1"/>
  <c r="W401" i="1"/>
  <c r="Y401" i="1"/>
  <c r="W452" i="1"/>
  <c r="X452" i="1"/>
  <c r="Z452" i="1" s="1"/>
  <c r="Y452" i="1"/>
  <c r="W476" i="1"/>
  <c r="Y476" i="1"/>
  <c r="X476" i="1"/>
  <c r="Z476" i="1" s="1"/>
  <c r="W464" i="1"/>
  <c r="Y464" i="1"/>
  <c r="X464" i="1"/>
  <c r="Z464" i="1" s="1"/>
  <c r="Y449" i="1"/>
  <c r="X449" i="1"/>
  <c r="Z449" i="1" s="1"/>
  <c r="W449" i="1"/>
  <c r="Y430" i="1"/>
  <c r="X430" i="1"/>
  <c r="Z430" i="1" s="1"/>
  <c r="W430" i="1"/>
  <c r="W417" i="1"/>
  <c r="Y417" i="1"/>
  <c r="X417" i="1"/>
  <c r="Z417" i="1" s="1"/>
  <c r="W396" i="1"/>
  <c r="X396" i="1"/>
  <c r="Z396" i="1" s="1"/>
  <c r="Y396" i="1"/>
  <c r="X366" i="1"/>
  <c r="Z366" i="1" s="1"/>
  <c r="Y366" i="1"/>
  <c r="W366" i="1"/>
  <c r="W456" i="1"/>
  <c r="Y456" i="1"/>
  <c r="X456" i="1"/>
  <c r="Z456" i="1" s="1"/>
  <c r="X442" i="1"/>
  <c r="Z442" i="1" s="1"/>
  <c r="Y442" i="1"/>
  <c r="W442" i="1"/>
  <c r="Y426" i="1"/>
  <c r="X426" i="1"/>
  <c r="Z426" i="1" s="1"/>
  <c r="W426" i="1"/>
  <c r="W411" i="1"/>
  <c r="X411" i="1"/>
  <c r="Z411" i="1" s="1"/>
  <c r="Y411" i="1"/>
  <c r="Y386" i="1"/>
  <c r="X386" i="1"/>
  <c r="Z386" i="1" s="1"/>
  <c r="W386" i="1"/>
  <c r="Y416" i="1"/>
  <c r="X416" i="1"/>
  <c r="Z416" i="1" s="1"/>
  <c r="W416" i="1"/>
  <c r="Y463" i="1"/>
  <c r="W463" i="1"/>
  <c r="X463" i="1"/>
  <c r="Z463" i="1" s="1"/>
  <c r="Y429" i="1"/>
  <c r="W429" i="1"/>
  <c r="X429" i="1"/>
  <c r="Z429" i="1" s="1"/>
  <c r="X383" i="1"/>
  <c r="Z383" i="1" s="1"/>
  <c r="Y383" i="1"/>
  <c r="W383" i="1"/>
  <c r="X387" i="1"/>
  <c r="Z387" i="1" s="1"/>
  <c r="Y387" i="1"/>
  <c r="W387" i="1"/>
  <c r="X375" i="1"/>
  <c r="Z375" i="1" s="1"/>
  <c r="Y375" i="1"/>
  <c r="W375" i="1"/>
  <c r="Y381" i="1"/>
  <c r="X381" i="1"/>
  <c r="Z381" i="1" s="1"/>
  <c r="W381" i="1"/>
  <c r="W385" i="1"/>
  <c r="Y385" i="1"/>
  <c r="X385" i="1"/>
  <c r="Z385" i="1" s="1"/>
  <c r="X399" i="1"/>
  <c r="Z399" i="1" s="1"/>
  <c r="Y399" i="1"/>
  <c r="W399" i="1"/>
  <c r="W392" i="1"/>
  <c r="X392" i="1"/>
  <c r="Z392" i="1" s="1"/>
  <c r="Y392" i="1"/>
  <c r="X439" i="1"/>
  <c r="Z439" i="1" s="1"/>
  <c r="W439" i="1"/>
  <c r="Y439" i="1"/>
  <c r="Y462" i="1"/>
  <c r="W462" i="1"/>
  <c r="X462" i="1"/>
  <c r="Z462" i="1" s="1"/>
  <c r="X373" i="1"/>
  <c r="Z373" i="1" s="1"/>
  <c r="W373" i="1"/>
  <c r="Y373" i="1"/>
  <c r="W450" i="1"/>
  <c r="Y450" i="1"/>
  <c r="X450" i="1"/>
  <c r="Z450" i="1" s="1"/>
  <c r="W436" i="1"/>
  <c r="Y436" i="1"/>
  <c r="X436" i="1"/>
  <c r="Z436" i="1" s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N120" i="1" l="1"/>
  <c r="O120" i="1" s="1"/>
  <c r="V240" i="1" s="1"/>
  <c r="N116" i="1"/>
  <c r="O116" i="1" s="1"/>
  <c r="V236" i="1" s="1"/>
  <c r="N112" i="1"/>
  <c r="O112" i="1" s="1"/>
  <c r="V232" i="1" s="1"/>
  <c r="N108" i="1"/>
  <c r="O108" i="1" s="1"/>
  <c r="V228" i="1" s="1"/>
  <c r="N104" i="1"/>
  <c r="O104" i="1" s="1"/>
  <c r="V224" i="1" s="1"/>
  <c r="N100" i="1"/>
  <c r="O100" i="1" s="1"/>
  <c r="V220" i="1" s="1"/>
  <c r="N96" i="1"/>
  <c r="O96" i="1" s="1"/>
  <c r="V216" i="1" s="1"/>
  <c r="N92" i="1"/>
  <c r="O92" i="1" s="1"/>
  <c r="V212" i="1" s="1"/>
  <c r="N88" i="1"/>
  <c r="O88" i="1" s="1"/>
  <c r="V208" i="1" s="1"/>
  <c r="N84" i="1"/>
  <c r="O84" i="1" s="1"/>
  <c r="V204" i="1" s="1"/>
  <c r="N82" i="1"/>
  <c r="O82" i="1" s="1"/>
  <c r="V202" i="1" s="1"/>
  <c r="N78" i="1"/>
  <c r="O78" i="1" s="1"/>
  <c r="V198" i="1" s="1"/>
  <c r="N74" i="1"/>
  <c r="O74" i="1" s="1"/>
  <c r="V194" i="1" s="1"/>
  <c r="N70" i="1"/>
  <c r="O70" i="1" s="1"/>
  <c r="V190" i="1" s="1"/>
  <c r="N66" i="1"/>
  <c r="O66" i="1" s="1"/>
  <c r="V186" i="1" s="1"/>
  <c r="N61" i="1"/>
  <c r="O61" i="1" s="1"/>
  <c r="V181" i="1" s="1"/>
  <c r="N57" i="1"/>
  <c r="O57" i="1" s="1"/>
  <c r="V177" i="1" s="1"/>
  <c r="N53" i="1"/>
  <c r="O53" i="1" s="1"/>
  <c r="V173" i="1" s="1"/>
  <c r="N49" i="1"/>
  <c r="O49" i="1" s="1"/>
  <c r="V169" i="1" s="1"/>
  <c r="N45" i="1"/>
  <c r="O45" i="1" s="1"/>
  <c r="V165" i="1" s="1"/>
  <c r="N40" i="1"/>
  <c r="O40" i="1" s="1"/>
  <c r="V160" i="1" s="1"/>
  <c r="N36" i="1"/>
  <c r="O36" i="1" s="1"/>
  <c r="V156" i="1" s="1"/>
  <c r="N32" i="1"/>
  <c r="O32" i="1" s="1"/>
  <c r="V152" i="1" s="1"/>
  <c r="N28" i="1"/>
  <c r="O28" i="1" s="1"/>
  <c r="V148" i="1" s="1"/>
  <c r="N24" i="1"/>
  <c r="O24" i="1" s="1"/>
  <c r="V144" i="1" s="1"/>
  <c r="N22" i="1"/>
  <c r="O22" i="1" s="1"/>
  <c r="V142" i="1" s="1"/>
  <c r="N18" i="1"/>
  <c r="O18" i="1" s="1"/>
  <c r="V138" i="1" s="1"/>
  <c r="N14" i="1"/>
  <c r="O14" i="1" s="1"/>
  <c r="V134" i="1" s="1"/>
  <c r="N10" i="1"/>
  <c r="O10" i="1" s="1"/>
  <c r="V130" i="1" s="1"/>
  <c r="N6" i="1"/>
  <c r="O6" i="1" s="1"/>
  <c r="V126" i="1" s="1"/>
  <c r="N2" i="1"/>
  <c r="O2" i="1" s="1"/>
  <c r="V122" i="1" s="1"/>
  <c r="X122" i="1" s="1"/>
  <c r="N119" i="1"/>
  <c r="O119" i="1" s="1"/>
  <c r="V239" i="1" s="1"/>
  <c r="N115" i="1"/>
  <c r="O115" i="1" s="1"/>
  <c r="V235" i="1" s="1"/>
  <c r="N111" i="1"/>
  <c r="O111" i="1" s="1"/>
  <c r="V231" i="1" s="1"/>
  <c r="N107" i="1"/>
  <c r="O107" i="1" s="1"/>
  <c r="V227" i="1" s="1"/>
  <c r="N103" i="1"/>
  <c r="O103" i="1" s="1"/>
  <c r="V223" i="1" s="1"/>
  <c r="N99" i="1"/>
  <c r="O99" i="1" s="1"/>
  <c r="V219" i="1" s="1"/>
  <c r="N95" i="1"/>
  <c r="O95" i="1" s="1"/>
  <c r="V215" i="1" s="1"/>
  <c r="N91" i="1"/>
  <c r="O91" i="1" s="1"/>
  <c r="V211" i="1" s="1"/>
  <c r="N87" i="1"/>
  <c r="O87" i="1" s="1"/>
  <c r="V207" i="1" s="1"/>
  <c r="N83" i="1"/>
  <c r="O83" i="1" s="1"/>
  <c r="V203" i="1" s="1"/>
  <c r="N81" i="1"/>
  <c r="O81" i="1" s="1"/>
  <c r="V201" i="1" s="1"/>
  <c r="N77" i="1"/>
  <c r="O77" i="1" s="1"/>
  <c r="V197" i="1" s="1"/>
  <c r="N73" i="1"/>
  <c r="O73" i="1" s="1"/>
  <c r="V193" i="1" s="1"/>
  <c r="N69" i="1"/>
  <c r="O69" i="1" s="1"/>
  <c r="V189" i="1" s="1"/>
  <c r="N65" i="1"/>
  <c r="O65" i="1" s="1"/>
  <c r="V185" i="1" s="1"/>
  <c r="N64" i="1"/>
  <c r="O64" i="1" s="1"/>
  <c r="N60" i="1"/>
  <c r="O60" i="1" s="1"/>
  <c r="V180" i="1" s="1"/>
  <c r="N56" i="1"/>
  <c r="O56" i="1" s="1"/>
  <c r="V176" i="1" s="1"/>
  <c r="N52" i="1"/>
  <c r="O52" i="1" s="1"/>
  <c r="V172" i="1" s="1"/>
  <c r="N48" i="1"/>
  <c r="O48" i="1" s="1"/>
  <c r="V168" i="1" s="1"/>
  <c r="N44" i="1"/>
  <c r="O44" i="1" s="1"/>
  <c r="V164" i="1" s="1"/>
  <c r="N43" i="1"/>
  <c r="O43" i="1" s="1"/>
  <c r="N39" i="1"/>
  <c r="O39" i="1" s="1"/>
  <c r="V159" i="1" s="1"/>
  <c r="N35" i="1"/>
  <c r="O35" i="1" s="1"/>
  <c r="V155" i="1" s="1"/>
  <c r="N31" i="1"/>
  <c r="O31" i="1" s="1"/>
  <c r="V151" i="1" s="1"/>
  <c r="N27" i="1"/>
  <c r="O27" i="1" s="1"/>
  <c r="V147" i="1" s="1"/>
  <c r="N23" i="1"/>
  <c r="O23" i="1" s="1"/>
  <c r="V143" i="1" s="1"/>
  <c r="N21" i="1"/>
  <c r="O21" i="1" s="1"/>
  <c r="V141" i="1" s="1"/>
  <c r="N17" i="1"/>
  <c r="O17" i="1" s="1"/>
  <c r="V137" i="1" s="1"/>
  <c r="N13" i="1"/>
  <c r="O13" i="1" s="1"/>
  <c r="V133" i="1" s="1"/>
  <c r="N9" i="1"/>
  <c r="O9" i="1" s="1"/>
  <c r="V129" i="1" s="1"/>
  <c r="N5" i="1"/>
  <c r="O5" i="1" s="1"/>
  <c r="V125" i="1" s="1"/>
  <c r="N118" i="1"/>
  <c r="O118" i="1" s="1"/>
  <c r="V238" i="1" s="1"/>
  <c r="N114" i="1"/>
  <c r="O114" i="1" s="1"/>
  <c r="V234" i="1" s="1"/>
  <c r="N110" i="1"/>
  <c r="O110" i="1" s="1"/>
  <c r="V230" i="1" s="1"/>
  <c r="N106" i="1"/>
  <c r="O106" i="1" s="1"/>
  <c r="V226" i="1" s="1"/>
  <c r="N102" i="1"/>
  <c r="O102" i="1" s="1"/>
  <c r="V222" i="1" s="1"/>
  <c r="N98" i="1"/>
  <c r="O98" i="1" s="1"/>
  <c r="V218" i="1" s="1"/>
  <c r="N94" i="1"/>
  <c r="O94" i="1" s="1"/>
  <c r="V214" i="1" s="1"/>
  <c r="N90" i="1"/>
  <c r="O90" i="1" s="1"/>
  <c r="V210" i="1" s="1"/>
  <c r="N86" i="1"/>
  <c r="O86" i="1" s="1"/>
  <c r="V206" i="1" s="1"/>
  <c r="N80" i="1"/>
  <c r="O80" i="1" s="1"/>
  <c r="V200" i="1" s="1"/>
  <c r="N76" i="1"/>
  <c r="O76" i="1" s="1"/>
  <c r="V196" i="1" s="1"/>
  <c r="N72" i="1"/>
  <c r="O72" i="1" s="1"/>
  <c r="V192" i="1" s="1"/>
  <c r="N68" i="1"/>
  <c r="O68" i="1" s="1"/>
  <c r="V188" i="1" s="1"/>
  <c r="N63" i="1"/>
  <c r="O63" i="1" s="1"/>
  <c r="V183" i="1" s="1"/>
  <c r="N59" i="1"/>
  <c r="O59" i="1" s="1"/>
  <c r="V179" i="1" s="1"/>
  <c r="N55" i="1"/>
  <c r="O55" i="1" s="1"/>
  <c r="V175" i="1" s="1"/>
  <c r="N51" i="1"/>
  <c r="O51" i="1" s="1"/>
  <c r="V171" i="1" s="1"/>
  <c r="N47" i="1"/>
  <c r="O47" i="1" s="1"/>
  <c r="V167" i="1" s="1"/>
  <c r="N42" i="1"/>
  <c r="O42" i="1" s="1"/>
  <c r="V162" i="1" s="1"/>
  <c r="N38" i="1"/>
  <c r="O38" i="1" s="1"/>
  <c r="V158" i="1" s="1"/>
  <c r="N34" i="1"/>
  <c r="O34" i="1" s="1"/>
  <c r="V154" i="1" s="1"/>
  <c r="N30" i="1"/>
  <c r="O30" i="1" s="1"/>
  <c r="V150" i="1" s="1"/>
  <c r="N26" i="1"/>
  <c r="O26" i="1" s="1"/>
  <c r="V146" i="1" s="1"/>
  <c r="N20" i="1"/>
  <c r="O20" i="1" s="1"/>
  <c r="V140" i="1" s="1"/>
  <c r="N16" i="1"/>
  <c r="O16" i="1" s="1"/>
  <c r="V136" i="1" s="1"/>
  <c r="N12" i="1"/>
  <c r="O12" i="1" s="1"/>
  <c r="V132" i="1" s="1"/>
  <c r="N8" i="1"/>
  <c r="O8" i="1" s="1"/>
  <c r="V128" i="1" s="1"/>
  <c r="N4" i="1"/>
  <c r="O4" i="1" s="1"/>
  <c r="V124" i="1" s="1"/>
  <c r="N121" i="1"/>
  <c r="O121" i="1" s="1"/>
  <c r="V241" i="1" s="1"/>
  <c r="N117" i="1"/>
  <c r="O117" i="1" s="1"/>
  <c r="V237" i="1" s="1"/>
  <c r="N113" i="1"/>
  <c r="O113" i="1" s="1"/>
  <c r="V233" i="1" s="1"/>
  <c r="N109" i="1"/>
  <c r="O109" i="1" s="1"/>
  <c r="V229" i="1" s="1"/>
  <c r="N105" i="1"/>
  <c r="O105" i="1" s="1"/>
  <c r="V225" i="1" s="1"/>
  <c r="N101" i="1"/>
  <c r="O101" i="1" s="1"/>
  <c r="V221" i="1" s="1"/>
  <c r="N97" i="1"/>
  <c r="O97" i="1" s="1"/>
  <c r="V217" i="1" s="1"/>
  <c r="N93" i="1"/>
  <c r="O93" i="1" s="1"/>
  <c r="V213" i="1" s="1"/>
  <c r="N89" i="1"/>
  <c r="O89" i="1" s="1"/>
  <c r="V209" i="1" s="1"/>
  <c r="N85" i="1"/>
  <c r="O85" i="1" s="1"/>
  <c r="V205" i="1" s="1"/>
  <c r="N79" i="1"/>
  <c r="O79" i="1" s="1"/>
  <c r="V199" i="1" s="1"/>
  <c r="N75" i="1"/>
  <c r="O75" i="1" s="1"/>
  <c r="V195" i="1" s="1"/>
  <c r="N71" i="1"/>
  <c r="O71" i="1" s="1"/>
  <c r="V191" i="1" s="1"/>
  <c r="N67" i="1"/>
  <c r="O67" i="1" s="1"/>
  <c r="V187" i="1" s="1"/>
  <c r="N62" i="1"/>
  <c r="O62" i="1" s="1"/>
  <c r="V182" i="1" s="1"/>
  <c r="N58" i="1"/>
  <c r="O58" i="1" s="1"/>
  <c r="V178" i="1" s="1"/>
  <c r="N54" i="1"/>
  <c r="O54" i="1" s="1"/>
  <c r="V174" i="1" s="1"/>
  <c r="N50" i="1"/>
  <c r="O50" i="1" s="1"/>
  <c r="V170" i="1" s="1"/>
  <c r="N46" i="1"/>
  <c r="O46" i="1" s="1"/>
  <c r="V166" i="1" s="1"/>
  <c r="N41" i="1"/>
  <c r="O41" i="1" s="1"/>
  <c r="V161" i="1" s="1"/>
  <c r="N37" i="1"/>
  <c r="O37" i="1" s="1"/>
  <c r="V157" i="1" s="1"/>
  <c r="N33" i="1"/>
  <c r="O33" i="1" s="1"/>
  <c r="V153" i="1" s="1"/>
  <c r="N29" i="1"/>
  <c r="O29" i="1" s="1"/>
  <c r="V149" i="1" s="1"/>
  <c r="N25" i="1"/>
  <c r="O25" i="1" s="1"/>
  <c r="V145" i="1" s="1"/>
  <c r="N19" i="1"/>
  <c r="O19" i="1" s="1"/>
  <c r="V139" i="1" s="1"/>
  <c r="N15" i="1"/>
  <c r="O15" i="1" s="1"/>
  <c r="V135" i="1" s="1"/>
  <c r="N11" i="1"/>
  <c r="O11" i="1" s="1"/>
  <c r="V131" i="1" s="1"/>
  <c r="N7" i="1"/>
  <c r="O7" i="1" s="1"/>
  <c r="V127" i="1" s="1"/>
  <c r="N3" i="1"/>
  <c r="O3" i="1" s="1"/>
  <c r="V123" i="1" s="1"/>
  <c r="W161" i="1" l="1"/>
  <c r="Y161" i="1"/>
  <c r="X161" i="1"/>
  <c r="Z161" i="1" s="1"/>
  <c r="W162" i="1"/>
  <c r="X162" i="1"/>
  <c r="Z162" i="1" s="1"/>
  <c r="Y162" i="1"/>
  <c r="W125" i="1"/>
  <c r="X125" i="1"/>
  <c r="Z125" i="1" s="1"/>
  <c r="Y125" i="1"/>
  <c r="W168" i="1"/>
  <c r="X168" i="1"/>
  <c r="Z168" i="1" s="1"/>
  <c r="Y168" i="1"/>
  <c r="W211" i="1"/>
  <c r="X211" i="1"/>
  <c r="Z211" i="1" s="1"/>
  <c r="Y211" i="1"/>
  <c r="W239" i="1"/>
  <c r="X239" i="1"/>
  <c r="Z239" i="1" s="1"/>
  <c r="Y239" i="1"/>
  <c r="W173" i="1"/>
  <c r="X173" i="1"/>
  <c r="Z173" i="1" s="1"/>
  <c r="Y173" i="1"/>
  <c r="W202" i="1"/>
  <c r="X202" i="1"/>
  <c r="Z202" i="1" s="1"/>
  <c r="Y202" i="1"/>
  <c r="W205" i="1"/>
  <c r="X205" i="1"/>
  <c r="Z205" i="1" s="1"/>
  <c r="Y205" i="1"/>
  <c r="W233" i="1"/>
  <c r="X233" i="1"/>
  <c r="Z233" i="1" s="1"/>
  <c r="Y233" i="1"/>
  <c r="W136" i="1"/>
  <c r="X136" i="1"/>
  <c r="Z136" i="1" s="1"/>
  <c r="Y136" i="1"/>
  <c r="W150" i="1"/>
  <c r="X150" i="1"/>
  <c r="Z150" i="1" s="1"/>
  <c r="Y150" i="1"/>
  <c r="W179" i="1"/>
  <c r="Y179" i="1"/>
  <c r="X179" i="1"/>
  <c r="Z179" i="1" s="1"/>
  <c r="W192" i="1"/>
  <c r="X192" i="1"/>
  <c r="Z192" i="1" s="1"/>
  <c r="Y192" i="1"/>
  <c r="W206" i="1"/>
  <c r="Y206" i="1"/>
  <c r="X206" i="1"/>
  <c r="Z206" i="1" s="1"/>
  <c r="W222" i="1"/>
  <c r="X222" i="1"/>
  <c r="Z222" i="1" s="1"/>
  <c r="Y222" i="1"/>
  <c r="W234" i="1"/>
  <c r="Y234" i="1"/>
  <c r="X234" i="1"/>
  <c r="Z234" i="1" s="1"/>
  <c r="W129" i="1"/>
  <c r="X129" i="1"/>
  <c r="Z129" i="1" s="1"/>
  <c r="Y129" i="1"/>
  <c r="W143" i="1"/>
  <c r="X143" i="1"/>
  <c r="Z143" i="1" s="1"/>
  <c r="Y143" i="1"/>
  <c r="W159" i="1"/>
  <c r="X159" i="1"/>
  <c r="Z159" i="1" s="1"/>
  <c r="Y159" i="1"/>
  <c r="W172" i="1"/>
  <c r="X172" i="1"/>
  <c r="Z172" i="1" s="1"/>
  <c r="Y172" i="1"/>
  <c r="W185" i="1"/>
  <c r="X185" i="1"/>
  <c r="Z185" i="1" s="1"/>
  <c r="Y185" i="1"/>
  <c r="W201" i="1"/>
  <c r="X201" i="1"/>
  <c r="Z201" i="1" s="1"/>
  <c r="Y201" i="1"/>
  <c r="W215" i="1"/>
  <c r="X215" i="1"/>
  <c r="Z215" i="1" s="1"/>
  <c r="Y215" i="1"/>
  <c r="W227" i="1"/>
  <c r="X227" i="1"/>
  <c r="Z227" i="1" s="1"/>
  <c r="Y227" i="1"/>
  <c r="W134" i="1"/>
  <c r="X134" i="1"/>
  <c r="Z134" i="1" s="1"/>
  <c r="Y134" i="1"/>
  <c r="W148" i="1"/>
  <c r="Y148" i="1"/>
  <c r="X148" i="1"/>
  <c r="Z148" i="1" s="1"/>
  <c r="W177" i="1"/>
  <c r="Y177" i="1"/>
  <c r="X177" i="1"/>
  <c r="Z177" i="1" s="1"/>
  <c r="W190" i="1"/>
  <c r="Y190" i="1"/>
  <c r="X190" i="1"/>
  <c r="Z190" i="1" s="1"/>
  <c r="W204" i="1"/>
  <c r="Y204" i="1"/>
  <c r="X204" i="1"/>
  <c r="Z204" i="1" s="1"/>
  <c r="W220" i="1"/>
  <c r="Y220" i="1"/>
  <c r="X220" i="1"/>
  <c r="Z220" i="1" s="1"/>
  <c r="W232" i="1"/>
  <c r="Y232" i="1"/>
  <c r="X232" i="1"/>
  <c r="Z232" i="1" s="1"/>
  <c r="W145" i="1"/>
  <c r="Y145" i="1"/>
  <c r="X145" i="1"/>
  <c r="Z145" i="1" s="1"/>
  <c r="W187" i="1"/>
  <c r="X187" i="1"/>
  <c r="Z187" i="1" s="1"/>
  <c r="Y187" i="1"/>
  <c r="W229" i="1"/>
  <c r="X229" i="1"/>
  <c r="Z229" i="1" s="1"/>
  <c r="Y229" i="1"/>
  <c r="W146" i="1"/>
  <c r="X146" i="1"/>
  <c r="Z146" i="1" s="1"/>
  <c r="Y146" i="1"/>
  <c r="W188" i="1"/>
  <c r="X188" i="1"/>
  <c r="Z188" i="1" s="1"/>
  <c r="Y188" i="1"/>
  <c r="W230" i="1"/>
  <c r="X230" i="1"/>
  <c r="Z230" i="1" s="1"/>
  <c r="Y230" i="1"/>
  <c r="W155" i="1"/>
  <c r="X155" i="1"/>
  <c r="Z155" i="1" s="1"/>
  <c r="Y155" i="1"/>
  <c r="W197" i="1"/>
  <c r="X197" i="1"/>
  <c r="Z197" i="1" s="1"/>
  <c r="Y197" i="1"/>
  <c r="W144" i="1"/>
  <c r="Y144" i="1"/>
  <c r="X144" i="1"/>
  <c r="Z144" i="1" s="1"/>
  <c r="W186" i="1"/>
  <c r="X186" i="1"/>
  <c r="Z186" i="1" s="1"/>
  <c r="Y186" i="1"/>
  <c r="W228" i="1"/>
  <c r="X228" i="1"/>
  <c r="Z228" i="1" s="1"/>
  <c r="Y228" i="1"/>
  <c r="W149" i="1"/>
  <c r="X149" i="1"/>
  <c r="Z149" i="1" s="1"/>
  <c r="Y149" i="1"/>
  <c r="W191" i="1"/>
  <c r="X191" i="1"/>
  <c r="Z191" i="1" s="1"/>
  <c r="Y191" i="1"/>
  <c r="W123" i="1"/>
  <c r="X123" i="1"/>
  <c r="Z123" i="1" s="1"/>
  <c r="Y123" i="1"/>
  <c r="W139" i="1"/>
  <c r="X139" i="1"/>
  <c r="Z139" i="1" s="1"/>
  <c r="Y139" i="1"/>
  <c r="W153" i="1"/>
  <c r="Y153" i="1"/>
  <c r="X153" i="1"/>
  <c r="Z153" i="1" s="1"/>
  <c r="W166" i="1"/>
  <c r="Y166" i="1"/>
  <c r="X166" i="1"/>
  <c r="Z166" i="1" s="1"/>
  <c r="W182" i="1"/>
  <c r="Y182" i="1"/>
  <c r="X182" i="1"/>
  <c r="Z182" i="1" s="1"/>
  <c r="W195" i="1"/>
  <c r="X195" i="1"/>
  <c r="Z195" i="1" s="1"/>
  <c r="Y195" i="1"/>
  <c r="W209" i="1"/>
  <c r="X209" i="1"/>
  <c r="Z209" i="1" s="1"/>
  <c r="Y209" i="1"/>
  <c r="W237" i="1"/>
  <c r="X237" i="1"/>
  <c r="Z237" i="1" s="1"/>
  <c r="Y237" i="1"/>
  <c r="W124" i="1"/>
  <c r="X124" i="1"/>
  <c r="Z124" i="1" s="1"/>
  <c r="Y124" i="1"/>
  <c r="W140" i="1"/>
  <c r="X140" i="1"/>
  <c r="Z140" i="1" s="1"/>
  <c r="Y140" i="1"/>
  <c r="W154" i="1"/>
  <c r="X154" i="1"/>
  <c r="Z154" i="1" s="1"/>
  <c r="Y154" i="1"/>
  <c r="W167" i="1"/>
  <c r="X167" i="1"/>
  <c r="Z167" i="1" s="1"/>
  <c r="Y167" i="1"/>
  <c r="W183" i="1"/>
  <c r="X183" i="1"/>
  <c r="Z183" i="1" s="1"/>
  <c r="Y183" i="1"/>
  <c r="W196" i="1"/>
  <c r="X196" i="1"/>
  <c r="Z196" i="1" s="1"/>
  <c r="Y196" i="1"/>
  <c r="W210" i="1"/>
  <c r="X210" i="1"/>
  <c r="Z210" i="1" s="1"/>
  <c r="Y210" i="1"/>
  <c r="W238" i="1"/>
  <c r="X238" i="1"/>
  <c r="Z238" i="1" s="1"/>
  <c r="Y238" i="1"/>
  <c r="W133" i="1"/>
  <c r="X133" i="1"/>
  <c r="Z133" i="1" s="1"/>
  <c r="Y133" i="1"/>
  <c r="W147" i="1"/>
  <c r="X147" i="1"/>
  <c r="Z147" i="1" s="1"/>
  <c r="Y147" i="1"/>
  <c r="W176" i="1"/>
  <c r="X176" i="1"/>
  <c r="Z176" i="1" s="1"/>
  <c r="Y176" i="1"/>
  <c r="W189" i="1"/>
  <c r="X189" i="1"/>
  <c r="Z189" i="1" s="1"/>
  <c r="Y189" i="1"/>
  <c r="W203" i="1"/>
  <c r="X203" i="1"/>
  <c r="Z203" i="1" s="1"/>
  <c r="Y203" i="1"/>
  <c r="W219" i="1"/>
  <c r="X219" i="1"/>
  <c r="Z219" i="1" s="1"/>
  <c r="Y219" i="1"/>
  <c r="W231" i="1"/>
  <c r="X231" i="1"/>
  <c r="Z231" i="1" s="1"/>
  <c r="Y231" i="1"/>
  <c r="W122" i="1"/>
  <c r="Y122" i="1"/>
  <c r="Z122" i="1"/>
  <c r="W138" i="1"/>
  <c r="Y138" i="1"/>
  <c r="X138" i="1"/>
  <c r="Z138" i="1" s="1"/>
  <c r="W152" i="1"/>
  <c r="X152" i="1"/>
  <c r="Z152" i="1" s="1"/>
  <c r="Y152" i="1"/>
  <c r="W165" i="1"/>
  <c r="X165" i="1"/>
  <c r="Z165" i="1" s="1"/>
  <c r="Y165" i="1"/>
  <c r="W181" i="1"/>
  <c r="X181" i="1"/>
  <c r="Z181" i="1" s="1"/>
  <c r="Y181" i="1"/>
  <c r="W194" i="1"/>
  <c r="X194" i="1"/>
  <c r="Z194" i="1" s="1"/>
  <c r="Y194" i="1"/>
  <c r="W208" i="1"/>
  <c r="X208" i="1"/>
  <c r="Z208" i="1" s="1"/>
  <c r="Y208" i="1"/>
  <c r="W236" i="1"/>
  <c r="Y236" i="1"/>
  <c r="X236" i="1"/>
  <c r="Z236" i="1" s="1"/>
  <c r="W131" i="1"/>
  <c r="X131" i="1"/>
  <c r="Z131" i="1" s="1"/>
  <c r="Y131" i="1"/>
  <c r="W174" i="1"/>
  <c r="Y174" i="1"/>
  <c r="X174" i="1"/>
  <c r="Z174" i="1" s="1"/>
  <c r="W217" i="1"/>
  <c r="X217" i="1"/>
  <c r="Z217" i="1" s="1"/>
  <c r="Y217" i="1"/>
  <c r="W132" i="1"/>
  <c r="X132" i="1"/>
  <c r="Z132" i="1" s="1"/>
  <c r="Y132" i="1"/>
  <c r="W175" i="1"/>
  <c r="X175" i="1"/>
  <c r="Z175" i="1" s="1"/>
  <c r="Y175" i="1"/>
  <c r="W218" i="1"/>
  <c r="X218" i="1"/>
  <c r="Z218" i="1" s="1"/>
  <c r="Y218" i="1"/>
  <c r="W141" i="1"/>
  <c r="X141" i="1"/>
  <c r="Z141" i="1" s="1"/>
  <c r="Y141" i="1"/>
  <c r="W223" i="1"/>
  <c r="X223" i="1"/>
  <c r="Z223" i="1" s="1"/>
  <c r="Y223" i="1"/>
  <c r="W130" i="1"/>
  <c r="Y130" i="1"/>
  <c r="X130" i="1"/>
  <c r="Z130" i="1" s="1"/>
  <c r="W160" i="1"/>
  <c r="Y160" i="1"/>
  <c r="X160" i="1"/>
  <c r="Z160" i="1" s="1"/>
  <c r="W216" i="1"/>
  <c r="X216" i="1"/>
  <c r="Z216" i="1" s="1"/>
  <c r="Y216" i="1"/>
  <c r="W135" i="1"/>
  <c r="X135" i="1"/>
  <c r="Z135" i="1" s="1"/>
  <c r="Y135" i="1"/>
  <c r="W178" i="1"/>
  <c r="Y178" i="1"/>
  <c r="X178" i="1"/>
  <c r="Z178" i="1" s="1"/>
  <c r="W221" i="1"/>
  <c r="X221" i="1"/>
  <c r="Z221" i="1" s="1"/>
  <c r="Y221" i="1"/>
  <c r="W127" i="1"/>
  <c r="X127" i="1"/>
  <c r="Z127" i="1" s="1"/>
  <c r="Y127" i="1"/>
  <c r="W157" i="1"/>
  <c r="X157" i="1"/>
  <c r="Z157" i="1" s="1"/>
  <c r="Y157" i="1"/>
  <c r="W170" i="1"/>
  <c r="Y170" i="1"/>
  <c r="X170" i="1"/>
  <c r="Z170" i="1" s="1"/>
  <c r="W199" i="1"/>
  <c r="X199" i="1"/>
  <c r="Z199" i="1" s="1"/>
  <c r="Y199" i="1"/>
  <c r="W213" i="1"/>
  <c r="X213" i="1"/>
  <c r="Z213" i="1" s="1"/>
  <c r="Y213" i="1"/>
  <c r="W225" i="1"/>
  <c r="X225" i="1"/>
  <c r="Z225" i="1" s="1"/>
  <c r="Y225" i="1"/>
  <c r="W241" i="1"/>
  <c r="X241" i="1"/>
  <c r="Z241" i="1" s="1"/>
  <c r="Y241" i="1"/>
  <c r="W128" i="1"/>
  <c r="X128" i="1"/>
  <c r="Z128" i="1" s="1"/>
  <c r="Y128" i="1"/>
  <c r="W158" i="1"/>
  <c r="X158" i="1"/>
  <c r="Z158" i="1" s="1"/>
  <c r="Y158" i="1"/>
  <c r="W171" i="1"/>
  <c r="Y171" i="1"/>
  <c r="X171" i="1"/>
  <c r="Z171" i="1" s="1"/>
  <c r="W200" i="1"/>
  <c r="Y200" i="1"/>
  <c r="X200" i="1"/>
  <c r="Z200" i="1" s="1"/>
  <c r="W214" i="1"/>
  <c r="X214" i="1"/>
  <c r="Z214" i="1" s="1"/>
  <c r="Y214" i="1"/>
  <c r="W226" i="1"/>
  <c r="Y226" i="1"/>
  <c r="X226" i="1"/>
  <c r="Z226" i="1" s="1"/>
  <c r="W137" i="1"/>
  <c r="X137" i="1"/>
  <c r="Z137" i="1" s="1"/>
  <c r="Y137" i="1"/>
  <c r="W151" i="1"/>
  <c r="X151" i="1"/>
  <c r="Z151" i="1" s="1"/>
  <c r="Y151" i="1"/>
  <c r="W164" i="1"/>
  <c r="X164" i="1"/>
  <c r="Z164" i="1" s="1"/>
  <c r="Y164" i="1"/>
  <c r="W180" i="1"/>
  <c r="X180" i="1"/>
  <c r="Z180" i="1" s="1"/>
  <c r="Y180" i="1"/>
  <c r="W193" i="1"/>
  <c r="X193" i="1"/>
  <c r="Z193" i="1" s="1"/>
  <c r="Y193" i="1"/>
  <c r="W207" i="1"/>
  <c r="X207" i="1"/>
  <c r="Z207" i="1" s="1"/>
  <c r="Y207" i="1"/>
  <c r="W235" i="1"/>
  <c r="X235" i="1"/>
  <c r="Z235" i="1" s="1"/>
  <c r="Y235" i="1"/>
  <c r="W126" i="1"/>
  <c r="X126" i="1"/>
  <c r="Z126" i="1" s="1"/>
  <c r="Y126" i="1"/>
  <c r="W142" i="1"/>
  <c r="X142" i="1"/>
  <c r="Z142" i="1" s="1"/>
  <c r="Y142" i="1"/>
  <c r="W156" i="1"/>
  <c r="Y156" i="1"/>
  <c r="X156" i="1"/>
  <c r="Z156" i="1" s="1"/>
  <c r="W169" i="1"/>
  <c r="Y169" i="1"/>
  <c r="X169" i="1"/>
  <c r="Z169" i="1" s="1"/>
  <c r="W198" i="1"/>
  <c r="Y198" i="1"/>
  <c r="X198" i="1"/>
  <c r="Z198" i="1" s="1"/>
  <c r="W212" i="1"/>
  <c r="Y212" i="1"/>
  <c r="X212" i="1"/>
  <c r="Z212" i="1" s="1"/>
  <c r="W224" i="1"/>
  <c r="Y224" i="1"/>
  <c r="X224" i="1"/>
  <c r="Z224" i="1" s="1"/>
  <c r="W240" i="1"/>
  <c r="Y240" i="1"/>
  <c r="X240" i="1"/>
  <c r="Z240" i="1" s="1"/>
</calcChain>
</file>

<file path=xl/sharedStrings.xml><?xml version="1.0" encoding="utf-8"?>
<sst xmlns="http://schemas.openxmlformats.org/spreadsheetml/2006/main" count="8256" uniqueCount="58">
  <si>
    <t>Fragment</t>
  </si>
  <si>
    <t>Gen</t>
  </si>
  <si>
    <t>Tre</t>
  </si>
  <si>
    <t>Rep</t>
  </si>
  <si>
    <t>Date</t>
  </si>
  <si>
    <t>Standard</t>
  </si>
  <si>
    <t>Notes 9-19-20</t>
  </si>
  <si>
    <t>Salinity</t>
  </si>
  <si>
    <t>Growth Aug-Oct (g)</t>
  </si>
  <si>
    <t xml:space="preserve">% Increase </t>
  </si>
  <si>
    <t>Slope Growth Aug30toOct18</t>
  </si>
  <si>
    <t>Control</t>
  </si>
  <si>
    <t>R1</t>
  </si>
  <si>
    <t>Blasted</t>
  </si>
  <si>
    <t>NA</t>
  </si>
  <si>
    <t>Mortality on the base (cut+epoxy)</t>
  </si>
  <si>
    <t>Dead</t>
  </si>
  <si>
    <t>Green</t>
  </si>
  <si>
    <t>G-O</t>
  </si>
  <si>
    <t>Orange</t>
  </si>
  <si>
    <t>R-O</t>
  </si>
  <si>
    <t>no glue :(</t>
  </si>
  <si>
    <t>R-Y</t>
  </si>
  <si>
    <t>Yellow</t>
  </si>
  <si>
    <t>N</t>
  </si>
  <si>
    <t>re-glued between weights</t>
  </si>
  <si>
    <t>Dead and removed</t>
  </si>
  <si>
    <t>loosened tissue at the base and polyp tips white</t>
  </si>
  <si>
    <t>DEAD</t>
  </si>
  <si>
    <t>NP</t>
  </si>
  <si>
    <t>Loosing tissue</t>
  </si>
  <si>
    <t>weird tips return to treatment</t>
  </si>
  <si>
    <t>R2</t>
  </si>
  <si>
    <t>algae on tips</t>
  </si>
  <si>
    <t>DEAD NECROSIS</t>
  </si>
  <si>
    <t>Tissue necrosis-Quarentine</t>
  </si>
  <si>
    <t>Loosing tissue on base/Cut-Reglued</t>
  </si>
  <si>
    <t>Broken 2x reglued</t>
  </si>
  <si>
    <t>Cut?</t>
  </si>
  <si>
    <t>algae on tip</t>
  </si>
  <si>
    <t>losing tissue on tips</t>
  </si>
  <si>
    <t>sick/moved back to treatment/white tips</t>
  </si>
  <si>
    <t>White tips</t>
  </si>
  <si>
    <t>Rho</t>
  </si>
  <si>
    <t>A</t>
  </si>
  <si>
    <t>B</t>
  </si>
  <si>
    <t>W_density</t>
  </si>
  <si>
    <t>BW</t>
  </si>
  <si>
    <t>AW</t>
  </si>
  <si>
    <t>Growth_corrected</t>
  </si>
  <si>
    <t>% increase_corrected</t>
  </si>
  <si>
    <t>Days</t>
  </si>
  <si>
    <t>SA</t>
  </si>
  <si>
    <t>Slope Corrected(g)</t>
  </si>
  <si>
    <t>Slope Corrected(cm2)</t>
  </si>
  <si>
    <t>DIFFERENCE</t>
  </si>
  <si>
    <t xml:space="preserve">Temperature </t>
  </si>
  <si>
    <t>Standtard_AW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</si>
</sst>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0"/>
  </numFmts>
  <fonts count="1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99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10"/>
      <color rgb="FFD0BF69"/>
      <name val="Arial"/>
      <family val="2"/>
    </font>
    <font>
      <sz val="10"/>
      <color theme="1" tint="0.249977111117893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1" xfId="0" applyNumberFormat="1" applyFont="1" applyBorder="1"/>
    <xf numFmtId="164" fontId="1" fillId="0" borderId="0" xfId="0" applyNumberFormat="1" applyFont="1" applyBorder="1"/>
    <xf numFmtId="0" fontId="4" fillId="0" borderId="0" xfId="0" applyFont="1" applyFill="1"/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6" xfId="0" applyNumberFormat="1" applyFont="1" applyFill="1" applyBorder="1"/>
    <xf numFmtId="0" fontId="2" fillId="0" borderId="0" xfId="0" applyFont="1" applyFill="1"/>
    <xf numFmtId="0" fontId="1" fillId="2" borderId="0" xfId="0" applyFont="1" applyFill="1"/>
    <xf numFmtId="0" fontId="3" fillId="0" borderId="0" xfId="0" applyFont="1" applyFill="1"/>
    <xf numFmtId="14" fontId="1" fillId="0" borderId="0" xfId="0" applyNumberFormat="1" applyFont="1" applyFill="1"/>
    <xf numFmtId="0" fontId="1" fillId="0" borderId="0" xfId="0" applyFont="1" applyFill="1"/>
    <xf numFmtId="0" fontId="4" fillId="0" borderId="3" xfId="0" applyFont="1" applyFill="1" applyBorder="1"/>
    <xf numFmtId="0" fontId="4" fillId="0" borderId="0" xfId="0" applyFont="1" applyFill="1" applyBorder="1"/>
    <xf numFmtId="14" fontId="1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14" fontId="1" fillId="0" borderId="6" xfId="0" applyNumberFormat="1" applyFont="1" applyFill="1" applyBorder="1"/>
    <xf numFmtId="0" fontId="1" fillId="0" borderId="6" xfId="0" applyFont="1" applyFill="1" applyBorder="1"/>
    <xf numFmtId="0" fontId="2" fillId="0" borderId="6" xfId="0" applyFont="1" applyFill="1" applyBorder="1"/>
    <xf numFmtId="164" fontId="8" fillId="0" borderId="0" xfId="0" applyNumberFormat="1" applyFont="1" applyFill="1"/>
    <xf numFmtId="164" fontId="8" fillId="0" borderId="0" xfId="0" applyNumberFormat="1" applyFont="1"/>
    <xf numFmtId="164" fontId="7" fillId="0" borderId="1" xfId="0" applyNumberFormat="1" applyFont="1" applyBorder="1"/>
    <xf numFmtId="164" fontId="6" fillId="0" borderId="0" xfId="0" applyNumberFormat="1" applyFont="1"/>
    <xf numFmtId="164" fontId="8" fillId="0" borderId="0" xfId="0" applyNumberFormat="1" applyFont="1" applyFill="1" applyBorder="1"/>
    <xf numFmtId="164" fontId="8" fillId="0" borderId="0" xfId="0" applyNumberFormat="1" applyFont="1" applyBorder="1"/>
    <xf numFmtId="164" fontId="10" fillId="0" borderId="0" xfId="0" applyNumberFormat="1" applyFont="1" applyBorder="1"/>
    <xf numFmtId="164" fontId="7" fillId="0" borderId="0" xfId="0" applyNumberFormat="1" applyFont="1" applyBorder="1"/>
    <xf numFmtId="164" fontId="9" fillId="0" borderId="0" xfId="0" applyNumberFormat="1" applyFont="1" applyFill="1"/>
    <xf numFmtId="164" fontId="4" fillId="0" borderId="0" xfId="0" applyNumberFormat="1" applyFont="1" applyBorder="1"/>
    <xf numFmtId="164" fontId="7" fillId="2" borderId="0" xfId="0" applyNumberFormat="1" applyFont="1" applyFill="1" applyBorder="1"/>
    <xf numFmtId="164" fontId="6" fillId="0" borderId="0" xfId="0" applyNumberFormat="1" applyFont="1" applyFill="1"/>
    <xf numFmtId="164" fontId="11" fillId="0" borderId="0" xfId="0" applyNumberFormat="1" applyFont="1" applyFill="1"/>
    <xf numFmtId="164" fontId="11" fillId="0" borderId="0" xfId="0" applyNumberFormat="1" applyFont="1" applyFill="1" applyBorder="1"/>
    <xf numFmtId="164" fontId="11" fillId="0" borderId="6" xfId="0" applyNumberFormat="1" applyFont="1" applyFill="1" applyBorder="1"/>
    <xf numFmtId="164" fontId="9" fillId="0" borderId="0" xfId="0" applyNumberFormat="1" applyFont="1" applyFill="1" applyBorder="1"/>
    <xf numFmtId="164" fontId="9" fillId="0" borderId="6" xfId="0" applyNumberFormat="1" applyFont="1" applyFill="1" applyBorder="1"/>
    <xf numFmtId="164" fontId="9" fillId="0" borderId="1" xfId="0" applyNumberFormat="1" applyFont="1" applyBorder="1"/>
    <xf numFmtId="164" fontId="9" fillId="3" borderId="1" xfId="0" applyNumberFormat="1" applyFont="1" applyFill="1" applyBorder="1"/>
    <xf numFmtId="164" fontId="8" fillId="3" borderId="0" xfId="0" applyNumberFormat="1" applyFont="1" applyFill="1"/>
    <xf numFmtId="164" fontId="9" fillId="0" borderId="0" xfId="0" applyNumberFormat="1" applyFont="1" applyBorder="1"/>
    <xf numFmtId="164" fontId="9" fillId="3" borderId="0" xfId="0" applyNumberFormat="1" applyFont="1" applyFill="1" applyBorder="1"/>
    <xf numFmtId="0" fontId="12" fillId="0" borderId="2" xfId="0" applyFont="1" applyBorder="1"/>
    <xf numFmtId="166" fontId="13" fillId="0" borderId="0" xfId="0" applyNumberFormat="1" applyFont="1"/>
    <xf numFmtId="166" fontId="13" fillId="0" borderId="0" xfId="0" applyNumberFormat="1" applyFont="1" applyFill="1"/>
    <xf numFmtId="0" fontId="2" fillId="0" borderId="9" xfId="0" applyFont="1" applyFill="1" applyBorder="1"/>
    <xf numFmtId="164" fontId="11" fillId="0" borderId="9" xfId="0" applyNumberFormat="1" applyFont="1" applyFill="1" applyBorder="1"/>
    <xf numFmtId="164" fontId="9" fillId="0" borderId="9" xfId="0" applyNumberFormat="1" applyFont="1" applyFill="1" applyBorder="1"/>
    <xf numFmtId="164" fontId="8" fillId="0" borderId="9" xfId="0" applyNumberFormat="1" applyFont="1" applyBorder="1"/>
    <xf numFmtId="164" fontId="7" fillId="0" borderId="9" xfId="0" applyNumberFormat="1" applyFont="1" applyBorder="1"/>
    <xf numFmtId="164" fontId="9" fillId="0" borderId="9" xfId="0" applyNumberFormat="1" applyFont="1" applyBorder="1"/>
    <xf numFmtId="164" fontId="9" fillId="3" borderId="9" xfId="0" applyNumberFormat="1" applyFont="1" applyFill="1" applyBorder="1"/>
    <xf numFmtId="0" fontId="4" fillId="0" borderId="11" xfId="0" applyFont="1" applyFill="1" applyBorder="1"/>
    <xf numFmtId="2" fontId="12" fillId="0" borderId="12" xfId="0" applyNumberFormat="1" applyFont="1" applyBorder="1"/>
    <xf numFmtId="0" fontId="4" fillId="0" borderId="13" xfId="0" applyFont="1" applyFill="1" applyBorder="1"/>
    <xf numFmtId="0" fontId="4" fillId="0" borderId="14" xfId="0" applyFont="1" applyFill="1" applyBorder="1"/>
    <xf numFmtId="14" fontId="1" fillId="0" borderId="14" xfId="0" applyNumberFormat="1" applyFont="1" applyFill="1" applyBorder="1"/>
    <xf numFmtId="0" fontId="1" fillId="0" borderId="14" xfId="0" applyFont="1" applyFill="1" applyBorder="1"/>
    <xf numFmtId="0" fontId="2" fillId="0" borderId="14" xfId="0" applyFont="1" applyFill="1" applyBorder="1"/>
    <xf numFmtId="164" fontId="11" fillId="0" borderId="14" xfId="0" applyNumberFormat="1" applyFont="1" applyFill="1" applyBorder="1"/>
    <xf numFmtId="164" fontId="9" fillId="0" borderId="14" xfId="0" applyNumberFormat="1" applyFont="1" applyFill="1" applyBorder="1"/>
    <xf numFmtId="164" fontId="8" fillId="0" borderId="14" xfId="0" applyNumberFormat="1" applyFont="1" applyBorder="1"/>
    <xf numFmtId="164" fontId="10" fillId="0" borderId="14" xfId="0" applyNumberFormat="1" applyFont="1" applyBorder="1"/>
    <xf numFmtId="164" fontId="7" fillId="0" borderId="14" xfId="0" applyNumberFormat="1" applyFont="1" applyBorder="1"/>
    <xf numFmtId="164" fontId="9" fillId="0" borderId="14" xfId="0" applyNumberFormat="1" applyFont="1" applyBorder="1"/>
    <xf numFmtId="164" fontId="9" fillId="3" borderId="14" xfId="0" applyNumberFormat="1" applyFont="1" applyFill="1" applyBorder="1"/>
    <xf numFmtId="2" fontId="12" fillId="0" borderId="15" xfId="0" applyNumberFormat="1" applyFont="1" applyBorder="1"/>
    <xf numFmtId="14" fontId="4" fillId="0" borderId="0" xfId="0" applyNumberFormat="1" applyFont="1" applyFill="1" applyBorder="1"/>
    <xf numFmtId="164" fontId="8" fillId="0" borderId="4" xfId="0" applyNumberFormat="1" applyFont="1" applyBorder="1"/>
    <xf numFmtId="164" fontId="8" fillId="0" borderId="7" xfId="0" applyNumberFormat="1" applyFont="1" applyBorder="1"/>
    <xf numFmtId="0" fontId="12" fillId="0" borderId="12" xfId="0" applyFont="1" applyBorder="1"/>
    <xf numFmtId="164" fontId="10" fillId="0" borderId="0" xfId="0" applyNumberFormat="1" applyFont="1" applyFill="1" applyBorder="1"/>
    <xf numFmtId="164" fontId="7" fillId="0" borderId="0" xfId="0" applyNumberFormat="1" applyFont="1" applyFill="1" applyBorder="1"/>
    <xf numFmtId="0" fontId="12" fillId="0" borderId="12" xfId="0" applyFont="1" applyFill="1" applyBorder="1"/>
    <xf numFmtId="0" fontId="4" fillId="0" borderId="9" xfId="0" applyFont="1" applyFill="1" applyBorder="1"/>
    <xf numFmtId="0" fontId="5" fillId="0" borderId="0" xfId="0" applyFont="1" applyFill="1" applyBorder="1"/>
    <xf numFmtId="0" fontId="5" fillId="0" borderId="14" xfId="0" applyFont="1" applyFill="1" applyBorder="1"/>
    <xf numFmtId="0" fontId="14" fillId="0" borderId="11" xfId="0" applyFont="1" applyFill="1" applyBorder="1"/>
    <xf numFmtId="0" fontId="14" fillId="0" borderId="0" xfId="0" applyFont="1" applyFill="1" applyBorder="1"/>
    <xf numFmtId="14" fontId="14" fillId="0" borderId="0" xfId="0" applyNumberFormat="1" applyFont="1" applyFill="1" applyBorder="1"/>
    <xf numFmtId="0" fontId="15" fillId="0" borderId="0" xfId="0" applyFont="1" applyFill="1" applyBorder="1"/>
    <xf numFmtId="164" fontId="14" fillId="0" borderId="0" xfId="0" applyNumberFormat="1" applyFont="1" applyFill="1" applyBorder="1"/>
    <xf numFmtId="164" fontId="15" fillId="0" borderId="0" xfId="0" applyNumberFormat="1" applyFont="1" applyFill="1" applyBorder="1"/>
    <xf numFmtId="164" fontId="14" fillId="0" borderId="0" xfId="0" applyNumberFormat="1" applyFont="1" applyBorder="1"/>
    <xf numFmtId="164" fontId="15" fillId="0" borderId="0" xfId="0" applyNumberFormat="1" applyFont="1" applyBorder="1"/>
    <xf numFmtId="164" fontId="15" fillId="3" borderId="0" xfId="0" applyNumberFormat="1" applyFont="1" applyFill="1" applyBorder="1"/>
    <xf numFmtId="2" fontId="15" fillId="0" borderId="12" xfId="0" applyNumberFormat="1" applyFont="1" applyBorder="1"/>
    <xf numFmtId="0" fontId="14" fillId="0" borderId="0" xfId="0" applyFont="1"/>
    <xf numFmtId="164" fontId="15" fillId="4" borderId="0" xfId="0" applyNumberFormat="1" applyFont="1" applyFill="1" applyBorder="1"/>
    <xf numFmtId="0" fontId="3" fillId="0" borderId="0" xfId="0" applyFont="1" applyFill="1" applyBorder="1"/>
    <xf numFmtId="164" fontId="6" fillId="0" borderId="0" xfId="0" applyNumberFormat="1" applyFont="1" applyFill="1" applyBorder="1"/>
    <xf numFmtId="164" fontId="8" fillId="3" borderId="0" xfId="0" applyNumberFormat="1" applyFont="1" applyFill="1" applyBorder="1"/>
    <xf numFmtId="0" fontId="13" fillId="0" borderId="12" xfId="0" applyFont="1" applyFill="1" applyBorder="1"/>
    <xf numFmtId="0" fontId="1" fillId="0" borderId="9" xfId="0" applyFont="1" applyFill="1" applyBorder="1"/>
    <xf numFmtId="164" fontId="6" fillId="2" borderId="0" xfId="0" applyNumberFormat="1" applyFont="1" applyFill="1" applyBorder="1"/>
    <xf numFmtId="164" fontId="11" fillId="0" borderId="0" xfId="0" applyNumberFormat="1" applyFont="1" applyBorder="1"/>
    <xf numFmtId="164" fontId="6" fillId="0" borderId="0" xfId="0" applyNumberFormat="1" applyFont="1" applyBorder="1"/>
    <xf numFmtId="0" fontId="13" fillId="0" borderId="12" xfId="0" applyFont="1" applyBorder="1"/>
    <xf numFmtId="164" fontId="9" fillId="0" borderId="12" xfId="0" applyNumberFormat="1" applyFont="1" applyFill="1" applyBorder="1"/>
    <xf numFmtId="164" fontId="11" fillId="0" borderId="14" xfId="0" applyNumberFormat="1" applyFont="1" applyBorder="1"/>
    <xf numFmtId="164" fontId="4" fillId="0" borderId="14" xfId="0" applyNumberFormat="1" applyFont="1" applyBorder="1"/>
    <xf numFmtId="164" fontId="6" fillId="0" borderId="14" xfId="0" applyNumberFormat="1" applyFont="1" applyBorder="1"/>
    <xf numFmtId="0" fontId="13" fillId="0" borderId="15" xfId="0" applyFont="1" applyBorder="1"/>
    <xf numFmtId="164" fontId="8" fillId="0" borderId="14" xfId="0" applyNumberFormat="1" applyFont="1" applyFill="1" applyBorder="1"/>
    <xf numFmtId="164" fontId="1" fillId="0" borderId="14" xfId="0" applyNumberFormat="1" applyFont="1" applyBorder="1"/>
    <xf numFmtId="0" fontId="4" fillId="2" borderId="11" xfId="0" applyFont="1" applyFill="1" applyBorder="1"/>
    <xf numFmtId="0" fontId="4" fillId="2" borderId="0" xfId="0" applyFont="1" applyFill="1" applyBorder="1"/>
    <xf numFmtId="14" fontId="1" fillId="2" borderId="0" xfId="0" applyNumberFormat="1" applyFont="1" applyFill="1" applyBorder="1"/>
    <xf numFmtId="0" fontId="1" fillId="2" borderId="0" xfId="0" applyFont="1" applyFill="1" applyBorder="1"/>
    <xf numFmtId="0" fontId="2" fillId="2" borderId="0" xfId="0" applyFont="1" applyFill="1" applyBorder="1"/>
    <xf numFmtId="164" fontId="11" fillId="2" borderId="0" xfId="0" applyNumberFormat="1" applyFont="1" applyFill="1" applyBorder="1"/>
    <xf numFmtId="164" fontId="9" fillId="2" borderId="0" xfId="0" applyNumberFormat="1" applyFont="1" applyFill="1" applyBorder="1"/>
    <xf numFmtId="164" fontId="8" fillId="2" borderId="0" xfId="0" applyNumberFormat="1" applyFont="1" applyFill="1" applyBorder="1"/>
    <xf numFmtId="164" fontId="10" fillId="2" borderId="0" xfId="0" applyNumberFormat="1" applyFont="1" applyFill="1" applyBorder="1"/>
    <xf numFmtId="2" fontId="12" fillId="2" borderId="12" xfId="0" applyNumberFormat="1" applyFont="1" applyFill="1" applyBorder="1"/>
    <xf numFmtId="0" fontId="4" fillId="0" borderId="8" xfId="0" applyFont="1" applyFill="1" applyBorder="1"/>
    <xf numFmtId="14" fontId="1" fillId="0" borderId="9" xfId="0" applyNumberFormat="1" applyFont="1" applyFill="1" applyBorder="1"/>
    <xf numFmtId="164" fontId="10" fillId="0" borderId="9" xfId="0" applyNumberFormat="1" applyFont="1" applyBorder="1"/>
    <xf numFmtId="2" fontId="12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08C0-4B21-9E45-A08D-8E8B3C71BB0D}">
  <dimension ref="A1:AD1561"/>
  <sheetViews>
    <sheetView tabSelected="1" workbookViewId="0">
      <pane ySplit="1" topLeftCell="A1292" activePane="bottomLeft" state="frozen"/>
      <selection pane="bottomLeft" activeCell="A12" sqref="A12:XFD14"/>
    </sheetView>
  </sheetViews>
  <sheetFormatPr baseColWidth="10" defaultColWidth="11" defaultRowHeight="13" x14ac:dyDescent="0.15"/>
  <cols>
    <col min="1" max="8" width="11" style="13"/>
    <col min="9" max="9" width="11" style="9"/>
    <col min="10" max="10" width="11" style="13"/>
    <col min="11" max="13" width="8.33203125" style="36" bestFit="1" customWidth="1"/>
    <col min="14" max="14" width="9.6640625" style="36" customWidth="1"/>
    <col min="15" max="16" width="11" style="32"/>
    <col min="17" max="17" width="11" style="24"/>
    <col min="18" max="18" width="11" style="6"/>
    <col min="19" max="21" width="11" style="35"/>
    <col min="22" max="25" width="11" style="24"/>
    <col min="26" max="26" width="11.83203125" style="48" bestFit="1" customWidth="1"/>
    <col min="27" max="16384" width="11" style="13"/>
  </cols>
  <sheetData>
    <row r="1" spans="1:26" s="1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1" t="s">
        <v>56</v>
      </c>
      <c r="G1" s="11" t="s">
        <v>7</v>
      </c>
      <c r="H1" s="11" t="s">
        <v>5</v>
      </c>
      <c r="I1" s="11" t="s">
        <v>47</v>
      </c>
      <c r="J1" s="5" t="s">
        <v>6</v>
      </c>
      <c r="K1" s="36" t="s">
        <v>43</v>
      </c>
      <c r="L1" s="36" t="s">
        <v>44</v>
      </c>
      <c r="M1" s="36" t="s">
        <v>45</v>
      </c>
      <c r="N1" s="36" t="s">
        <v>46</v>
      </c>
      <c r="O1" s="32" t="s">
        <v>48</v>
      </c>
      <c r="P1" s="32" t="s">
        <v>57</v>
      </c>
      <c r="Q1" s="25" t="s">
        <v>52</v>
      </c>
      <c r="R1" s="3" t="s">
        <v>51</v>
      </c>
      <c r="S1" s="26" t="s">
        <v>8</v>
      </c>
      <c r="T1" s="26" t="s">
        <v>9</v>
      </c>
      <c r="U1" s="26" t="s">
        <v>10</v>
      </c>
      <c r="V1" s="41" t="s">
        <v>49</v>
      </c>
      <c r="W1" s="41" t="s">
        <v>50</v>
      </c>
      <c r="X1" s="41" t="s">
        <v>53</v>
      </c>
      <c r="Y1" s="42" t="s">
        <v>54</v>
      </c>
      <c r="Z1" s="46" t="s">
        <v>55</v>
      </c>
    </row>
    <row r="2" spans="1:26" s="1" customFormat="1" x14ac:dyDescent="0.15">
      <c r="A2" s="5">
        <v>176</v>
      </c>
      <c r="B2" s="5" t="s">
        <v>17</v>
      </c>
      <c r="C2" s="5" t="s">
        <v>11</v>
      </c>
      <c r="D2" s="5" t="s">
        <v>12</v>
      </c>
      <c r="E2" s="12">
        <v>42977</v>
      </c>
      <c r="F2" s="5">
        <v>24</v>
      </c>
      <c r="G2" s="5">
        <v>31.6</v>
      </c>
      <c r="H2" s="5">
        <v>17.515000000000001</v>
      </c>
      <c r="I2" s="11">
        <v>1.5369999999999999</v>
      </c>
      <c r="J2" s="13"/>
      <c r="K2" s="36">
        <f t="shared" ref="K2:K56" si="0">1000*(1-(F2+288.9414)/(508929.2*(F2+68.12963))*(F2-3.9863)^2)</f>
        <v>997.32661753089724</v>
      </c>
      <c r="L2" s="36">
        <f t="shared" ref="L2:L56" si="1" xml:space="preserve"> 0.824493 - 0.0040899*F2 + 0.000076438*F2^2 -0.00000082467*F2^3 + 0.0000000053675*F2^4</f>
        <v>0.76074425760000008</v>
      </c>
      <c r="M2" s="36">
        <f t="shared" ref="M2:M56" si="2" xml:space="preserve"> -0.005724 + 0.00010227*F2 - 0.0000016546*F2^2</f>
        <v>-4.2225696E-3</v>
      </c>
      <c r="N2" s="36">
        <f t="shared" ref="N2:N55" si="3" xml:space="preserve"> K2 + (L2*G2) + M2*G2^(3/2) + 0.00048314*G2^2</f>
        <v>1021.0985005999307</v>
      </c>
      <c r="O2" s="32">
        <f t="shared" ref="O2:P55" si="4">I2*(1/     (1-   (0.001*N2/1.84)))</f>
        <v>3.4535044838382438</v>
      </c>
      <c r="P2" s="32">
        <f>H2*(1/     (1-   (0.001*N2/4)))</f>
        <v>23.518736693411853</v>
      </c>
      <c r="Q2" s="25">
        <f t="shared" ref="Q2:Q56" si="5">-5.28+5.5*I2</f>
        <v>3.1734999999999998</v>
      </c>
      <c r="R2" s="2"/>
      <c r="S2" s="27"/>
      <c r="T2" s="27"/>
      <c r="U2" s="27"/>
      <c r="V2" s="25"/>
      <c r="W2" s="25"/>
      <c r="X2" s="25"/>
      <c r="Y2" s="43"/>
      <c r="Z2" s="47"/>
    </row>
    <row r="3" spans="1:26" s="1" customFormat="1" x14ac:dyDescent="0.15">
      <c r="A3" s="5">
        <v>182</v>
      </c>
      <c r="B3" s="5" t="s">
        <v>17</v>
      </c>
      <c r="C3" s="5" t="s">
        <v>11</v>
      </c>
      <c r="D3" s="5" t="s">
        <v>12</v>
      </c>
      <c r="E3" s="12">
        <v>42977</v>
      </c>
      <c r="F3" s="5">
        <v>24</v>
      </c>
      <c r="G3" s="5">
        <v>31.5</v>
      </c>
      <c r="H3" s="5">
        <v>17.52</v>
      </c>
      <c r="I3" s="11">
        <v>2.649</v>
      </c>
      <c r="J3" s="13"/>
      <c r="K3" s="36">
        <f t="shared" si="0"/>
        <v>997.32661753089724</v>
      </c>
      <c r="L3" s="36">
        <f t="shared" si="1"/>
        <v>0.76074425760000008</v>
      </c>
      <c r="M3" s="36">
        <f t="shared" si="2"/>
        <v>-4.2225696E-3</v>
      </c>
      <c r="N3" s="36">
        <f t="shared" si="3"/>
        <v>1021.0229352475681</v>
      </c>
      <c r="O3" s="32">
        <f t="shared" si="4"/>
        <v>5.9515219775701622</v>
      </c>
      <c r="P3" s="32">
        <f t="shared" ref="P3:P66" si="6">H3*(1/     (1-   (0.001*N3/4)))</f>
        <v>23.524853826232462</v>
      </c>
      <c r="Q3" s="25">
        <f t="shared" si="5"/>
        <v>9.2895000000000003</v>
      </c>
      <c r="R3" s="2"/>
      <c r="S3" s="27"/>
      <c r="T3" s="27"/>
      <c r="U3" s="27"/>
      <c r="V3" s="25"/>
      <c r="W3" s="25"/>
      <c r="X3" s="25"/>
      <c r="Y3" s="43"/>
      <c r="Z3" s="47"/>
    </row>
    <row r="4" spans="1:26" s="1" customFormat="1" x14ac:dyDescent="0.15">
      <c r="A4" s="5">
        <v>189</v>
      </c>
      <c r="B4" s="5" t="s">
        <v>17</v>
      </c>
      <c r="C4" s="5" t="s">
        <v>11</v>
      </c>
      <c r="D4" s="5" t="s">
        <v>12</v>
      </c>
      <c r="E4" s="12">
        <v>42977</v>
      </c>
      <c r="F4" s="5">
        <v>24</v>
      </c>
      <c r="G4" s="5">
        <v>31.5</v>
      </c>
      <c r="H4" s="5">
        <v>17.52</v>
      </c>
      <c r="I4" s="11">
        <v>2.577</v>
      </c>
      <c r="J4" s="13"/>
      <c r="K4" s="36">
        <f t="shared" si="0"/>
        <v>997.32661753089724</v>
      </c>
      <c r="L4" s="36">
        <f t="shared" si="1"/>
        <v>0.76074425760000008</v>
      </c>
      <c r="M4" s="36">
        <f t="shared" si="2"/>
        <v>-4.2225696E-3</v>
      </c>
      <c r="N4" s="36">
        <f t="shared" si="3"/>
        <v>1021.0229352475681</v>
      </c>
      <c r="O4" s="32">
        <f t="shared" si="4"/>
        <v>5.7897592058128762</v>
      </c>
      <c r="P4" s="32">
        <f t="shared" si="6"/>
        <v>23.524853826232462</v>
      </c>
      <c r="Q4" s="25">
        <f t="shared" si="5"/>
        <v>8.8934999999999995</v>
      </c>
      <c r="R4" s="2"/>
      <c r="S4" s="27"/>
      <c r="T4" s="27"/>
      <c r="U4" s="27"/>
      <c r="V4" s="25"/>
      <c r="W4" s="25"/>
      <c r="X4" s="25"/>
      <c r="Y4" s="43"/>
      <c r="Z4" s="47"/>
    </row>
    <row r="5" spans="1:26" s="1" customFormat="1" x14ac:dyDescent="0.15">
      <c r="A5" s="5">
        <v>281</v>
      </c>
      <c r="B5" s="5" t="s">
        <v>17</v>
      </c>
      <c r="C5" s="5" t="s">
        <v>11</v>
      </c>
      <c r="D5" s="5" t="s">
        <v>12</v>
      </c>
      <c r="E5" s="12">
        <v>42977</v>
      </c>
      <c r="F5" s="5">
        <v>23.7</v>
      </c>
      <c r="G5" s="5">
        <v>31</v>
      </c>
      <c r="H5" s="5">
        <v>17.527000000000001</v>
      </c>
      <c r="I5" s="11">
        <v>2.625</v>
      </c>
      <c r="J5" s="13"/>
      <c r="K5" s="36">
        <f t="shared" si="0"/>
        <v>997.40018425598942</v>
      </c>
      <c r="L5" s="36">
        <f t="shared" si="1"/>
        <v>0.76121220240660681</v>
      </c>
      <c r="M5" s="36">
        <f t="shared" si="2"/>
        <v>-4.2295732740000001E-3</v>
      </c>
      <c r="N5" s="36">
        <f t="shared" si="3"/>
        <v>1020.7320327829005</v>
      </c>
      <c r="O5" s="32">
        <f t="shared" si="4"/>
        <v>5.8955069565414719</v>
      </c>
      <c r="P5" s="32">
        <f t="shared" si="6"/>
        <v>23.53195508811082</v>
      </c>
      <c r="Q5" s="25">
        <f t="shared" si="5"/>
        <v>9.1574999999999989</v>
      </c>
      <c r="R5" s="2"/>
      <c r="S5" s="27"/>
      <c r="T5" s="27"/>
      <c r="U5" s="27"/>
      <c r="V5" s="25"/>
      <c r="W5" s="25"/>
      <c r="X5" s="25"/>
      <c r="Y5" s="43"/>
      <c r="Z5" s="47"/>
    </row>
    <row r="6" spans="1:26" s="1" customFormat="1" x14ac:dyDescent="0.15">
      <c r="A6" s="5">
        <v>287</v>
      </c>
      <c r="B6" s="5" t="s">
        <v>17</v>
      </c>
      <c r="C6" s="5" t="s">
        <v>11</v>
      </c>
      <c r="D6" s="5" t="s">
        <v>12</v>
      </c>
      <c r="E6" s="12">
        <v>42977</v>
      </c>
      <c r="F6" s="5">
        <v>23.7</v>
      </c>
      <c r="G6" s="5">
        <v>31</v>
      </c>
      <c r="H6" s="5">
        <v>17.527000000000001</v>
      </c>
      <c r="I6" s="11">
        <v>1.827</v>
      </c>
      <c r="J6" s="13"/>
      <c r="K6" s="36">
        <f t="shared" si="0"/>
        <v>997.40018425598942</v>
      </c>
      <c r="L6" s="36">
        <f t="shared" si="1"/>
        <v>0.76121220240660681</v>
      </c>
      <c r="M6" s="36">
        <f t="shared" si="2"/>
        <v>-4.2295732740000001E-3</v>
      </c>
      <c r="N6" s="36">
        <f t="shared" si="3"/>
        <v>1020.7320327829005</v>
      </c>
      <c r="O6" s="32">
        <f t="shared" si="4"/>
        <v>4.1032728417528643</v>
      </c>
      <c r="P6" s="32">
        <f t="shared" si="6"/>
        <v>23.53195508811082</v>
      </c>
      <c r="Q6" s="25">
        <f t="shared" si="5"/>
        <v>4.7685000000000004</v>
      </c>
      <c r="R6" s="2"/>
      <c r="S6" s="27"/>
      <c r="T6" s="27"/>
      <c r="U6" s="27"/>
      <c r="V6" s="25"/>
      <c r="W6" s="25"/>
      <c r="X6" s="25"/>
      <c r="Y6" s="43"/>
      <c r="Z6" s="47"/>
    </row>
    <row r="7" spans="1:26" s="1" customFormat="1" x14ac:dyDescent="0.15">
      <c r="A7" s="5">
        <v>116</v>
      </c>
      <c r="B7" s="5" t="s">
        <v>18</v>
      </c>
      <c r="C7" s="5" t="s">
        <v>11</v>
      </c>
      <c r="D7" s="5" t="s">
        <v>12</v>
      </c>
      <c r="E7" s="12">
        <v>42977</v>
      </c>
      <c r="F7" s="5">
        <v>24.2</v>
      </c>
      <c r="G7" s="5">
        <v>31.5</v>
      </c>
      <c r="H7" s="5">
        <v>17.501000000000001</v>
      </c>
      <c r="I7" s="11">
        <v>3.3490000000000002</v>
      </c>
      <c r="J7" s="13"/>
      <c r="K7" s="36">
        <f t="shared" si="0"/>
        <v>997.27708768547382</v>
      </c>
      <c r="L7" s="36">
        <f t="shared" si="1"/>
        <v>0.760435858711068</v>
      </c>
      <c r="M7" s="36">
        <f t="shared" si="2"/>
        <v>-4.2180659439999997E-3</v>
      </c>
      <c r="N7" s="36">
        <f t="shared" si="3"/>
        <v>1020.9644870534015</v>
      </c>
      <c r="O7" s="32">
        <f t="shared" si="4"/>
        <v>7.5236786471330657</v>
      </c>
      <c r="P7" s="32">
        <f t="shared" si="6"/>
        <v>23.498880659787179</v>
      </c>
      <c r="Q7" s="25">
        <f t="shared" si="5"/>
        <v>13.139499999999998</v>
      </c>
      <c r="R7" s="2"/>
      <c r="S7" s="27"/>
      <c r="T7" s="27"/>
      <c r="U7" s="27"/>
      <c r="V7" s="25"/>
      <c r="W7" s="25"/>
      <c r="X7" s="25"/>
      <c r="Y7" s="43"/>
      <c r="Z7" s="47"/>
    </row>
    <row r="8" spans="1:26" s="1" customFormat="1" x14ac:dyDescent="0.15">
      <c r="A8" s="5">
        <v>122</v>
      </c>
      <c r="B8" s="5" t="s">
        <v>18</v>
      </c>
      <c r="C8" s="5" t="s">
        <v>11</v>
      </c>
      <c r="D8" s="5" t="s">
        <v>12</v>
      </c>
      <c r="E8" s="12">
        <v>42977</v>
      </c>
      <c r="F8" s="5">
        <v>24.2</v>
      </c>
      <c r="G8" s="5">
        <v>31.5</v>
      </c>
      <c r="H8" s="5">
        <v>17.501000000000001</v>
      </c>
      <c r="I8" s="11">
        <v>4.391</v>
      </c>
      <c r="J8" s="13"/>
      <c r="K8" s="36">
        <f t="shared" si="0"/>
        <v>997.27708768547382</v>
      </c>
      <c r="L8" s="36">
        <f t="shared" si="1"/>
        <v>0.760435858711068</v>
      </c>
      <c r="M8" s="36">
        <f t="shared" si="2"/>
        <v>-4.2180659439999997E-3</v>
      </c>
      <c r="N8" s="36">
        <f t="shared" si="3"/>
        <v>1020.9644870534015</v>
      </c>
      <c r="O8" s="32">
        <f t="shared" si="4"/>
        <v>9.8645783635596569</v>
      </c>
      <c r="P8" s="32">
        <f t="shared" si="6"/>
        <v>23.498880659787179</v>
      </c>
      <c r="Q8" s="25">
        <f t="shared" si="5"/>
        <v>18.8705</v>
      </c>
      <c r="R8" s="2"/>
      <c r="S8" s="27"/>
      <c r="T8" s="27"/>
      <c r="U8" s="27"/>
      <c r="V8" s="25"/>
      <c r="W8" s="25"/>
      <c r="X8" s="25"/>
      <c r="Y8" s="43"/>
      <c r="Z8" s="47"/>
    </row>
    <row r="9" spans="1:26" s="1" customFormat="1" x14ac:dyDescent="0.15">
      <c r="A9" s="5">
        <v>129</v>
      </c>
      <c r="B9" s="5" t="s">
        <v>18</v>
      </c>
      <c r="C9" s="5" t="s">
        <v>11</v>
      </c>
      <c r="D9" s="5" t="s">
        <v>12</v>
      </c>
      <c r="E9" s="12">
        <v>42977</v>
      </c>
      <c r="F9" s="5">
        <v>24.3</v>
      </c>
      <c r="G9" s="5">
        <v>31.8</v>
      </c>
      <c r="H9" s="5">
        <v>17.510999999999999</v>
      </c>
      <c r="I9" s="11">
        <v>4.3390000000000004</v>
      </c>
      <c r="J9" s="13"/>
      <c r="K9" s="36">
        <f t="shared" si="0"/>
        <v>997.25217771670884</v>
      </c>
      <c r="L9" s="36">
        <f t="shared" si="1"/>
        <v>0.76028272301154676</v>
      </c>
      <c r="M9" s="36">
        <f t="shared" si="2"/>
        <v>-4.2158637539999998E-3</v>
      </c>
      <c r="N9" s="36">
        <f t="shared" si="3"/>
        <v>1021.1617293120976</v>
      </c>
      <c r="O9" s="32">
        <f t="shared" si="4"/>
        <v>9.750106078081668</v>
      </c>
      <c r="P9" s="32">
        <f t="shared" si="6"/>
        <v>23.513864679811821</v>
      </c>
      <c r="Q9" s="25">
        <f t="shared" si="5"/>
        <v>18.584500000000002</v>
      </c>
      <c r="R9" s="2"/>
      <c r="S9" s="27"/>
      <c r="T9" s="27"/>
      <c r="U9" s="27"/>
      <c r="V9" s="25"/>
      <c r="W9" s="25"/>
      <c r="X9" s="25"/>
      <c r="Y9" s="43"/>
      <c r="Z9" s="47"/>
    </row>
    <row r="10" spans="1:26" s="1" customFormat="1" x14ac:dyDescent="0.15">
      <c r="A10" s="5">
        <v>220</v>
      </c>
      <c r="B10" s="5" t="s">
        <v>18</v>
      </c>
      <c r="C10" s="5" t="s">
        <v>11</v>
      </c>
      <c r="D10" s="5" t="s">
        <v>12</v>
      </c>
      <c r="E10" s="12">
        <v>42977</v>
      </c>
      <c r="F10" s="5">
        <v>24</v>
      </c>
      <c r="G10" s="5">
        <v>32</v>
      </c>
      <c r="H10" s="5">
        <v>17.521000000000001</v>
      </c>
      <c r="I10" s="11">
        <v>2.5499999999999998</v>
      </c>
      <c r="J10" s="13"/>
      <c r="K10" s="36">
        <f t="shared" si="0"/>
        <v>997.32661753089724</v>
      </c>
      <c r="L10" s="36">
        <f t="shared" si="1"/>
        <v>0.76074425760000008</v>
      </c>
      <c r="M10" s="36">
        <f t="shared" si="2"/>
        <v>-4.2225696E-3</v>
      </c>
      <c r="N10" s="36">
        <f t="shared" si="3"/>
        <v>1021.4008023889601</v>
      </c>
      <c r="O10" s="32">
        <f t="shared" si="4"/>
        <v>5.7317427303775821</v>
      </c>
      <c r="P10" s="32">
        <f t="shared" si="6"/>
        <v>23.529181118497004</v>
      </c>
      <c r="Q10" s="25">
        <f t="shared" si="5"/>
        <v>8.7449999999999974</v>
      </c>
      <c r="R10" s="2"/>
      <c r="S10" s="27"/>
      <c r="T10" s="27"/>
      <c r="U10" s="27"/>
      <c r="V10" s="25"/>
      <c r="W10" s="25"/>
      <c r="X10" s="25"/>
      <c r="Y10" s="43"/>
      <c r="Z10" s="47"/>
    </row>
    <row r="11" spans="1:26" s="1" customFormat="1" x14ac:dyDescent="0.15">
      <c r="A11" s="5">
        <v>226</v>
      </c>
      <c r="B11" s="5" t="s">
        <v>18</v>
      </c>
      <c r="C11" s="5" t="s">
        <v>11</v>
      </c>
      <c r="D11" s="5" t="s">
        <v>12</v>
      </c>
      <c r="E11" s="12">
        <v>42977</v>
      </c>
      <c r="F11" s="5">
        <v>23.9</v>
      </c>
      <c r="G11" s="5">
        <v>31.9</v>
      </c>
      <c r="H11" s="5">
        <v>17.521999999999998</v>
      </c>
      <c r="I11" s="11">
        <v>2.72</v>
      </c>
      <c r="J11" s="13"/>
      <c r="K11" s="36">
        <f t="shared" si="0"/>
        <v>997.35123703333397</v>
      </c>
      <c r="L11" s="36">
        <f t="shared" si="1"/>
        <v>0.76089952447632669</v>
      </c>
      <c r="M11" s="36">
        <f t="shared" si="2"/>
        <v>-4.2248710660000004E-3</v>
      </c>
      <c r="N11" s="36">
        <f t="shared" si="3"/>
        <v>1021.3543787243402</v>
      </c>
      <c r="O11" s="32">
        <f t="shared" si="4"/>
        <v>6.113512208373189</v>
      </c>
      <c r="P11" s="32">
        <f t="shared" si="6"/>
        <v>23.530157296786289</v>
      </c>
      <c r="Q11" s="25">
        <f t="shared" si="5"/>
        <v>9.68</v>
      </c>
      <c r="R11" s="2"/>
      <c r="S11" s="27"/>
      <c r="T11" s="27"/>
      <c r="U11" s="27"/>
      <c r="V11" s="25"/>
      <c r="W11" s="25"/>
      <c r="X11" s="25"/>
      <c r="Y11" s="43"/>
      <c r="Z11" s="47"/>
    </row>
    <row r="12" spans="1:26" s="1" customFormat="1" x14ac:dyDescent="0.15">
      <c r="A12" s="5">
        <v>149</v>
      </c>
      <c r="B12" s="5" t="s">
        <v>19</v>
      </c>
      <c r="C12" s="5" t="s">
        <v>11</v>
      </c>
      <c r="D12" s="5" t="s">
        <v>12</v>
      </c>
      <c r="E12" s="12">
        <v>42977</v>
      </c>
      <c r="F12" s="5">
        <v>24.2</v>
      </c>
      <c r="G12" s="5">
        <v>31.7</v>
      </c>
      <c r="H12" s="5">
        <v>17.515000000000001</v>
      </c>
      <c r="I12" s="11">
        <v>1.4119999999999999</v>
      </c>
      <c r="J12" s="13"/>
      <c r="K12" s="36">
        <f t="shared" si="0"/>
        <v>997.27708768547382</v>
      </c>
      <c r="L12" s="36">
        <f t="shared" si="1"/>
        <v>0.760435858711068</v>
      </c>
      <c r="M12" s="36">
        <f t="shared" si="2"/>
        <v>-4.2180659439999997E-3</v>
      </c>
      <c r="N12" s="36">
        <f t="shared" si="3"/>
        <v>1021.1155677024707</v>
      </c>
      <c r="O12" s="32">
        <f t="shared" si="4"/>
        <v>3.1727065475046503</v>
      </c>
      <c r="P12" s="32">
        <f t="shared" si="6"/>
        <v>23.518871440730823</v>
      </c>
      <c r="Q12" s="25">
        <f t="shared" si="5"/>
        <v>2.4859999999999998</v>
      </c>
      <c r="R12" s="2"/>
      <c r="S12" s="27"/>
      <c r="T12" s="27"/>
      <c r="U12" s="27"/>
      <c r="V12" s="25"/>
      <c r="W12" s="25"/>
      <c r="X12" s="25"/>
      <c r="Y12" s="43"/>
      <c r="Z12" s="47"/>
    </row>
    <row r="13" spans="1:26" s="1" customFormat="1" x14ac:dyDescent="0.15">
      <c r="A13" s="5">
        <v>157</v>
      </c>
      <c r="B13" s="5" t="s">
        <v>19</v>
      </c>
      <c r="C13" s="5" t="s">
        <v>11</v>
      </c>
      <c r="D13" s="5" t="s">
        <v>12</v>
      </c>
      <c r="E13" s="12">
        <v>42977</v>
      </c>
      <c r="F13" s="5">
        <v>24.2</v>
      </c>
      <c r="G13" s="5">
        <v>31.7</v>
      </c>
      <c r="H13" s="5">
        <v>17.515000000000001</v>
      </c>
      <c r="I13" s="11">
        <v>1.4319999999999999</v>
      </c>
      <c r="J13" s="13"/>
      <c r="K13" s="36">
        <f t="shared" si="0"/>
        <v>997.27708768547382</v>
      </c>
      <c r="L13" s="36">
        <f t="shared" si="1"/>
        <v>0.760435858711068</v>
      </c>
      <c r="M13" s="36">
        <f t="shared" si="2"/>
        <v>-4.2180659439999997E-3</v>
      </c>
      <c r="N13" s="36">
        <f t="shared" si="3"/>
        <v>1021.1155677024707</v>
      </c>
      <c r="O13" s="32">
        <f t="shared" si="4"/>
        <v>3.2176457337299289</v>
      </c>
      <c r="P13" s="32">
        <f t="shared" si="6"/>
        <v>23.518871440730823</v>
      </c>
      <c r="Q13" s="25">
        <f t="shared" si="5"/>
        <v>2.5959999999999992</v>
      </c>
      <c r="R13" s="2"/>
      <c r="S13" s="27"/>
      <c r="T13" s="27"/>
      <c r="U13" s="27"/>
      <c r="V13" s="25"/>
      <c r="W13" s="25"/>
      <c r="X13" s="25"/>
      <c r="Y13" s="43"/>
      <c r="Z13" s="47"/>
    </row>
    <row r="14" spans="1:26" s="1" customFormat="1" x14ac:dyDescent="0.15">
      <c r="A14" s="5">
        <v>248</v>
      </c>
      <c r="B14" s="5" t="s">
        <v>19</v>
      </c>
      <c r="C14" s="5" t="s">
        <v>11</v>
      </c>
      <c r="D14" s="5" t="s">
        <v>12</v>
      </c>
      <c r="E14" s="12">
        <v>42977</v>
      </c>
      <c r="F14" s="5">
        <v>23.9</v>
      </c>
      <c r="G14" s="5">
        <v>31.8</v>
      </c>
      <c r="H14" s="5">
        <v>17.515999999999998</v>
      </c>
      <c r="I14" s="11">
        <v>2.38</v>
      </c>
      <c r="J14" s="13"/>
      <c r="K14" s="36">
        <f t="shared" si="0"/>
        <v>997.35123703333397</v>
      </c>
      <c r="L14" s="36">
        <f t="shared" si="1"/>
        <v>0.76089952447632669</v>
      </c>
      <c r="M14" s="36">
        <f t="shared" si="2"/>
        <v>-4.2248710660000004E-3</v>
      </c>
      <c r="N14" s="36">
        <f t="shared" si="3"/>
        <v>1021.2787876796716</v>
      </c>
      <c r="O14" s="32">
        <f t="shared" si="4"/>
        <v>5.348829289018858</v>
      </c>
      <c r="P14" s="32">
        <f t="shared" si="6"/>
        <v>23.521503022910416</v>
      </c>
      <c r="Q14" s="25">
        <f t="shared" si="5"/>
        <v>7.81</v>
      </c>
      <c r="R14" s="2"/>
      <c r="S14" s="27"/>
      <c r="T14" s="27"/>
      <c r="U14" s="27"/>
      <c r="V14" s="25"/>
      <c r="W14" s="25"/>
      <c r="X14" s="25"/>
      <c r="Y14" s="43"/>
      <c r="Z14" s="47"/>
    </row>
    <row r="15" spans="1:26" s="1" customFormat="1" x14ac:dyDescent="0.15">
      <c r="A15" s="5">
        <v>162</v>
      </c>
      <c r="B15" s="5" t="s">
        <v>20</v>
      </c>
      <c r="C15" s="5" t="s">
        <v>11</v>
      </c>
      <c r="D15" s="5" t="s">
        <v>12</v>
      </c>
      <c r="E15" s="12">
        <v>42977</v>
      </c>
      <c r="F15" s="5">
        <v>24.2</v>
      </c>
      <c r="G15" s="5">
        <v>31.7</v>
      </c>
      <c r="H15" s="5">
        <v>17.515000000000001</v>
      </c>
      <c r="I15" s="11">
        <v>4.524</v>
      </c>
      <c r="J15" s="13"/>
      <c r="K15" s="36">
        <f t="shared" si="0"/>
        <v>997.27708768547382</v>
      </c>
      <c r="L15" s="36">
        <f t="shared" si="1"/>
        <v>0.760435858711068</v>
      </c>
      <c r="M15" s="36">
        <f t="shared" si="2"/>
        <v>-4.2180659439999997E-3</v>
      </c>
      <c r="N15" s="36">
        <f t="shared" si="3"/>
        <v>1021.1155677024707</v>
      </c>
      <c r="O15" s="32">
        <f t="shared" si="4"/>
        <v>10.165243924157959</v>
      </c>
      <c r="P15" s="32">
        <f t="shared" si="6"/>
        <v>23.518871440730823</v>
      </c>
      <c r="Q15" s="25">
        <f t="shared" si="5"/>
        <v>19.602</v>
      </c>
      <c r="R15" s="2"/>
      <c r="S15" s="27"/>
      <c r="T15" s="27"/>
      <c r="U15" s="27"/>
      <c r="V15" s="25"/>
      <c r="W15" s="25"/>
      <c r="X15" s="25"/>
      <c r="Y15" s="43"/>
      <c r="Z15" s="47"/>
    </row>
    <row r="16" spans="1:26" s="1" customFormat="1" x14ac:dyDescent="0.15">
      <c r="A16" s="5">
        <v>169</v>
      </c>
      <c r="B16" s="5" t="s">
        <v>20</v>
      </c>
      <c r="C16" s="5" t="s">
        <v>11</v>
      </c>
      <c r="D16" s="5" t="s">
        <v>12</v>
      </c>
      <c r="E16" s="12">
        <v>42977</v>
      </c>
      <c r="F16" s="5">
        <v>24</v>
      </c>
      <c r="G16" s="5">
        <v>31.6</v>
      </c>
      <c r="H16" s="5">
        <v>17.515000000000001</v>
      </c>
      <c r="I16" s="11">
        <v>2.944</v>
      </c>
      <c r="J16" s="13"/>
      <c r="K16" s="36">
        <f t="shared" si="0"/>
        <v>997.32661753089724</v>
      </c>
      <c r="L16" s="36">
        <f t="shared" si="1"/>
        <v>0.76074425760000008</v>
      </c>
      <c r="M16" s="36">
        <f t="shared" si="2"/>
        <v>-4.2225696E-3</v>
      </c>
      <c r="N16" s="36">
        <f t="shared" si="3"/>
        <v>1021.0985005999307</v>
      </c>
      <c r="O16" s="32">
        <f t="shared" si="4"/>
        <v>6.614910345100709</v>
      </c>
      <c r="P16" s="32">
        <f t="shared" si="6"/>
        <v>23.518736693411853</v>
      </c>
      <c r="Q16" s="25">
        <f t="shared" si="5"/>
        <v>10.911999999999999</v>
      </c>
      <c r="R16" s="2"/>
      <c r="S16" s="27"/>
      <c r="T16" s="27"/>
      <c r="U16" s="27"/>
      <c r="V16" s="25"/>
      <c r="W16" s="25"/>
      <c r="X16" s="25"/>
      <c r="Y16" s="43"/>
      <c r="Z16" s="47"/>
    </row>
    <row r="17" spans="1:26" s="1" customFormat="1" x14ac:dyDescent="0.15">
      <c r="A17" s="5">
        <v>261</v>
      </c>
      <c r="B17" s="5" t="s">
        <v>20</v>
      </c>
      <c r="C17" s="5" t="s">
        <v>11</v>
      </c>
      <c r="D17" s="5" t="s">
        <v>12</v>
      </c>
      <c r="E17" s="12">
        <v>42977</v>
      </c>
      <c r="F17" s="5">
        <v>23.9</v>
      </c>
      <c r="G17" s="5">
        <v>31.8</v>
      </c>
      <c r="H17" s="5">
        <v>17.515999999999998</v>
      </c>
      <c r="I17" s="9">
        <v>3.2450000000000001</v>
      </c>
      <c r="J17" s="13"/>
      <c r="K17" s="36">
        <f t="shared" si="0"/>
        <v>997.35123703333397</v>
      </c>
      <c r="L17" s="36">
        <f t="shared" si="1"/>
        <v>0.76089952447632669</v>
      </c>
      <c r="M17" s="36">
        <f t="shared" si="2"/>
        <v>-4.2248710660000004E-3</v>
      </c>
      <c r="N17" s="36">
        <f t="shared" si="3"/>
        <v>1021.2787876796716</v>
      </c>
      <c r="O17" s="32">
        <f t="shared" si="4"/>
        <v>7.2928365726328552</v>
      </c>
      <c r="P17" s="32">
        <f t="shared" si="6"/>
        <v>23.521503022910416</v>
      </c>
      <c r="Q17" s="25">
        <f t="shared" si="5"/>
        <v>12.567499999999999</v>
      </c>
      <c r="R17" s="2"/>
      <c r="S17" s="27"/>
      <c r="T17" s="27"/>
      <c r="U17" s="27"/>
      <c r="V17" s="25"/>
      <c r="W17" s="25"/>
      <c r="X17" s="25"/>
      <c r="Y17" s="43"/>
      <c r="Z17" s="47"/>
    </row>
    <row r="18" spans="1:26" s="1" customFormat="1" x14ac:dyDescent="0.15">
      <c r="A18" s="5">
        <v>267</v>
      </c>
      <c r="B18" s="5" t="s">
        <v>20</v>
      </c>
      <c r="C18" s="5" t="s">
        <v>11</v>
      </c>
      <c r="D18" s="5" t="s">
        <v>12</v>
      </c>
      <c r="E18" s="12">
        <v>42977</v>
      </c>
      <c r="F18" s="5">
        <v>23.7</v>
      </c>
      <c r="G18" s="5">
        <v>31.7</v>
      </c>
      <c r="H18" s="5">
        <v>17.521999999999998</v>
      </c>
      <c r="I18" s="11">
        <v>4.3899999999999997</v>
      </c>
      <c r="J18" s="13"/>
      <c r="K18" s="36">
        <f t="shared" si="0"/>
        <v>997.40018425598942</v>
      </c>
      <c r="L18" s="36">
        <f t="shared" si="1"/>
        <v>0.76121220240660681</v>
      </c>
      <c r="M18" s="36">
        <f t="shared" si="2"/>
        <v>-4.2295732740000001E-3</v>
      </c>
      <c r="N18" s="36">
        <f t="shared" si="3"/>
        <v>1021.2612205430163</v>
      </c>
      <c r="O18" s="32">
        <f t="shared" si="4"/>
        <v>9.8659061994807988</v>
      </c>
      <c r="P18" s="32">
        <f t="shared" si="6"/>
        <v>23.529421405920278</v>
      </c>
      <c r="Q18" s="25">
        <f t="shared" si="5"/>
        <v>18.864999999999998</v>
      </c>
      <c r="R18" s="2"/>
      <c r="S18" s="27"/>
      <c r="T18" s="27"/>
      <c r="U18" s="27"/>
      <c r="V18" s="25"/>
      <c r="W18" s="25"/>
      <c r="X18" s="25"/>
      <c r="Y18" s="43"/>
      <c r="Z18" s="47"/>
    </row>
    <row r="19" spans="1:26" s="1" customFormat="1" x14ac:dyDescent="0.15">
      <c r="A19" s="5">
        <v>273</v>
      </c>
      <c r="B19" s="5" t="s">
        <v>20</v>
      </c>
      <c r="C19" s="5" t="s">
        <v>11</v>
      </c>
      <c r="D19" s="5" t="s">
        <v>12</v>
      </c>
      <c r="E19" s="12">
        <v>42977</v>
      </c>
      <c r="F19" s="5">
        <v>23.7</v>
      </c>
      <c r="G19" s="5">
        <v>31.7</v>
      </c>
      <c r="H19" s="5">
        <v>17.521999999999998</v>
      </c>
      <c r="I19" s="11">
        <v>3.903</v>
      </c>
      <c r="J19" s="13"/>
      <c r="K19" s="36">
        <f t="shared" si="0"/>
        <v>997.40018425598942</v>
      </c>
      <c r="L19" s="36">
        <f t="shared" si="1"/>
        <v>0.76121220240660681</v>
      </c>
      <c r="M19" s="36">
        <f t="shared" si="2"/>
        <v>-4.2295732740000001E-3</v>
      </c>
      <c r="N19" s="36">
        <f t="shared" si="3"/>
        <v>1021.2612205430163</v>
      </c>
      <c r="O19" s="32">
        <f t="shared" si="4"/>
        <v>8.7714423454609491</v>
      </c>
      <c r="P19" s="32">
        <f t="shared" si="6"/>
        <v>23.529421405920278</v>
      </c>
      <c r="Q19" s="25">
        <f t="shared" si="5"/>
        <v>16.186499999999999</v>
      </c>
      <c r="R19" s="2"/>
      <c r="S19" s="27"/>
      <c r="T19" s="27"/>
      <c r="U19" s="27"/>
      <c r="V19" s="25"/>
      <c r="W19" s="25"/>
      <c r="X19" s="25"/>
      <c r="Y19" s="43"/>
      <c r="Z19" s="47"/>
    </row>
    <row r="20" spans="1:26" s="1" customFormat="1" x14ac:dyDescent="0.15">
      <c r="A20" s="5">
        <v>105</v>
      </c>
      <c r="B20" s="5" t="s">
        <v>22</v>
      </c>
      <c r="C20" s="5" t="s">
        <v>11</v>
      </c>
      <c r="D20" s="5" t="s">
        <v>12</v>
      </c>
      <c r="E20" s="12">
        <v>42977</v>
      </c>
      <c r="F20" s="5">
        <v>24.3</v>
      </c>
      <c r="G20" s="5">
        <v>31.7</v>
      </c>
      <c r="H20" s="5">
        <v>17.515000000000001</v>
      </c>
      <c r="I20" s="11">
        <v>2.867</v>
      </c>
      <c r="J20" s="13"/>
      <c r="K20" s="36">
        <f t="shared" si="0"/>
        <v>997.25217771670884</v>
      </c>
      <c r="L20" s="36">
        <f t="shared" si="1"/>
        <v>0.76028272301154676</v>
      </c>
      <c r="M20" s="36">
        <f t="shared" si="2"/>
        <v>-4.2158637539999998E-3</v>
      </c>
      <c r="N20" s="36">
        <f t="shared" si="3"/>
        <v>1021.0861963783011</v>
      </c>
      <c r="O20" s="32">
        <f t="shared" si="4"/>
        <v>6.4418012941896148</v>
      </c>
      <c r="P20" s="32">
        <f t="shared" si="6"/>
        <v>23.518639550705551</v>
      </c>
      <c r="Q20" s="25">
        <f t="shared" si="5"/>
        <v>10.488499999999998</v>
      </c>
      <c r="R20" s="2"/>
      <c r="S20" s="27"/>
      <c r="T20" s="27"/>
      <c r="U20" s="27"/>
      <c r="V20" s="25"/>
      <c r="W20" s="25"/>
      <c r="X20" s="25"/>
      <c r="Y20" s="43"/>
      <c r="Z20" s="47"/>
    </row>
    <row r="21" spans="1:26" s="1" customFormat="1" x14ac:dyDescent="0.15">
      <c r="A21" s="5">
        <v>204</v>
      </c>
      <c r="B21" s="5" t="s">
        <v>22</v>
      </c>
      <c r="C21" s="5" t="s">
        <v>11</v>
      </c>
      <c r="D21" s="5" t="s">
        <v>12</v>
      </c>
      <c r="E21" s="12">
        <v>42977</v>
      </c>
      <c r="F21" s="5">
        <v>24</v>
      </c>
      <c r="G21" s="5">
        <v>32</v>
      </c>
      <c r="H21" s="5">
        <v>17.521000000000001</v>
      </c>
      <c r="I21" s="11">
        <v>3.105</v>
      </c>
      <c r="J21" s="13"/>
      <c r="K21" s="36">
        <f t="shared" si="0"/>
        <v>997.32661753089724</v>
      </c>
      <c r="L21" s="36">
        <f t="shared" si="1"/>
        <v>0.76074425760000008</v>
      </c>
      <c r="M21" s="36">
        <f t="shared" si="2"/>
        <v>-4.2225696E-3</v>
      </c>
      <c r="N21" s="36">
        <f t="shared" si="3"/>
        <v>1021.4008023889601</v>
      </c>
      <c r="O21" s="32">
        <f t="shared" si="4"/>
        <v>6.979239677577409</v>
      </c>
      <c r="P21" s="32">
        <f t="shared" si="6"/>
        <v>23.529181118497004</v>
      </c>
      <c r="Q21" s="25">
        <f t="shared" si="5"/>
        <v>11.797499999999999</v>
      </c>
      <c r="R21" s="2"/>
      <c r="S21" s="27"/>
      <c r="T21" s="27"/>
      <c r="U21" s="27"/>
      <c r="V21" s="25"/>
      <c r="W21" s="25"/>
      <c r="X21" s="25"/>
      <c r="Y21" s="43"/>
      <c r="Z21" s="47"/>
    </row>
    <row r="22" spans="1:26" s="1" customFormat="1" x14ac:dyDescent="0.15">
      <c r="A22" s="5">
        <v>143</v>
      </c>
      <c r="B22" s="5" t="s">
        <v>23</v>
      </c>
      <c r="C22" s="5" t="s">
        <v>11</v>
      </c>
      <c r="D22" s="5" t="s">
        <v>12</v>
      </c>
      <c r="E22" s="12">
        <v>42977</v>
      </c>
      <c r="F22" s="5">
        <v>24.2</v>
      </c>
      <c r="G22" s="5">
        <v>31.7</v>
      </c>
      <c r="H22" s="5">
        <v>17.515000000000001</v>
      </c>
      <c r="I22" s="11">
        <v>3.6960000000000002</v>
      </c>
      <c r="J22" s="13"/>
      <c r="K22" s="36">
        <f t="shared" si="0"/>
        <v>997.27708768547382</v>
      </c>
      <c r="L22" s="36">
        <f t="shared" si="1"/>
        <v>0.760435858711068</v>
      </c>
      <c r="M22" s="36">
        <f t="shared" si="2"/>
        <v>-4.2180659439999997E-3</v>
      </c>
      <c r="N22" s="36">
        <f t="shared" si="3"/>
        <v>1021.1155677024707</v>
      </c>
      <c r="O22" s="32">
        <f t="shared" si="4"/>
        <v>8.3047616144314365</v>
      </c>
      <c r="P22" s="32">
        <f t="shared" si="6"/>
        <v>23.518871440730823</v>
      </c>
      <c r="Q22" s="25">
        <f t="shared" si="5"/>
        <v>15.047999999999998</v>
      </c>
      <c r="R22" s="2"/>
      <c r="S22" s="27"/>
      <c r="T22" s="27"/>
      <c r="U22" s="27"/>
      <c r="V22" s="25"/>
      <c r="W22" s="25"/>
      <c r="X22" s="25"/>
      <c r="Y22" s="43"/>
      <c r="Z22" s="47"/>
    </row>
    <row r="23" spans="1:26" s="1" customFormat="1" x14ac:dyDescent="0.15">
      <c r="A23" s="5">
        <v>177</v>
      </c>
      <c r="B23" s="5" t="s">
        <v>17</v>
      </c>
      <c r="C23" s="5" t="s">
        <v>24</v>
      </c>
      <c r="D23" s="5" t="s">
        <v>12</v>
      </c>
      <c r="E23" s="12">
        <v>42977</v>
      </c>
      <c r="F23" s="5">
        <v>24</v>
      </c>
      <c r="G23" s="5">
        <v>31.6</v>
      </c>
      <c r="H23" s="5">
        <v>17.515000000000001</v>
      </c>
      <c r="I23" s="11">
        <v>3.7930000000000001</v>
      </c>
      <c r="J23" s="13"/>
      <c r="K23" s="36">
        <f t="shared" si="0"/>
        <v>997.32661753089724</v>
      </c>
      <c r="L23" s="36">
        <f t="shared" si="1"/>
        <v>0.76074425760000008</v>
      </c>
      <c r="M23" s="36">
        <f t="shared" si="2"/>
        <v>-4.2225696E-3</v>
      </c>
      <c r="N23" s="36">
        <f t="shared" si="3"/>
        <v>1021.0985005999307</v>
      </c>
      <c r="O23" s="32">
        <f t="shared" si="4"/>
        <v>8.5225390417686793</v>
      </c>
      <c r="P23" s="32">
        <f t="shared" si="6"/>
        <v>23.518736693411853</v>
      </c>
      <c r="Q23" s="25">
        <f t="shared" si="5"/>
        <v>15.581499999999998</v>
      </c>
      <c r="R23" s="2"/>
      <c r="S23" s="27"/>
      <c r="T23" s="27"/>
      <c r="U23" s="27"/>
      <c r="V23" s="25"/>
      <c r="W23" s="25"/>
      <c r="X23" s="25"/>
      <c r="Y23" s="43"/>
      <c r="Z23" s="47"/>
    </row>
    <row r="24" spans="1:26" s="1" customFormat="1" x14ac:dyDescent="0.15">
      <c r="A24" s="5">
        <v>183</v>
      </c>
      <c r="B24" s="5" t="s">
        <v>17</v>
      </c>
      <c r="C24" s="5" t="s">
        <v>24</v>
      </c>
      <c r="D24" s="5" t="s">
        <v>12</v>
      </c>
      <c r="E24" s="12">
        <v>42977</v>
      </c>
      <c r="F24" s="5">
        <v>24</v>
      </c>
      <c r="G24" s="5">
        <v>31.5</v>
      </c>
      <c r="H24" s="5">
        <v>17.52</v>
      </c>
      <c r="I24" s="11">
        <v>2.9209999999999998</v>
      </c>
      <c r="J24" s="5"/>
      <c r="K24" s="36">
        <f t="shared" si="0"/>
        <v>997.32661753089724</v>
      </c>
      <c r="L24" s="36">
        <f t="shared" si="1"/>
        <v>0.76074425760000008</v>
      </c>
      <c r="M24" s="36">
        <f t="shared" si="2"/>
        <v>-4.2225696E-3</v>
      </c>
      <c r="N24" s="36">
        <f t="shared" si="3"/>
        <v>1021.0229352475681</v>
      </c>
      <c r="O24" s="32">
        <f t="shared" si="4"/>
        <v>6.5626257819865774</v>
      </c>
      <c r="P24" s="32">
        <f t="shared" si="6"/>
        <v>23.524853826232462</v>
      </c>
      <c r="Q24" s="25">
        <f t="shared" si="5"/>
        <v>10.785499999999999</v>
      </c>
      <c r="R24" s="2"/>
      <c r="S24" s="27"/>
      <c r="T24" s="27"/>
      <c r="U24" s="27"/>
      <c r="V24" s="25"/>
      <c r="W24" s="25"/>
      <c r="X24" s="25"/>
      <c r="Y24" s="43"/>
      <c r="Z24" s="47"/>
    </row>
    <row r="25" spans="1:26" s="1" customFormat="1" x14ac:dyDescent="0.15">
      <c r="A25" s="5">
        <v>190</v>
      </c>
      <c r="B25" s="5" t="s">
        <v>17</v>
      </c>
      <c r="C25" s="5" t="s">
        <v>24</v>
      </c>
      <c r="D25" s="5" t="s">
        <v>12</v>
      </c>
      <c r="E25" s="12">
        <v>42977</v>
      </c>
      <c r="F25" s="5">
        <v>24</v>
      </c>
      <c r="G25" s="5">
        <v>32</v>
      </c>
      <c r="H25" s="5">
        <v>17.521000000000001</v>
      </c>
      <c r="I25" s="11">
        <v>3.26</v>
      </c>
      <c r="J25" s="13"/>
      <c r="K25" s="36">
        <f t="shared" si="0"/>
        <v>997.32661753089724</v>
      </c>
      <c r="L25" s="36">
        <f t="shared" si="1"/>
        <v>0.76074425760000008</v>
      </c>
      <c r="M25" s="36">
        <f t="shared" si="2"/>
        <v>-4.2225696E-3</v>
      </c>
      <c r="N25" s="36">
        <f t="shared" si="3"/>
        <v>1021.4008023889601</v>
      </c>
      <c r="O25" s="32">
        <f t="shared" si="4"/>
        <v>7.3276397258944774</v>
      </c>
      <c r="P25" s="32">
        <f t="shared" si="6"/>
        <v>23.529181118497004</v>
      </c>
      <c r="Q25" s="25">
        <f t="shared" si="5"/>
        <v>12.649999999999999</v>
      </c>
      <c r="R25" s="2"/>
      <c r="S25" s="27"/>
      <c r="T25" s="27"/>
      <c r="U25" s="27"/>
      <c r="V25" s="25"/>
      <c r="W25" s="25"/>
      <c r="X25" s="25"/>
      <c r="Y25" s="43"/>
      <c r="Z25" s="47"/>
    </row>
    <row r="26" spans="1:26" s="1" customFormat="1" x14ac:dyDescent="0.15">
      <c r="A26" s="5">
        <v>282</v>
      </c>
      <c r="B26" s="5" t="s">
        <v>17</v>
      </c>
      <c r="C26" s="5" t="s">
        <v>24</v>
      </c>
      <c r="D26" s="5" t="s">
        <v>12</v>
      </c>
      <c r="E26" s="12">
        <v>42977</v>
      </c>
      <c r="F26" s="5">
        <v>23.7</v>
      </c>
      <c r="G26" s="5">
        <v>31</v>
      </c>
      <c r="H26" s="5">
        <v>17.527000000000001</v>
      </c>
      <c r="I26" s="11">
        <v>1.4419999999999999</v>
      </c>
      <c r="J26" s="13"/>
      <c r="K26" s="36">
        <f t="shared" si="0"/>
        <v>997.40018425598942</v>
      </c>
      <c r="L26" s="36">
        <f t="shared" si="1"/>
        <v>0.76121220240660681</v>
      </c>
      <c r="M26" s="36">
        <f t="shared" si="2"/>
        <v>-4.2295732740000001E-3</v>
      </c>
      <c r="N26" s="36">
        <f t="shared" si="3"/>
        <v>1020.7320327829005</v>
      </c>
      <c r="O26" s="32">
        <f t="shared" si="4"/>
        <v>3.2385984881267817</v>
      </c>
      <c r="P26" s="32">
        <f t="shared" si="6"/>
        <v>23.53195508811082</v>
      </c>
      <c r="Q26" s="25">
        <f t="shared" si="5"/>
        <v>2.6509999999999998</v>
      </c>
      <c r="R26" s="2"/>
      <c r="S26" s="27"/>
      <c r="T26" s="27"/>
      <c r="U26" s="27"/>
      <c r="V26" s="25"/>
      <c r="W26" s="25"/>
      <c r="X26" s="25"/>
      <c r="Y26" s="43"/>
      <c r="Z26" s="47"/>
    </row>
    <row r="27" spans="1:26" s="1" customFormat="1" x14ac:dyDescent="0.15">
      <c r="A27" s="5">
        <v>288</v>
      </c>
      <c r="B27" s="5" t="s">
        <v>17</v>
      </c>
      <c r="C27" s="5" t="s">
        <v>24</v>
      </c>
      <c r="D27" s="5" t="s">
        <v>12</v>
      </c>
      <c r="E27" s="12">
        <v>42977</v>
      </c>
      <c r="F27" s="5">
        <v>23.7</v>
      </c>
      <c r="G27" s="5">
        <v>31</v>
      </c>
      <c r="H27" s="5">
        <v>17.527000000000001</v>
      </c>
      <c r="I27" s="11">
        <v>5.1029999999999998</v>
      </c>
      <c r="J27" s="13"/>
      <c r="K27" s="36">
        <f t="shared" si="0"/>
        <v>997.40018425598942</v>
      </c>
      <c r="L27" s="36">
        <f t="shared" si="1"/>
        <v>0.76121220240660681</v>
      </c>
      <c r="M27" s="36">
        <f t="shared" si="2"/>
        <v>-4.2295732740000001E-3</v>
      </c>
      <c r="N27" s="36">
        <f t="shared" si="3"/>
        <v>1020.7320327829005</v>
      </c>
      <c r="O27" s="32">
        <f t="shared" si="4"/>
        <v>11.46086552351662</v>
      </c>
      <c r="P27" s="32">
        <f t="shared" si="6"/>
        <v>23.53195508811082</v>
      </c>
      <c r="Q27" s="25">
        <f t="shared" si="5"/>
        <v>22.786499999999997</v>
      </c>
      <c r="R27" s="2"/>
      <c r="S27" s="27"/>
      <c r="T27" s="27"/>
      <c r="U27" s="27"/>
      <c r="V27" s="25"/>
      <c r="W27" s="25"/>
      <c r="X27" s="25"/>
      <c r="Y27" s="43"/>
      <c r="Z27" s="47"/>
    </row>
    <row r="28" spans="1:26" s="1" customFormat="1" x14ac:dyDescent="0.15">
      <c r="A28" s="5">
        <v>117</v>
      </c>
      <c r="B28" s="5" t="s">
        <v>18</v>
      </c>
      <c r="C28" s="5" t="s">
        <v>24</v>
      </c>
      <c r="D28" s="5" t="s">
        <v>12</v>
      </c>
      <c r="E28" s="12">
        <v>42977</v>
      </c>
      <c r="F28" s="5">
        <v>24.2</v>
      </c>
      <c r="G28" s="5">
        <v>31.5</v>
      </c>
      <c r="H28" s="5">
        <v>17.501000000000001</v>
      </c>
      <c r="I28" s="11">
        <v>2.3860000000000001</v>
      </c>
      <c r="J28" s="13"/>
      <c r="K28" s="36">
        <f t="shared" si="0"/>
        <v>997.27708768547382</v>
      </c>
      <c r="L28" s="36">
        <f t="shared" si="1"/>
        <v>0.760435858711068</v>
      </c>
      <c r="M28" s="36">
        <f t="shared" si="2"/>
        <v>-4.2180659439999997E-3</v>
      </c>
      <c r="N28" s="36">
        <f t="shared" si="3"/>
        <v>1020.9644870534015</v>
      </c>
      <c r="O28" s="32">
        <f t="shared" si="4"/>
        <v>5.3602559725468781</v>
      </c>
      <c r="P28" s="32">
        <f t="shared" si="6"/>
        <v>23.498880659787179</v>
      </c>
      <c r="Q28" s="25">
        <f t="shared" si="5"/>
        <v>7.8430000000000009</v>
      </c>
      <c r="R28" s="2"/>
      <c r="S28" s="27"/>
      <c r="T28" s="27"/>
      <c r="U28" s="27"/>
      <c r="V28" s="25"/>
      <c r="W28" s="25"/>
      <c r="X28" s="25"/>
      <c r="Y28" s="43"/>
      <c r="Z28" s="47"/>
    </row>
    <row r="29" spans="1:26" s="1" customFormat="1" x14ac:dyDescent="0.15">
      <c r="A29" s="5">
        <v>123</v>
      </c>
      <c r="B29" s="5" t="s">
        <v>18</v>
      </c>
      <c r="C29" s="5" t="s">
        <v>24</v>
      </c>
      <c r="D29" s="5" t="s">
        <v>12</v>
      </c>
      <c r="E29" s="12">
        <v>42977</v>
      </c>
      <c r="F29" s="5">
        <v>24.2</v>
      </c>
      <c r="G29" s="5">
        <v>31.5</v>
      </c>
      <c r="H29" s="5">
        <v>17.501000000000001</v>
      </c>
      <c r="I29" s="11">
        <v>4.0010000000000003</v>
      </c>
      <c r="J29" s="13"/>
      <c r="K29" s="36">
        <f t="shared" si="0"/>
        <v>997.27708768547382</v>
      </c>
      <c r="L29" s="36">
        <f t="shared" si="1"/>
        <v>0.760435858711068</v>
      </c>
      <c r="M29" s="36">
        <f t="shared" si="2"/>
        <v>-4.2180659439999997E-3</v>
      </c>
      <c r="N29" s="36">
        <f t="shared" si="3"/>
        <v>1020.9644870534015</v>
      </c>
      <c r="O29" s="32">
        <f t="shared" si="4"/>
        <v>8.9884258785247528</v>
      </c>
      <c r="P29" s="32">
        <f t="shared" si="6"/>
        <v>23.498880659787179</v>
      </c>
      <c r="Q29" s="25">
        <f t="shared" si="5"/>
        <v>16.7255</v>
      </c>
      <c r="R29" s="2"/>
      <c r="S29" s="27"/>
      <c r="T29" s="27"/>
      <c r="U29" s="27"/>
      <c r="V29" s="25"/>
      <c r="W29" s="25"/>
      <c r="X29" s="25"/>
      <c r="Y29" s="43"/>
      <c r="Z29" s="47"/>
    </row>
    <row r="30" spans="1:26" s="1" customFormat="1" x14ac:dyDescent="0.15">
      <c r="A30" s="5">
        <v>130</v>
      </c>
      <c r="B30" s="5" t="s">
        <v>18</v>
      </c>
      <c r="C30" s="5" t="s">
        <v>24</v>
      </c>
      <c r="D30" s="5" t="s">
        <v>12</v>
      </c>
      <c r="E30" s="12">
        <v>42977</v>
      </c>
      <c r="F30" s="5">
        <v>24.3</v>
      </c>
      <c r="G30" s="5">
        <v>31.8</v>
      </c>
      <c r="H30" s="5">
        <v>17.510999999999999</v>
      </c>
      <c r="I30" s="11">
        <v>3.7629999999999999</v>
      </c>
      <c r="J30" s="13"/>
      <c r="K30" s="36">
        <f t="shared" si="0"/>
        <v>997.25217771670884</v>
      </c>
      <c r="L30" s="36">
        <f t="shared" si="1"/>
        <v>0.76028272301154676</v>
      </c>
      <c r="M30" s="36">
        <f t="shared" si="2"/>
        <v>-4.2158637539999998E-3</v>
      </c>
      <c r="N30" s="36">
        <f t="shared" si="3"/>
        <v>1021.1617293120976</v>
      </c>
      <c r="O30" s="32">
        <f t="shared" si="4"/>
        <v>8.4557845521597859</v>
      </c>
      <c r="P30" s="32">
        <f t="shared" si="6"/>
        <v>23.513864679811821</v>
      </c>
      <c r="Q30" s="25">
        <f t="shared" si="5"/>
        <v>15.416499999999999</v>
      </c>
      <c r="R30" s="2"/>
      <c r="S30" s="27"/>
      <c r="T30" s="27"/>
      <c r="U30" s="27"/>
      <c r="V30" s="25"/>
      <c r="W30" s="25"/>
      <c r="X30" s="25"/>
      <c r="Y30" s="43"/>
      <c r="Z30" s="47"/>
    </row>
    <row r="31" spans="1:26" s="1" customFormat="1" x14ac:dyDescent="0.15">
      <c r="A31" s="5">
        <v>221</v>
      </c>
      <c r="B31" s="5" t="s">
        <v>18</v>
      </c>
      <c r="C31" s="5" t="s">
        <v>24</v>
      </c>
      <c r="D31" s="5" t="s">
        <v>12</v>
      </c>
      <c r="E31" s="12">
        <v>42977</v>
      </c>
      <c r="F31" s="5">
        <v>23.9</v>
      </c>
      <c r="G31" s="5">
        <v>31.9</v>
      </c>
      <c r="H31" s="5">
        <v>17.521999999999998</v>
      </c>
      <c r="I31" s="11">
        <v>3.468</v>
      </c>
      <c r="J31" s="13"/>
      <c r="K31" s="36">
        <f t="shared" si="0"/>
        <v>997.35123703333397</v>
      </c>
      <c r="L31" s="36">
        <f t="shared" si="1"/>
        <v>0.76089952447632669</v>
      </c>
      <c r="M31" s="36">
        <f t="shared" si="2"/>
        <v>-4.2248710660000004E-3</v>
      </c>
      <c r="N31" s="36">
        <f t="shared" si="3"/>
        <v>1021.3543787243402</v>
      </c>
      <c r="O31" s="32">
        <f t="shared" si="4"/>
        <v>7.7947280656758151</v>
      </c>
      <c r="P31" s="32">
        <f t="shared" si="6"/>
        <v>23.530157296786289</v>
      </c>
      <c r="Q31" s="25">
        <f t="shared" si="5"/>
        <v>13.793999999999997</v>
      </c>
      <c r="R31" s="2"/>
      <c r="S31" s="27"/>
      <c r="T31" s="27"/>
      <c r="U31" s="27"/>
      <c r="V31" s="25"/>
      <c r="W31" s="25"/>
      <c r="X31" s="25"/>
      <c r="Y31" s="43"/>
      <c r="Z31" s="47"/>
    </row>
    <row r="32" spans="1:26" s="1" customFormat="1" x14ac:dyDescent="0.15">
      <c r="A32" s="5">
        <v>227</v>
      </c>
      <c r="B32" s="5" t="s">
        <v>18</v>
      </c>
      <c r="C32" s="5" t="s">
        <v>24</v>
      </c>
      <c r="D32" s="5" t="s">
        <v>12</v>
      </c>
      <c r="E32" s="12">
        <v>42977</v>
      </c>
      <c r="F32" s="5">
        <v>23.9</v>
      </c>
      <c r="G32" s="5">
        <v>31.9</v>
      </c>
      <c r="H32" s="5">
        <v>17.521999999999998</v>
      </c>
      <c r="I32" s="11">
        <v>4.0720000000000001</v>
      </c>
      <c r="J32" s="13"/>
      <c r="K32" s="36">
        <f t="shared" si="0"/>
        <v>997.35123703333397</v>
      </c>
      <c r="L32" s="36">
        <f t="shared" si="1"/>
        <v>0.76089952447632669</v>
      </c>
      <c r="M32" s="36">
        <f t="shared" si="2"/>
        <v>-4.2248710660000004E-3</v>
      </c>
      <c r="N32" s="36">
        <f t="shared" si="3"/>
        <v>1021.3543787243402</v>
      </c>
      <c r="O32" s="32">
        <f t="shared" si="4"/>
        <v>9.1522873942998615</v>
      </c>
      <c r="P32" s="32">
        <f t="shared" si="6"/>
        <v>23.530157296786289</v>
      </c>
      <c r="Q32" s="25">
        <f t="shared" si="5"/>
        <v>17.116</v>
      </c>
      <c r="R32" s="2"/>
      <c r="S32" s="27"/>
      <c r="T32" s="27"/>
      <c r="U32" s="27"/>
      <c r="V32" s="25"/>
      <c r="W32" s="25"/>
      <c r="X32" s="25"/>
      <c r="Y32" s="43"/>
      <c r="Z32" s="47"/>
    </row>
    <row r="33" spans="1:26" s="1" customFormat="1" x14ac:dyDescent="0.15">
      <c r="A33" s="5">
        <v>150</v>
      </c>
      <c r="B33" s="5" t="s">
        <v>19</v>
      </c>
      <c r="C33" s="5" t="s">
        <v>24</v>
      </c>
      <c r="D33" s="5" t="s">
        <v>12</v>
      </c>
      <c r="E33" s="12">
        <v>42977</v>
      </c>
      <c r="F33" s="5">
        <v>24.2</v>
      </c>
      <c r="G33" s="5">
        <v>31.7</v>
      </c>
      <c r="H33" s="5">
        <v>17.515000000000001</v>
      </c>
      <c r="I33" s="11">
        <v>1.2569999999999999</v>
      </c>
      <c r="J33" s="13"/>
      <c r="K33" s="36">
        <f t="shared" si="0"/>
        <v>997.27708768547382</v>
      </c>
      <c r="L33" s="36">
        <f t="shared" si="1"/>
        <v>0.760435858711068</v>
      </c>
      <c r="M33" s="36">
        <f t="shared" si="2"/>
        <v>-4.2180659439999997E-3</v>
      </c>
      <c r="N33" s="36">
        <f t="shared" si="3"/>
        <v>1021.1155677024707</v>
      </c>
      <c r="O33" s="32">
        <f t="shared" si="4"/>
        <v>2.8244278542587433</v>
      </c>
      <c r="P33" s="32">
        <f t="shared" si="6"/>
        <v>23.518871440730823</v>
      </c>
      <c r="Q33" s="25">
        <f t="shared" si="5"/>
        <v>1.6334999999999988</v>
      </c>
      <c r="R33" s="2"/>
      <c r="S33" s="27"/>
      <c r="T33" s="27"/>
      <c r="U33" s="27"/>
      <c r="V33" s="25"/>
      <c r="W33" s="25"/>
      <c r="X33" s="25"/>
      <c r="Y33" s="43"/>
      <c r="Z33" s="47"/>
    </row>
    <row r="34" spans="1:26" s="1" customFormat="1" x14ac:dyDescent="0.15">
      <c r="A34" s="5">
        <v>158</v>
      </c>
      <c r="B34" s="5" t="s">
        <v>19</v>
      </c>
      <c r="C34" s="5" t="s">
        <v>24</v>
      </c>
      <c r="D34" s="5" t="s">
        <v>12</v>
      </c>
      <c r="E34" s="12">
        <v>42977</v>
      </c>
      <c r="F34" s="5">
        <v>24.2</v>
      </c>
      <c r="G34" s="5">
        <v>31.7</v>
      </c>
      <c r="H34" s="5">
        <v>17.515000000000001</v>
      </c>
      <c r="I34" s="11">
        <v>3.774</v>
      </c>
      <c r="J34" s="13"/>
      <c r="K34" s="36">
        <f t="shared" si="0"/>
        <v>997.27708768547382</v>
      </c>
      <c r="L34" s="36">
        <f t="shared" si="1"/>
        <v>0.760435858711068</v>
      </c>
      <c r="M34" s="36">
        <f t="shared" si="2"/>
        <v>-4.2180659439999997E-3</v>
      </c>
      <c r="N34" s="36">
        <f t="shared" si="3"/>
        <v>1021.1155677024707</v>
      </c>
      <c r="O34" s="32">
        <f t="shared" si="4"/>
        <v>8.4800244407100216</v>
      </c>
      <c r="P34" s="32">
        <f t="shared" si="6"/>
        <v>23.518871440730823</v>
      </c>
      <c r="Q34" s="25">
        <f t="shared" si="5"/>
        <v>15.477</v>
      </c>
      <c r="R34" s="2"/>
      <c r="S34" s="27"/>
      <c r="T34" s="27"/>
      <c r="U34" s="27"/>
      <c r="V34" s="25"/>
      <c r="W34" s="25"/>
      <c r="X34" s="25"/>
      <c r="Y34" s="43"/>
      <c r="Z34" s="47"/>
    </row>
    <row r="35" spans="1:26" s="1" customFormat="1" x14ac:dyDescent="0.15">
      <c r="A35" s="5">
        <v>249</v>
      </c>
      <c r="B35" s="5" t="s">
        <v>19</v>
      </c>
      <c r="C35" s="5" t="s">
        <v>24</v>
      </c>
      <c r="D35" s="5" t="s">
        <v>12</v>
      </c>
      <c r="E35" s="12">
        <v>42977</v>
      </c>
      <c r="F35" s="5">
        <v>23.9</v>
      </c>
      <c r="G35" s="5">
        <v>31.8</v>
      </c>
      <c r="H35" s="5">
        <v>17.515999999999998</v>
      </c>
      <c r="I35" s="11">
        <v>2.089</v>
      </c>
      <c r="J35" s="13"/>
      <c r="K35" s="36">
        <f t="shared" si="0"/>
        <v>997.35123703333397</v>
      </c>
      <c r="L35" s="36">
        <f t="shared" si="1"/>
        <v>0.76089952447632669</v>
      </c>
      <c r="M35" s="36">
        <f t="shared" si="2"/>
        <v>-4.2248710660000004E-3</v>
      </c>
      <c r="N35" s="36">
        <f t="shared" si="3"/>
        <v>1021.2787876796716</v>
      </c>
      <c r="O35" s="32">
        <f t="shared" si="4"/>
        <v>4.6948337751094096</v>
      </c>
      <c r="P35" s="32">
        <f t="shared" si="6"/>
        <v>23.521503022910416</v>
      </c>
      <c r="Q35" s="25">
        <f t="shared" si="5"/>
        <v>6.2094999999999994</v>
      </c>
      <c r="R35" s="2"/>
      <c r="S35" s="27"/>
      <c r="T35" s="27"/>
      <c r="U35" s="27"/>
      <c r="V35" s="25"/>
      <c r="W35" s="25"/>
      <c r="X35" s="25"/>
      <c r="Y35" s="43"/>
      <c r="Z35" s="47"/>
    </row>
    <row r="36" spans="1:26" s="1" customFormat="1" x14ac:dyDescent="0.15">
      <c r="A36" s="5">
        <v>164</v>
      </c>
      <c r="B36" s="5" t="s">
        <v>20</v>
      </c>
      <c r="C36" s="5" t="s">
        <v>24</v>
      </c>
      <c r="D36" s="5" t="s">
        <v>12</v>
      </c>
      <c r="E36" s="12">
        <v>42977</v>
      </c>
      <c r="F36" s="5">
        <v>24</v>
      </c>
      <c r="G36" s="5">
        <v>31.9</v>
      </c>
      <c r="H36" s="5">
        <v>17.516999999999999</v>
      </c>
      <c r="I36" s="11">
        <v>1.4570000000000001</v>
      </c>
      <c r="J36" s="13"/>
      <c r="K36" s="36">
        <f t="shared" si="0"/>
        <v>997.32661753089724</v>
      </c>
      <c r="L36" s="36">
        <f t="shared" si="1"/>
        <v>0.76074425760000008</v>
      </c>
      <c r="M36" s="36">
        <f t="shared" si="2"/>
        <v>-4.2225696E-3</v>
      </c>
      <c r="N36" s="36">
        <f t="shared" si="3"/>
        <v>1021.3252208670636</v>
      </c>
      <c r="O36" s="32">
        <f t="shared" si="4"/>
        <v>3.2746581039657006</v>
      </c>
      <c r="P36" s="32">
        <f t="shared" si="6"/>
        <v>23.523212567837337</v>
      </c>
      <c r="Q36" s="25">
        <f t="shared" si="5"/>
        <v>2.7335000000000003</v>
      </c>
      <c r="R36" s="2"/>
      <c r="S36" s="27"/>
      <c r="T36" s="27"/>
      <c r="U36" s="27"/>
      <c r="V36" s="25"/>
      <c r="W36" s="25"/>
      <c r="X36" s="25"/>
      <c r="Y36" s="43"/>
      <c r="Z36" s="47"/>
    </row>
    <row r="37" spans="1:26" s="1" customFormat="1" x14ac:dyDescent="0.15">
      <c r="A37" s="5">
        <v>170</v>
      </c>
      <c r="B37" s="5" t="s">
        <v>20</v>
      </c>
      <c r="C37" s="5" t="s">
        <v>24</v>
      </c>
      <c r="D37" s="5" t="s">
        <v>12</v>
      </c>
      <c r="E37" s="12">
        <v>42977</v>
      </c>
      <c r="F37" s="5">
        <v>24</v>
      </c>
      <c r="G37" s="5">
        <v>31.6</v>
      </c>
      <c r="H37" s="5">
        <v>17.515000000000001</v>
      </c>
      <c r="I37" s="11">
        <v>3.2869999999999999</v>
      </c>
      <c r="J37" s="13"/>
      <c r="K37" s="36">
        <f t="shared" si="0"/>
        <v>997.32661753089724</v>
      </c>
      <c r="L37" s="36">
        <f t="shared" si="1"/>
        <v>0.76074425760000008</v>
      </c>
      <c r="M37" s="36">
        <f t="shared" si="2"/>
        <v>-4.2225696E-3</v>
      </c>
      <c r="N37" s="36">
        <f t="shared" si="3"/>
        <v>1021.0985005999307</v>
      </c>
      <c r="O37" s="32">
        <f t="shared" si="4"/>
        <v>7.3856013262044939</v>
      </c>
      <c r="P37" s="32">
        <f t="shared" si="6"/>
        <v>23.518736693411853</v>
      </c>
      <c r="Q37" s="25">
        <f t="shared" si="5"/>
        <v>12.798499999999997</v>
      </c>
      <c r="R37" s="2"/>
      <c r="S37" s="27"/>
      <c r="T37" s="27"/>
      <c r="U37" s="27"/>
      <c r="V37" s="25"/>
      <c r="W37" s="25"/>
      <c r="X37" s="25"/>
      <c r="Y37" s="43"/>
      <c r="Z37" s="47"/>
    </row>
    <row r="38" spans="1:26" s="1" customFormat="1" x14ac:dyDescent="0.15">
      <c r="A38" s="5">
        <v>262</v>
      </c>
      <c r="B38" s="5" t="s">
        <v>20</v>
      </c>
      <c r="C38" s="5" t="s">
        <v>24</v>
      </c>
      <c r="D38" s="5" t="s">
        <v>12</v>
      </c>
      <c r="E38" s="12">
        <v>42977</v>
      </c>
      <c r="F38" s="5">
        <v>23.7</v>
      </c>
      <c r="G38" s="5">
        <v>31.7</v>
      </c>
      <c r="H38" s="5">
        <v>17.521999999999998</v>
      </c>
      <c r="I38" s="11">
        <v>3.7090000000000001</v>
      </c>
      <c r="J38" s="13"/>
      <c r="K38" s="36">
        <f t="shared" si="0"/>
        <v>997.40018425598942</v>
      </c>
      <c r="L38" s="36">
        <f t="shared" si="1"/>
        <v>0.76121220240660681</v>
      </c>
      <c r="M38" s="36">
        <f t="shared" si="2"/>
        <v>-4.2295732740000001E-3</v>
      </c>
      <c r="N38" s="36">
        <f t="shared" si="3"/>
        <v>1021.2612205430163</v>
      </c>
      <c r="O38" s="32">
        <f t="shared" si="4"/>
        <v>8.3354546910875378</v>
      </c>
      <c r="P38" s="32">
        <f t="shared" si="6"/>
        <v>23.529421405920278</v>
      </c>
      <c r="Q38" s="25">
        <f t="shared" si="5"/>
        <v>15.119499999999999</v>
      </c>
      <c r="R38" s="2"/>
      <c r="S38" s="27"/>
      <c r="T38" s="27"/>
      <c r="U38" s="27"/>
      <c r="V38" s="25"/>
      <c r="W38" s="25"/>
      <c r="X38" s="25"/>
      <c r="Y38" s="43"/>
      <c r="Z38" s="47"/>
    </row>
    <row r="39" spans="1:26" s="1" customFormat="1" x14ac:dyDescent="0.15">
      <c r="A39" s="5">
        <v>268</v>
      </c>
      <c r="B39" s="5" t="s">
        <v>20</v>
      </c>
      <c r="C39" s="5" t="s">
        <v>24</v>
      </c>
      <c r="D39" s="5" t="s">
        <v>12</v>
      </c>
      <c r="E39" s="12">
        <v>42977</v>
      </c>
      <c r="F39" s="5">
        <v>23.7</v>
      </c>
      <c r="G39" s="5">
        <v>31.7</v>
      </c>
      <c r="H39" s="5">
        <v>17.521999999999998</v>
      </c>
      <c r="I39" s="11">
        <v>7.4669999999999996</v>
      </c>
      <c r="J39" s="13"/>
      <c r="K39" s="36">
        <f t="shared" si="0"/>
        <v>997.40018425598942</v>
      </c>
      <c r="L39" s="36">
        <f t="shared" si="1"/>
        <v>0.76121220240660681</v>
      </c>
      <c r="M39" s="36">
        <f t="shared" si="2"/>
        <v>-4.2295732740000001E-3</v>
      </c>
      <c r="N39" s="36">
        <f t="shared" si="3"/>
        <v>1021.2612205430163</v>
      </c>
      <c r="O39" s="32">
        <f t="shared" si="4"/>
        <v>16.781029975290007</v>
      </c>
      <c r="P39" s="32">
        <f t="shared" si="6"/>
        <v>23.529421405920278</v>
      </c>
      <c r="Q39" s="25">
        <f t="shared" si="5"/>
        <v>35.788499999999999</v>
      </c>
      <c r="R39" s="2"/>
      <c r="S39" s="27"/>
      <c r="T39" s="27"/>
      <c r="U39" s="27"/>
      <c r="V39" s="25"/>
      <c r="W39" s="25"/>
      <c r="X39" s="25"/>
      <c r="Y39" s="43"/>
      <c r="Z39" s="47"/>
    </row>
    <row r="40" spans="1:26" s="1" customFormat="1" x14ac:dyDescent="0.15">
      <c r="A40" s="5">
        <v>274</v>
      </c>
      <c r="B40" s="5" t="s">
        <v>20</v>
      </c>
      <c r="C40" s="5" t="s">
        <v>24</v>
      </c>
      <c r="D40" s="5" t="s">
        <v>12</v>
      </c>
      <c r="E40" s="12">
        <v>42977</v>
      </c>
      <c r="F40" s="5">
        <v>23.7</v>
      </c>
      <c r="G40" s="5">
        <v>31</v>
      </c>
      <c r="H40" s="5">
        <v>17.527000000000001</v>
      </c>
      <c r="I40" s="11">
        <v>1.427</v>
      </c>
      <c r="J40" s="13"/>
      <c r="K40" s="36">
        <f t="shared" si="0"/>
        <v>997.40018425598942</v>
      </c>
      <c r="L40" s="36">
        <f t="shared" si="1"/>
        <v>0.76121220240660681</v>
      </c>
      <c r="M40" s="36">
        <f t="shared" si="2"/>
        <v>-4.2295732740000001E-3</v>
      </c>
      <c r="N40" s="36">
        <f t="shared" si="3"/>
        <v>1020.7320327829005</v>
      </c>
      <c r="O40" s="32">
        <f t="shared" si="4"/>
        <v>3.2049098769465449</v>
      </c>
      <c r="P40" s="32">
        <f t="shared" si="6"/>
        <v>23.53195508811082</v>
      </c>
      <c r="Q40" s="25">
        <f t="shared" si="5"/>
        <v>2.5685000000000002</v>
      </c>
      <c r="R40" s="2"/>
      <c r="S40" s="27"/>
      <c r="T40" s="27"/>
      <c r="U40" s="27"/>
      <c r="V40" s="25"/>
      <c r="W40" s="25"/>
      <c r="X40" s="25"/>
      <c r="Y40" s="43"/>
      <c r="Z40" s="47"/>
    </row>
    <row r="41" spans="1:26" s="1" customFormat="1" x14ac:dyDescent="0.15">
      <c r="A41" s="5">
        <v>106</v>
      </c>
      <c r="B41" s="5" t="s">
        <v>22</v>
      </c>
      <c r="C41" s="5" t="s">
        <v>24</v>
      </c>
      <c r="D41" s="5" t="s">
        <v>12</v>
      </c>
      <c r="E41" s="12">
        <v>42977</v>
      </c>
      <c r="F41" s="5">
        <v>24.3</v>
      </c>
      <c r="G41" s="5">
        <v>31.7</v>
      </c>
      <c r="H41" s="5">
        <v>17.515000000000001</v>
      </c>
      <c r="I41" s="11">
        <v>2.1669999999999998</v>
      </c>
      <c r="J41" s="13"/>
      <c r="K41" s="36">
        <f t="shared" si="0"/>
        <v>997.25217771670884</v>
      </c>
      <c r="L41" s="36">
        <f t="shared" si="1"/>
        <v>0.76028272301154676</v>
      </c>
      <c r="M41" s="36">
        <f t="shared" si="2"/>
        <v>-4.2158637539999998E-3</v>
      </c>
      <c r="N41" s="36">
        <f t="shared" si="3"/>
        <v>1021.0861963783011</v>
      </c>
      <c r="O41" s="32">
        <f t="shared" si="4"/>
        <v>4.8689861892252857</v>
      </c>
      <c r="P41" s="32">
        <f t="shared" si="6"/>
        <v>23.518639550705551</v>
      </c>
      <c r="Q41" s="25">
        <f t="shared" si="5"/>
        <v>6.6384999999999978</v>
      </c>
      <c r="R41" s="2"/>
      <c r="S41" s="27"/>
      <c r="T41" s="27"/>
      <c r="U41" s="27"/>
      <c r="V41" s="25"/>
      <c r="W41" s="25"/>
      <c r="X41" s="25"/>
      <c r="Y41" s="43"/>
      <c r="Z41" s="47"/>
    </row>
    <row r="42" spans="1:26" s="1" customFormat="1" x14ac:dyDescent="0.15">
      <c r="A42" s="5">
        <v>206</v>
      </c>
      <c r="B42" s="5" t="s">
        <v>22</v>
      </c>
      <c r="C42" s="5" t="s">
        <v>24</v>
      </c>
      <c r="D42" s="5" t="s">
        <v>12</v>
      </c>
      <c r="E42" s="12">
        <v>42977</v>
      </c>
      <c r="F42" s="5">
        <v>24</v>
      </c>
      <c r="G42" s="5">
        <v>32</v>
      </c>
      <c r="H42" s="5">
        <v>17.521000000000001</v>
      </c>
      <c r="I42" s="9">
        <v>1.621</v>
      </c>
      <c r="J42" s="13"/>
      <c r="K42" s="36">
        <f t="shared" si="0"/>
        <v>997.32661753089724</v>
      </c>
      <c r="L42" s="36">
        <f t="shared" si="1"/>
        <v>0.76074425760000008</v>
      </c>
      <c r="M42" s="36">
        <f t="shared" si="2"/>
        <v>-4.2225696E-3</v>
      </c>
      <c r="N42" s="36">
        <f t="shared" si="3"/>
        <v>1021.4008023889601</v>
      </c>
      <c r="O42" s="32">
        <f t="shared" si="4"/>
        <v>3.6435901827223769</v>
      </c>
      <c r="P42" s="32">
        <f t="shared" si="6"/>
        <v>23.529181118497004</v>
      </c>
      <c r="Q42" s="25">
        <f t="shared" si="5"/>
        <v>3.6354999999999995</v>
      </c>
      <c r="R42" s="2"/>
      <c r="S42" s="27"/>
      <c r="T42" s="27"/>
      <c r="U42" s="27"/>
      <c r="V42" s="25"/>
      <c r="W42" s="25"/>
      <c r="X42" s="25"/>
      <c r="Y42" s="43"/>
      <c r="Z42" s="47"/>
    </row>
    <row r="43" spans="1:26" s="1" customFormat="1" x14ac:dyDescent="0.15">
      <c r="A43" s="5">
        <v>144</v>
      </c>
      <c r="B43" s="5" t="s">
        <v>23</v>
      </c>
      <c r="C43" s="5" t="s">
        <v>24</v>
      </c>
      <c r="D43" s="5" t="s">
        <v>12</v>
      </c>
      <c r="E43" s="12">
        <v>42977</v>
      </c>
      <c r="F43" s="5">
        <v>24.2</v>
      </c>
      <c r="G43" s="5">
        <v>31.7</v>
      </c>
      <c r="H43" s="5">
        <v>17.515000000000001</v>
      </c>
      <c r="I43" s="11">
        <v>3.3660000000000001</v>
      </c>
      <c r="J43" s="5" t="s">
        <v>15</v>
      </c>
      <c r="K43" s="36">
        <f t="shared" si="0"/>
        <v>997.27708768547382</v>
      </c>
      <c r="L43" s="36">
        <f t="shared" si="1"/>
        <v>0.760435858711068</v>
      </c>
      <c r="M43" s="36">
        <f t="shared" si="2"/>
        <v>-4.2180659439999997E-3</v>
      </c>
      <c r="N43" s="36">
        <f t="shared" si="3"/>
        <v>1021.1155677024707</v>
      </c>
      <c r="O43" s="32">
        <f t="shared" si="4"/>
        <v>7.5632650417143443</v>
      </c>
      <c r="P43" s="32">
        <f t="shared" si="6"/>
        <v>23.518871440730823</v>
      </c>
      <c r="Q43" s="25">
        <f t="shared" si="5"/>
        <v>13.233000000000001</v>
      </c>
      <c r="R43" s="2"/>
      <c r="S43" s="27"/>
      <c r="T43" s="27"/>
      <c r="U43" s="27"/>
      <c r="V43" s="25"/>
      <c r="W43" s="25"/>
      <c r="X43" s="25"/>
      <c r="Y43" s="43"/>
      <c r="Z43" s="47"/>
    </row>
    <row r="44" spans="1:26" s="1" customFormat="1" x14ac:dyDescent="0.15">
      <c r="A44" s="5">
        <v>178</v>
      </c>
      <c r="B44" s="5" t="s">
        <v>17</v>
      </c>
      <c r="C44" s="5" t="s">
        <v>29</v>
      </c>
      <c r="D44" s="5" t="s">
        <v>12</v>
      </c>
      <c r="E44" s="12">
        <v>42977</v>
      </c>
      <c r="F44" s="5">
        <v>24</v>
      </c>
      <c r="G44" s="5">
        <v>31.6</v>
      </c>
      <c r="H44" s="5">
        <v>17.515000000000001</v>
      </c>
      <c r="I44" s="11">
        <v>3.9049999999999998</v>
      </c>
      <c r="J44" s="13"/>
      <c r="K44" s="36">
        <f t="shared" si="0"/>
        <v>997.32661753089724</v>
      </c>
      <c r="L44" s="36">
        <f t="shared" si="1"/>
        <v>0.76074425760000008</v>
      </c>
      <c r="M44" s="36">
        <f t="shared" si="2"/>
        <v>-4.2225696E-3</v>
      </c>
      <c r="N44" s="36">
        <f t="shared" si="3"/>
        <v>1021.0985005999307</v>
      </c>
      <c r="O44" s="32">
        <f t="shared" si="4"/>
        <v>8.7741932396801179</v>
      </c>
      <c r="P44" s="32">
        <f t="shared" si="6"/>
        <v>23.518736693411853</v>
      </c>
      <c r="Q44" s="25">
        <f t="shared" si="5"/>
        <v>16.197499999999998</v>
      </c>
      <c r="R44" s="2"/>
      <c r="S44" s="27"/>
      <c r="T44" s="27"/>
      <c r="U44" s="27"/>
      <c r="V44" s="25"/>
      <c r="W44" s="25"/>
      <c r="X44" s="25"/>
      <c r="Y44" s="43"/>
      <c r="Z44" s="47"/>
    </row>
    <row r="45" spans="1:26" s="1" customFormat="1" x14ac:dyDescent="0.15">
      <c r="A45" s="5">
        <v>184</v>
      </c>
      <c r="B45" s="5" t="s">
        <v>17</v>
      </c>
      <c r="C45" s="5" t="s">
        <v>29</v>
      </c>
      <c r="D45" s="5" t="s">
        <v>12</v>
      </c>
      <c r="E45" s="12">
        <v>42977</v>
      </c>
      <c r="F45" s="5">
        <v>24</v>
      </c>
      <c r="G45" s="5">
        <v>31.5</v>
      </c>
      <c r="H45" s="5">
        <v>17.52</v>
      </c>
      <c r="I45" s="11">
        <v>2.423</v>
      </c>
      <c r="J45" s="13"/>
      <c r="K45" s="36">
        <f t="shared" si="0"/>
        <v>997.32661753089724</v>
      </c>
      <c r="L45" s="36">
        <f t="shared" si="1"/>
        <v>0.76074425760000008</v>
      </c>
      <c r="M45" s="36">
        <f t="shared" si="2"/>
        <v>-4.2225696E-3</v>
      </c>
      <c r="N45" s="36">
        <f t="shared" si="3"/>
        <v>1021.0229352475681</v>
      </c>
      <c r="O45" s="32">
        <f t="shared" si="4"/>
        <v>5.4437666106653468</v>
      </c>
      <c r="P45" s="32">
        <f t="shared" si="6"/>
        <v>23.524853826232462</v>
      </c>
      <c r="Q45" s="25">
        <f t="shared" si="5"/>
        <v>8.0464999999999982</v>
      </c>
      <c r="R45" s="2"/>
      <c r="S45" s="27"/>
      <c r="T45" s="27"/>
      <c r="U45" s="27"/>
      <c r="V45" s="25"/>
      <c r="W45" s="25"/>
      <c r="X45" s="25"/>
      <c r="Y45" s="43"/>
      <c r="Z45" s="47"/>
    </row>
    <row r="46" spans="1:26" s="1" customFormat="1" x14ac:dyDescent="0.15">
      <c r="A46" s="5">
        <v>276</v>
      </c>
      <c r="B46" s="5" t="s">
        <v>17</v>
      </c>
      <c r="C46" s="5" t="s">
        <v>29</v>
      </c>
      <c r="D46" s="5" t="s">
        <v>12</v>
      </c>
      <c r="E46" s="12">
        <v>42977</v>
      </c>
      <c r="F46" s="5">
        <v>23.7</v>
      </c>
      <c r="G46" s="5">
        <v>31</v>
      </c>
      <c r="H46" s="5">
        <v>17.527000000000001</v>
      </c>
      <c r="I46" s="11">
        <v>3.5089999999999999</v>
      </c>
      <c r="J46" s="13"/>
      <c r="K46" s="36">
        <f t="shared" si="0"/>
        <v>997.40018425598942</v>
      </c>
      <c r="L46" s="36">
        <f t="shared" si="1"/>
        <v>0.76121220240660681</v>
      </c>
      <c r="M46" s="36">
        <f t="shared" si="2"/>
        <v>-4.2295732740000001E-3</v>
      </c>
      <c r="N46" s="36">
        <f t="shared" si="3"/>
        <v>1020.7320327829005</v>
      </c>
      <c r="O46" s="32">
        <f t="shared" si="4"/>
        <v>7.8808891087634372</v>
      </c>
      <c r="P46" s="32">
        <f t="shared" si="6"/>
        <v>23.53195508811082</v>
      </c>
      <c r="Q46" s="25">
        <f t="shared" si="5"/>
        <v>14.019499999999997</v>
      </c>
      <c r="R46" s="2"/>
      <c r="S46" s="27"/>
      <c r="T46" s="27"/>
      <c r="U46" s="27"/>
      <c r="V46" s="25"/>
      <c r="W46" s="25"/>
      <c r="X46" s="25"/>
      <c r="Y46" s="43"/>
      <c r="Z46" s="47"/>
    </row>
    <row r="47" spans="1:26" s="1" customFormat="1" x14ac:dyDescent="0.15">
      <c r="A47" s="5">
        <v>283</v>
      </c>
      <c r="B47" s="5" t="s">
        <v>17</v>
      </c>
      <c r="C47" s="5" t="s">
        <v>29</v>
      </c>
      <c r="D47" s="5" t="s">
        <v>12</v>
      </c>
      <c r="E47" s="12">
        <v>42977</v>
      </c>
      <c r="F47" s="5">
        <v>23.7</v>
      </c>
      <c r="G47" s="5">
        <v>31</v>
      </c>
      <c r="H47" s="5">
        <v>17.527000000000001</v>
      </c>
      <c r="I47" s="11">
        <v>3.6040000000000001</v>
      </c>
      <c r="J47" s="13"/>
      <c r="K47" s="36">
        <f t="shared" si="0"/>
        <v>997.40018425598942</v>
      </c>
      <c r="L47" s="36">
        <f t="shared" si="1"/>
        <v>0.76121220240660681</v>
      </c>
      <c r="M47" s="36">
        <f t="shared" si="2"/>
        <v>-4.2295732740000001E-3</v>
      </c>
      <c r="N47" s="36">
        <f t="shared" si="3"/>
        <v>1020.7320327829005</v>
      </c>
      <c r="O47" s="32">
        <f t="shared" si="4"/>
        <v>8.0942503129049381</v>
      </c>
      <c r="P47" s="32">
        <f t="shared" si="6"/>
        <v>23.53195508811082</v>
      </c>
      <c r="Q47" s="25">
        <f t="shared" si="5"/>
        <v>14.541999999999998</v>
      </c>
      <c r="R47" s="2"/>
      <c r="S47" s="27"/>
      <c r="T47" s="27"/>
      <c r="U47" s="27"/>
      <c r="V47" s="25"/>
      <c r="W47" s="25"/>
      <c r="X47" s="25"/>
      <c r="Y47" s="43"/>
      <c r="Z47" s="47"/>
    </row>
    <row r="48" spans="1:26" s="1" customFormat="1" x14ac:dyDescent="0.15">
      <c r="A48" s="5">
        <v>289</v>
      </c>
      <c r="B48" s="5" t="s">
        <v>17</v>
      </c>
      <c r="C48" s="5" t="s">
        <v>29</v>
      </c>
      <c r="D48" s="5" t="s">
        <v>12</v>
      </c>
      <c r="E48" s="12">
        <v>42977</v>
      </c>
      <c r="F48" s="5">
        <v>23.7</v>
      </c>
      <c r="G48" s="5">
        <v>31</v>
      </c>
      <c r="H48" s="5">
        <v>17.527000000000001</v>
      </c>
      <c r="I48" s="11">
        <v>3.5579999999999998</v>
      </c>
      <c r="J48" s="13"/>
      <c r="K48" s="36">
        <f t="shared" si="0"/>
        <v>997.40018425598942</v>
      </c>
      <c r="L48" s="36">
        <f t="shared" si="1"/>
        <v>0.76121220240660681</v>
      </c>
      <c r="M48" s="36">
        <f t="shared" si="2"/>
        <v>-4.2295732740000001E-3</v>
      </c>
      <c r="N48" s="36">
        <f t="shared" si="3"/>
        <v>1020.7320327829005</v>
      </c>
      <c r="O48" s="32">
        <f t="shared" si="4"/>
        <v>7.9909385719522117</v>
      </c>
      <c r="P48" s="32">
        <f t="shared" si="6"/>
        <v>23.53195508811082</v>
      </c>
      <c r="Q48" s="25">
        <f t="shared" si="5"/>
        <v>14.288999999999998</v>
      </c>
      <c r="R48" s="2"/>
      <c r="S48" s="27"/>
      <c r="T48" s="27"/>
      <c r="U48" s="27"/>
      <c r="V48" s="25"/>
      <c r="W48" s="25"/>
      <c r="X48" s="25"/>
      <c r="Y48" s="43"/>
      <c r="Z48" s="47"/>
    </row>
    <row r="49" spans="1:26" s="1" customFormat="1" x14ac:dyDescent="0.15">
      <c r="A49" s="5">
        <v>118</v>
      </c>
      <c r="B49" s="5" t="s">
        <v>18</v>
      </c>
      <c r="C49" s="5" t="s">
        <v>29</v>
      </c>
      <c r="D49" s="5" t="s">
        <v>12</v>
      </c>
      <c r="E49" s="12">
        <v>42977</v>
      </c>
      <c r="F49" s="5">
        <v>24.2</v>
      </c>
      <c r="G49" s="5">
        <v>31.5</v>
      </c>
      <c r="H49" s="5">
        <v>17.501000000000001</v>
      </c>
      <c r="I49" s="11">
        <v>3.7879999999999998</v>
      </c>
      <c r="J49" s="13"/>
      <c r="K49" s="36">
        <f t="shared" si="0"/>
        <v>997.27708768547382</v>
      </c>
      <c r="L49" s="36">
        <f t="shared" si="1"/>
        <v>0.760435858711068</v>
      </c>
      <c r="M49" s="36">
        <f t="shared" si="2"/>
        <v>-4.2180659439999997E-3</v>
      </c>
      <c r="N49" s="36">
        <f t="shared" si="3"/>
        <v>1020.9644870534015</v>
      </c>
      <c r="O49" s="32">
        <f t="shared" si="4"/>
        <v>8.5099118290056879</v>
      </c>
      <c r="P49" s="32">
        <f t="shared" si="6"/>
        <v>23.498880659787179</v>
      </c>
      <c r="Q49" s="25">
        <f t="shared" si="5"/>
        <v>15.553999999999998</v>
      </c>
      <c r="R49" s="2"/>
      <c r="S49" s="27"/>
      <c r="T49" s="27"/>
      <c r="U49" s="27"/>
      <c r="V49" s="25"/>
      <c r="W49" s="25"/>
      <c r="X49" s="25"/>
      <c r="Y49" s="43"/>
      <c r="Z49" s="47"/>
    </row>
    <row r="50" spans="1:26" s="1" customFormat="1" x14ac:dyDescent="0.15">
      <c r="A50" s="5">
        <v>124</v>
      </c>
      <c r="B50" s="5" t="s">
        <v>18</v>
      </c>
      <c r="C50" s="5" t="s">
        <v>29</v>
      </c>
      <c r="D50" s="5" t="s">
        <v>12</v>
      </c>
      <c r="E50" s="12">
        <v>42977</v>
      </c>
      <c r="F50" s="5">
        <v>24.2</v>
      </c>
      <c r="G50" s="5">
        <v>31.5</v>
      </c>
      <c r="H50" s="5">
        <v>17.501000000000001</v>
      </c>
      <c r="I50" s="11">
        <v>2.98</v>
      </c>
      <c r="J50" s="13"/>
      <c r="K50" s="36">
        <f t="shared" si="0"/>
        <v>997.27708768547382</v>
      </c>
      <c r="L50" s="36">
        <f t="shared" si="1"/>
        <v>0.760435858711068</v>
      </c>
      <c r="M50" s="36">
        <f t="shared" si="2"/>
        <v>-4.2180659439999997E-3</v>
      </c>
      <c r="N50" s="36">
        <f t="shared" si="3"/>
        <v>1020.9644870534015</v>
      </c>
      <c r="O50" s="32">
        <f t="shared" si="4"/>
        <v>6.6947036036000398</v>
      </c>
      <c r="P50" s="32">
        <f t="shared" si="6"/>
        <v>23.498880659787179</v>
      </c>
      <c r="Q50" s="25">
        <f t="shared" si="5"/>
        <v>11.11</v>
      </c>
      <c r="R50" s="2"/>
      <c r="S50" s="27"/>
      <c r="T50" s="27"/>
      <c r="U50" s="27"/>
      <c r="V50" s="25"/>
      <c r="W50" s="25"/>
      <c r="X50" s="25"/>
      <c r="Y50" s="43"/>
      <c r="Z50" s="47"/>
    </row>
    <row r="51" spans="1:26" s="1" customFormat="1" x14ac:dyDescent="0.15">
      <c r="A51" s="5">
        <v>216</v>
      </c>
      <c r="B51" s="5" t="s">
        <v>18</v>
      </c>
      <c r="C51" s="5" t="s">
        <v>29</v>
      </c>
      <c r="D51" s="5" t="s">
        <v>12</v>
      </c>
      <c r="E51" s="12">
        <v>42977</v>
      </c>
      <c r="F51" s="5">
        <v>24</v>
      </c>
      <c r="G51" s="5">
        <v>32</v>
      </c>
      <c r="H51" s="5">
        <v>17.521000000000001</v>
      </c>
      <c r="I51" s="11">
        <v>3.2370000000000001</v>
      </c>
      <c r="J51" s="13"/>
      <c r="K51" s="36">
        <f t="shared" si="0"/>
        <v>997.32661753089724</v>
      </c>
      <c r="L51" s="36">
        <f t="shared" si="1"/>
        <v>0.76074425760000008</v>
      </c>
      <c r="M51" s="36">
        <f t="shared" si="2"/>
        <v>-4.2225696E-3</v>
      </c>
      <c r="N51" s="36">
        <f t="shared" si="3"/>
        <v>1021.4008023889601</v>
      </c>
      <c r="O51" s="32">
        <f t="shared" si="4"/>
        <v>7.2759416542087196</v>
      </c>
      <c r="P51" s="32">
        <f t="shared" si="6"/>
        <v>23.529181118497004</v>
      </c>
      <c r="Q51" s="25">
        <f t="shared" si="5"/>
        <v>12.523499999999999</v>
      </c>
      <c r="R51" s="2"/>
      <c r="S51" s="27"/>
      <c r="T51" s="27"/>
      <c r="U51" s="27"/>
      <c r="V51" s="25"/>
      <c r="W51" s="25"/>
      <c r="X51" s="25"/>
      <c r="Y51" s="43"/>
      <c r="Z51" s="47"/>
    </row>
    <row r="52" spans="1:26" s="1" customFormat="1" x14ac:dyDescent="0.15">
      <c r="A52" s="5">
        <v>222</v>
      </c>
      <c r="B52" s="5" t="s">
        <v>18</v>
      </c>
      <c r="C52" s="5" t="s">
        <v>29</v>
      </c>
      <c r="D52" s="5" t="s">
        <v>12</v>
      </c>
      <c r="E52" s="12">
        <v>42977</v>
      </c>
      <c r="F52" s="5">
        <v>23.9</v>
      </c>
      <c r="G52" s="5">
        <v>31.9</v>
      </c>
      <c r="H52" s="5">
        <v>17.521999999999998</v>
      </c>
      <c r="I52" s="11">
        <v>1.758</v>
      </c>
      <c r="J52" s="13"/>
      <c r="K52" s="36">
        <f t="shared" si="0"/>
        <v>997.35123703333397</v>
      </c>
      <c r="L52" s="36">
        <f t="shared" si="1"/>
        <v>0.76089952447632669</v>
      </c>
      <c r="M52" s="36">
        <f t="shared" si="2"/>
        <v>-4.2248710660000004E-3</v>
      </c>
      <c r="N52" s="36">
        <f t="shared" si="3"/>
        <v>1021.3543787243402</v>
      </c>
      <c r="O52" s="32">
        <f t="shared" si="4"/>
        <v>3.9513067876176713</v>
      </c>
      <c r="P52" s="32">
        <f t="shared" si="6"/>
        <v>23.530157296786289</v>
      </c>
      <c r="Q52" s="25">
        <f t="shared" si="5"/>
        <v>4.3890000000000002</v>
      </c>
      <c r="R52" s="2"/>
      <c r="S52" s="27"/>
      <c r="T52" s="27"/>
      <c r="U52" s="27"/>
      <c r="V52" s="25"/>
      <c r="W52" s="25"/>
      <c r="X52" s="25"/>
      <c r="Y52" s="43"/>
      <c r="Z52" s="47"/>
    </row>
    <row r="53" spans="1:26" s="1" customFormat="1" x14ac:dyDescent="0.15">
      <c r="A53" s="5">
        <v>228</v>
      </c>
      <c r="B53" s="5" t="s">
        <v>18</v>
      </c>
      <c r="C53" s="5" t="s">
        <v>29</v>
      </c>
      <c r="D53" s="5" t="s">
        <v>12</v>
      </c>
      <c r="E53" s="12">
        <v>42977</v>
      </c>
      <c r="F53" s="5">
        <v>23.9</v>
      </c>
      <c r="G53" s="5">
        <v>31.9</v>
      </c>
      <c r="H53" s="5">
        <v>17.521999999999998</v>
      </c>
      <c r="I53" s="11">
        <v>2.411</v>
      </c>
      <c r="J53" s="13"/>
      <c r="K53" s="36">
        <f t="shared" si="0"/>
        <v>997.35123703333397</v>
      </c>
      <c r="L53" s="36">
        <f t="shared" si="1"/>
        <v>0.76089952447632669</v>
      </c>
      <c r="M53" s="36">
        <f t="shared" si="2"/>
        <v>-4.2248710660000004E-3</v>
      </c>
      <c r="N53" s="36">
        <f t="shared" si="3"/>
        <v>1021.3543787243402</v>
      </c>
      <c r="O53" s="32">
        <f t="shared" si="4"/>
        <v>5.4189992405837346</v>
      </c>
      <c r="P53" s="32">
        <f t="shared" si="6"/>
        <v>23.530157296786289</v>
      </c>
      <c r="Q53" s="25">
        <f t="shared" si="5"/>
        <v>7.9805000000000001</v>
      </c>
      <c r="R53" s="2"/>
      <c r="S53" s="27"/>
      <c r="T53" s="27"/>
      <c r="U53" s="27"/>
      <c r="V53" s="25"/>
      <c r="W53" s="25"/>
      <c r="X53" s="25"/>
      <c r="Y53" s="43"/>
      <c r="Z53" s="47"/>
    </row>
    <row r="54" spans="1:26" s="1" customFormat="1" x14ac:dyDescent="0.15">
      <c r="A54" s="5">
        <v>151</v>
      </c>
      <c r="B54" s="5" t="s">
        <v>19</v>
      </c>
      <c r="C54" s="5" t="s">
        <v>29</v>
      </c>
      <c r="D54" s="5" t="s">
        <v>12</v>
      </c>
      <c r="E54" s="12">
        <v>42977</v>
      </c>
      <c r="F54" s="5">
        <v>24.2</v>
      </c>
      <c r="G54" s="5">
        <v>31.7</v>
      </c>
      <c r="H54" s="5">
        <v>17.515000000000001</v>
      </c>
      <c r="I54" s="11">
        <v>1.331</v>
      </c>
      <c r="J54" s="13"/>
      <c r="K54" s="36">
        <f t="shared" si="0"/>
        <v>997.27708768547382</v>
      </c>
      <c r="L54" s="36">
        <f t="shared" si="1"/>
        <v>0.760435858711068</v>
      </c>
      <c r="M54" s="36">
        <f t="shared" si="2"/>
        <v>-4.2180659439999997E-3</v>
      </c>
      <c r="N54" s="36">
        <f t="shared" si="3"/>
        <v>1021.1155677024707</v>
      </c>
      <c r="O54" s="32">
        <f t="shared" si="4"/>
        <v>2.9907028432922731</v>
      </c>
      <c r="P54" s="32">
        <f t="shared" si="6"/>
        <v>23.518871440730823</v>
      </c>
      <c r="Q54" s="25">
        <f t="shared" si="5"/>
        <v>2.0404999999999998</v>
      </c>
      <c r="R54" s="2"/>
      <c r="S54" s="27"/>
      <c r="T54" s="27"/>
      <c r="U54" s="27"/>
      <c r="V54" s="25"/>
      <c r="W54" s="25"/>
      <c r="X54" s="25"/>
      <c r="Y54" s="43"/>
      <c r="Z54" s="47"/>
    </row>
    <row r="55" spans="1:26" s="1" customFormat="1" x14ac:dyDescent="0.15">
      <c r="A55" s="5">
        <v>159</v>
      </c>
      <c r="B55" s="5" t="s">
        <v>19</v>
      </c>
      <c r="C55" s="5" t="s">
        <v>29</v>
      </c>
      <c r="D55" s="5" t="s">
        <v>12</v>
      </c>
      <c r="E55" s="12">
        <v>42977</v>
      </c>
      <c r="F55" s="5">
        <v>24.2</v>
      </c>
      <c r="G55" s="5">
        <v>31.7</v>
      </c>
      <c r="H55" s="5">
        <v>17.515000000000001</v>
      </c>
      <c r="I55" s="11">
        <v>3.0739999999999998</v>
      </c>
      <c r="J55" s="13"/>
      <c r="K55" s="36">
        <f t="shared" si="0"/>
        <v>997.27708768547382</v>
      </c>
      <c r="L55" s="36">
        <f t="shared" si="1"/>
        <v>0.760435858711068</v>
      </c>
      <c r="M55" s="36">
        <f t="shared" si="2"/>
        <v>-4.2180659439999997E-3</v>
      </c>
      <c r="N55" s="36">
        <f t="shared" si="3"/>
        <v>1021.1155677024707</v>
      </c>
      <c r="O55" s="32">
        <f t="shared" si="4"/>
        <v>6.9071529228252802</v>
      </c>
      <c r="P55" s="32">
        <f t="shared" si="6"/>
        <v>23.518871440730823</v>
      </c>
      <c r="Q55" s="25">
        <f t="shared" si="5"/>
        <v>11.626999999999999</v>
      </c>
      <c r="R55" s="2"/>
      <c r="S55" s="27"/>
      <c r="T55" s="27"/>
      <c r="U55" s="27"/>
      <c r="V55" s="25"/>
      <c r="W55" s="25"/>
      <c r="X55" s="25"/>
      <c r="Y55" s="43"/>
      <c r="Z55" s="47"/>
    </row>
    <row r="56" spans="1:26" s="1" customFormat="1" x14ac:dyDescent="0.15">
      <c r="A56" s="5">
        <v>250</v>
      </c>
      <c r="B56" s="5" t="s">
        <v>19</v>
      </c>
      <c r="C56" s="5" t="s">
        <v>29</v>
      </c>
      <c r="D56" s="5" t="s">
        <v>12</v>
      </c>
      <c r="E56" s="12">
        <v>42977</v>
      </c>
      <c r="F56" s="5">
        <v>23.9</v>
      </c>
      <c r="G56" s="5">
        <v>31.8</v>
      </c>
      <c r="H56" s="5">
        <v>17.515999999999998</v>
      </c>
      <c r="I56" s="11">
        <v>2.92</v>
      </c>
      <c r="J56" s="13"/>
      <c r="K56" s="36">
        <f t="shared" si="0"/>
        <v>997.35123703333397</v>
      </c>
      <c r="L56" s="36">
        <f t="shared" si="1"/>
        <v>0.76089952447632669</v>
      </c>
      <c r="M56" s="36">
        <f t="shared" si="2"/>
        <v>-4.2248710660000004E-3</v>
      </c>
      <c r="N56" s="36">
        <f t="shared" ref="N56:N110" si="7" xml:space="preserve"> K56 + (L56*G56) + M56*G56^(3/2) + 0.00048314*G56^2</f>
        <v>1021.2787876796716</v>
      </c>
      <c r="O56" s="32">
        <f t="shared" ref="O56:O110" si="8">I56*(1/     (1-   (0.001*N56/1.84)))</f>
        <v>6.562429211737423</v>
      </c>
      <c r="P56" s="32">
        <f t="shared" si="6"/>
        <v>23.521503022910416</v>
      </c>
      <c r="Q56" s="25">
        <f t="shared" si="5"/>
        <v>10.779999999999998</v>
      </c>
      <c r="R56" s="2"/>
      <c r="S56" s="27"/>
      <c r="T56" s="27"/>
      <c r="U56" s="27"/>
      <c r="V56" s="25"/>
      <c r="W56" s="25"/>
      <c r="X56" s="25"/>
      <c r="Y56" s="43"/>
      <c r="Z56" s="47"/>
    </row>
    <row r="57" spans="1:26" s="1" customFormat="1" x14ac:dyDescent="0.15">
      <c r="A57" s="5">
        <v>165</v>
      </c>
      <c r="B57" s="5" t="s">
        <v>20</v>
      </c>
      <c r="C57" s="5" t="s">
        <v>29</v>
      </c>
      <c r="D57" s="5" t="s">
        <v>12</v>
      </c>
      <c r="E57" s="12">
        <v>42977</v>
      </c>
      <c r="F57" s="5">
        <v>24</v>
      </c>
      <c r="G57" s="5">
        <v>31.9</v>
      </c>
      <c r="H57" s="5">
        <v>17.516999999999999</v>
      </c>
      <c r="I57" s="11">
        <v>4.3819999999999997</v>
      </c>
      <c r="J57" s="13"/>
      <c r="K57" s="36">
        <f t="shared" ref="K57:K111" si="9">1000*(1-(F57+288.9414)/(508929.2*(F57+68.12963))*(F57-3.9863)^2)</f>
        <v>997.32661753089724</v>
      </c>
      <c r="L57" s="36">
        <f t="shared" ref="L57:L111" si="10" xml:space="preserve"> 0.824493 - 0.0040899*F57 + 0.000076438*F57^2 -0.00000082467*F57^3 + 0.0000000053675*F57^4</f>
        <v>0.76074425760000008</v>
      </c>
      <c r="M57" s="36">
        <f t="shared" ref="M57:M111" si="11" xml:space="preserve"> -0.005724 + 0.00010227*F57 - 0.0000016546*F57^2</f>
        <v>-4.2225696E-3</v>
      </c>
      <c r="N57" s="36">
        <f t="shared" si="7"/>
        <v>1021.3252208670636</v>
      </c>
      <c r="O57" s="32">
        <f t="shared" si="8"/>
        <v>9.8486971939448846</v>
      </c>
      <c r="P57" s="32">
        <f t="shared" si="6"/>
        <v>23.523212567837337</v>
      </c>
      <c r="Q57" s="25">
        <f t="shared" ref="Q57:Q111" si="12">-5.28+5.5*I57</f>
        <v>18.820999999999998</v>
      </c>
      <c r="R57" s="2"/>
      <c r="S57" s="27"/>
      <c r="T57" s="27"/>
      <c r="U57" s="27"/>
      <c r="V57" s="25"/>
      <c r="W57" s="25"/>
      <c r="X57" s="25"/>
      <c r="Y57" s="43"/>
      <c r="Z57" s="47"/>
    </row>
    <row r="58" spans="1:26" s="1" customFormat="1" x14ac:dyDescent="0.15">
      <c r="A58" s="5">
        <v>171</v>
      </c>
      <c r="B58" s="5" t="s">
        <v>20</v>
      </c>
      <c r="C58" s="5" t="s">
        <v>29</v>
      </c>
      <c r="D58" s="5" t="s">
        <v>12</v>
      </c>
      <c r="E58" s="12">
        <v>42977</v>
      </c>
      <c r="F58" s="5">
        <v>24</v>
      </c>
      <c r="G58" s="5">
        <v>31.6</v>
      </c>
      <c r="H58" s="5">
        <v>17.515000000000001</v>
      </c>
      <c r="I58" s="11">
        <v>1.55</v>
      </c>
      <c r="J58" s="13"/>
      <c r="K58" s="36">
        <f t="shared" si="9"/>
        <v>997.32661753089724</v>
      </c>
      <c r="L58" s="36">
        <f t="shared" si="10"/>
        <v>0.76074425760000008</v>
      </c>
      <c r="M58" s="36">
        <f t="shared" si="11"/>
        <v>-4.2225696E-3</v>
      </c>
      <c r="N58" s="36">
        <f t="shared" si="7"/>
        <v>1021.0985005999307</v>
      </c>
      <c r="O58" s="32">
        <f t="shared" si="8"/>
        <v>3.4827143460958219</v>
      </c>
      <c r="P58" s="32">
        <f t="shared" si="6"/>
        <v>23.518736693411853</v>
      </c>
      <c r="Q58" s="25">
        <f t="shared" si="12"/>
        <v>3.2450000000000001</v>
      </c>
      <c r="R58" s="2"/>
      <c r="S58" s="27"/>
      <c r="T58" s="27"/>
      <c r="U58" s="27"/>
      <c r="V58" s="25"/>
      <c r="W58" s="25"/>
      <c r="X58" s="25"/>
      <c r="Y58" s="43"/>
      <c r="Z58" s="47"/>
    </row>
    <row r="59" spans="1:26" s="1" customFormat="1" x14ac:dyDescent="0.15">
      <c r="A59" s="5">
        <v>263</v>
      </c>
      <c r="B59" s="5" t="s">
        <v>20</v>
      </c>
      <c r="C59" s="5" t="s">
        <v>29</v>
      </c>
      <c r="D59" s="5" t="s">
        <v>12</v>
      </c>
      <c r="E59" s="12">
        <v>42977</v>
      </c>
      <c r="F59" s="5">
        <v>23.7</v>
      </c>
      <c r="G59" s="5">
        <v>31.7</v>
      </c>
      <c r="H59" s="5">
        <v>17.521999999999998</v>
      </c>
      <c r="I59" s="11">
        <v>0.83699999999999997</v>
      </c>
      <c r="J59" s="13"/>
      <c r="K59" s="36">
        <f t="shared" si="9"/>
        <v>997.40018425598942</v>
      </c>
      <c r="L59" s="36">
        <f t="shared" si="10"/>
        <v>0.76121220240660681</v>
      </c>
      <c r="M59" s="36">
        <f t="shared" si="11"/>
        <v>-4.2295732740000001E-3</v>
      </c>
      <c r="N59" s="36">
        <f t="shared" si="7"/>
        <v>1021.2612205430163</v>
      </c>
      <c r="O59" s="32">
        <f t="shared" si="8"/>
        <v>1.8810395191265215</v>
      </c>
      <c r="P59" s="32">
        <f t="shared" si="6"/>
        <v>23.529421405920278</v>
      </c>
      <c r="Q59" s="25">
        <f t="shared" si="12"/>
        <v>-0.67650000000000077</v>
      </c>
      <c r="R59" s="2"/>
      <c r="S59" s="27"/>
      <c r="T59" s="27"/>
      <c r="U59" s="27"/>
      <c r="V59" s="25"/>
      <c r="W59" s="25"/>
      <c r="X59" s="25"/>
      <c r="Y59" s="43"/>
      <c r="Z59" s="47"/>
    </row>
    <row r="60" spans="1:26" s="1" customFormat="1" x14ac:dyDescent="0.15">
      <c r="A60" s="5">
        <v>269</v>
      </c>
      <c r="B60" s="5" t="s">
        <v>20</v>
      </c>
      <c r="C60" s="5" t="s">
        <v>29</v>
      </c>
      <c r="D60" s="5" t="s">
        <v>12</v>
      </c>
      <c r="E60" s="12">
        <v>42977</v>
      </c>
      <c r="F60" s="5">
        <v>23.7</v>
      </c>
      <c r="G60" s="5">
        <v>31.7</v>
      </c>
      <c r="H60" s="5">
        <v>17.521999999999998</v>
      </c>
      <c r="I60" s="11">
        <v>4.1829999999999998</v>
      </c>
      <c r="J60" s="13"/>
      <c r="K60" s="36">
        <f t="shared" si="9"/>
        <v>997.40018425598942</v>
      </c>
      <c r="L60" s="36">
        <f t="shared" si="10"/>
        <v>0.76121220240660681</v>
      </c>
      <c r="M60" s="36">
        <f t="shared" si="11"/>
        <v>-4.2295732740000001E-3</v>
      </c>
      <c r="N60" s="36">
        <f t="shared" si="7"/>
        <v>1021.2612205430163</v>
      </c>
      <c r="O60" s="32">
        <f t="shared" si="8"/>
        <v>9.4007028775462835</v>
      </c>
      <c r="P60" s="32">
        <f t="shared" si="6"/>
        <v>23.529421405920278</v>
      </c>
      <c r="Q60" s="25">
        <f t="shared" si="12"/>
        <v>17.726499999999998</v>
      </c>
      <c r="R60" s="2"/>
      <c r="S60" s="27"/>
      <c r="T60" s="27"/>
      <c r="U60" s="27"/>
      <c r="V60" s="25"/>
      <c r="W60" s="25"/>
      <c r="X60" s="25"/>
      <c r="Y60" s="43"/>
      <c r="Z60" s="47"/>
    </row>
    <row r="61" spans="1:26" s="1" customFormat="1" x14ac:dyDescent="0.15">
      <c r="A61" s="5">
        <v>101</v>
      </c>
      <c r="B61" s="5" t="s">
        <v>22</v>
      </c>
      <c r="C61" s="5" t="s">
        <v>29</v>
      </c>
      <c r="D61" s="5" t="s">
        <v>12</v>
      </c>
      <c r="E61" s="12">
        <v>42977</v>
      </c>
      <c r="F61" s="5">
        <v>24.3</v>
      </c>
      <c r="G61" s="5">
        <v>31.7</v>
      </c>
      <c r="H61" s="5">
        <v>17.515000000000001</v>
      </c>
      <c r="I61" s="11">
        <v>2.79</v>
      </c>
      <c r="J61" s="13"/>
      <c r="K61" s="36">
        <f t="shared" si="9"/>
        <v>997.25217771670884</v>
      </c>
      <c r="L61" s="36">
        <f t="shared" si="10"/>
        <v>0.76028272301154676</v>
      </c>
      <c r="M61" s="36">
        <f t="shared" si="11"/>
        <v>-4.2158637539999998E-3</v>
      </c>
      <c r="N61" s="36">
        <f t="shared" si="7"/>
        <v>1021.0861963783011</v>
      </c>
      <c r="O61" s="32">
        <f t="shared" si="8"/>
        <v>6.2687916326435387</v>
      </c>
      <c r="P61" s="32">
        <f t="shared" si="6"/>
        <v>23.518639550705551</v>
      </c>
      <c r="Q61" s="25">
        <f t="shared" si="12"/>
        <v>10.065000000000001</v>
      </c>
      <c r="R61" s="2"/>
      <c r="S61" s="27"/>
      <c r="T61" s="27"/>
      <c r="U61" s="27"/>
      <c r="V61" s="25"/>
      <c r="W61" s="25"/>
      <c r="X61" s="25"/>
      <c r="Y61" s="43"/>
      <c r="Z61" s="47"/>
    </row>
    <row r="62" spans="1:26" s="1" customFormat="1" x14ac:dyDescent="0.15">
      <c r="A62" s="5">
        <v>107</v>
      </c>
      <c r="B62" s="5" t="s">
        <v>22</v>
      </c>
      <c r="C62" s="5" t="s">
        <v>29</v>
      </c>
      <c r="D62" s="5" t="s">
        <v>12</v>
      </c>
      <c r="E62" s="12">
        <v>42977</v>
      </c>
      <c r="F62" s="5">
        <v>24.3</v>
      </c>
      <c r="G62" s="5">
        <v>31.7</v>
      </c>
      <c r="H62" s="5">
        <v>17.515000000000001</v>
      </c>
      <c r="I62" s="11">
        <v>2.605</v>
      </c>
      <c r="J62" s="13"/>
      <c r="K62" s="36">
        <f t="shared" si="9"/>
        <v>997.25217771670884</v>
      </c>
      <c r="L62" s="36">
        <f t="shared" si="10"/>
        <v>0.76028272301154676</v>
      </c>
      <c r="M62" s="36">
        <f t="shared" si="11"/>
        <v>-4.2158637539999998E-3</v>
      </c>
      <c r="N62" s="36">
        <f t="shared" si="7"/>
        <v>1021.0861963783011</v>
      </c>
      <c r="O62" s="32">
        <f t="shared" si="8"/>
        <v>5.8531190691886801</v>
      </c>
      <c r="P62" s="32">
        <f t="shared" si="6"/>
        <v>23.518639550705551</v>
      </c>
      <c r="Q62" s="25">
        <f t="shared" si="12"/>
        <v>9.0474999999999994</v>
      </c>
      <c r="R62" s="2"/>
      <c r="S62" s="27"/>
      <c r="T62" s="27"/>
      <c r="U62" s="27"/>
      <c r="V62" s="25"/>
      <c r="W62" s="25"/>
      <c r="X62" s="25"/>
      <c r="Y62" s="43"/>
      <c r="Z62" s="47"/>
    </row>
    <row r="63" spans="1:26" s="1" customFormat="1" x14ac:dyDescent="0.15">
      <c r="A63" s="5">
        <v>300</v>
      </c>
      <c r="B63" s="5" t="s">
        <v>22</v>
      </c>
      <c r="C63" s="5" t="s">
        <v>29</v>
      </c>
      <c r="D63" s="5" t="s">
        <v>12</v>
      </c>
      <c r="E63" s="12">
        <v>42977</v>
      </c>
      <c r="F63" s="5">
        <v>23.7</v>
      </c>
      <c r="G63" s="5">
        <v>31</v>
      </c>
      <c r="H63" s="5">
        <v>17.527000000000001</v>
      </c>
      <c r="I63" s="11">
        <v>0.872</v>
      </c>
      <c r="J63" s="13"/>
      <c r="K63" s="36">
        <f t="shared" si="9"/>
        <v>997.40018425598942</v>
      </c>
      <c r="L63" s="36">
        <f t="shared" si="10"/>
        <v>0.76121220240660681</v>
      </c>
      <c r="M63" s="36">
        <f t="shared" si="11"/>
        <v>-4.2295732740000001E-3</v>
      </c>
      <c r="N63" s="36">
        <f t="shared" si="7"/>
        <v>1020.7320327829005</v>
      </c>
      <c r="O63" s="32">
        <f t="shared" si="8"/>
        <v>1.9584312632777765</v>
      </c>
      <c r="P63" s="32">
        <f t="shared" si="6"/>
        <v>23.53195508811082</v>
      </c>
      <c r="Q63" s="25">
        <f t="shared" si="12"/>
        <v>-0.48399999999999999</v>
      </c>
      <c r="R63" s="2"/>
      <c r="S63" s="27"/>
      <c r="T63" s="27"/>
      <c r="U63" s="27"/>
      <c r="V63" s="25"/>
      <c r="W63" s="25"/>
      <c r="X63" s="25"/>
      <c r="Y63" s="43"/>
      <c r="Z63" s="47"/>
    </row>
    <row r="64" spans="1:26" s="1" customFormat="1" x14ac:dyDescent="0.15">
      <c r="A64" s="5">
        <v>145</v>
      </c>
      <c r="B64" s="5" t="s">
        <v>23</v>
      </c>
      <c r="C64" s="5" t="s">
        <v>29</v>
      </c>
      <c r="D64" s="5" t="s">
        <v>12</v>
      </c>
      <c r="E64" s="12">
        <v>42977</v>
      </c>
      <c r="F64" s="5">
        <v>24.2</v>
      </c>
      <c r="G64" s="5">
        <v>31.7</v>
      </c>
      <c r="H64" s="5">
        <v>17.515000000000001</v>
      </c>
      <c r="I64" s="11">
        <v>2.6419999999999999</v>
      </c>
      <c r="J64" s="5" t="s">
        <v>15</v>
      </c>
      <c r="K64" s="36">
        <f t="shared" si="9"/>
        <v>997.27708768547382</v>
      </c>
      <c r="L64" s="36">
        <f t="shared" si="10"/>
        <v>0.760435858711068</v>
      </c>
      <c r="M64" s="36">
        <f t="shared" si="11"/>
        <v>-4.2180659439999997E-3</v>
      </c>
      <c r="N64" s="36">
        <f t="shared" si="7"/>
        <v>1021.1155677024707</v>
      </c>
      <c r="O64" s="32">
        <f t="shared" si="8"/>
        <v>5.936466500359268</v>
      </c>
      <c r="P64" s="32">
        <f t="shared" si="6"/>
        <v>23.518871440730823</v>
      </c>
      <c r="Q64" s="25">
        <f t="shared" si="12"/>
        <v>9.2509999999999977</v>
      </c>
      <c r="R64" s="2"/>
      <c r="S64" s="27"/>
      <c r="T64" s="27"/>
      <c r="U64" s="27"/>
      <c r="V64" s="25"/>
      <c r="W64" s="25"/>
      <c r="X64" s="25"/>
      <c r="Y64" s="43"/>
      <c r="Z64" s="47"/>
    </row>
    <row r="65" spans="1:26" s="1" customFormat="1" x14ac:dyDescent="0.15">
      <c r="A65" s="5">
        <v>179</v>
      </c>
      <c r="B65" s="5" t="s">
        <v>17</v>
      </c>
      <c r="C65" s="5" t="s">
        <v>11</v>
      </c>
      <c r="D65" s="5" t="s">
        <v>32</v>
      </c>
      <c r="E65" s="12">
        <v>42977</v>
      </c>
      <c r="F65" s="5">
        <v>24</v>
      </c>
      <c r="G65" s="5">
        <v>31.5</v>
      </c>
      <c r="H65" s="5">
        <v>17.52</v>
      </c>
      <c r="I65" s="11">
        <v>3.5750000000000002</v>
      </c>
      <c r="J65" s="13"/>
      <c r="K65" s="36">
        <f t="shared" si="9"/>
        <v>997.32661753089724</v>
      </c>
      <c r="L65" s="36">
        <f t="shared" si="10"/>
        <v>0.76074425760000008</v>
      </c>
      <c r="M65" s="36">
        <f t="shared" si="11"/>
        <v>-4.2225696E-3</v>
      </c>
      <c r="N65" s="36">
        <f t="shared" si="7"/>
        <v>1021.0229352475681</v>
      </c>
      <c r="O65" s="32">
        <f t="shared" si="8"/>
        <v>8.0319709587819297</v>
      </c>
      <c r="P65" s="32">
        <f t="shared" si="6"/>
        <v>23.524853826232462</v>
      </c>
      <c r="Q65" s="25">
        <f t="shared" si="12"/>
        <v>14.3825</v>
      </c>
      <c r="R65" s="2"/>
      <c r="S65" s="27"/>
      <c r="T65" s="27"/>
      <c r="U65" s="27"/>
      <c r="V65" s="25"/>
      <c r="W65" s="25"/>
      <c r="X65" s="25"/>
      <c r="Y65" s="43"/>
      <c r="Z65" s="47"/>
    </row>
    <row r="66" spans="1:26" s="1" customFormat="1" x14ac:dyDescent="0.15">
      <c r="A66" s="5">
        <v>186</v>
      </c>
      <c r="B66" s="5" t="s">
        <v>17</v>
      </c>
      <c r="C66" s="5" t="s">
        <v>11</v>
      </c>
      <c r="D66" s="5" t="s">
        <v>32</v>
      </c>
      <c r="E66" s="12">
        <v>42977</v>
      </c>
      <c r="F66" s="5">
        <v>24</v>
      </c>
      <c r="G66" s="5">
        <v>31.5</v>
      </c>
      <c r="H66" s="5">
        <v>17.52</v>
      </c>
      <c r="I66" s="11">
        <v>2.613</v>
      </c>
      <c r="J66" s="13"/>
      <c r="K66" s="36">
        <f t="shared" si="9"/>
        <v>997.32661753089724</v>
      </c>
      <c r="L66" s="36">
        <f t="shared" si="10"/>
        <v>0.76074425760000008</v>
      </c>
      <c r="M66" s="36">
        <f t="shared" si="11"/>
        <v>-4.2225696E-3</v>
      </c>
      <c r="N66" s="36">
        <f t="shared" si="7"/>
        <v>1021.0229352475681</v>
      </c>
      <c r="O66" s="32">
        <f t="shared" si="8"/>
        <v>5.8706405916915188</v>
      </c>
      <c r="P66" s="32">
        <f t="shared" si="6"/>
        <v>23.524853826232462</v>
      </c>
      <c r="Q66" s="25">
        <f t="shared" si="12"/>
        <v>9.0914999999999999</v>
      </c>
      <c r="R66" s="2"/>
      <c r="S66" s="27"/>
      <c r="T66" s="27"/>
      <c r="U66" s="27"/>
      <c r="V66" s="25"/>
      <c r="W66" s="25"/>
      <c r="X66" s="25"/>
      <c r="Y66" s="43"/>
      <c r="Z66" s="47"/>
    </row>
    <row r="67" spans="1:26" s="1" customFormat="1" x14ac:dyDescent="0.15">
      <c r="A67" s="5">
        <v>277</v>
      </c>
      <c r="B67" s="5" t="s">
        <v>17</v>
      </c>
      <c r="C67" s="5" t="s">
        <v>11</v>
      </c>
      <c r="D67" s="5" t="s">
        <v>32</v>
      </c>
      <c r="E67" s="12">
        <v>42977</v>
      </c>
      <c r="F67" s="5">
        <v>23.7</v>
      </c>
      <c r="G67" s="5">
        <v>31</v>
      </c>
      <c r="H67" s="5">
        <v>17.527000000000001</v>
      </c>
      <c r="I67" s="11">
        <v>3.3039999999999998</v>
      </c>
      <c r="J67" s="13"/>
      <c r="K67" s="36">
        <f t="shared" si="9"/>
        <v>997.40018425598942</v>
      </c>
      <c r="L67" s="36">
        <f t="shared" si="10"/>
        <v>0.76121220240660681</v>
      </c>
      <c r="M67" s="36">
        <f t="shared" si="11"/>
        <v>-4.2295732740000001E-3</v>
      </c>
      <c r="N67" s="36">
        <f t="shared" si="7"/>
        <v>1020.7320327829005</v>
      </c>
      <c r="O67" s="32">
        <f t="shared" si="8"/>
        <v>7.4204780893001985</v>
      </c>
      <c r="P67" s="32">
        <f t="shared" ref="P67:P130" si="13">H67*(1/     (1-   (0.001*N67/4)))</f>
        <v>23.53195508811082</v>
      </c>
      <c r="Q67" s="25">
        <f t="shared" si="12"/>
        <v>12.891999999999999</v>
      </c>
      <c r="R67" s="2"/>
      <c r="S67" s="27"/>
      <c r="T67" s="27"/>
      <c r="U67" s="27"/>
      <c r="V67" s="25"/>
      <c r="W67" s="25"/>
      <c r="X67" s="25"/>
      <c r="Y67" s="43"/>
      <c r="Z67" s="47"/>
    </row>
    <row r="68" spans="1:26" s="1" customFormat="1" x14ac:dyDescent="0.15">
      <c r="A68" s="5">
        <v>284</v>
      </c>
      <c r="B68" s="5" t="s">
        <v>17</v>
      </c>
      <c r="C68" s="5" t="s">
        <v>11</v>
      </c>
      <c r="D68" s="5" t="s">
        <v>32</v>
      </c>
      <c r="E68" s="12">
        <v>42977</v>
      </c>
      <c r="F68" s="5">
        <v>23.7</v>
      </c>
      <c r="G68" s="5">
        <v>31</v>
      </c>
      <c r="H68" s="5">
        <v>17.527000000000001</v>
      </c>
      <c r="I68" s="11">
        <v>3.31</v>
      </c>
      <c r="J68" s="13"/>
      <c r="K68" s="36">
        <f t="shared" si="9"/>
        <v>997.40018425598942</v>
      </c>
      <c r="L68" s="36">
        <f t="shared" si="10"/>
        <v>0.76121220240660681</v>
      </c>
      <c r="M68" s="36">
        <f t="shared" si="11"/>
        <v>-4.2295732740000001E-3</v>
      </c>
      <c r="N68" s="36">
        <f t="shared" si="7"/>
        <v>1020.7320327829005</v>
      </c>
      <c r="O68" s="32">
        <f t="shared" si="8"/>
        <v>7.4339535337722937</v>
      </c>
      <c r="P68" s="32">
        <f t="shared" si="13"/>
        <v>23.53195508811082</v>
      </c>
      <c r="Q68" s="25">
        <f t="shared" si="12"/>
        <v>12.925000000000001</v>
      </c>
      <c r="R68" s="2"/>
      <c r="S68" s="27"/>
      <c r="T68" s="27"/>
      <c r="U68" s="27"/>
      <c r="V68" s="25"/>
      <c r="W68" s="25"/>
      <c r="X68" s="25"/>
      <c r="Y68" s="43"/>
      <c r="Z68" s="47"/>
    </row>
    <row r="69" spans="1:26" s="1" customFormat="1" x14ac:dyDescent="0.15">
      <c r="A69" s="5">
        <v>290</v>
      </c>
      <c r="B69" s="5" t="s">
        <v>17</v>
      </c>
      <c r="C69" s="5" t="s">
        <v>11</v>
      </c>
      <c r="D69" s="5" t="s">
        <v>32</v>
      </c>
      <c r="E69" s="12">
        <v>42977</v>
      </c>
      <c r="F69" s="5">
        <v>23.7</v>
      </c>
      <c r="G69" s="5">
        <v>31</v>
      </c>
      <c r="H69" s="5">
        <v>17.527000000000001</v>
      </c>
      <c r="I69" s="11">
        <v>4.32</v>
      </c>
      <c r="J69" s="13"/>
      <c r="K69" s="36">
        <f t="shared" si="9"/>
        <v>997.40018425598942</v>
      </c>
      <c r="L69" s="36">
        <f t="shared" si="10"/>
        <v>0.76121220240660681</v>
      </c>
      <c r="M69" s="36">
        <f t="shared" si="11"/>
        <v>-4.2295732740000001E-3</v>
      </c>
      <c r="N69" s="36">
        <f t="shared" si="7"/>
        <v>1020.7320327829005</v>
      </c>
      <c r="O69" s="32">
        <f t="shared" si="8"/>
        <v>9.7023200199082513</v>
      </c>
      <c r="P69" s="32">
        <f t="shared" si="13"/>
        <v>23.53195508811082</v>
      </c>
      <c r="Q69" s="25">
        <f t="shared" si="12"/>
        <v>18.48</v>
      </c>
      <c r="R69" s="2"/>
      <c r="S69" s="27"/>
      <c r="T69" s="27"/>
      <c r="U69" s="27"/>
      <c r="V69" s="25"/>
      <c r="W69" s="25"/>
      <c r="X69" s="25"/>
      <c r="Y69" s="43"/>
      <c r="Z69" s="47"/>
    </row>
    <row r="70" spans="1:26" s="1" customFormat="1" x14ac:dyDescent="0.15">
      <c r="A70" s="5">
        <v>119</v>
      </c>
      <c r="B70" s="5" t="s">
        <v>18</v>
      </c>
      <c r="C70" s="5" t="s">
        <v>11</v>
      </c>
      <c r="D70" s="5" t="s">
        <v>32</v>
      </c>
      <c r="E70" s="12">
        <v>42977</v>
      </c>
      <c r="F70" s="5">
        <v>24.2</v>
      </c>
      <c r="G70" s="5">
        <v>31.5</v>
      </c>
      <c r="H70" s="5">
        <v>17.501000000000001</v>
      </c>
      <c r="I70" s="11">
        <v>3.016</v>
      </c>
      <c r="J70" s="13"/>
      <c r="K70" s="36">
        <f t="shared" si="9"/>
        <v>997.27708768547382</v>
      </c>
      <c r="L70" s="36">
        <f t="shared" si="10"/>
        <v>0.760435858711068</v>
      </c>
      <c r="M70" s="36">
        <f t="shared" si="11"/>
        <v>-4.2180659439999997E-3</v>
      </c>
      <c r="N70" s="36">
        <f t="shared" si="7"/>
        <v>1020.9644870534015</v>
      </c>
      <c r="O70" s="32">
        <f t="shared" si="8"/>
        <v>6.7755792176032621</v>
      </c>
      <c r="P70" s="32">
        <f t="shared" si="13"/>
        <v>23.498880659787179</v>
      </c>
      <c r="Q70" s="25">
        <f t="shared" si="12"/>
        <v>11.308</v>
      </c>
      <c r="R70" s="2"/>
      <c r="S70" s="27"/>
      <c r="T70" s="27"/>
      <c r="U70" s="27"/>
      <c r="V70" s="25"/>
      <c r="W70" s="25"/>
      <c r="X70" s="25"/>
      <c r="Y70" s="43"/>
      <c r="Z70" s="47"/>
    </row>
    <row r="71" spans="1:26" s="1" customFormat="1" x14ac:dyDescent="0.15">
      <c r="A71" s="5">
        <v>125</v>
      </c>
      <c r="B71" s="5" t="s">
        <v>18</v>
      </c>
      <c r="C71" s="5" t="s">
        <v>11</v>
      </c>
      <c r="D71" s="5" t="s">
        <v>32</v>
      </c>
      <c r="E71" s="12">
        <v>42977</v>
      </c>
      <c r="F71" s="5">
        <v>24.2</v>
      </c>
      <c r="G71" s="5">
        <v>31.5</v>
      </c>
      <c r="H71" s="5">
        <v>17.501000000000001</v>
      </c>
      <c r="I71" s="11">
        <v>2.6459999999999999</v>
      </c>
      <c r="J71" s="13"/>
      <c r="K71" s="36">
        <f t="shared" si="9"/>
        <v>997.27708768547382</v>
      </c>
      <c r="L71" s="36">
        <f t="shared" si="10"/>
        <v>0.760435858711068</v>
      </c>
      <c r="M71" s="36">
        <f t="shared" si="11"/>
        <v>-4.2180659439999997E-3</v>
      </c>
      <c r="N71" s="36">
        <f t="shared" si="7"/>
        <v>1020.9644870534015</v>
      </c>
      <c r="O71" s="32">
        <f t="shared" si="8"/>
        <v>5.9443576292368139</v>
      </c>
      <c r="P71" s="32">
        <f t="shared" si="13"/>
        <v>23.498880659787179</v>
      </c>
      <c r="Q71" s="25">
        <f t="shared" si="12"/>
        <v>9.2729999999999997</v>
      </c>
      <c r="R71" s="2"/>
      <c r="S71" s="27"/>
      <c r="T71" s="27"/>
      <c r="U71" s="27"/>
      <c r="V71" s="25"/>
      <c r="W71" s="25"/>
      <c r="X71" s="25"/>
      <c r="Y71" s="43"/>
      <c r="Z71" s="47"/>
    </row>
    <row r="72" spans="1:26" s="1" customFormat="1" x14ac:dyDescent="0.15">
      <c r="A72" s="5">
        <v>217</v>
      </c>
      <c r="B72" s="5" t="s">
        <v>18</v>
      </c>
      <c r="C72" s="5" t="s">
        <v>11</v>
      </c>
      <c r="D72" s="5" t="s">
        <v>32</v>
      </c>
      <c r="E72" s="12">
        <v>42977</v>
      </c>
      <c r="F72" s="5">
        <v>24</v>
      </c>
      <c r="G72" s="5">
        <v>32</v>
      </c>
      <c r="H72" s="5">
        <v>17.521000000000001</v>
      </c>
      <c r="I72" s="11">
        <v>3.9689999999999999</v>
      </c>
      <c r="J72" s="13"/>
      <c r="K72" s="36">
        <f t="shared" si="9"/>
        <v>997.32661753089724</v>
      </c>
      <c r="L72" s="36">
        <f t="shared" si="10"/>
        <v>0.76074425760000008</v>
      </c>
      <c r="M72" s="36">
        <f t="shared" si="11"/>
        <v>-4.2225696E-3</v>
      </c>
      <c r="N72" s="36">
        <f t="shared" si="7"/>
        <v>1021.4008023889601</v>
      </c>
      <c r="O72" s="32">
        <f t="shared" si="8"/>
        <v>8.9212889791641654</v>
      </c>
      <c r="P72" s="32">
        <f t="shared" si="13"/>
        <v>23.529181118497004</v>
      </c>
      <c r="Q72" s="25">
        <f t="shared" si="12"/>
        <v>16.549499999999998</v>
      </c>
      <c r="R72" s="2"/>
      <c r="S72" s="27"/>
      <c r="T72" s="27"/>
      <c r="U72" s="27"/>
      <c r="V72" s="25"/>
      <c r="W72" s="25"/>
      <c r="X72" s="25"/>
      <c r="Y72" s="43"/>
      <c r="Z72" s="47"/>
    </row>
    <row r="73" spans="1:26" s="1" customFormat="1" x14ac:dyDescent="0.15">
      <c r="A73" s="5">
        <v>223</v>
      </c>
      <c r="B73" s="5" t="s">
        <v>18</v>
      </c>
      <c r="C73" s="5" t="s">
        <v>11</v>
      </c>
      <c r="D73" s="5" t="s">
        <v>32</v>
      </c>
      <c r="E73" s="12">
        <v>42977</v>
      </c>
      <c r="F73" s="5">
        <v>23.9</v>
      </c>
      <c r="G73" s="5">
        <v>31.9</v>
      </c>
      <c r="H73" s="5">
        <v>17.521999999999998</v>
      </c>
      <c r="I73" s="11">
        <v>2.7879999999999998</v>
      </c>
      <c r="J73" s="13"/>
      <c r="K73" s="36">
        <f t="shared" si="9"/>
        <v>997.35123703333397</v>
      </c>
      <c r="L73" s="36">
        <f t="shared" si="10"/>
        <v>0.76089952447632669</v>
      </c>
      <c r="M73" s="36">
        <f t="shared" si="11"/>
        <v>-4.2248710660000004E-3</v>
      </c>
      <c r="N73" s="36">
        <f t="shared" si="7"/>
        <v>1021.3543787243402</v>
      </c>
      <c r="O73" s="32">
        <f t="shared" si="8"/>
        <v>6.2663500135825183</v>
      </c>
      <c r="P73" s="32">
        <f t="shared" si="13"/>
        <v>23.530157296786289</v>
      </c>
      <c r="Q73" s="25">
        <f t="shared" si="12"/>
        <v>10.053999999999998</v>
      </c>
      <c r="R73" s="2"/>
      <c r="S73" s="27"/>
      <c r="T73" s="27"/>
      <c r="U73" s="27"/>
      <c r="V73" s="25"/>
      <c r="W73" s="25"/>
      <c r="X73" s="25"/>
      <c r="Y73" s="43"/>
      <c r="Z73" s="47"/>
    </row>
    <row r="74" spans="1:26" s="1" customFormat="1" x14ac:dyDescent="0.15">
      <c r="A74" s="5">
        <v>152</v>
      </c>
      <c r="B74" s="5" t="s">
        <v>19</v>
      </c>
      <c r="C74" s="5" t="s">
        <v>11</v>
      </c>
      <c r="D74" s="5" t="s">
        <v>32</v>
      </c>
      <c r="E74" s="12">
        <v>42977</v>
      </c>
      <c r="F74" s="5">
        <v>24.2</v>
      </c>
      <c r="G74" s="5">
        <v>31.7</v>
      </c>
      <c r="H74" s="5">
        <v>17.515000000000001</v>
      </c>
      <c r="I74" s="11">
        <v>3.8410000000000002</v>
      </c>
      <c r="J74" s="13"/>
      <c r="K74" s="36">
        <f t="shared" si="9"/>
        <v>997.27708768547382</v>
      </c>
      <c r="L74" s="36">
        <f t="shared" si="10"/>
        <v>0.760435858711068</v>
      </c>
      <c r="M74" s="36">
        <f t="shared" si="11"/>
        <v>-4.2180659439999997E-3</v>
      </c>
      <c r="N74" s="36">
        <f t="shared" si="7"/>
        <v>1021.1155677024707</v>
      </c>
      <c r="O74" s="32">
        <f t="shared" si="8"/>
        <v>8.6305707145647048</v>
      </c>
      <c r="P74" s="32">
        <f t="shared" si="13"/>
        <v>23.518871440730823</v>
      </c>
      <c r="Q74" s="25">
        <f t="shared" si="12"/>
        <v>15.845500000000001</v>
      </c>
      <c r="R74" s="2"/>
      <c r="S74" s="27"/>
      <c r="T74" s="27"/>
      <c r="U74" s="27"/>
      <c r="V74" s="25"/>
      <c r="W74" s="25"/>
      <c r="X74" s="25"/>
      <c r="Y74" s="43"/>
      <c r="Z74" s="47"/>
    </row>
    <row r="75" spans="1:26" s="1" customFormat="1" x14ac:dyDescent="0.15">
      <c r="A75" s="5">
        <v>160</v>
      </c>
      <c r="B75" s="5" t="s">
        <v>19</v>
      </c>
      <c r="C75" s="5" t="s">
        <v>11</v>
      </c>
      <c r="D75" s="5" t="s">
        <v>32</v>
      </c>
      <c r="E75" s="12">
        <v>42977</v>
      </c>
      <c r="F75" s="5">
        <v>24.2</v>
      </c>
      <c r="G75" s="5">
        <v>31.7</v>
      </c>
      <c r="H75" s="5">
        <v>17.515000000000001</v>
      </c>
      <c r="I75" s="11">
        <v>3.0339999999999998</v>
      </c>
      <c r="J75" s="13"/>
      <c r="K75" s="36">
        <f t="shared" si="9"/>
        <v>997.27708768547382</v>
      </c>
      <c r="L75" s="36">
        <f t="shared" si="10"/>
        <v>0.760435858711068</v>
      </c>
      <c r="M75" s="36">
        <f t="shared" si="11"/>
        <v>-4.2180659439999997E-3</v>
      </c>
      <c r="N75" s="36">
        <f t="shared" si="7"/>
        <v>1021.1155677024707</v>
      </c>
      <c r="O75" s="32">
        <f t="shared" si="8"/>
        <v>6.817274550374723</v>
      </c>
      <c r="P75" s="32">
        <f t="shared" si="13"/>
        <v>23.518871440730823</v>
      </c>
      <c r="Q75" s="25">
        <f t="shared" si="12"/>
        <v>11.406999999999996</v>
      </c>
      <c r="R75" s="2"/>
      <c r="S75" s="27"/>
      <c r="T75" s="27"/>
      <c r="U75" s="27"/>
      <c r="V75" s="25"/>
      <c r="W75" s="25"/>
      <c r="X75" s="25"/>
      <c r="Y75" s="43"/>
      <c r="Z75" s="47"/>
    </row>
    <row r="76" spans="1:26" s="1" customFormat="1" x14ac:dyDescent="0.15">
      <c r="A76" s="5">
        <v>166</v>
      </c>
      <c r="B76" s="5" t="s">
        <v>20</v>
      </c>
      <c r="C76" s="5" t="s">
        <v>11</v>
      </c>
      <c r="D76" s="5" t="s">
        <v>32</v>
      </c>
      <c r="E76" s="12">
        <v>42977</v>
      </c>
      <c r="F76" s="5">
        <v>24</v>
      </c>
      <c r="G76" s="5">
        <v>31.9</v>
      </c>
      <c r="H76" s="5">
        <v>17.516999999999999</v>
      </c>
      <c r="I76" s="11">
        <v>3.2970000000000002</v>
      </c>
      <c r="J76" s="13"/>
      <c r="K76" s="36">
        <f t="shared" si="9"/>
        <v>997.32661753089724</v>
      </c>
      <c r="L76" s="36">
        <f t="shared" si="10"/>
        <v>0.76074425760000008</v>
      </c>
      <c r="M76" s="36">
        <f t="shared" si="11"/>
        <v>-4.2225696E-3</v>
      </c>
      <c r="N76" s="36">
        <f t="shared" si="7"/>
        <v>1021.3252208670636</v>
      </c>
      <c r="O76" s="32">
        <f t="shared" si="8"/>
        <v>7.4101220101406406</v>
      </c>
      <c r="P76" s="32">
        <f t="shared" si="13"/>
        <v>23.523212567837337</v>
      </c>
      <c r="Q76" s="25">
        <f t="shared" si="12"/>
        <v>12.8535</v>
      </c>
      <c r="R76" s="2"/>
      <c r="S76" s="27"/>
      <c r="T76" s="27"/>
      <c r="U76" s="27"/>
      <c r="V76" s="25"/>
      <c r="W76" s="25"/>
      <c r="X76" s="25"/>
      <c r="Y76" s="43"/>
      <c r="Z76" s="47"/>
    </row>
    <row r="77" spans="1:26" s="1" customFormat="1" x14ac:dyDescent="0.15">
      <c r="A77" s="5">
        <v>173</v>
      </c>
      <c r="B77" s="5" t="s">
        <v>20</v>
      </c>
      <c r="C77" s="5" t="s">
        <v>11</v>
      </c>
      <c r="D77" s="5" t="s">
        <v>32</v>
      </c>
      <c r="E77" s="12">
        <v>42977</v>
      </c>
      <c r="F77" s="5">
        <v>24</v>
      </c>
      <c r="G77" s="5">
        <v>31.6</v>
      </c>
      <c r="H77" s="5">
        <v>17.515000000000001</v>
      </c>
      <c r="I77" s="11">
        <v>3.395</v>
      </c>
      <c r="J77" s="5"/>
      <c r="K77" s="36">
        <f t="shared" si="9"/>
        <v>997.32661753089724</v>
      </c>
      <c r="L77" s="36">
        <f t="shared" si="10"/>
        <v>0.76074425760000008</v>
      </c>
      <c r="M77" s="36">
        <f t="shared" si="11"/>
        <v>-4.2225696E-3</v>
      </c>
      <c r="N77" s="36">
        <f t="shared" si="7"/>
        <v>1021.0985005999307</v>
      </c>
      <c r="O77" s="32">
        <f t="shared" si="8"/>
        <v>7.6282678741905254</v>
      </c>
      <c r="P77" s="32">
        <f t="shared" si="13"/>
        <v>23.518736693411853</v>
      </c>
      <c r="Q77" s="25">
        <f t="shared" si="12"/>
        <v>13.392499999999998</v>
      </c>
      <c r="R77" s="2"/>
      <c r="S77" s="27"/>
      <c r="T77" s="27"/>
      <c r="U77" s="27"/>
      <c r="V77" s="25"/>
      <c r="W77" s="25"/>
      <c r="X77" s="25"/>
      <c r="Y77" s="43"/>
      <c r="Z77" s="47"/>
    </row>
    <row r="78" spans="1:26" s="1" customFormat="1" x14ac:dyDescent="0.15">
      <c r="A78" s="5">
        <v>264</v>
      </c>
      <c r="B78" s="5" t="s">
        <v>20</v>
      </c>
      <c r="C78" s="5" t="s">
        <v>11</v>
      </c>
      <c r="D78" s="5" t="s">
        <v>32</v>
      </c>
      <c r="E78" s="12">
        <v>42977</v>
      </c>
      <c r="F78" s="5">
        <v>23.7</v>
      </c>
      <c r="G78" s="5">
        <v>31.7</v>
      </c>
      <c r="H78" s="5">
        <v>17.521999999999998</v>
      </c>
      <c r="I78" s="11">
        <v>3.3010000000000002</v>
      </c>
      <c r="J78" s="5"/>
      <c r="K78" s="36">
        <f t="shared" si="9"/>
        <v>997.40018425598942</v>
      </c>
      <c r="L78" s="36">
        <f t="shared" si="10"/>
        <v>0.76121220240660681</v>
      </c>
      <c r="M78" s="36">
        <f t="shared" si="11"/>
        <v>-4.2295732740000001E-3</v>
      </c>
      <c r="N78" s="36">
        <f t="shared" si="7"/>
        <v>1021.2612205430163</v>
      </c>
      <c r="O78" s="32">
        <f t="shared" si="8"/>
        <v>7.4185322014774764</v>
      </c>
      <c r="P78" s="32">
        <f t="shared" si="13"/>
        <v>23.529421405920278</v>
      </c>
      <c r="Q78" s="25">
        <f t="shared" si="12"/>
        <v>12.875499999999999</v>
      </c>
      <c r="R78" s="2"/>
      <c r="S78" s="27"/>
      <c r="T78" s="27"/>
      <c r="U78" s="27"/>
      <c r="V78" s="25"/>
      <c r="W78" s="25"/>
      <c r="X78" s="25"/>
      <c r="Y78" s="43"/>
      <c r="Z78" s="47"/>
    </row>
    <row r="79" spans="1:26" s="1" customFormat="1" x14ac:dyDescent="0.15">
      <c r="A79" s="5">
        <v>270</v>
      </c>
      <c r="B79" s="5" t="s">
        <v>20</v>
      </c>
      <c r="C79" s="5" t="s">
        <v>11</v>
      </c>
      <c r="D79" s="5" t="s">
        <v>32</v>
      </c>
      <c r="E79" s="12">
        <v>42977</v>
      </c>
      <c r="F79" s="5">
        <v>23.7</v>
      </c>
      <c r="G79" s="5">
        <v>31.7</v>
      </c>
      <c r="H79" s="5">
        <v>17.521999999999998</v>
      </c>
      <c r="I79" s="11">
        <v>4.3099999999999996</v>
      </c>
      <c r="J79" s="5"/>
      <c r="K79" s="36">
        <f t="shared" si="9"/>
        <v>997.40018425598942</v>
      </c>
      <c r="L79" s="36">
        <f t="shared" si="10"/>
        <v>0.76121220240660681</v>
      </c>
      <c r="M79" s="36">
        <f t="shared" si="11"/>
        <v>-4.2295732740000001E-3</v>
      </c>
      <c r="N79" s="36">
        <f t="shared" si="7"/>
        <v>1021.2612205430163</v>
      </c>
      <c r="O79" s="32">
        <f t="shared" si="8"/>
        <v>9.6861174760278459</v>
      </c>
      <c r="P79" s="32">
        <f t="shared" si="13"/>
        <v>23.529421405920278</v>
      </c>
      <c r="Q79" s="25">
        <f t="shared" si="12"/>
        <v>18.424999999999997</v>
      </c>
      <c r="R79" s="2"/>
      <c r="S79" s="27"/>
      <c r="T79" s="27"/>
      <c r="U79" s="27"/>
      <c r="V79" s="25"/>
      <c r="W79" s="25"/>
      <c r="X79" s="25"/>
      <c r="Y79" s="43"/>
      <c r="Z79" s="47"/>
    </row>
    <row r="80" spans="1:26" s="1" customFormat="1" x14ac:dyDescent="0.15">
      <c r="A80" s="5">
        <v>102</v>
      </c>
      <c r="B80" s="5" t="s">
        <v>22</v>
      </c>
      <c r="C80" s="5" t="s">
        <v>11</v>
      </c>
      <c r="D80" s="5" t="s">
        <v>32</v>
      </c>
      <c r="E80" s="12">
        <v>42977</v>
      </c>
      <c r="F80" s="5">
        <v>24.3</v>
      </c>
      <c r="G80" s="5">
        <v>31.7</v>
      </c>
      <c r="H80" s="5">
        <v>17.515000000000001</v>
      </c>
      <c r="I80" s="11">
        <v>2.7879999999999998</v>
      </c>
      <c r="J80" s="5"/>
      <c r="K80" s="36">
        <f t="shared" si="9"/>
        <v>997.25217771670884</v>
      </c>
      <c r="L80" s="36">
        <f t="shared" si="10"/>
        <v>0.76028272301154676</v>
      </c>
      <c r="M80" s="36">
        <f t="shared" si="11"/>
        <v>-4.2158637539999998E-3</v>
      </c>
      <c r="N80" s="36">
        <f t="shared" si="7"/>
        <v>1021.0861963783011</v>
      </c>
      <c r="O80" s="32">
        <f t="shared" si="8"/>
        <v>6.264297875200783</v>
      </c>
      <c r="P80" s="32">
        <f t="shared" si="13"/>
        <v>23.518639550705551</v>
      </c>
      <c r="Q80" s="25">
        <f t="shared" si="12"/>
        <v>10.053999999999998</v>
      </c>
      <c r="R80" s="2"/>
      <c r="S80" s="27"/>
      <c r="T80" s="27"/>
      <c r="U80" s="27"/>
      <c r="V80" s="25"/>
      <c r="W80" s="25"/>
      <c r="X80" s="25"/>
      <c r="Y80" s="43"/>
      <c r="Z80" s="47"/>
    </row>
    <row r="81" spans="1:26" s="1" customFormat="1" x14ac:dyDescent="0.15">
      <c r="A81" s="5">
        <v>108</v>
      </c>
      <c r="B81" s="5" t="s">
        <v>22</v>
      </c>
      <c r="C81" s="5" t="s">
        <v>11</v>
      </c>
      <c r="D81" s="5" t="s">
        <v>32</v>
      </c>
      <c r="E81" s="12">
        <v>42977</v>
      </c>
      <c r="F81" s="5">
        <v>24.3</v>
      </c>
      <c r="G81" s="5">
        <v>31.7</v>
      </c>
      <c r="H81" s="5">
        <v>17.515000000000001</v>
      </c>
      <c r="I81" s="11">
        <v>2.8159999999999998</v>
      </c>
      <c r="J81" s="5"/>
      <c r="K81" s="36">
        <f t="shared" si="9"/>
        <v>997.25217771670884</v>
      </c>
      <c r="L81" s="36">
        <f t="shared" si="10"/>
        <v>0.76028272301154676</v>
      </c>
      <c r="M81" s="36">
        <f t="shared" si="11"/>
        <v>-4.2158637539999998E-3</v>
      </c>
      <c r="N81" s="36">
        <f t="shared" si="7"/>
        <v>1021.0861963783011</v>
      </c>
      <c r="O81" s="32">
        <f t="shared" si="8"/>
        <v>6.3272104793993567</v>
      </c>
      <c r="P81" s="32">
        <f t="shared" si="13"/>
        <v>23.518639550705551</v>
      </c>
      <c r="Q81" s="25">
        <f t="shared" si="12"/>
        <v>10.207999999999998</v>
      </c>
      <c r="R81" s="2"/>
      <c r="S81" s="27"/>
      <c r="T81" s="27"/>
      <c r="U81" s="27"/>
      <c r="V81" s="25"/>
      <c r="W81" s="25"/>
      <c r="X81" s="25"/>
      <c r="Y81" s="43"/>
      <c r="Z81" s="47"/>
    </row>
    <row r="82" spans="1:26" s="1" customFormat="1" x14ac:dyDescent="0.15">
      <c r="A82" s="5">
        <v>231</v>
      </c>
      <c r="B82" s="5" t="s">
        <v>23</v>
      </c>
      <c r="C82" s="5" t="s">
        <v>11</v>
      </c>
      <c r="D82" s="5" t="s">
        <v>32</v>
      </c>
      <c r="E82" s="12">
        <v>42977</v>
      </c>
      <c r="F82" s="5">
        <v>23.7</v>
      </c>
      <c r="G82" s="5">
        <v>31.7</v>
      </c>
      <c r="H82" s="5">
        <v>17.527999999999999</v>
      </c>
      <c r="I82" s="11">
        <v>2.3069999999999999</v>
      </c>
      <c r="J82" s="5"/>
      <c r="K82" s="36">
        <f t="shared" si="9"/>
        <v>997.40018425598942</v>
      </c>
      <c r="L82" s="36">
        <f t="shared" si="10"/>
        <v>0.76121220240660681</v>
      </c>
      <c r="M82" s="36">
        <f t="shared" si="11"/>
        <v>-4.2295732740000001E-3</v>
      </c>
      <c r="N82" s="36">
        <f t="shared" si="7"/>
        <v>1021.2612205430163</v>
      </c>
      <c r="O82" s="32">
        <f t="shared" si="8"/>
        <v>5.1846573125745339</v>
      </c>
      <c r="P82" s="32">
        <f t="shared" si="13"/>
        <v>23.537478507189284</v>
      </c>
      <c r="Q82" s="25">
        <f t="shared" si="12"/>
        <v>7.4084999999999992</v>
      </c>
      <c r="R82" s="2"/>
      <c r="S82" s="27"/>
      <c r="T82" s="27"/>
      <c r="U82" s="27"/>
      <c r="V82" s="25"/>
      <c r="W82" s="25"/>
      <c r="X82" s="25"/>
      <c r="Y82" s="43"/>
      <c r="Z82" s="47"/>
    </row>
    <row r="83" spans="1:26" s="1" customFormat="1" x14ac:dyDescent="0.15">
      <c r="A83" s="5">
        <v>180</v>
      </c>
      <c r="B83" s="5" t="s">
        <v>17</v>
      </c>
      <c r="C83" s="5" t="s">
        <v>24</v>
      </c>
      <c r="D83" s="5" t="s">
        <v>32</v>
      </c>
      <c r="E83" s="12">
        <v>42977</v>
      </c>
      <c r="F83" s="5">
        <v>24</v>
      </c>
      <c r="G83" s="5">
        <v>31.5</v>
      </c>
      <c r="H83" s="5">
        <v>17.52</v>
      </c>
      <c r="I83" s="11">
        <v>2.3820000000000001</v>
      </c>
      <c r="J83" s="5"/>
      <c r="K83" s="36">
        <f t="shared" si="9"/>
        <v>997.32661753089724</v>
      </c>
      <c r="L83" s="36">
        <f t="shared" si="10"/>
        <v>0.76074425760000008</v>
      </c>
      <c r="M83" s="36">
        <f t="shared" si="11"/>
        <v>-4.2225696E-3</v>
      </c>
      <c r="N83" s="36">
        <f t="shared" si="7"/>
        <v>1021.0229352475681</v>
      </c>
      <c r="O83" s="32">
        <f t="shared" si="8"/>
        <v>5.3516516989702252</v>
      </c>
      <c r="P83" s="32">
        <f t="shared" si="13"/>
        <v>23.524853826232462</v>
      </c>
      <c r="Q83" s="25">
        <f t="shared" si="12"/>
        <v>7.8210000000000006</v>
      </c>
      <c r="R83" s="2"/>
      <c r="S83" s="27"/>
      <c r="T83" s="27"/>
      <c r="U83" s="27"/>
      <c r="V83" s="25"/>
      <c r="W83" s="25"/>
      <c r="X83" s="25"/>
      <c r="Y83" s="43"/>
      <c r="Z83" s="47"/>
    </row>
    <row r="84" spans="1:26" s="1" customFormat="1" x14ac:dyDescent="0.15">
      <c r="A84" s="5">
        <v>187</v>
      </c>
      <c r="B84" s="5" t="s">
        <v>17</v>
      </c>
      <c r="C84" s="5" t="s">
        <v>24</v>
      </c>
      <c r="D84" s="5" t="s">
        <v>32</v>
      </c>
      <c r="E84" s="12">
        <v>42977</v>
      </c>
      <c r="F84" s="5">
        <v>24</v>
      </c>
      <c r="G84" s="5">
        <v>31.5</v>
      </c>
      <c r="H84" s="5">
        <v>17.52</v>
      </c>
      <c r="I84" s="11">
        <v>0.56000000000000005</v>
      </c>
      <c r="J84" s="5"/>
      <c r="K84" s="36">
        <f t="shared" si="9"/>
        <v>997.32661753089724</v>
      </c>
      <c r="L84" s="36">
        <f t="shared" si="10"/>
        <v>0.76074425760000008</v>
      </c>
      <c r="M84" s="36">
        <f t="shared" si="11"/>
        <v>-4.2225696E-3</v>
      </c>
      <c r="N84" s="36">
        <f t="shared" si="7"/>
        <v>1021.0229352475681</v>
      </c>
      <c r="O84" s="32">
        <f t="shared" si="8"/>
        <v>1.2581548914455611</v>
      </c>
      <c r="P84" s="32">
        <f t="shared" si="13"/>
        <v>23.524853826232462</v>
      </c>
      <c r="Q84" s="25">
        <f t="shared" si="12"/>
        <v>-2.2000000000000002</v>
      </c>
      <c r="R84" s="2"/>
      <c r="S84" s="27"/>
      <c r="T84" s="27"/>
      <c r="U84" s="27"/>
      <c r="V84" s="25"/>
      <c r="W84" s="25"/>
      <c r="X84" s="25"/>
      <c r="Y84" s="43"/>
      <c r="Z84" s="47"/>
    </row>
    <row r="85" spans="1:26" s="1" customFormat="1" x14ac:dyDescent="0.15">
      <c r="A85" s="5">
        <v>278</v>
      </c>
      <c r="B85" s="5" t="s">
        <v>17</v>
      </c>
      <c r="C85" s="5" t="s">
        <v>24</v>
      </c>
      <c r="D85" s="5" t="s">
        <v>32</v>
      </c>
      <c r="E85" s="12">
        <v>42977</v>
      </c>
      <c r="F85" s="5">
        <v>23.7</v>
      </c>
      <c r="G85" s="5">
        <v>31</v>
      </c>
      <c r="H85" s="5">
        <v>17.527000000000001</v>
      </c>
      <c r="I85" s="11">
        <v>3.008</v>
      </c>
      <c r="J85" s="5"/>
      <c r="K85" s="36">
        <f t="shared" si="9"/>
        <v>997.40018425598942</v>
      </c>
      <c r="L85" s="36">
        <f t="shared" si="10"/>
        <v>0.76121220240660681</v>
      </c>
      <c r="M85" s="36">
        <f t="shared" si="11"/>
        <v>-4.2295732740000001E-3</v>
      </c>
      <c r="N85" s="36">
        <f t="shared" si="7"/>
        <v>1020.7320327829005</v>
      </c>
      <c r="O85" s="32">
        <f t="shared" si="8"/>
        <v>6.755689495343522</v>
      </c>
      <c r="P85" s="32">
        <f t="shared" si="13"/>
        <v>23.53195508811082</v>
      </c>
      <c r="Q85" s="25">
        <f t="shared" si="12"/>
        <v>11.263999999999999</v>
      </c>
      <c r="R85" s="2"/>
      <c r="S85" s="27"/>
      <c r="T85" s="27"/>
      <c r="U85" s="27"/>
      <c r="V85" s="25"/>
      <c r="W85" s="25"/>
      <c r="X85" s="25"/>
      <c r="Y85" s="43"/>
      <c r="Z85" s="47"/>
    </row>
    <row r="86" spans="1:26" s="1" customFormat="1" x14ac:dyDescent="0.15">
      <c r="A86" s="5">
        <v>285</v>
      </c>
      <c r="B86" s="5" t="s">
        <v>17</v>
      </c>
      <c r="C86" s="5" t="s">
        <v>24</v>
      </c>
      <c r="D86" s="5" t="s">
        <v>32</v>
      </c>
      <c r="E86" s="12">
        <v>42977</v>
      </c>
      <c r="F86" s="5">
        <v>23.7</v>
      </c>
      <c r="G86" s="5">
        <v>31</v>
      </c>
      <c r="H86" s="5">
        <v>17.527000000000001</v>
      </c>
      <c r="I86" s="11">
        <v>1.925</v>
      </c>
      <c r="J86" s="5"/>
      <c r="K86" s="36">
        <f t="shared" si="9"/>
        <v>997.40018425598942</v>
      </c>
      <c r="L86" s="36">
        <f t="shared" si="10"/>
        <v>0.76121220240660681</v>
      </c>
      <c r="M86" s="36">
        <f t="shared" si="11"/>
        <v>-4.2295732740000001E-3</v>
      </c>
      <c r="N86" s="36">
        <f t="shared" si="7"/>
        <v>1020.7320327829005</v>
      </c>
      <c r="O86" s="32">
        <f t="shared" si="8"/>
        <v>4.3233717681304125</v>
      </c>
      <c r="P86" s="32">
        <f t="shared" si="13"/>
        <v>23.53195508811082</v>
      </c>
      <c r="Q86" s="25">
        <f t="shared" si="12"/>
        <v>5.3075000000000001</v>
      </c>
      <c r="R86" s="2"/>
      <c r="S86" s="27"/>
      <c r="T86" s="27"/>
      <c r="U86" s="27"/>
      <c r="V86" s="25"/>
      <c r="W86" s="25"/>
      <c r="X86" s="25"/>
      <c r="Y86" s="43"/>
      <c r="Z86" s="47"/>
    </row>
    <row r="87" spans="1:26" s="1" customFormat="1" x14ac:dyDescent="0.15">
      <c r="A87" s="5">
        <v>120</v>
      </c>
      <c r="B87" s="5" t="s">
        <v>18</v>
      </c>
      <c r="C87" s="5" t="s">
        <v>24</v>
      </c>
      <c r="D87" s="5" t="s">
        <v>32</v>
      </c>
      <c r="E87" s="12">
        <v>42977</v>
      </c>
      <c r="F87" s="5">
        <v>24.2</v>
      </c>
      <c r="G87" s="5">
        <v>31.5</v>
      </c>
      <c r="H87" s="5">
        <v>17.501000000000001</v>
      </c>
      <c r="I87" s="11">
        <v>3.7210000000000001</v>
      </c>
      <c r="J87" s="5"/>
      <c r="K87" s="36">
        <f t="shared" si="9"/>
        <v>997.27708768547382</v>
      </c>
      <c r="L87" s="36">
        <f t="shared" si="10"/>
        <v>0.760435858711068</v>
      </c>
      <c r="M87" s="36">
        <f t="shared" si="11"/>
        <v>-4.2180659439999997E-3</v>
      </c>
      <c r="N87" s="36">
        <f t="shared" si="7"/>
        <v>1020.9644870534015</v>
      </c>
      <c r="O87" s="32">
        <f t="shared" si="8"/>
        <v>8.3593933251663586</v>
      </c>
      <c r="P87" s="32">
        <f t="shared" si="13"/>
        <v>23.498880659787179</v>
      </c>
      <c r="Q87" s="25">
        <f t="shared" si="12"/>
        <v>15.185499999999998</v>
      </c>
      <c r="R87" s="2"/>
      <c r="S87" s="27"/>
      <c r="T87" s="27"/>
      <c r="U87" s="27"/>
      <c r="V87" s="25"/>
      <c r="W87" s="25"/>
      <c r="X87" s="25"/>
      <c r="Y87" s="43"/>
      <c r="Z87" s="47"/>
    </row>
    <row r="88" spans="1:26" s="1" customFormat="1" x14ac:dyDescent="0.15">
      <c r="A88" s="5">
        <v>126</v>
      </c>
      <c r="B88" s="5" t="s">
        <v>18</v>
      </c>
      <c r="C88" s="5" t="s">
        <v>24</v>
      </c>
      <c r="D88" s="5" t="s">
        <v>32</v>
      </c>
      <c r="E88" s="12">
        <v>42977</v>
      </c>
      <c r="F88" s="5">
        <v>24.3</v>
      </c>
      <c r="G88" s="5">
        <v>31.8</v>
      </c>
      <c r="H88" s="5">
        <v>17.510999999999999</v>
      </c>
      <c r="I88" s="11">
        <v>1.694</v>
      </c>
      <c r="J88" s="5"/>
      <c r="K88" s="36">
        <f t="shared" si="9"/>
        <v>997.25217771670884</v>
      </c>
      <c r="L88" s="36">
        <f t="shared" si="10"/>
        <v>0.76028272301154676</v>
      </c>
      <c r="M88" s="36">
        <f t="shared" si="11"/>
        <v>-4.2158637539999998E-3</v>
      </c>
      <c r="N88" s="36">
        <f t="shared" si="7"/>
        <v>1021.1617293120976</v>
      </c>
      <c r="O88" s="32">
        <f t="shared" si="8"/>
        <v>3.8065636543605312</v>
      </c>
      <c r="P88" s="32">
        <f t="shared" si="13"/>
        <v>23.513864679811821</v>
      </c>
      <c r="Q88" s="25">
        <f t="shared" si="12"/>
        <v>4.0369999999999999</v>
      </c>
      <c r="R88" s="2"/>
      <c r="S88" s="27"/>
      <c r="T88" s="27"/>
      <c r="U88" s="27"/>
      <c r="V88" s="25"/>
      <c r="W88" s="25"/>
      <c r="X88" s="25"/>
      <c r="Y88" s="43"/>
      <c r="Z88" s="47"/>
    </row>
    <row r="89" spans="1:26" s="1" customFormat="1" x14ac:dyDescent="0.15">
      <c r="A89" s="5">
        <v>218</v>
      </c>
      <c r="B89" s="5" t="s">
        <v>18</v>
      </c>
      <c r="C89" s="5" t="s">
        <v>24</v>
      </c>
      <c r="D89" s="5" t="s">
        <v>32</v>
      </c>
      <c r="E89" s="12">
        <v>42977</v>
      </c>
      <c r="F89" s="5">
        <v>24</v>
      </c>
      <c r="G89" s="5">
        <v>32</v>
      </c>
      <c r="H89" s="5">
        <v>17.521000000000001</v>
      </c>
      <c r="I89" s="11">
        <v>3.6680000000000001</v>
      </c>
      <c r="J89" s="5"/>
      <c r="K89" s="36">
        <f t="shared" si="9"/>
        <v>997.32661753089724</v>
      </c>
      <c r="L89" s="36">
        <f t="shared" si="10"/>
        <v>0.76074425760000008</v>
      </c>
      <c r="M89" s="36">
        <f t="shared" si="11"/>
        <v>-4.2225696E-3</v>
      </c>
      <c r="N89" s="36">
        <f t="shared" si="7"/>
        <v>1021.4008023889601</v>
      </c>
      <c r="O89" s="32">
        <f t="shared" si="8"/>
        <v>8.2447185627548922</v>
      </c>
      <c r="P89" s="32">
        <f t="shared" si="13"/>
        <v>23.529181118497004</v>
      </c>
      <c r="Q89" s="25">
        <f t="shared" si="12"/>
        <v>14.893999999999998</v>
      </c>
      <c r="R89" s="2"/>
      <c r="S89" s="27"/>
      <c r="T89" s="27"/>
      <c r="U89" s="27"/>
      <c r="V89" s="25"/>
      <c r="W89" s="25"/>
      <c r="X89" s="25"/>
      <c r="Y89" s="43"/>
      <c r="Z89" s="47"/>
    </row>
    <row r="90" spans="1:26" s="1" customFormat="1" x14ac:dyDescent="0.15">
      <c r="A90" s="5">
        <v>224</v>
      </c>
      <c r="B90" s="5" t="s">
        <v>18</v>
      </c>
      <c r="C90" s="5" t="s">
        <v>24</v>
      </c>
      <c r="D90" s="5" t="s">
        <v>32</v>
      </c>
      <c r="E90" s="12">
        <v>42977</v>
      </c>
      <c r="F90" s="5">
        <v>23.9</v>
      </c>
      <c r="G90" s="5">
        <v>31.9</v>
      </c>
      <c r="H90" s="5">
        <v>17.521999999999998</v>
      </c>
      <c r="I90" s="11">
        <v>2.8769999999999998</v>
      </c>
      <c r="J90" s="5"/>
      <c r="K90" s="36">
        <f t="shared" si="9"/>
        <v>997.35123703333397</v>
      </c>
      <c r="L90" s="36">
        <f t="shared" si="10"/>
        <v>0.76089952447632669</v>
      </c>
      <c r="M90" s="36">
        <f t="shared" si="11"/>
        <v>-4.2248710660000004E-3</v>
      </c>
      <c r="N90" s="36">
        <f t="shared" si="7"/>
        <v>1021.3543787243402</v>
      </c>
      <c r="O90" s="32">
        <f t="shared" si="8"/>
        <v>6.4663877292241407</v>
      </c>
      <c r="P90" s="32">
        <f t="shared" si="13"/>
        <v>23.530157296786289</v>
      </c>
      <c r="Q90" s="25">
        <f t="shared" si="12"/>
        <v>10.543499999999998</v>
      </c>
      <c r="R90" s="2"/>
      <c r="S90" s="27"/>
      <c r="T90" s="27"/>
      <c r="U90" s="27"/>
      <c r="V90" s="25"/>
      <c r="W90" s="25"/>
      <c r="X90" s="25"/>
      <c r="Y90" s="43"/>
      <c r="Z90" s="47"/>
    </row>
    <row r="91" spans="1:26" s="1" customFormat="1" x14ac:dyDescent="0.15">
      <c r="A91" s="5">
        <v>230</v>
      </c>
      <c r="B91" s="5" t="s">
        <v>18</v>
      </c>
      <c r="C91" s="5" t="s">
        <v>24</v>
      </c>
      <c r="D91" s="5" t="s">
        <v>32</v>
      </c>
      <c r="E91" s="12">
        <v>42977</v>
      </c>
      <c r="F91" s="5">
        <v>23.9</v>
      </c>
      <c r="G91" s="5">
        <v>31.9</v>
      </c>
      <c r="H91" s="5">
        <v>17.521999999999998</v>
      </c>
      <c r="I91" s="11">
        <v>1.93</v>
      </c>
      <c r="J91" s="5"/>
      <c r="K91" s="36">
        <f t="shared" si="9"/>
        <v>997.35123703333397</v>
      </c>
      <c r="L91" s="36">
        <f t="shared" si="10"/>
        <v>0.76089952447632669</v>
      </c>
      <c r="M91" s="36">
        <f t="shared" si="11"/>
        <v>-4.2248710660000004E-3</v>
      </c>
      <c r="N91" s="36">
        <f t="shared" si="7"/>
        <v>1021.3543787243402</v>
      </c>
      <c r="O91" s="32">
        <f t="shared" si="8"/>
        <v>4.3378965302059758</v>
      </c>
      <c r="P91" s="32">
        <f t="shared" si="13"/>
        <v>23.530157296786289</v>
      </c>
      <c r="Q91" s="25">
        <f t="shared" si="12"/>
        <v>5.335</v>
      </c>
      <c r="R91" s="2"/>
      <c r="S91" s="27"/>
      <c r="T91" s="27"/>
      <c r="U91" s="27"/>
      <c r="V91" s="25"/>
      <c r="W91" s="25"/>
      <c r="X91" s="25"/>
      <c r="Y91" s="43"/>
      <c r="Z91" s="47"/>
    </row>
    <row r="92" spans="1:26" s="1" customFormat="1" x14ac:dyDescent="0.15">
      <c r="A92" s="5">
        <v>154</v>
      </c>
      <c r="B92" s="5" t="s">
        <v>19</v>
      </c>
      <c r="C92" s="5" t="s">
        <v>24</v>
      </c>
      <c r="D92" s="5" t="s">
        <v>32</v>
      </c>
      <c r="E92" s="12">
        <v>42977</v>
      </c>
      <c r="F92" s="5">
        <v>24.2</v>
      </c>
      <c r="G92" s="5">
        <v>31.7</v>
      </c>
      <c r="H92" s="5">
        <v>17.515000000000001</v>
      </c>
      <c r="I92" s="11">
        <v>2.5859999999999999</v>
      </c>
      <c r="J92" s="5"/>
      <c r="K92" s="36">
        <f t="shared" si="9"/>
        <v>997.27708768547382</v>
      </c>
      <c r="L92" s="36">
        <f t="shared" si="10"/>
        <v>0.760435858711068</v>
      </c>
      <c r="M92" s="36">
        <f t="shared" si="11"/>
        <v>-4.2180659439999997E-3</v>
      </c>
      <c r="N92" s="36">
        <f t="shared" si="7"/>
        <v>1021.1155677024707</v>
      </c>
      <c r="O92" s="32">
        <f t="shared" si="8"/>
        <v>5.8106367789284885</v>
      </c>
      <c r="P92" s="32">
        <f t="shared" si="13"/>
        <v>23.518871440730823</v>
      </c>
      <c r="Q92" s="25">
        <f t="shared" si="12"/>
        <v>8.9429999999999978</v>
      </c>
      <c r="R92" s="2"/>
      <c r="S92" s="27"/>
      <c r="T92" s="27"/>
      <c r="U92" s="27"/>
      <c r="V92" s="25"/>
      <c r="W92" s="25"/>
      <c r="X92" s="25"/>
      <c r="Y92" s="43"/>
      <c r="Z92" s="47"/>
    </row>
    <row r="93" spans="1:26" s="1" customFormat="1" x14ac:dyDescent="0.15">
      <c r="A93" s="5">
        <v>246</v>
      </c>
      <c r="B93" s="5" t="s">
        <v>19</v>
      </c>
      <c r="C93" s="5" t="s">
        <v>24</v>
      </c>
      <c r="D93" s="5" t="s">
        <v>32</v>
      </c>
      <c r="E93" s="12">
        <v>42977</v>
      </c>
      <c r="F93" s="5">
        <v>23.9</v>
      </c>
      <c r="G93" s="5">
        <v>31.8</v>
      </c>
      <c r="H93" s="5">
        <v>17.515999999999998</v>
      </c>
      <c r="I93" s="11">
        <v>3.0019999999999998</v>
      </c>
      <c r="J93" s="5"/>
      <c r="K93" s="36">
        <f t="shared" si="9"/>
        <v>997.35123703333397</v>
      </c>
      <c r="L93" s="36">
        <f t="shared" si="10"/>
        <v>0.76089952447632669</v>
      </c>
      <c r="M93" s="36">
        <f t="shared" si="11"/>
        <v>-4.2248710660000004E-3</v>
      </c>
      <c r="N93" s="36">
        <f t="shared" si="7"/>
        <v>1021.2787876796716</v>
      </c>
      <c r="O93" s="32">
        <f t="shared" si="8"/>
        <v>6.7467166074095006</v>
      </c>
      <c r="P93" s="32">
        <f t="shared" si="13"/>
        <v>23.521503022910416</v>
      </c>
      <c r="Q93" s="25">
        <f t="shared" si="12"/>
        <v>11.230999999999998</v>
      </c>
      <c r="R93" s="2"/>
      <c r="S93" s="27"/>
      <c r="T93" s="27"/>
      <c r="U93" s="27"/>
      <c r="V93" s="25"/>
      <c r="W93" s="25"/>
      <c r="X93" s="25"/>
      <c r="Y93" s="43"/>
      <c r="Z93" s="47"/>
    </row>
    <row r="94" spans="1:26" s="1" customFormat="1" x14ac:dyDescent="0.15">
      <c r="A94" s="5">
        <v>299</v>
      </c>
      <c r="B94" s="5" t="s">
        <v>19</v>
      </c>
      <c r="C94" s="5" t="s">
        <v>24</v>
      </c>
      <c r="D94" s="5" t="s">
        <v>32</v>
      </c>
      <c r="E94" s="12">
        <v>42977</v>
      </c>
      <c r="F94" s="5">
        <v>23.7</v>
      </c>
      <c r="G94" s="5">
        <v>31</v>
      </c>
      <c r="H94" s="5">
        <v>17.527000000000001</v>
      </c>
      <c r="I94" s="11">
        <v>0.58399999999999996</v>
      </c>
      <c r="J94" s="5"/>
      <c r="K94" s="36">
        <f t="shared" si="9"/>
        <v>997.40018425598942</v>
      </c>
      <c r="L94" s="36">
        <f t="shared" si="10"/>
        <v>0.76121220240660681</v>
      </c>
      <c r="M94" s="36">
        <f t="shared" si="11"/>
        <v>-4.2295732740000001E-3</v>
      </c>
      <c r="N94" s="36">
        <f t="shared" si="7"/>
        <v>1020.7320327829005</v>
      </c>
      <c r="O94" s="32">
        <f t="shared" si="8"/>
        <v>1.3116099286172263</v>
      </c>
      <c r="P94" s="32">
        <f t="shared" si="13"/>
        <v>23.53195508811082</v>
      </c>
      <c r="Q94" s="25">
        <f t="shared" si="12"/>
        <v>-2.0680000000000005</v>
      </c>
      <c r="R94" s="2"/>
      <c r="S94" s="27"/>
      <c r="T94" s="27"/>
      <c r="U94" s="27"/>
      <c r="V94" s="25"/>
      <c r="W94" s="25"/>
      <c r="X94" s="25"/>
      <c r="Y94" s="43"/>
      <c r="Z94" s="47"/>
    </row>
    <row r="95" spans="1:26" s="1" customFormat="1" x14ac:dyDescent="0.15">
      <c r="A95" s="5">
        <v>167</v>
      </c>
      <c r="B95" s="5" t="s">
        <v>20</v>
      </c>
      <c r="C95" s="5" t="s">
        <v>24</v>
      </c>
      <c r="D95" s="5" t="s">
        <v>32</v>
      </c>
      <c r="E95" s="12">
        <v>42977</v>
      </c>
      <c r="F95" s="5">
        <v>24</v>
      </c>
      <c r="G95" s="5">
        <v>31.9</v>
      </c>
      <c r="H95" s="5">
        <v>17.516999999999999</v>
      </c>
      <c r="I95" s="11">
        <v>2.7770000000000001</v>
      </c>
      <c r="J95" s="5"/>
      <c r="K95" s="36">
        <f t="shared" si="9"/>
        <v>997.32661753089724</v>
      </c>
      <c r="L95" s="36">
        <f t="shared" si="10"/>
        <v>0.76074425760000008</v>
      </c>
      <c r="M95" s="36">
        <f t="shared" si="11"/>
        <v>-4.2225696E-3</v>
      </c>
      <c r="N95" s="36">
        <f t="shared" si="7"/>
        <v>1021.3252208670636</v>
      </c>
      <c r="O95" s="32">
        <f t="shared" si="8"/>
        <v>6.2414039496998965</v>
      </c>
      <c r="P95" s="32">
        <f t="shared" si="13"/>
        <v>23.523212567837337</v>
      </c>
      <c r="Q95" s="25">
        <f t="shared" si="12"/>
        <v>9.9935000000000009</v>
      </c>
      <c r="R95" s="2"/>
      <c r="S95" s="27"/>
      <c r="T95" s="27"/>
      <c r="U95" s="27"/>
      <c r="V95" s="25"/>
      <c r="W95" s="25"/>
      <c r="X95" s="25"/>
      <c r="Y95" s="43"/>
      <c r="Z95" s="47"/>
    </row>
    <row r="96" spans="1:26" s="1" customFormat="1" x14ac:dyDescent="0.15">
      <c r="A96" s="5">
        <v>174</v>
      </c>
      <c r="B96" s="5" t="s">
        <v>20</v>
      </c>
      <c r="C96" s="5" t="s">
        <v>24</v>
      </c>
      <c r="D96" s="5" t="s">
        <v>32</v>
      </c>
      <c r="E96" s="12">
        <v>42977</v>
      </c>
      <c r="F96" s="5">
        <v>24</v>
      </c>
      <c r="G96" s="5">
        <v>31.6</v>
      </c>
      <c r="H96" s="5">
        <v>17.515000000000001</v>
      </c>
      <c r="I96" s="11">
        <v>2.222</v>
      </c>
      <c r="J96" s="5"/>
      <c r="K96" s="36">
        <f t="shared" si="9"/>
        <v>997.32661753089724</v>
      </c>
      <c r="L96" s="36">
        <f t="shared" si="10"/>
        <v>0.76074425760000008</v>
      </c>
      <c r="M96" s="36">
        <f t="shared" si="11"/>
        <v>-4.2225696E-3</v>
      </c>
      <c r="N96" s="36">
        <f t="shared" si="7"/>
        <v>1021.0985005999307</v>
      </c>
      <c r="O96" s="32">
        <f t="shared" si="8"/>
        <v>4.9926395335644616</v>
      </c>
      <c r="P96" s="32">
        <f t="shared" si="13"/>
        <v>23.518736693411853</v>
      </c>
      <c r="Q96" s="25">
        <f t="shared" si="12"/>
        <v>6.9409999999999998</v>
      </c>
      <c r="R96" s="2"/>
      <c r="S96" s="27"/>
      <c r="T96" s="27"/>
      <c r="U96" s="27"/>
      <c r="V96" s="25"/>
      <c r="W96" s="25"/>
      <c r="X96" s="25"/>
      <c r="Y96" s="43"/>
      <c r="Z96" s="47"/>
    </row>
    <row r="97" spans="1:26" s="1" customFormat="1" x14ac:dyDescent="0.15">
      <c r="A97" s="5">
        <v>265</v>
      </c>
      <c r="B97" s="5" t="s">
        <v>20</v>
      </c>
      <c r="C97" s="5" t="s">
        <v>24</v>
      </c>
      <c r="D97" s="5" t="s">
        <v>32</v>
      </c>
      <c r="E97" s="12">
        <v>42977</v>
      </c>
      <c r="F97" s="5">
        <v>23.7</v>
      </c>
      <c r="G97" s="5">
        <v>31.7</v>
      </c>
      <c r="H97" s="5">
        <v>17.521999999999998</v>
      </c>
      <c r="I97" s="11">
        <v>3.1709999999999998</v>
      </c>
      <c r="J97" s="5"/>
      <c r="K97" s="36">
        <f t="shared" si="9"/>
        <v>997.40018425598942</v>
      </c>
      <c r="L97" s="36">
        <f t="shared" si="10"/>
        <v>0.76121220240660681</v>
      </c>
      <c r="M97" s="36">
        <f t="shared" si="11"/>
        <v>-4.2295732740000001E-3</v>
      </c>
      <c r="N97" s="36">
        <f t="shared" si="7"/>
        <v>1021.2612205430163</v>
      </c>
      <c r="O97" s="32">
        <f t="shared" si="8"/>
        <v>7.1263755258664272</v>
      </c>
      <c r="P97" s="32">
        <f t="shared" si="13"/>
        <v>23.529421405920278</v>
      </c>
      <c r="Q97" s="25">
        <f t="shared" si="12"/>
        <v>12.160499999999999</v>
      </c>
      <c r="R97" s="2"/>
      <c r="S97" s="27"/>
      <c r="T97" s="27"/>
      <c r="U97" s="27"/>
      <c r="V97" s="25"/>
      <c r="W97" s="25"/>
      <c r="X97" s="25"/>
      <c r="Y97" s="43"/>
      <c r="Z97" s="47"/>
    </row>
    <row r="98" spans="1:26" s="1" customFormat="1" x14ac:dyDescent="0.15">
      <c r="A98" s="5">
        <v>271</v>
      </c>
      <c r="B98" s="5" t="s">
        <v>20</v>
      </c>
      <c r="C98" s="5" t="s">
        <v>24</v>
      </c>
      <c r="D98" s="5" t="s">
        <v>32</v>
      </c>
      <c r="E98" s="12">
        <v>42977</v>
      </c>
      <c r="F98" s="5">
        <v>23.7</v>
      </c>
      <c r="G98" s="5">
        <v>31.7</v>
      </c>
      <c r="H98" s="5">
        <v>17.521999999999998</v>
      </c>
      <c r="I98" s="11">
        <v>6.0960000000000001</v>
      </c>
      <c r="J98" s="5"/>
      <c r="K98" s="36">
        <f t="shared" si="9"/>
        <v>997.40018425598942</v>
      </c>
      <c r="L98" s="36">
        <f t="shared" si="10"/>
        <v>0.76121220240660681</v>
      </c>
      <c r="M98" s="36">
        <f t="shared" si="11"/>
        <v>-4.2295732740000001E-3</v>
      </c>
      <c r="N98" s="36">
        <f t="shared" si="7"/>
        <v>1021.2612205430163</v>
      </c>
      <c r="O98" s="32">
        <f t="shared" si="8"/>
        <v>13.699900727115025</v>
      </c>
      <c r="P98" s="32">
        <f t="shared" si="13"/>
        <v>23.529421405920278</v>
      </c>
      <c r="Q98" s="25">
        <f t="shared" si="12"/>
        <v>28.247999999999998</v>
      </c>
      <c r="R98" s="2"/>
      <c r="S98" s="27"/>
      <c r="T98" s="27"/>
      <c r="U98" s="27"/>
      <c r="V98" s="25"/>
      <c r="W98" s="25"/>
      <c r="X98" s="25"/>
      <c r="Y98" s="43"/>
      <c r="Z98" s="47"/>
    </row>
    <row r="99" spans="1:26" s="1" customFormat="1" x14ac:dyDescent="0.15">
      <c r="A99" s="5">
        <v>103</v>
      </c>
      <c r="B99" s="5" t="s">
        <v>22</v>
      </c>
      <c r="C99" s="5" t="s">
        <v>24</v>
      </c>
      <c r="D99" s="5" t="s">
        <v>32</v>
      </c>
      <c r="E99" s="12">
        <v>42977</v>
      </c>
      <c r="F99" s="5">
        <v>24.3</v>
      </c>
      <c r="G99" s="5">
        <v>31.7</v>
      </c>
      <c r="H99" s="5">
        <v>17.515000000000001</v>
      </c>
      <c r="I99" s="11">
        <v>2.3140000000000001</v>
      </c>
      <c r="J99" s="5"/>
      <c r="K99" s="36">
        <f t="shared" si="9"/>
        <v>997.25217771670884</v>
      </c>
      <c r="L99" s="36">
        <f t="shared" si="10"/>
        <v>0.76028272301154676</v>
      </c>
      <c r="M99" s="36">
        <f t="shared" si="11"/>
        <v>-4.2158637539999998E-3</v>
      </c>
      <c r="N99" s="36">
        <f t="shared" si="7"/>
        <v>1021.0861963783011</v>
      </c>
      <c r="O99" s="32">
        <f t="shared" si="8"/>
        <v>5.1992773612677956</v>
      </c>
      <c r="P99" s="32">
        <f t="shared" si="13"/>
        <v>23.518639550705551</v>
      </c>
      <c r="Q99" s="25">
        <f t="shared" si="12"/>
        <v>7.4470000000000001</v>
      </c>
      <c r="R99" s="2"/>
      <c r="S99" s="27"/>
      <c r="T99" s="27"/>
      <c r="U99" s="27"/>
      <c r="V99" s="25"/>
      <c r="W99" s="25"/>
      <c r="X99" s="25"/>
      <c r="Y99" s="43"/>
      <c r="Z99" s="47"/>
    </row>
    <row r="100" spans="1:26" s="1" customFormat="1" x14ac:dyDescent="0.15">
      <c r="A100" s="5">
        <v>109</v>
      </c>
      <c r="B100" s="5" t="s">
        <v>22</v>
      </c>
      <c r="C100" s="5" t="s">
        <v>24</v>
      </c>
      <c r="D100" s="5" t="s">
        <v>32</v>
      </c>
      <c r="E100" s="12">
        <v>42977</v>
      </c>
      <c r="F100" s="5">
        <v>24.3</v>
      </c>
      <c r="G100" s="5">
        <v>31.7</v>
      </c>
      <c r="H100" s="5">
        <v>17.515000000000001</v>
      </c>
      <c r="I100" s="11">
        <v>2.5369999999999999</v>
      </c>
      <c r="J100" s="5"/>
      <c r="K100" s="36">
        <f t="shared" si="9"/>
        <v>997.25217771670884</v>
      </c>
      <c r="L100" s="36">
        <f t="shared" si="10"/>
        <v>0.76028272301154676</v>
      </c>
      <c r="M100" s="36">
        <f t="shared" si="11"/>
        <v>-4.2158637539999998E-3</v>
      </c>
      <c r="N100" s="36">
        <f t="shared" si="7"/>
        <v>1021.0861963783011</v>
      </c>
      <c r="O100" s="32">
        <f t="shared" si="8"/>
        <v>5.7003313161350029</v>
      </c>
      <c r="P100" s="32">
        <f t="shared" si="13"/>
        <v>23.518639550705551</v>
      </c>
      <c r="Q100" s="25">
        <f t="shared" si="12"/>
        <v>8.6735000000000007</v>
      </c>
      <c r="R100" s="2"/>
      <c r="S100" s="27"/>
      <c r="T100" s="27"/>
      <c r="U100" s="27"/>
      <c r="V100" s="25"/>
      <c r="W100" s="25"/>
      <c r="X100" s="25"/>
      <c r="Y100" s="43"/>
      <c r="Z100" s="47"/>
    </row>
    <row r="101" spans="1:26" s="1" customFormat="1" x14ac:dyDescent="0.15">
      <c r="A101" s="5">
        <v>232</v>
      </c>
      <c r="B101" s="5" t="s">
        <v>23</v>
      </c>
      <c r="C101" s="5" t="s">
        <v>24</v>
      </c>
      <c r="D101" s="5" t="s">
        <v>32</v>
      </c>
      <c r="E101" s="12">
        <v>42977</v>
      </c>
      <c r="F101" s="5">
        <v>23.7</v>
      </c>
      <c r="G101" s="5">
        <v>31.7</v>
      </c>
      <c r="H101" s="5">
        <v>17.527999999999999</v>
      </c>
      <c r="I101" s="11">
        <v>3.3319999999999999</v>
      </c>
      <c r="J101" s="5"/>
      <c r="K101" s="36">
        <f t="shared" si="9"/>
        <v>997.40018425598942</v>
      </c>
      <c r="L101" s="36">
        <f t="shared" si="10"/>
        <v>0.76121220240660681</v>
      </c>
      <c r="M101" s="36">
        <f t="shared" si="11"/>
        <v>-4.2295732740000001E-3</v>
      </c>
      <c r="N101" s="36">
        <f t="shared" si="7"/>
        <v>1021.2612205430163</v>
      </c>
      <c r="O101" s="32">
        <f t="shared" si="8"/>
        <v>7.488200331815495</v>
      </c>
      <c r="P101" s="32">
        <f t="shared" si="13"/>
        <v>23.537478507189284</v>
      </c>
      <c r="Q101" s="25">
        <f t="shared" si="12"/>
        <v>13.045999999999999</v>
      </c>
      <c r="R101" s="2"/>
      <c r="S101" s="27"/>
      <c r="T101" s="27"/>
      <c r="U101" s="27"/>
      <c r="V101" s="25"/>
      <c r="W101" s="25"/>
      <c r="X101" s="25"/>
      <c r="Y101" s="43"/>
      <c r="Z101" s="47"/>
    </row>
    <row r="102" spans="1:26" s="1" customFormat="1" x14ac:dyDescent="0.15">
      <c r="A102" s="5">
        <v>234</v>
      </c>
      <c r="B102" s="5" t="s">
        <v>23</v>
      </c>
      <c r="C102" s="5" t="s">
        <v>24</v>
      </c>
      <c r="D102" s="5" t="s">
        <v>32</v>
      </c>
      <c r="E102" s="12">
        <v>42977</v>
      </c>
      <c r="F102" s="5">
        <v>23.7</v>
      </c>
      <c r="G102" s="5">
        <v>31.7</v>
      </c>
      <c r="H102" s="5">
        <v>17.527999999999999</v>
      </c>
      <c r="I102" s="11">
        <v>3.5310000000000001</v>
      </c>
      <c r="J102" s="5"/>
      <c r="K102" s="36">
        <f t="shared" si="9"/>
        <v>997.40018425598942</v>
      </c>
      <c r="L102" s="36">
        <f t="shared" si="10"/>
        <v>0.76121220240660681</v>
      </c>
      <c r="M102" s="36">
        <f t="shared" si="11"/>
        <v>-4.2295732740000001E-3</v>
      </c>
      <c r="N102" s="36">
        <f t="shared" si="7"/>
        <v>1021.2612205430163</v>
      </c>
      <c r="O102" s="32">
        <f t="shared" si="8"/>
        <v>7.9354247814047172</v>
      </c>
      <c r="P102" s="32">
        <f t="shared" si="13"/>
        <v>23.537478507189284</v>
      </c>
      <c r="Q102" s="25">
        <f t="shared" si="12"/>
        <v>14.140499999999999</v>
      </c>
      <c r="R102" s="2"/>
      <c r="S102" s="27"/>
      <c r="T102" s="27"/>
      <c r="U102" s="27"/>
      <c r="V102" s="25"/>
      <c r="W102" s="25"/>
      <c r="X102" s="25"/>
      <c r="Y102" s="43"/>
      <c r="Z102" s="47"/>
    </row>
    <row r="103" spans="1:26" s="1" customFormat="1" x14ac:dyDescent="0.15">
      <c r="A103" s="5">
        <v>181</v>
      </c>
      <c r="B103" s="5" t="s">
        <v>17</v>
      </c>
      <c r="C103" s="5" t="s">
        <v>29</v>
      </c>
      <c r="D103" s="5" t="s">
        <v>32</v>
      </c>
      <c r="E103" s="12">
        <v>42977</v>
      </c>
      <c r="F103" s="5">
        <v>24</v>
      </c>
      <c r="G103" s="5">
        <v>31.5</v>
      </c>
      <c r="H103" s="5">
        <v>17.52</v>
      </c>
      <c r="I103" s="11">
        <v>2.669</v>
      </c>
      <c r="J103" s="5"/>
      <c r="K103" s="36">
        <f t="shared" si="9"/>
        <v>997.32661753089724</v>
      </c>
      <c r="L103" s="36">
        <f t="shared" si="10"/>
        <v>0.76074425760000008</v>
      </c>
      <c r="M103" s="36">
        <f t="shared" si="11"/>
        <v>-4.2225696E-3</v>
      </c>
      <c r="N103" s="36">
        <f t="shared" si="7"/>
        <v>1021.0229352475681</v>
      </c>
      <c r="O103" s="32">
        <f t="shared" si="8"/>
        <v>5.996456080836075</v>
      </c>
      <c r="P103" s="32">
        <f t="shared" si="13"/>
        <v>23.524853826232462</v>
      </c>
      <c r="Q103" s="25">
        <f t="shared" si="12"/>
        <v>9.3994999999999997</v>
      </c>
      <c r="R103" s="2"/>
      <c r="S103" s="27"/>
      <c r="T103" s="27"/>
      <c r="U103" s="27"/>
      <c r="V103" s="25"/>
      <c r="W103" s="25"/>
      <c r="X103" s="25"/>
      <c r="Y103" s="43"/>
      <c r="Z103" s="47"/>
    </row>
    <row r="104" spans="1:26" s="1" customFormat="1" x14ac:dyDescent="0.15">
      <c r="A104" s="5">
        <v>188</v>
      </c>
      <c r="B104" s="5" t="s">
        <v>17</v>
      </c>
      <c r="C104" s="5" t="s">
        <v>29</v>
      </c>
      <c r="D104" s="5" t="s">
        <v>32</v>
      </c>
      <c r="E104" s="12">
        <v>42977</v>
      </c>
      <c r="F104" s="5">
        <v>24</v>
      </c>
      <c r="G104" s="5">
        <v>31.5</v>
      </c>
      <c r="H104" s="5">
        <v>17.52</v>
      </c>
      <c r="I104" s="11">
        <v>7.5830000000000002</v>
      </c>
      <c r="J104" s="5"/>
      <c r="K104" s="36">
        <f t="shared" si="9"/>
        <v>997.32661753089724</v>
      </c>
      <c r="L104" s="36">
        <f t="shared" si="10"/>
        <v>0.76074425760000008</v>
      </c>
      <c r="M104" s="36">
        <f t="shared" si="11"/>
        <v>-4.2225696E-3</v>
      </c>
      <c r="N104" s="36">
        <f t="shared" si="7"/>
        <v>1021.0229352475681</v>
      </c>
      <c r="O104" s="32">
        <f t="shared" si="8"/>
        <v>17.036765253270872</v>
      </c>
      <c r="P104" s="32">
        <f t="shared" si="13"/>
        <v>23.524853826232462</v>
      </c>
      <c r="Q104" s="25">
        <f t="shared" si="12"/>
        <v>36.426499999999997</v>
      </c>
      <c r="R104" s="2"/>
      <c r="S104" s="27"/>
      <c r="T104" s="27"/>
      <c r="U104" s="27"/>
      <c r="V104" s="25"/>
      <c r="W104" s="25"/>
      <c r="X104" s="25"/>
      <c r="Y104" s="43"/>
      <c r="Z104" s="47"/>
    </row>
    <row r="105" spans="1:26" s="1" customFormat="1" x14ac:dyDescent="0.15">
      <c r="A105" s="5">
        <v>280</v>
      </c>
      <c r="B105" s="5" t="s">
        <v>17</v>
      </c>
      <c r="C105" s="5" t="s">
        <v>29</v>
      </c>
      <c r="D105" s="5" t="s">
        <v>32</v>
      </c>
      <c r="E105" s="12">
        <v>42977</v>
      </c>
      <c r="F105" s="5">
        <v>23.7</v>
      </c>
      <c r="G105" s="5">
        <v>31</v>
      </c>
      <c r="H105" s="5">
        <v>17.527000000000001</v>
      </c>
      <c r="I105" s="11">
        <v>2.847</v>
      </c>
      <c r="J105" s="5"/>
      <c r="K105" s="36">
        <f t="shared" si="9"/>
        <v>997.40018425598942</v>
      </c>
      <c r="L105" s="36">
        <f t="shared" si="10"/>
        <v>0.76121220240660681</v>
      </c>
      <c r="M105" s="36">
        <f t="shared" si="11"/>
        <v>-4.2295732740000001E-3</v>
      </c>
      <c r="N105" s="36">
        <f t="shared" si="7"/>
        <v>1020.7320327829005</v>
      </c>
      <c r="O105" s="32">
        <f t="shared" si="8"/>
        <v>6.3940984020089786</v>
      </c>
      <c r="P105" s="32">
        <f t="shared" si="13"/>
        <v>23.53195508811082</v>
      </c>
      <c r="Q105" s="25">
        <f t="shared" si="12"/>
        <v>10.378499999999999</v>
      </c>
      <c r="R105" s="2"/>
      <c r="S105" s="27"/>
      <c r="T105" s="27"/>
      <c r="U105" s="27"/>
      <c r="V105" s="25"/>
      <c r="W105" s="25"/>
      <c r="X105" s="25"/>
      <c r="Y105" s="43"/>
      <c r="Z105" s="47"/>
    </row>
    <row r="106" spans="1:26" s="1" customFormat="1" x14ac:dyDescent="0.15">
      <c r="A106" s="5">
        <v>286</v>
      </c>
      <c r="B106" s="5" t="s">
        <v>17</v>
      </c>
      <c r="C106" s="5" t="s">
        <v>29</v>
      </c>
      <c r="D106" s="5" t="s">
        <v>32</v>
      </c>
      <c r="E106" s="12">
        <v>42977</v>
      </c>
      <c r="F106" s="5">
        <v>23.7</v>
      </c>
      <c r="G106" s="5">
        <v>31</v>
      </c>
      <c r="H106" s="5">
        <v>17.527000000000001</v>
      </c>
      <c r="I106" s="11">
        <v>2.3530000000000002</v>
      </c>
      <c r="J106" s="5"/>
      <c r="K106" s="36">
        <f t="shared" si="9"/>
        <v>997.40018425598942</v>
      </c>
      <c r="L106" s="36">
        <f t="shared" si="10"/>
        <v>0.76121220240660681</v>
      </c>
      <c r="M106" s="36">
        <f t="shared" si="11"/>
        <v>-4.2295732740000001E-3</v>
      </c>
      <c r="N106" s="36">
        <f t="shared" si="7"/>
        <v>1020.7320327829005</v>
      </c>
      <c r="O106" s="32">
        <f t="shared" si="8"/>
        <v>5.2846201404731747</v>
      </c>
      <c r="P106" s="32">
        <f t="shared" si="13"/>
        <v>23.53195508811082</v>
      </c>
      <c r="Q106" s="25">
        <f t="shared" si="12"/>
        <v>7.6615000000000011</v>
      </c>
      <c r="R106" s="2"/>
      <c r="S106" s="27"/>
      <c r="T106" s="27"/>
      <c r="U106" s="27"/>
      <c r="V106" s="25"/>
      <c r="W106" s="25"/>
      <c r="X106" s="25"/>
      <c r="Y106" s="43"/>
      <c r="Z106" s="47"/>
    </row>
    <row r="107" spans="1:26" s="1" customFormat="1" x14ac:dyDescent="0.15">
      <c r="A107" s="5">
        <v>121</v>
      </c>
      <c r="B107" s="5" t="s">
        <v>18</v>
      </c>
      <c r="C107" s="5" t="s">
        <v>29</v>
      </c>
      <c r="D107" s="5" t="s">
        <v>32</v>
      </c>
      <c r="E107" s="12">
        <v>42977</v>
      </c>
      <c r="F107" s="5">
        <v>24.2</v>
      </c>
      <c r="G107" s="5">
        <v>31.5</v>
      </c>
      <c r="H107" s="5">
        <v>17.501000000000001</v>
      </c>
      <c r="I107" s="11">
        <v>4.1280000000000001</v>
      </c>
      <c r="J107" s="5"/>
      <c r="K107" s="36">
        <f t="shared" si="9"/>
        <v>997.27708768547382</v>
      </c>
      <c r="L107" s="36">
        <f t="shared" si="10"/>
        <v>0.760435858711068</v>
      </c>
      <c r="M107" s="36">
        <f t="shared" si="11"/>
        <v>-4.2180659439999997E-3</v>
      </c>
      <c r="N107" s="36">
        <f t="shared" si="7"/>
        <v>1020.9644870534015</v>
      </c>
      <c r="O107" s="32">
        <f t="shared" si="8"/>
        <v>9.2737370723694514</v>
      </c>
      <c r="P107" s="32">
        <f t="shared" si="13"/>
        <v>23.498880659787179</v>
      </c>
      <c r="Q107" s="25">
        <f t="shared" si="12"/>
        <v>17.423999999999999</v>
      </c>
      <c r="R107" s="2"/>
      <c r="S107" s="27"/>
      <c r="T107" s="27"/>
      <c r="U107" s="27"/>
      <c r="V107" s="25"/>
      <c r="W107" s="25"/>
      <c r="X107" s="25"/>
      <c r="Y107" s="43"/>
      <c r="Z107" s="47"/>
    </row>
    <row r="108" spans="1:26" s="1" customFormat="1" x14ac:dyDescent="0.15">
      <c r="A108" s="5">
        <v>128</v>
      </c>
      <c r="B108" s="5" t="s">
        <v>18</v>
      </c>
      <c r="C108" s="5" t="s">
        <v>29</v>
      </c>
      <c r="D108" s="5" t="s">
        <v>32</v>
      </c>
      <c r="E108" s="12">
        <v>42977</v>
      </c>
      <c r="F108" s="5">
        <v>24.3</v>
      </c>
      <c r="G108" s="5">
        <v>31.8</v>
      </c>
      <c r="H108" s="5">
        <v>17.510999999999999</v>
      </c>
      <c r="I108" s="11">
        <v>2.5230000000000001</v>
      </c>
      <c r="J108" s="5"/>
      <c r="K108" s="36">
        <f t="shared" si="9"/>
        <v>997.25217771670884</v>
      </c>
      <c r="L108" s="36">
        <f t="shared" si="10"/>
        <v>0.76028272301154676</v>
      </c>
      <c r="M108" s="36">
        <f t="shared" si="11"/>
        <v>-4.2158637539999998E-3</v>
      </c>
      <c r="N108" s="36">
        <f t="shared" si="7"/>
        <v>1021.1617293120976</v>
      </c>
      <c r="O108" s="32">
        <f t="shared" si="8"/>
        <v>5.6693979338557385</v>
      </c>
      <c r="P108" s="32">
        <f t="shared" si="13"/>
        <v>23.513864679811821</v>
      </c>
      <c r="Q108" s="25">
        <f t="shared" si="12"/>
        <v>8.5964999999999989</v>
      </c>
      <c r="R108" s="2"/>
      <c r="S108" s="27"/>
      <c r="T108" s="27"/>
      <c r="U108" s="27"/>
      <c r="V108" s="25"/>
      <c r="W108" s="25"/>
      <c r="X108" s="25"/>
      <c r="Y108" s="43"/>
      <c r="Z108" s="47"/>
    </row>
    <row r="109" spans="1:26" s="1" customFormat="1" x14ac:dyDescent="0.15">
      <c r="A109" s="5">
        <v>219</v>
      </c>
      <c r="B109" s="5" t="s">
        <v>18</v>
      </c>
      <c r="C109" s="5" t="s">
        <v>29</v>
      </c>
      <c r="D109" s="5" t="s">
        <v>32</v>
      </c>
      <c r="E109" s="12">
        <v>42977</v>
      </c>
      <c r="F109" s="5">
        <v>24</v>
      </c>
      <c r="G109" s="5">
        <v>32</v>
      </c>
      <c r="H109" s="5">
        <v>17.521000000000001</v>
      </c>
      <c r="I109" s="11">
        <v>3.6909999999999998</v>
      </c>
      <c r="J109" s="5"/>
      <c r="K109" s="36">
        <f t="shared" si="9"/>
        <v>997.32661753089724</v>
      </c>
      <c r="L109" s="36">
        <f t="shared" si="10"/>
        <v>0.76074425760000008</v>
      </c>
      <c r="M109" s="36">
        <f t="shared" si="11"/>
        <v>-4.2225696E-3</v>
      </c>
      <c r="N109" s="36">
        <f t="shared" si="7"/>
        <v>1021.4008023889601</v>
      </c>
      <c r="O109" s="32">
        <f t="shared" si="8"/>
        <v>8.29641663444065</v>
      </c>
      <c r="P109" s="32">
        <f t="shared" si="13"/>
        <v>23.529181118497004</v>
      </c>
      <c r="Q109" s="25">
        <f t="shared" si="12"/>
        <v>15.020499999999998</v>
      </c>
      <c r="R109" s="2"/>
      <c r="S109" s="27"/>
      <c r="T109" s="27"/>
      <c r="U109" s="27"/>
      <c r="V109" s="25"/>
      <c r="W109" s="25"/>
      <c r="X109" s="25"/>
      <c r="Y109" s="43"/>
      <c r="Z109" s="47"/>
    </row>
    <row r="110" spans="1:26" s="1" customFormat="1" x14ac:dyDescent="0.15">
      <c r="A110" s="5">
        <v>225</v>
      </c>
      <c r="B110" s="5" t="s">
        <v>18</v>
      </c>
      <c r="C110" s="5" t="s">
        <v>29</v>
      </c>
      <c r="D110" s="5" t="s">
        <v>32</v>
      </c>
      <c r="E110" s="12">
        <v>42977</v>
      </c>
      <c r="F110" s="5">
        <v>23.9</v>
      </c>
      <c r="G110" s="5">
        <v>31.9</v>
      </c>
      <c r="H110" s="5">
        <v>17.521999999999998</v>
      </c>
      <c r="I110" s="11">
        <v>2.806</v>
      </c>
      <c r="J110" s="5"/>
      <c r="K110" s="36">
        <f t="shared" si="9"/>
        <v>997.35123703333397</v>
      </c>
      <c r="L110" s="36">
        <f t="shared" si="10"/>
        <v>0.76089952447632669</v>
      </c>
      <c r="M110" s="36">
        <f t="shared" si="11"/>
        <v>-4.2248710660000004E-3</v>
      </c>
      <c r="N110" s="36">
        <f t="shared" si="7"/>
        <v>1021.3543787243402</v>
      </c>
      <c r="O110" s="32">
        <f t="shared" si="8"/>
        <v>6.3068070796673412</v>
      </c>
      <c r="P110" s="32">
        <f t="shared" si="13"/>
        <v>23.530157296786289</v>
      </c>
      <c r="Q110" s="25">
        <f t="shared" si="12"/>
        <v>10.152999999999999</v>
      </c>
      <c r="R110" s="2"/>
      <c r="S110" s="27"/>
      <c r="T110" s="27"/>
      <c r="U110" s="27"/>
      <c r="V110" s="25"/>
      <c r="W110" s="25"/>
      <c r="X110" s="25"/>
      <c r="Y110" s="43"/>
      <c r="Z110" s="47"/>
    </row>
    <row r="111" spans="1:26" s="1" customFormat="1" x14ac:dyDescent="0.15">
      <c r="A111" s="5">
        <v>229</v>
      </c>
      <c r="B111" s="5" t="s">
        <v>18</v>
      </c>
      <c r="C111" s="5" t="s">
        <v>29</v>
      </c>
      <c r="D111" s="5" t="s">
        <v>32</v>
      </c>
      <c r="E111" s="12">
        <v>42977</v>
      </c>
      <c r="F111" s="5">
        <v>23.9</v>
      </c>
      <c r="G111" s="5">
        <v>31.9</v>
      </c>
      <c r="H111" s="5">
        <v>17.521999999999998</v>
      </c>
      <c r="I111" s="11">
        <v>3.8260000000000001</v>
      </c>
      <c r="J111" s="5"/>
      <c r="K111" s="36">
        <f t="shared" si="9"/>
        <v>997.35123703333397</v>
      </c>
      <c r="L111" s="36">
        <f t="shared" si="10"/>
        <v>0.76089952447632669</v>
      </c>
      <c r="M111" s="36">
        <f t="shared" si="11"/>
        <v>-4.2248710660000004E-3</v>
      </c>
      <c r="N111" s="36">
        <f t="shared" ref="N111:N121" si="14" xml:space="preserve"> K111 + (L111*G111) + M111*G111^(3/2) + 0.00048314*G111^2</f>
        <v>1021.3543787243402</v>
      </c>
      <c r="O111" s="32">
        <f t="shared" ref="O111:O121" si="15">I111*(1/     (1-   (0.001*N111/1.84)))</f>
        <v>8.5993741578072864</v>
      </c>
      <c r="P111" s="32">
        <f t="shared" si="13"/>
        <v>23.530157296786289</v>
      </c>
      <c r="Q111" s="25">
        <f t="shared" si="12"/>
        <v>15.762999999999998</v>
      </c>
      <c r="R111" s="2"/>
      <c r="S111" s="27"/>
      <c r="T111" s="27"/>
      <c r="U111" s="27"/>
      <c r="V111" s="25"/>
      <c r="W111" s="25"/>
      <c r="X111" s="25"/>
      <c r="Y111" s="43"/>
      <c r="Z111" s="47"/>
    </row>
    <row r="112" spans="1:26" s="1" customFormat="1" x14ac:dyDescent="0.15">
      <c r="A112" s="5">
        <v>155</v>
      </c>
      <c r="B112" s="5" t="s">
        <v>19</v>
      </c>
      <c r="C112" s="5" t="s">
        <v>29</v>
      </c>
      <c r="D112" s="5" t="s">
        <v>32</v>
      </c>
      <c r="E112" s="12">
        <v>42977</v>
      </c>
      <c r="F112" s="5">
        <v>24.2</v>
      </c>
      <c r="G112" s="5">
        <v>31.7</v>
      </c>
      <c r="H112" s="5">
        <v>17.515000000000001</v>
      </c>
      <c r="I112" s="11">
        <v>0.78500000000000003</v>
      </c>
      <c r="J112" s="5"/>
      <c r="K112" s="36">
        <f t="shared" ref="K112:K121" si="16">1000*(1-(F112+288.9414)/(508929.2*(F112+68.12963))*(F112-3.9863)^2)</f>
        <v>997.27708768547382</v>
      </c>
      <c r="L112" s="36">
        <f t="shared" ref="L112:L121" si="17" xml:space="preserve"> 0.824493 - 0.0040899*F112 + 0.000076438*F112^2 -0.00000082467*F112^3 + 0.0000000053675*F112^4</f>
        <v>0.760435858711068</v>
      </c>
      <c r="M112" s="36">
        <f t="shared" ref="M112:M121" si="18" xml:space="preserve"> -0.005724 + 0.00010227*F112 - 0.0000016546*F112^2</f>
        <v>-4.2180659439999997E-3</v>
      </c>
      <c r="N112" s="36">
        <f t="shared" si="14"/>
        <v>1021.1155677024707</v>
      </c>
      <c r="O112" s="32">
        <f t="shared" si="15"/>
        <v>1.7638630593421747</v>
      </c>
      <c r="P112" s="32">
        <f t="shared" si="13"/>
        <v>23.518871440730823</v>
      </c>
      <c r="Q112" s="25">
        <f t="shared" ref="Q112:Q121" si="19">-5.28+5.5*I112</f>
        <v>-0.96250000000000036</v>
      </c>
      <c r="R112" s="2"/>
      <c r="S112" s="27"/>
      <c r="T112" s="27"/>
      <c r="U112" s="27"/>
      <c r="V112" s="25"/>
      <c r="W112" s="25"/>
      <c r="X112" s="25"/>
      <c r="Y112" s="43"/>
      <c r="Z112" s="47"/>
    </row>
    <row r="113" spans="1:26" s="1" customFormat="1" x14ac:dyDescent="0.15">
      <c r="A113" s="5">
        <v>247</v>
      </c>
      <c r="B113" s="5" t="s">
        <v>19</v>
      </c>
      <c r="C113" s="5" t="s">
        <v>29</v>
      </c>
      <c r="D113" s="5" t="s">
        <v>32</v>
      </c>
      <c r="E113" s="12">
        <v>42977</v>
      </c>
      <c r="F113" s="5">
        <v>23.9</v>
      </c>
      <c r="G113" s="5">
        <v>31.8</v>
      </c>
      <c r="H113" s="5">
        <v>17.515999999999998</v>
      </c>
      <c r="I113" s="11">
        <v>3.3260000000000001</v>
      </c>
      <c r="J113" s="5"/>
      <c r="K113" s="36">
        <f t="shared" si="16"/>
        <v>997.35123703333397</v>
      </c>
      <c r="L113" s="36">
        <f t="shared" si="17"/>
        <v>0.76089952447632669</v>
      </c>
      <c r="M113" s="36">
        <f t="shared" si="18"/>
        <v>-4.2248710660000004E-3</v>
      </c>
      <c r="N113" s="36">
        <f t="shared" si="14"/>
        <v>1021.2787876796716</v>
      </c>
      <c r="O113" s="32">
        <f t="shared" si="15"/>
        <v>7.4748765610406398</v>
      </c>
      <c r="P113" s="32">
        <f t="shared" si="13"/>
        <v>23.521503022910416</v>
      </c>
      <c r="Q113" s="25">
        <f t="shared" si="19"/>
        <v>13.012999999999998</v>
      </c>
      <c r="R113" s="2"/>
      <c r="S113" s="27"/>
      <c r="T113" s="27"/>
      <c r="U113" s="27"/>
      <c r="V113" s="25"/>
      <c r="W113" s="25"/>
      <c r="X113" s="25"/>
      <c r="Y113" s="43"/>
      <c r="Z113" s="47"/>
    </row>
    <row r="114" spans="1:26" s="1" customFormat="1" x14ac:dyDescent="0.15">
      <c r="A114" s="5">
        <v>168</v>
      </c>
      <c r="B114" s="5" t="s">
        <v>20</v>
      </c>
      <c r="C114" s="5" t="s">
        <v>29</v>
      </c>
      <c r="D114" s="5" t="s">
        <v>32</v>
      </c>
      <c r="E114" s="12">
        <v>42977</v>
      </c>
      <c r="F114" s="5">
        <v>24</v>
      </c>
      <c r="G114" s="5">
        <v>31.6</v>
      </c>
      <c r="H114" s="5">
        <v>17.515000000000001</v>
      </c>
      <c r="I114" s="11">
        <v>2.109</v>
      </c>
      <c r="J114" s="5"/>
      <c r="K114" s="36">
        <f t="shared" si="16"/>
        <v>997.32661753089724</v>
      </c>
      <c r="L114" s="36">
        <f t="shared" si="17"/>
        <v>0.76074425760000008</v>
      </c>
      <c r="M114" s="36">
        <f t="shared" si="18"/>
        <v>-4.2225696E-3</v>
      </c>
      <c r="N114" s="36">
        <f t="shared" si="14"/>
        <v>1021.0985005999307</v>
      </c>
      <c r="O114" s="32">
        <f t="shared" si="15"/>
        <v>4.7387384231716698</v>
      </c>
      <c r="P114" s="32">
        <f t="shared" si="13"/>
        <v>23.518736693411853</v>
      </c>
      <c r="Q114" s="25">
        <f t="shared" si="19"/>
        <v>6.3194999999999988</v>
      </c>
      <c r="R114" s="2"/>
      <c r="S114" s="27"/>
      <c r="T114" s="27"/>
      <c r="U114" s="27"/>
      <c r="V114" s="25"/>
      <c r="W114" s="25"/>
      <c r="X114" s="25"/>
      <c r="Y114" s="43"/>
      <c r="Z114" s="47"/>
    </row>
    <row r="115" spans="1:26" s="1" customFormat="1" x14ac:dyDescent="0.15">
      <c r="A115" s="5">
        <v>175</v>
      </c>
      <c r="B115" s="5" t="s">
        <v>20</v>
      </c>
      <c r="C115" s="5" t="s">
        <v>29</v>
      </c>
      <c r="D115" s="5" t="s">
        <v>32</v>
      </c>
      <c r="E115" s="12">
        <v>42977</v>
      </c>
      <c r="F115" s="5">
        <v>24</v>
      </c>
      <c r="G115" s="5">
        <v>31.6</v>
      </c>
      <c r="H115" s="5">
        <v>17.515000000000001</v>
      </c>
      <c r="I115" s="11">
        <v>1.7849999999999999</v>
      </c>
      <c r="J115" s="5"/>
      <c r="K115" s="36">
        <f t="shared" si="16"/>
        <v>997.32661753089724</v>
      </c>
      <c r="L115" s="36">
        <f t="shared" si="17"/>
        <v>0.76074425760000008</v>
      </c>
      <c r="M115" s="36">
        <f t="shared" si="18"/>
        <v>-4.2225696E-3</v>
      </c>
      <c r="N115" s="36">
        <f t="shared" si="14"/>
        <v>1021.0985005999307</v>
      </c>
      <c r="O115" s="32">
        <f t="shared" si="15"/>
        <v>4.0107387792135754</v>
      </c>
      <c r="P115" s="32">
        <f t="shared" si="13"/>
        <v>23.518736693411853</v>
      </c>
      <c r="Q115" s="25">
        <f t="shared" si="19"/>
        <v>4.5374999999999988</v>
      </c>
      <c r="R115" s="2"/>
      <c r="S115" s="27"/>
      <c r="T115" s="27"/>
      <c r="U115" s="27"/>
      <c r="V115" s="25"/>
      <c r="W115" s="25"/>
      <c r="X115" s="25"/>
      <c r="Y115" s="43"/>
      <c r="Z115" s="47"/>
    </row>
    <row r="116" spans="1:26" s="1" customFormat="1" x14ac:dyDescent="0.15">
      <c r="A116" s="5">
        <v>266</v>
      </c>
      <c r="B116" s="5" t="s">
        <v>20</v>
      </c>
      <c r="C116" s="5" t="s">
        <v>29</v>
      </c>
      <c r="D116" s="5" t="s">
        <v>32</v>
      </c>
      <c r="E116" s="12">
        <v>42977</v>
      </c>
      <c r="F116" s="5">
        <v>23.7</v>
      </c>
      <c r="G116" s="5">
        <v>31.7</v>
      </c>
      <c r="H116" s="5">
        <v>17.521999999999998</v>
      </c>
      <c r="I116" s="11">
        <v>3.7709999999999999</v>
      </c>
      <c r="J116" s="5"/>
      <c r="K116" s="36">
        <f t="shared" si="16"/>
        <v>997.40018425598942</v>
      </c>
      <c r="L116" s="36">
        <f t="shared" si="17"/>
        <v>0.76121220240660681</v>
      </c>
      <c r="M116" s="36">
        <f t="shared" si="18"/>
        <v>-4.2295732740000001E-3</v>
      </c>
      <c r="N116" s="36">
        <f t="shared" si="14"/>
        <v>1021.2612205430163</v>
      </c>
      <c r="O116" s="32">
        <f t="shared" si="15"/>
        <v>8.4747909517635751</v>
      </c>
      <c r="P116" s="32">
        <f t="shared" si="13"/>
        <v>23.529421405920278</v>
      </c>
      <c r="Q116" s="25">
        <f t="shared" si="19"/>
        <v>15.4605</v>
      </c>
      <c r="R116" s="2"/>
      <c r="S116" s="27"/>
      <c r="T116" s="27"/>
      <c r="U116" s="27"/>
      <c r="V116" s="25"/>
      <c r="W116" s="25"/>
      <c r="X116" s="25"/>
      <c r="Y116" s="43"/>
      <c r="Z116" s="47"/>
    </row>
    <row r="117" spans="1:26" s="1" customFormat="1" x14ac:dyDescent="0.15">
      <c r="A117" s="5">
        <v>272</v>
      </c>
      <c r="B117" s="5" t="s">
        <v>20</v>
      </c>
      <c r="C117" s="5" t="s">
        <v>29</v>
      </c>
      <c r="D117" s="5" t="s">
        <v>32</v>
      </c>
      <c r="E117" s="12">
        <v>42977</v>
      </c>
      <c r="F117" s="5">
        <v>23.7</v>
      </c>
      <c r="G117" s="5">
        <v>31.7</v>
      </c>
      <c r="H117" s="5">
        <v>17.521999999999998</v>
      </c>
      <c r="I117" s="11">
        <v>1.89</v>
      </c>
      <c r="J117" s="5"/>
      <c r="K117" s="36">
        <f t="shared" si="16"/>
        <v>997.40018425598942</v>
      </c>
      <c r="L117" s="36">
        <f t="shared" si="17"/>
        <v>0.76121220240660681</v>
      </c>
      <c r="M117" s="36">
        <f t="shared" si="18"/>
        <v>-4.2295732740000001E-3</v>
      </c>
      <c r="N117" s="36">
        <f t="shared" si="14"/>
        <v>1021.2612205430163</v>
      </c>
      <c r="O117" s="32">
        <f t="shared" si="15"/>
        <v>4.2475085915760165</v>
      </c>
      <c r="P117" s="32">
        <f t="shared" si="13"/>
        <v>23.529421405920278</v>
      </c>
      <c r="Q117" s="25">
        <f t="shared" si="19"/>
        <v>5.1149999999999993</v>
      </c>
      <c r="R117" s="2"/>
      <c r="S117" s="27"/>
      <c r="T117" s="27"/>
      <c r="U117" s="27"/>
      <c r="V117" s="25"/>
      <c r="W117" s="25"/>
      <c r="X117" s="25"/>
      <c r="Y117" s="43"/>
      <c r="Z117" s="47"/>
    </row>
    <row r="118" spans="1:26" s="1" customFormat="1" x14ac:dyDescent="0.15">
      <c r="A118" s="5">
        <v>104</v>
      </c>
      <c r="B118" s="5" t="s">
        <v>22</v>
      </c>
      <c r="C118" s="5" t="s">
        <v>29</v>
      </c>
      <c r="D118" s="5" t="s">
        <v>32</v>
      </c>
      <c r="E118" s="12">
        <v>42977</v>
      </c>
      <c r="F118" s="5">
        <v>24.3</v>
      </c>
      <c r="G118" s="5">
        <v>31.7</v>
      </c>
      <c r="H118" s="5">
        <v>17.515000000000001</v>
      </c>
      <c r="I118" s="11">
        <v>2.5640000000000001</v>
      </c>
      <c r="J118" s="5"/>
      <c r="K118" s="36">
        <f t="shared" si="16"/>
        <v>997.25217771670884</v>
      </c>
      <c r="L118" s="36">
        <f t="shared" si="17"/>
        <v>0.76028272301154676</v>
      </c>
      <c r="M118" s="36">
        <f t="shared" si="18"/>
        <v>-4.2158637539999998E-3</v>
      </c>
      <c r="N118" s="36">
        <f t="shared" si="14"/>
        <v>1021.0861963783011</v>
      </c>
      <c r="O118" s="32">
        <f t="shared" si="15"/>
        <v>5.7609970416121987</v>
      </c>
      <c r="P118" s="32">
        <f t="shared" si="13"/>
        <v>23.518639550705551</v>
      </c>
      <c r="Q118" s="25">
        <f t="shared" si="19"/>
        <v>8.8219999999999992</v>
      </c>
      <c r="R118" s="2"/>
      <c r="S118" s="27"/>
      <c r="T118" s="27"/>
      <c r="U118" s="27"/>
      <c r="V118" s="25"/>
      <c r="W118" s="25"/>
      <c r="X118" s="25"/>
      <c r="Y118" s="43"/>
      <c r="Z118" s="47"/>
    </row>
    <row r="119" spans="1:26" s="1" customFormat="1" x14ac:dyDescent="0.15">
      <c r="A119" s="5">
        <v>110</v>
      </c>
      <c r="B119" s="5" t="s">
        <v>22</v>
      </c>
      <c r="C119" s="5" t="s">
        <v>29</v>
      </c>
      <c r="D119" s="5" t="s">
        <v>32</v>
      </c>
      <c r="E119" s="12">
        <v>42977</v>
      </c>
      <c r="F119" s="5">
        <v>24.3</v>
      </c>
      <c r="G119" s="5">
        <v>31.7</v>
      </c>
      <c r="H119" s="5">
        <v>17.515000000000001</v>
      </c>
      <c r="I119" s="11">
        <v>3.5710000000000002</v>
      </c>
      <c r="J119" s="5"/>
      <c r="K119" s="36">
        <f t="shared" si="16"/>
        <v>997.25217771670884</v>
      </c>
      <c r="L119" s="36">
        <f t="shared" si="17"/>
        <v>0.76028272301154676</v>
      </c>
      <c r="M119" s="36">
        <f t="shared" si="18"/>
        <v>-4.2158637539999998E-3</v>
      </c>
      <c r="N119" s="36">
        <f t="shared" si="14"/>
        <v>1021.0861963783011</v>
      </c>
      <c r="O119" s="32">
        <f t="shared" si="15"/>
        <v>8.0236039140394553</v>
      </c>
      <c r="P119" s="32">
        <f t="shared" si="13"/>
        <v>23.518639550705551</v>
      </c>
      <c r="Q119" s="25">
        <f t="shared" si="19"/>
        <v>14.360499999999998</v>
      </c>
      <c r="R119" s="2"/>
      <c r="S119" s="27"/>
      <c r="T119" s="27"/>
      <c r="U119" s="27"/>
      <c r="V119" s="25"/>
      <c r="W119" s="25"/>
      <c r="X119" s="25"/>
      <c r="Y119" s="43"/>
      <c r="Z119" s="47"/>
    </row>
    <row r="120" spans="1:26" s="1" customFormat="1" x14ac:dyDescent="0.15">
      <c r="A120" s="5">
        <v>233</v>
      </c>
      <c r="B120" s="5" t="s">
        <v>23</v>
      </c>
      <c r="C120" s="5" t="s">
        <v>29</v>
      </c>
      <c r="D120" s="5" t="s">
        <v>32</v>
      </c>
      <c r="E120" s="12">
        <v>42977</v>
      </c>
      <c r="F120" s="5">
        <v>23.7</v>
      </c>
      <c r="G120" s="5">
        <v>31.7</v>
      </c>
      <c r="H120" s="5">
        <v>17.527999999999999</v>
      </c>
      <c r="I120" s="11">
        <v>3.4159999999999999</v>
      </c>
      <c r="J120" s="5"/>
      <c r="K120" s="36">
        <f t="shared" si="16"/>
        <v>997.40018425598942</v>
      </c>
      <c r="L120" s="36">
        <f t="shared" si="17"/>
        <v>0.76121220240660681</v>
      </c>
      <c r="M120" s="36">
        <f t="shared" si="18"/>
        <v>-4.2295732740000001E-3</v>
      </c>
      <c r="N120" s="36">
        <f t="shared" si="14"/>
        <v>1021.2612205430163</v>
      </c>
      <c r="O120" s="32">
        <f t="shared" si="15"/>
        <v>7.6769784914410959</v>
      </c>
      <c r="P120" s="32">
        <f t="shared" si="13"/>
        <v>23.537478507189284</v>
      </c>
      <c r="Q120" s="25">
        <f t="shared" si="19"/>
        <v>13.507999999999999</v>
      </c>
      <c r="R120" s="2"/>
      <c r="S120" s="27"/>
      <c r="T120" s="27"/>
      <c r="U120" s="27"/>
      <c r="V120" s="25"/>
      <c r="W120" s="25"/>
      <c r="X120" s="25"/>
      <c r="Y120" s="43"/>
      <c r="Z120" s="47"/>
    </row>
    <row r="121" spans="1:26" s="1" customFormat="1" x14ac:dyDescent="0.15">
      <c r="A121" s="5">
        <v>235</v>
      </c>
      <c r="B121" s="5" t="s">
        <v>23</v>
      </c>
      <c r="C121" s="5" t="s">
        <v>29</v>
      </c>
      <c r="D121" s="5" t="s">
        <v>32</v>
      </c>
      <c r="E121" s="12">
        <v>42977</v>
      </c>
      <c r="F121" s="5">
        <v>23.7</v>
      </c>
      <c r="G121" s="5">
        <v>31.7</v>
      </c>
      <c r="H121" s="5">
        <v>17.527999999999999</v>
      </c>
      <c r="I121" s="11">
        <v>2.113</v>
      </c>
      <c r="J121" s="5"/>
      <c r="K121" s="36">
        <f t="shared" si="16"/>
        <v>997.40018425598942</v>
      </c>
      <c r="L121" s="36">
        <f t="shared" si="17"/>
        <v>0.76121220240660681</v>
      </c>
      <c r="M121" s="36">
        <f t="shared" si="18"/>
        <v>-4.2295732740000001E-3</v>
      </c>
      <c r="N121" s="36">
        <f t="shared" si="14"/>
        <v>1021.2612205430163</v>
      </c>
      <c r="O121" s="32">
        <f t="shared" si="15"/>
        <v>4.7486696582011234</v>
      </c>
      <c r="P121" s="32">
        <f t="shared" si="13"/>
        <v>23.537478507189284</v>
      </c>
      <c r="Q121" s="25">
        <f t="shared" si="19"/>
        <v>6.341499999999999</v>
      </c>
      <c r="R121" s="2"/>
      <c r="S121" s="27"/>
      <c r="T121" s="27"/>
      <c r="U121" s="27"/>
      <c r="V121" s="25"/>
      <c r="W121" s="25"/>
      <c r="X121" s="25"/>
      <c r="Y121" s="43"/>
      <c r="Z121" s="47"/>
    </row>
    <row r="122" spans="1:26" s="1" customFormat="1" x14ac:dyDescent="0.15">
      <c r="A122" s="56">
        <v>176</v>
      </c>
      <c r="B122" s="15" t="s">
        <v>17</v>
      </c>
      <c r="C122" s="15" t="s">
        <v>11</v>
      </c>
      <c r="D122" s="15" t="s">
        <v>12</v>
      </c>
      <c r="E122" s="16">
        <v>43026</v>
      </c>
      <c r="F122" s="17">
        <v>24.9</v>
      </c>
      <c r="G122" s="17">
        <v>31.4</v>
      </c>
      <c r="H122" s="17">
        <v>17.519100000000002</v>
      </c>
      <c r="I122" s="18">
        <v>1.681</v>
      </c>
      <c r="J122" s="18"/>
      <c r="K122" s="37">
        <f t="shared" ref="K122:K176" si="20">1000*(1-(F122+288.9414)/(508929.2*(F122+68.12963))*(F122-3.9863)^2)</f>
        <v>997.10069892065189</v>
      </c>
      <c r="L122" s="37">
        <f t="shared" ref="L122:L176" si="21" xml:space="preserve"> 0.824493 - 0.0040899*F122 + 0.000076438*F122^2 -0.00000082467*F122^3 + 0.0000000053675*F122^4</f>
        <v>0.75937868713470669</v>
      </c>
      <c r="M122" s="37">
        <f t="shared" ref="M122:M176" si="22" xml:space="preserve"> -0.005724 + 0.00010227*F122 - 0.0000016546*F122^2</f>
        <v>-4.2033455460000002E-3</v>
      </c>
      <c r="N122" s="37">
        <f t="shared" ref="N122:N175" si="23" xml:space="preserve"> K122 + (L122*G122) + M122*G122^(3/2) + 0.00048314*G122^2</f>
        <v>1020.6819589053092</v>
      </c>
      <c r="O122" s="39">
        <f t="shared" ref="O122:O175" si="24">I122*(1/     (1-   (0.001*N122/1.84)))</f>
        <v>3.7751396220537137</v>
      </c>
      <c r="P122" s="32">
        <f t="shared" si="13"/>
        <v>23.52095312867365</v>
      </c>
      <c r="Q122" s="29">
        <f t="shared" ref="Q122:Q185" si="25">-5.28+5.5*I122</f>
        <v>3.9654999999999996</v>
      </c>
      <c r="R122" s="30">
        <f>E122-E2</f>
        <v>49</v>
      </c>
      <c r="S122" s="31">
        <f>I122-I2</f>
        <v>0.14400000000000013</v>
      </c>
      <c r="T122" s="31">
        <f>(S122/I2)*100</f>
        <v>9.3689004554326694</v>
      </c>
      <c r="U122" s="31">
        <f>(S122/R122)/I2*1000</f>
        <v>1.9120205011087081</v>
      </c>
      <c r="V122" s="44">
        <f>O122-O2</f>
        <v>0.32163513821546985</v>
      </c>
      <c r="W122" s="44">
        <f>(V122/O2)*100</f>
        <v>9.3132972527084377</v>
      </c>
      <c r="X122" s="44">
        <f>1000*(V122/R122)/O2</f>
        <v>1.9006729087160075</v>
      </c>
      <c r="Y122" s="45">
        <f>1000*(V122/R122)/Q2</f>
        <v>2.0683732196504203</v>
      </c>
      <c r="Z122" s="57">
        <f>X122-U122</f>
        <v>-1.1347592392700667E-2</v>
      </c>
    </row>
    <row r="123" spans="1:26" s="1" customFormat="1" x14ac:dyDescent="0.15">
      <c r="A123" s="56">
        <v>182</v>
      </c>
      <c r="B123" s="15" t="s">
        <v>17</v>
      </c>
      <c r="C123" s="15" t="s">
        <v>11</v>
      </c>
      <c r="D123" s="15" t="s">
        <v>12</v>
      </c>
      <c r="E123" s="16">
        <v>43026</v>
      </c>
      <c r="F123" s="17">
        <v>24.9</v>
      </c>
      <c r="G123" s="17">
        <v>31.4</v>
      </c>
      <c r="H123" s="17">
        <v>17.519100000000002</v>
      </c>
      <c r="I123" s="18">
        <v>3.1150000000000002</v>
      </c>
      <c r="J123" s="18"/>
      <c r="K123" s="37">
        <f t="shared" si="20"/>
        <v>997.10069892065189</v>
      </c>
      <c r="L123" s="37">
        <f t="shared" si="21"/>
        <v>0.75937868713470669</v>
      </c>
      <c r="M123" s="37">
        <f t="shared" si="22"/>
        <v>-4.2033455460000002E-3</v>
      </c>
      <c r="N123" s="37">
        <f t="shared" si="23"/>
        <v>1020.6819589053092</v>
      </c>
      <c r="O123" s="39">
        <f t="shared" si="24"/>
        <v>6.9955740170715757</v>
      </c>
      <c r="P123" s="32">
        <f t="shared" si="13"/>
        <v>23.52095312867365</v>
      </c>
      <c r="Q123" s="29">
        <f t="shared" si="25"/>
        <v>11.852499999999999</v>
      </c>
      <c r="R123" s="30">
        <f>E123-E3</f>
        <v>49</v>
      </c>
      <c r="S123" s="31">
        <f>I123-I3</f>
        <v>0.46600000000000019</v>
      </c>
      <c r="T123" s="31">
        <f>(S123/I3)*100</f>
        <v>17.591543978859956</v>
      </c>
      <c r="U123" s="31">
        <f>(S123/R123)/I3*1000</f>
        <v>3.5901110160938678</v>
      </c>
      <c r="V123" s="44">
        <f>O123-O3</f>
        <v>1.0440520395014135</v>
      </c>
      <c r="W123" s="44">
        <f>(V123/O3)*100</f>
        <v>17.54260579791508</v>
      </c>
      <c r="X123" s="44">
        <f>1000*(V123/R123)/O3</f>
        <v>3.5801236322275676</v>
      </c>
      <c r="Y123" s="45">
        <f>1000*(V123/R123)/Q3</f>
        <v>2.2936847494074688</v>
      </c>
      <c r="Z123" s="57">
        <f>X123-U123</f>
        <v>-9.9873838663002701E-3</v>
      </c>
    </row>
    <row r="124" spans="1:26" s="1" customFormat="1" x14ac:dyDescent="0.15">
      <c r="A124" s="56">
        <v>189</v>
      </c>
      <c r="B124" s="15" t="s">
        <v>17</v>
      </c>
      <c r="C124" s="15" t="s">
        <v>11</v>
      </c>
      <c r="D124" s="15" t="s">
        <v>12</v>
      </c>
      <c r="E124" s="16">
        <v>43026</v>
      </c>
      <c r="F124" s="17">
        <v>24.9</v>
      </c>
      <c r="G124" s="17">
        <v>31.4</v>
      </c>
      <c r="H124" s="17">
        <v>17.519100000000002</v>
      </c>
      <c r="I124" s="18">
        <v>2.996</v>
      </c>
      <c r="J124" s="18"/>
      <c r="K124" s="37">
        <f t="shared" si="20"/>
        <v>997.10069892065189</v>
      </c>
      <c r="L124" s="37">
        <f t="shared" si="21"/>
        <v>0.75937868713470669</v>
      </c>
      <c r="M124" s="37">
        <f t="shared" si="22"/>
        <v>-4.2033455460000002E-3</v>
      </c>
      <c r="N124" s="37">
        <f t="shared" si="23"/>
        <v>1020.6819589053092</v>
      </c>
      <c r="O124" s="39">
        <f t="shared" si="24"/>
        <v>6.7283273692283911</v>
      </c>
      <c r="P124" s="32">
        <f t="shared" si="13"/>
        <v>23.52095312867365</v>
      </c>
      <c r="Q124" s="29">
        <f t="shared" si="25"/>
        <v>11.198</v>
      </c>
      <c r="R124" s="30">
        <f>E124-E4</f>
        <v>49</v>
      </c>
      <c r="S124" s="31">
        <f>I124-I4</f>
        <v>0.41900000000000004</v>
      </c>
      <c r="T124" s="31">
        <f>(S124/I4)*100</f>
        <v>16.259216142801709</v>
      </c>
      <c r="U124" s="31">
        <f>(S124/R124)/I4*1000</f>
        <v>3.3182073760819817</v>
      </c>
      <c r="V124" s="44">
        <f>O124-O4</f>
        <v>0.93856816341551497</v>
      </c>
      <c r="W124" s="44">
        <f>(V124/O4)*100</f>
        <v>16.210832437956991</v>
      </c>
      <c r="X124" s="44">
        <f>1000*(V124/R124)/O4</f>
        <v>3.3083331506034681</v>
      </c>
      <c r="Y124" s="45">
        <f>1000*(V124/R124)/Q4</f>
        <v>2.1537586231070271</v>
      </c>
      <c r="Z124" s="57">
        <f>X124-U124</f>
        <v>-9.8742254785135763E-3</v>
      </c>
    </row>
    <row r="125" spans="1:26" s="1" customFormat="1" x14ac:dyDescent="0.15">
      <c r="A125" s="56">
        <v>281</v>
      </c>
      <c r="B125" s="15" t="s">
        <v>17</v>
      </c>
      <c r="C125" s="15" t="s">
        <v>11</v>
      </c>
      <c r="D125" s="15" t="s">
        <v>12</v>
      </c>
      <c r="E125" s="16">
        <v>43026</v>
      </c>
      <c r="F125" s="17">
        <v>24.9</v>
      </c>
      <c r="G125" s="17">
        <v>31.4</v>
      </c>
      <c r="H125" s="17">
        <v>17.519100000000002</v>
      </c>
      <c r="I125" s="18">
        <v>2.9940000000000002</v>
      </c>
      <c r="J125" s="18"/>
      <c r="K125" s="37">
        <f t="shared" si="20"/>
        <v>997.10069892065189</v>
      </c>
      <c r="L125" s="37">
        <f t="shared" si="21"/>
        <v>0.75937868713470669</v>
      </c>
      <c r="M125" s="37">
        <f t="shared" si="22"/>
        <v>-4.2033455460000002E-3</v>
      </c>
      <c r="N125" s="37">
        <f t="shared" si="23"/>
        <v>1020.6819589053092</v>
      </c>
      <c r="O125" s="39">
        <f t="shared" si="24"/>
        <v>6.7238358289285065</v>
      </c>
      <c r="P125" s="32">
        <f t="shared" si="13"/>
        <v>23.52095312867365</v>
      </c>
      <c r="Q125" s="29">
        <f t="shared" si="25"/>
        <v>11.187000000000001</v>
      </c>
      <c r="R125" s="30">
        <f>E125-E5</f>
        <v>49</v>
      </c>
      <c r="S125" s="31">
        <f>I125-I5</f>
        <v>0.36900000000000022</v>
      </c>
      <c r="T125" s="31">
        <f>(S125/I5)*100</f>
        <v>14.057142857142866</v>
      </c>
      <c r="U125" s="31">
        <f>(S125/R125)/I5*1000</f>
        <v>2.8688046647230339</v>
      </c>
      <c r="V125" s="44">
        <f>O125-O5</f>
        <v>0.82832887238703456</v>
      </c>
      <c r="W125" s="44">
        <f>(V125/O5)*100</f>
        <v>14.050172080077806</v>
      </c>
      <c r="X125" s="44">
        <f>1000*(V125/R125)/O5</f>
        <v>2.8673820571587352</v>
      </c>
      <c r="Y125" s="45">
        <f>1000*(V125/R125)/Q5</f>
        <v>1.8459919044544386</v>
      </c>
      <c r="Z125" s="57">
        <f>X125-U125</f>
        <v>-1.4226075642986835E-3</v>
      </c>
    </row>
    <row r="126" spans="1:26" s="1" customFormat="1" x14ac:dyDescent="0.15">
      <c r="A126" s="56">
        <v>287</v>
      </c>
      <c r="B126" s="15" t="s">
        <v>17</v>
      </c>
      <c r="C126" s="15" t="s">
        <v>11</v>
      </c>
      <c r="D126" s="15" t="s">
        <v>12</v>
      </c>
      <c r="E126" s="16">
        <v>43026</v>
      </c>
      <c r="F126" s="17">
        <v>24.9</v>
      </c>
      <c r="G126" s="17">
        <v>31.4</v>
      </c>
      <c r="H126" s="17">
        <v>17.519100000000002</v>
      </c>
      <c r="I126" s="18">
        <v>2.0659999999999998</v>
      </c>
      <c r="J126" s="18"/>
      <c r="K126" s="37">
        <f t="shared" si="20"/>
        <v>997.10069892065189</v>
      </c>
      <c r="L126" s="37">
        <f t="shared" si="21"/>
        <v>0.75937868713470669</v>
      </c>
      <c r="M126" s="37">
        <f t="shared" si="22"/>
        <v>-4.2033455460000002E-3</v>
      </c>
      <c r="N126" s="37">
        <f t="shared" si="23"/>
        <v>1020.6819589053092</v>
      </c>
      <c r="O126" s="39">
        <f t="shared" si="24"/>
        <v>4.639761129781661</v>
      </c>
      <c r="P126" s="32">
        <f t="shared" si="13"/>
        <v>23.52095312867365</v>
      </c>
      <c r="Q126" s="29">
        <f t="shared" si="25"/>
        <v>6.0829999999999993</v>
      </c>
      <c r="R126" s="30">
        <f>E126-E6</f>
        <v>49</v>
      </c>
      <c r="S126" s="31">
        <f>I126-I6</f>
        <v>0.23899999999999988</v>
      </c>
      <c r="T126" s="31">
        <f>(S126/I6)*100</f>
        <v>13.081554460864799</v>
      </c>
      <c r="U126" s="31">
        <f>(S126/R126)/I6*1000</f>
        <v>2.6697049920132248</v>
      </c>
      <c r="V126" s="44">
        <f>O126-O6</f>
        <v>0.53648828802879667</v>
      </c>
      <c r="W126" s="44">
        <f>(V126/O6)*100</f>
        <v>13.07464330837956</v>
      </c>
      <c r="X126" s="44">
        <f>1000*(V126/R126)/O6</f>
        <v>2.6682945527305226</v>
      </c>
      <c r="Y126" s="45">
        <f>1000*(V126/R126)/Q6</f>
        <v>2.2960554832790727</v>
      </c>
      <c r="Z126" s="57">
        <f>X126-U126</f>
        <v>-1.410439282702125E-3</v>
      </c>
    </row>
    <row r="127" spans="1:26" s="1" customFormat="1" x14ac:dyDescent="0.15">
      <c r="A127" s="56">
        <v>116</v>
      </c>
      <c r="B127" s="15" t="s">
        <v>18</v>
      </c>
      <c r="C127" s="15" t="s">
        <v>11</v>
      </c>
      <c r="D127" s="15" t="s">
        <v>12</v>
      </c>
      <c r="E127" s="16">
        <v>43026</v>
      </c>
      <c r="F127" s="17">
        <v>24.9</v>
      </c>
      <c r="G127" s="17">
        <v>31.4</v>
      </c>
      <c r="H127" s="17">
        <v>17.519100000000002</v>
      </c>
      <c r="I127" s="18">
        <v>3.9020000000000001</v>
      </c>
      <c r="J127" s="18"/>
      <c r="K127" s="37">
        <f t="shared" si="20"/>
        <v>997.10069892065189</v>
      </c>
      <c r="L127" s="37">
        <f t="shared" si="21"/>
        <v>0.75937868713470669</v>
      </c>
      <c r="M127" s="37">
        <f t="shared" si="22"/>
        <v>-4.2033455460000002E-3</v>
      </c>
      <c r="N127" s="37">
        <f t="shared" si="23"/>
        <v>1020.6819589053092</v>
      </c>
      <c r="O127" s="39">
        <f t="shared" si="24"/>
        <v>8.7629951250764968</v>
      </c>
      <c r="P127" s="32">
        <f t="shared" si="13"/>
        <v>23.52095312867365</v>
      </c>
      <c r="Q127" s="29">
        <f t="shared" si="25"/>
        <v>16.181000000000001</v>
      </c>
      <c r="R127" s="30">
        <f>E127-E7</f>
        <v>49</v>
      </c>
      <c r="S127" s="31">
        <f>I127-I7</f>
        <v>0.55299999999999994</v>
      </c>
      <c r="T127" s="31">
        <f>(S127/I7)*100</f>
        <v>16.512391758733948</v>
      </c>
      <c r="U127" s="31">
        <f>(S127/R127)/I7*1000</f>
        <v>3.3698758691293769</v>
      </c>
      <c r="V127" s="44">
        <f>O127-O7</f>
        <v>1.2393164779434311</v>
      </c>
      <c r="W127" s="44">
        <f>(V127/O7)*100</f>
        <v>16.472214405591057</v>
      </c>
      <c r="X127" s="44">
        <f>1000*(V127/R127)/O7</f>
        <v>3.3616764093042972</v>
      </c>
      <c r="Y127" s="45">
        <f>1000*(V127/R127)/Q7</f>
        <v>1.9248961542869742</v>
      </c>
      <c r="Z127" s="57">
        <f>X127-U127</f>
        <v>-8.1994598250796358E-3</v>
      </c>
    </row>
    <row r="128" spans="1:26" s="1" customFormat="1" x14ac:dyDescent="0.15">
      <c r="A128" s="56">
        <v>122</v>
      </c>
      <c r="B128" s="15" t="s">
        <v>18</v>
      </c>
      <c r="C128" s="15" t="s">
        <v>11</v>
      </c>
      <c r="D128" s="15" t="s">
        <v>12</v>
      </c>
      <c r="E128" s="16">
        <v>43026</v>
      </c>
      <c r="F128" s="17">
        <v>24.9</v>
      </c>
      <c r="G128" s="17">
        <v>31.4</v>
      </c>
      <c r="H128" s="17">
        <v>17.519100000000002</v>
      </c>
      <c r="I128" s="18">
        <v>5.13</v>
      </c>
      <c r="J128" s="18"/>
      <c r="K128" s="37">
        <f t="shared" si="20"/>
        <v>997.10069892065189</v>
      </c>
      <c r="L128" s="37">
        <f t="shared" si="21"/>
        <v>0.75937868713470669</v>
      </c>
      <c r="M128" s="37">
        <f t="shared" si="22"/>
        <v>-4.2033455460000002E-3</v>
      </c>
      <c r="N128" s="37">
        <f t="shared" si="23"/>
        <v>1020.6819589053092</v>
      </c>
      <c r="O128" s="39">
        <f t="shared" si="24"/>
        <v>11.520800869206157</v>
      </c>
      <c r="P128" s="32">
        <f t="shared" si="13"/>
        <v>23.52095312867365</v>
      </c>
      <c r="Q128" s="29">
        <f t="shared" si="25"/>
        <v>22.934999999999999</v>
      </c>
      <c r="R128" s="30">
        <f>E128-E8</f>
        <v>49</v>
      </c>
      <c r="S128" s="31">
        <f>I128-I8</f>
        <v>0.73899999999999988</v>
      </c>
      <c r="T128" s="31">
        <f>(S128/I8)*100</f>
        <v>16.829879298565245</v>
      </c>
      <c r="U128" s="31">
        <f>(S128/R128)/I8*1000</f>
        <v>3.4346692446051521</v>
      </c>
      <c r="V128" s="44">
        <f>O128-O8</f>
        <v>1.6562225056465003</v>
      </c>
      <c r="W128" s="44">
        <f>(V128/O8)*100</f>
        <v>16.789592465144636</v>
      </c>
      <c r="X128" s="44">
        <f>1000*(V128/R128)/O8</f>
        <v>3.4264474418662521</v>
      </c>
      <c r="Y128" s="45">
        <f>1000*(V128/R128)/Q8</f>
        <v>1.7911798467930455</v>
      </c>
      <c r="Z128" s="57">
        <f>X128-U128</f>
        <v>-8.2218027389000525E-3</v>
      </c>
    </row>
    <row r="129" spans="1:26" s="1" customFormat="1" x14ac:dyDescent="0.15">
      <c r="A129" s="56">
        <v>129</v>
      </c>
      <c r="B129" s="15" t="s">
        <v>18</v>
      </c>
      <c r="C129" s="15" t="s">
        <v>11</v>
      </c>
      <c r="D129" s="15" t="s">
        <v>12</v>
      </c>
      <c r="E129" s="16">
        <v>43026</v>
      </c>
      <c r="F129" s="17">
        <v>24.9</v>
      </c>
      <c r="G129" s="17">
        <v>31.4</v>
      </c>
      <c r="H129" s="17">
        <v>17.519100000000002</v>
      </c>
      <c r="I129" s="18">
        <v>5.0119999999999996</v>
      </c>
      <c r="J129" s="18"/>
      <c r="K129" s="37">
        <f t="shared" si="20"/>
        <v>997.10069892065189</v>
      </c>
      <c r="L129" s="37">
        <f t="shared" si="21"/>
        <v>0.75937868713470669</v>
      </c>
      <c r="M129" s="37">
        <f t="shared" si="22"/>
        <v>-4.2033455460000002E-3</v>
      </c>
      <c r="N129" s="37">
        <f t="shared" si="23"/>
        <v>1020.6819589053092</v>
      </c>
      <c r="O129" s="39">
        <f t="shared" si="24"/>
        <v>11.255799991512916</v>
      </c>
      <c r="P129" s="32">
        <f t="shared" si="13"/>
        <v>23.52095312867365</v>
      </c>
      <c r="Q129" s="29">
        <f t="shared" si="25"/>
        <v>22.285999999999998</v>
      </c>
      <c r="R129" s="30">
        <f>E129-E9</f>
        <v>49</v>
      </c>
      <c r="S129" s="31">
        <f>I129-I9</f>
        <v>0.67299999999999915</v>
      </c>
      <c r="T129" s="31">
        <f>(S129/I9)*100</f>
        <v>15.510486287162919</v>
      </c>
      <c r="U129" s="31">
        <f>(S129/R129)/I9*1000</f>
        <v>3.1654053647271265</v>
      </c>
      <c r="V129" s="44">
        <f>O129-O9</f>
        <v>1.5056939134312479</v>
      </c>
      <c r="W129" s="44">
        <f>(V129/O9)*100</f>
        <v>15.442846481599441</v>
      </c>
      <c r="X129" s="44">
        <f>1000*(V129/R129)/O9</f>
        <v>3.1516013227753956</v>
      </c>
      <c r="Y129" s="45">
        <f>1000*(V129/R129)/Q9</f>
        <v>1.6534449252270766</v>
      </c>
      <c r="Z129" s="57">
        <f>X129-U129</f>
        <v>-1.3804041951730905E-2</v>
      </c>
    </row>
    <row r="130" spans="1:26" s="1" customFormat="1" x14ac:dyDescent="0.15">
      <c r="A130" s="56">
        <v>220</v>
      </c>
      <c r="B130" s="15" t="s">
        <v>18</v>
      </c>
      <c r="C130" s="15" t="s">
        <v>11</v>
      </c>
      <c r="D130" s="15" t="s">
        <v>12</v>
      </c>
      <c r="E130" s="16">
        <v>43026</v>
      </c>
      <c r="F130" s="17">
        <v>24.9</v>
      </c>
      <c r="G130" s="17">
        <v>31.4</v>
      </c>
      <c r="H130" s="17">
        <v>17.519100000000002</v>
      </c>
      <c r="I130" s="18">
        <v>3.0950000000000002</v>
      </c>
      <c r="J130" s="18"/>
      <c r="K130" s="37">
        <f t="shared" si="20"/>
        <v>997.10069892065189</v>
      </c>
      <c r="L130" s="37">
        <f t="shared" si="21"/>
        <v>0.75937868713470669</v>
      </c>
      <c r="M130" s="37">
        <f t="shared" si="22"/>
        <v>-4.2033455460000002E-3</v>
      </c>
      <c r="N130" s="37">
        <f t="shared" si="23"/>
        <v>1020.6819589053092</v>
      </c>
      <c r="O130" s="39">
        <f t="shared" si="24"/>
        <v>6.9506586140727213</v>
      </c>
      <c r="P130" s="32">
        <f t="shared" si="13"/>
        <v>23.52095312867365</v>
      </c>
      <c r="Q130" s="29">
        <f t="shared" si="25"/>
        <v>11.7425</v>
      </c>
      <c r="R130" s="30">
        <f>E130-E10</f>
        <v>49</v>
      </c>
      <c r="S130" s="31">
        <f>I130-I10</f>
        <v>0.54500000000000037</v>
      </c>
      <c r="T130" s="31">
        <f>(S130/I10)*100</f>
        <v>21.37254901960786</v>
      </c>
      <c r="U130" s="31">
        <f>(S130/R130)/I10*1000</f>
        <v>4.3617446978791552</v>
      </c>
      <c r="V130" s="44">
        <f>O130-O10</f>
        <v>1.2189158836951393</v>
      </c>
      <c r="W130" s="44">
        <f>(V130/O10)*100</f>
        <v>21.266060621231727</v>
      </c>
      <c r="X130" s="44">
        <f>1000*(V130/R130)/O10</f>
        <v>4.3400123716799452</v>
      </c>
      <c r="Y130" s="45">
        <f>1000*(V130/R130)/Q10</f>
        <v>2.844577971540915</v>
      </c>
      <c r="Z130" s="57">
        <f>X130-U130</f>
        <v>-2.173232619920995E-2</v>
      </c>
    </row>
    <row r="131" spans="1:26" s="1" customFormat="1" x14ac:dyDescent="0.15">
      <c r="A131" s="56">
        <v>226</v>
      </c>
      <c r="B131" s="15" t="s">
        <v>18</v>
      </c>
      <c r="C131" s="15" t="s">
        <v>11</v>
      </c>
      <c r="D131" s="15" t="s">
        <v>12</v>
      </c>
      <c r="E131" s="16">
        <v>43026</v>
      </c>
      <c r="F131" s="17">
        <v>24.9</v>
      </c>
      <c r="G131" s="17">
        <v>31.4</v>
      </c>
      <c r="H131" s="17">
        <v>17.519100000000002</v>
      </c>
      <c r="I131" s="18">
        <v>3.141</v>
      </c>
      <c r="J131" s="18"/>
      <c r="K131" s="37">
        <f t="shared" si="20"/>
        <v>997.10069892065189</v>
      </c>
      <c r="L131" s="37">
        <f t="shared" si="21"/>
        <v>0.75937868713470669</v>
      </c>
      <c r="M131" s="37">
        <f t="shared" si="22"/>
        <v>-4.2033455460000002E-3</v>
      </c>
      <c r="N131" s="37">
        <f t="shared" si="23"/>
        <v>1020.6819589053092</v>
      </c>
      <c r="O131" s="39">
        <f t="shared" si="24"/>
        <v>7.0539640409700857</v>
      </c>
      <c r="P131" s="32">
        <f t="shared" ref="P131:P194" si="26">H131*(1/     (1-   (0.001*N131/4)))</f>
        <v>23.52095312867365</v>
      </c>
      <c r="Q131" s="29">
        <f t="shared" si="25"/>
        <v>11.9955</v>
      </c>
      <c r="R131" s="30">
        <f>E131-E11</f>
        <v>49</v>
      </c>
      <c r="S131" s="31">
        <f>I131-I11</f>
        <v>0.42099999999999982</v>
      </c>
      <c r="T131" s="31">
        <f>(S131/I11)*100</f>
        <v>15.47794117647058</v>
      </c>
      <c r="U131" s="31">
        <f>(S131/R131)/I11*1000</f>
        <v>3.1587635054021592</v>
      </c>
      <c r="V131" s="44">
        <f>O131-O11</f>
        <v>0.94045183259689669</v>
      </c>
      <c r="W131" s="44">
        <f>(V131/O11)*100</f>
        <v>15.383167654573995</v>
      </c>
      <c r="X131" s="44">
        <f>1000*(V131/R131)/O11</f>
        <v>3.1394219703212229</v>
      </c>
      <c r="Y131" s="45">
        <f>1000*(V131/R131)/Q11</f>
        <v>1.9827370395448149</v>
      </c>
      <c r="Z131" s="57">
        <f>X131-U131</f>
        <v>-1.9341535080936278E-2</v>
      </c>
    </row>
    <row r="132" spans="1:26" s="1" customFormat="1" x14ac:dyDescent="0.15">
      <c r="A132" s="56">
        <v>149</v>
      </c>
      <c r="B132" s="15" t="s">
        <v>19</v>
      </c>
      <c r="C132" s="15" t="s">
        <v>11</v>
      </c>
      <c r="D132" s="15" t="s">
        <v>12</v>
      </c>
      <c r="E132" s="16">
        <v>43026</v>
      </c>
      <c r="F132" s="17">
        <v>24.9</v>
      </c>
      <c r="G132" s="17">
        <v>31.4</v>
      </c>
      <c r="H132" s="17">
        <v>17.519100000000002</v>
      </c>
      <c r="I132" s="18">
        <v>1.6779999999999999</v>
      </c>
      <c r="J132" s="18"/>
      <c r="K132" s="37">
        <f t="shared" si="20"/>
        <v>997.10069892065189</v>
      </c>
      <c r="L132" s="37">
        <f t="shared" si="21"/>
        <v>0.75937868713470669</v>
      </c>
      <c r="M132" s="37">
        <f t="shared" si="22"/>
        <v>-4.2033455460000002E-3</v>
      </c>
      <c r="N132" s="37">
        <f t="shared" si="23"/>
        <v>1020.6819589053092</v>
      </c>
      <c r="O132" s="39">
        <f t="shared" si="24"/>
        <v>3.7684023116038854</v>
      </c>
      <c r="P132" s="32">
        <f t="shared" si="26"/>
        <v>23.52095312867365</v>
      </c>
      <c r="Q132" s="29">
        <f t="shared" si="25"/>
        <v>3.948999999999999</v>
      </c>
      <c r="R132" s="30">
        <f>E132-E12</f>
        <v>49</v>
      </c>
      <c r="S132" s="31">
        <f>I132-I12</f>
        <v>0.26600000000000001</v>
      </c>
      <c r="T132" s="31">
        <f>(S132/I12)*100</f>
        <v>18.838526912181305</v>
      </c>
      <c r="U132" s="31">
        <f>(S132/R132)/I12*1000</f>
        <v>3.8445973290165925</v>
      </c>
      <c r="V132" s="44">
        <f>O132-O12</f>
        <v>0.59569576409923508</v>
      </c>
      <c r="W132" s="44">
        <f>(V132/O12)*100</f>
        <v>18.775633837543303</v>
      </c>
      <c r="X132" s="44">
        <f>1000*(V132/R132)/O12</f>
        <v>3.831762007661899</v>
      </c>
      <c r="Y132" s="45">
        <f>1000*(V132/R132)/Q12</f>
        <v>4.8902077273485407</v>
      </c>
      <c r="Z132" s="57">
        <f>X132-U132</f>
        <v>-1.2835321354693452E-2</v>
      </c>
    </row>
    <row r="133" spans="1:26" s="1" customFormat="1" x14ac:dyDescent="0.15">
      <c r="A133" s="56">
        <v>157</v>
      </c>
      <c r="B133" s="15" t="s">
        <v>19</v>
      </c>
      <c r="C133" s="15" t="s">
        <v>11</v>
      </c>
      <c r="D133" s="15" t="s">
        <v>12</v>
      </c>
      <c r="E133" s="16">
        <v>43026</v>
      </c>
      <c r="F133" s="17">
        <v>24.9</v>
      </c>
      <c r="G133" s="17">
        <v>31.4</v>
      </c>
      <c r="H133" s="17">
        <v>17.519100000000002</v>
      </c>
      <c r="I133" s="18">
        <v>1.663</v>
      </c>
      <c r="J133" s="18"/>
      <c r="K133" s="37">
        <f t="shared" si="20"/>
        <v>997.10069892065189</v>
      </c>
      <c r="L133" s="37">
        <f t="shared" si="21"/>
        <v>0.75937868713470669</v>
      </c>
      <c r="M133" s="37">
        <f t="shared" si="22"/>
        <v>-4.2033455460000002E-3</v>
      </c>
      <c r="N133" s="37">
        <f t="shared" si="23"/>
        <v>1020.6819589053092</v>
      </c>
      <c r="O133" s="39">
        <f t="shared" si="24"/>
        <v>3.7347157593547449</v>
      </c>
      <c r="P133" s="32">
        <f t="shared" si="26"/>
        <v>23.52095312867365</v>
      </c>
      <c r="Q133" s="29">
        <f t="shared" si="25"/>
        <v>3.8664999999999994</v>
      </c>
      <c r="R133" s="30">
        <f>E133-E13</f>
        <v>49</v>
      </c>
      <c r="S133" s="31">
        <f>I133-I13</f>
        <v>0.23100000000000009</v>
      </c>
      <c r="T133" s="31">
        <f>(S133/I13)*100</f>
        <v>16.131284916201125</v>
      </c>
      <c r="U133" s="31">
        <f>(S133/R133)/I13*1000</f>
        <v>3.2920989624900256</v>
      </c>
      <c r="V133" s="44">
        <f>O133-O13</f>
        <v>0.51707002562481597</v>
      </c>
      <c r="W133" s="44">
        <f>(V133/O13)*100</f>
        <v>16.069824598913286</v>
      </c>
      <c r="X133" s="44">
        <f>1000*(V133/R133)/O13</f>
        <v>3.2795560405945476</v>
      </c>
      <c r="Y133" s="45">
        <f>1000*(V133/R133)/Q13</f>
        <v>4.0648880980536468</v>
      </c>
      <c r="Z133" s="57">
        <f>X133-U133</f>
        <v>-1.254292189547801E-2</v>
      </c>
    </row>
    <row r="134" spans="1:26" s="1" customFormat="1" x14ac:dyDescent="0.15">
      <c r="A134" s="56">
        <v>248</v>
      </c>
      <c r="B134" s="15" t="s">
        <v>19</v>
      </c>
      <c r="C134" s="15" t="s">
        <v>11</v>
      </c>
      <c r="D134" s="15" t="s">
        <v>12</v>
      </c>
      <c r="E134" s="16">
        <v>43026</v>
      </c>
      <c r="F134" s="17">
        <v>24.9</v>
      </c>
      <c r="G134" s="17">
        <v>31.4</v>
      </c>
      <c r="H134" s="17">
        <v>17.519100000000002</v>
      </c>
      <c r="I134" s="18">
        <v>2.8540000000000001</v>
      </c>
      <c r="J134" s="18"/>
      <c r="K134" s="37">
        <f t="shared" si="20"/>
        <v>997.10069892065189</v>
      </c>
      <c r="L134" s="37">
        <f t="shared" si="21"/>
        <v>0.75937868713470669</v>
      </c>
      <c r="M134" s="37">
        <f t="shared" si="22"/>
        <v>-4.2033455460000002E-3</v>
      </c>
      <c r="N134" s="37">
        <f t="shared" si="23"/>
        <v>1020.6819589053092</v>
      </c>
      <c r="O134" s="39">
        <f t="shared" si="24"/>
        <v>6.4094280079365253</v>
      </c>
      <c r="P134" s="32">
        <f t="shared" si="26"/>
        <v>23.52095312867365</v>
      </c>
      <c r="Q134" s="29">
        <f t="shared" si="25"/>
        <v>10.417000000000002</v>
      </c>
      <c r="R134" s="30">
        <f>E134-E14</f>
        <v>49</v>
      </c>
      <c r="S134" s="31">
        <f>I134-I14</f>
        <v>0.4740000000000002</v>
      </c>
      <c r="T134" s="31">
        <f>(S134/I14)*100</f>
        <v>19.915966386554633</v>
      </c>
      <c r="U134" s="31">
        <f>(S134/R134)/I14*1000</f>
        <v>4.0644829360315571</v>
      </c>
      <c r="V134" s="44">
        <f>O134-O14</f>
        <v>1.0605987189176673</v>
      </c>
      <c r="W134" s="44">
        <f>(V134/O14)*100</f>
        <v>19.828614106176012</v>
      </c>
      <c r="X134" s="44">
        <f>1000*(V134/R134)/O14</f>
        <v>4.0466559400359206</v>
      </c>
      <c r="Y134" s="45">
        <f>1000*(V134/R134)/Q14</f>
        <v>2.771430450018729</v>
      </c>
      <c r="Z134" s="57">
        <f>X134-U134</f>
        <v>-1.782699599563653E-2</v>
      </c>
    </row>
    <row r="135" spans="1:26" s="1" customFormat="1" x14ac:dyDescent="0.15">
      <c r="A135" s="56">
        <v>162</v>
      </c>
      <c r="B135" s="15" t="s">
        <v>20</v>
      </c>
      <c r="C135" s="15" t="s">
        <v>11</v>
      </c>
      <c r="D135" s="15" t="s">
        <v>12</v>
      </c>
      <c r="E135" s="16">
        <v>43026</v>
      </c>
      <c r="F135" s="17">
        <v>24.9</v>
      </c>
      <c r="G135" s="17">
        <v>31.4</v>
      </c>
      <c r="H135" s="17">
        <v>17.519100000000002</v>
      </c>
      <c r="I135" s="18">
        <v>5.4720000000000004</v>
      </c>
      <c r="J135" s="18"/>
      <c r="K135" s="37">
        <f t="shared" si="20"/>
        <v>997.10069892065189</v>
      </c>
      <c r="L135" s="37">
        <f t="shared" si="21"/>
        <v>0.75937868713470669</v>
      </c>
      <c r="M135" s="37">
        <f t="shared" si="22"/>
        <v>-4.2033455460000002E-3</v>
      </c>
      <c r="N135" s="37">
        <f t="shared" si="23"/>
        <v>1020.6819589053092</v>
      </c>
      <c r="O135" s="39">
        <f t="shared" si="24"/>
        <v>12.288854260486568</v>
      </c>
      <c r="P135" s="32">
        <f t="shared" si="26"/>
        <v>23.52095312867365</v>
      </c>
      <c r="Q135" s="29">
        <f t="shared" si="25"/>
        <v>24.816000000000003</v>
      </c>
      <c r="R135" s="30">
        <f>E135-E15</f>
        <v>49</v>
      </c>
      <c r="S135" s="31">
        <f>I135-I15</f>
        <v>0.9480000000000004</v>
      </c>
      <c r="T135" s="31">
        <f>(S135/I15)*100</f>
        <v>20.954907161803725</v>
      </c>
      <c r="U135" s="31">
        <f>(S135/R135)/I15*1000</f>
        <v>4.2765116656742297</v>
      </c>
      <c r="V135" s="44">
        <f>O135-O15</f>
        <v>2.1236103363286087</v>
      </c>
      <c r="W135" s="44">
        <f>(V135/O15)*100</f>
        <v>20.890894032378259</v>
      </c>
      <c r="X135" s="44">
        <f>1000*(V135/R135)/O15</f>
        <v>4.2634477617098492</v>
      </c>
      <c r="Y135" s="45">
        <f>1000*(V135/R135)/Q15</f>
        <v>2.2109471714970867</v>
      </c>
      <c r="Z135" s="57">
        <f>X135-U135</f>
        <v>-1.3063903964380508E-2</v>
      </c>
    </row>
    <row r="136" spans="1:26" s="1" customFormat="1" x14ac:dyDescent="0.15">
      <c r="A136" s="56">
        <v>169</v>
      </c>
      <c r="B136" s="15" t="s">
        <v>20</v>
      </c>
      <c r="C136" s="15" t="s">
        <v>11</v>
      </c>
      <c r="D136" s="15" t="s">
        <v>12</v>
      </c>
      <c r="E136" s="16">
        <v>43026</v>
      </c>
      <c r="F136" s="17">
        <v>24.9</v>
      </c>
      <c r="G136" s="17">
        <v>31.4</v>
      </c>
      <c r="H136" s="17">
        <v>17.519100000000002</v>
      </c>
      <c r="I136" s="18">
        <v>3.5230000000000001</v>
      </c>
      <c r="J136" s="18"/>
      <c r="K136" s="37">
        <f t="shared" si="20"/>
        <v>997.10069892065189</v>
      </c>
      <c r="L136" s="37">
        <f t="shared" si="21"/>
        <v>0.75937868713470669</v>
      </c>
      <c r="M136" s="37">
        <f t="shared" si="22"/>
        <v>-4.2033455460000002E-3</v>
      </c>
      <c r="N136" s="37">
        <f t="shared" si="23"/>
        <v>1020.6819589053092</v>
      </c>
      <c r="O136" s="39">
        <f t="shared" si="24"/>
        <v>7.9118482382482052</v>
      </c>
      <c r="P136" s="32">
        <f t="shared" si="26"/>
        <v>23.52095312867365</v>
      </c>
      <c r="Q136" s="29">
        <f t="shared" si="25"/>
        <v>14.096499999999999</v>
      </c>
      <c r="R136" s="30">
        <f>E136-E16</f>
        <v>49</v>
      </c>
      <c r="S136" s="31">
        <f>I136-I16</f>
        <v>0.57900000000000018</v>
      </c>
      <c r="T136" s="31">
        <f>(S136/I16)*100</f>
        <v>19.667119565217398</v>
      </c>
      <c r="U136" s="31">
        <f>(S136/R136)/I16*1000</f>
        <v>4.0136978704525301</v>
      </c>
      <c r="V136" s="44">
        <f>O136-O16</f>
        <v>1.2969378931474962</v>
      </c>
      <c r="W136" s="44">
        <f>(V136/O16)*100</f>
        <v>19.606280742838262</v>
      </c>
      <c r="X136" s="44">
        <f>1000*(V136/R136)/O16</f>
        <v>4.001281784252706</v>
      </c>
      <c r="Y136" s="45">
        <f>1000*(V136/R136)/Q16</f>
        <v>2.4255975319204777</v>
      </c>
      <c r="Z136" s="57">
        <f>X136-U136</f>
        <v>-1.241608619982415E-2</v>
      </c>
    </row>
    <row r="137" spans="1:26" s="1" customFormat="1" x14ac:dyDescent="0.15">
      <c r="A137" s="56">
        <v>261</v>
      </c>
      <c r="B137" s="15" t="s">
        <v>20</v>
      </c>
      <c r="C137" s="15" t="s">
        <v>11</v>
      </c>
      <c r="D137" s="15" t="s">
        <v>12</v>
      </c>
      <c r="E137" s="16">
        <v>43026</v>
      </c>
      <c r="F137" s="17">
        <v>24.9</v>
      </c>
      <c r="G137" s="17">
        <v>31.4</v>
      </c>
      <c r="H137" s="17">
        <v>17.519100000000002</v>
      </c>
      <c r="I137" s="18">
        <v>3.8239999999999998</v>
      </c>
      <c r="J137" s="18"/>
      <c r="K137" s="37">
        <f t="shared" si="20"/>
        <v>997.10069892065189</v>
      </c>
      <c r="L137" s="37">
        <f t="shared" si="21"/>
        <v>0.75937868713470669</v>
      </c>
      <c r="M137" s="37">
        <f t="shared" si="22"/>
        <v>-4.2033455460000002E-3</v>
      </c>
      <c r="N137" s="37">
        <f t="shared" si="23"/>
        <v>1020.6819589053092</v>
      </c>
      <c r="O137" s="39">
        <f t="shared" si="24"/>
        <v>8.5878250533809641</v>
      </c>
      <c r="P137" s="32">
        <f t="shared" si="26"/>
        <v>23.52095312867365</v>
      </c>
      <c r="Q137" s="29">
        <f t="shared" si="25"/>
        <v>15.751999999999999</v>
      </c>
      <c r="R137" s="30">
        <f>E137-E17</f>
        <v>49</v>
      </c>
      <c r="S137" s="31">
        <f>I137-I17</f>
        <v>0.57899999999999974</v>
      </c>
      <c r="T137" s="31">
        <f>(S137/I17)*100</f>
        <v>17.842835130970716</v>
      </c>
      <c r="U137" s="31">
        <f>(S137/R137)/I17*1000</f>
        <v>3.6413949246879014</v>
      </c>
      <c r="V137" s="44">
        <f>O137-O17</f>
        <v>1.2949884807481089</v>
      </c>
      <c r="W137" s="44">
        <f>(V137/O17)*100</f>
        <v>17.756993014318887</v>
      </c>
      <c r="X137" s="44">
        <f>1000*(V137/R137)/O17</f>
        <v>3.6238761253712015</v>
      </c>
      <c r="Y137" s="45">
        <f>1000*(V137/R137)/Q17</f>
        <v>2.1029111869344059</v>
      </c>
      <c r="Z137" s="57">
        <f>X137-U137</f>
        <v>-1.7518799316699862E-2</v>
      </c>
    </row>
    <row r="138" spans="1:26" s="1" customFormat="1" x14ac:dyDescent="0.15">
      <c r="A138" s="56">
        <v>267</v>
      </c>
      <c r="B138" s="15" t="s">
        <v>20</v>
      </c>
      <c r="C138" s="15" t="s">
        <v>11</v>
      </c>
      <c r="D138" s="15" t="s">
        <v>12</v>
      </c>
      <c r="E138" s="16">
        <v>43026</v>
      </c>
      <c r="F138" s="17">
        <v>24.9</v>
      </c>
      <c r="G138" s="17">
        <v>31.4</v>
      </c>
      <c r="H138" s="17">
        <v>17.519100000000002</v>
      </c>
      <c r="I138" s="18">
        <v>4.8860000000000001</v>
      </c>
      <c r="J138" s="18"/>
      <c r="K138" s="37">
        <f t="shared" si="20"/>
        <v>997.10069892065189</v>
      </c>
      <c r="L138" s="37">
        <f t="shared" si="21"/>
        <v>0.75937868713470669</v>
      </c>
      <c r="M138" s="37">
        <f t="shared" si="22"/>
        <v>-4.2033455460000002E-3</v>
      </c>
      <c r="N138" s="37">
        <f t="shared" si="23"/>
        <v>1020.6819589053092</v>
      </c>
      <c r="O138" s="39">
        <f t="shared" si="24"/>
        <v>10.972832952620134</v>
      </c>
      <c r="P138" s="32">
        <f t="shared" si="26"/>
        <v>23.52095312867365</v>
      </c>
      <c r="Q138" s="29">
        <f t="shared" si="25"/>
        <v>21.593</v>
      </c>
      <c r="R138" s="30">
        <f>E138-E18</f>
        <v>49</v>
      </c>
      <c r="S138" s="31">
        <f>I138-I18</f>
        <v>0.49600000000000044</v>
      </c>
      <c r="T138" s="31">
        <f>(S138/I18)*100</f>
        <v>11.298405466970399</v>
      </c>
      <c r="U138" s="31">
        <f>(S138/R138)/I18*1000</f>
        <v>2.3057970340755913</v>
      </c>
      <c r="V138" s="44">
        <f>O138-O18</f>
        <v>1.1069267531393354</v>
      </c>
      <c r="W138" s="44">
        <f>(V138/O18)*100</f>
        <v>11.219716980459314</v>
      </c>
      <c r="X138" s="44">
        <f>1000*(V138/R138)/O18</f>
        <v>2.2897381592774111</v>
      </c>
      <c r="Y138" s="45">
        <f>1000*(V138/R138)/Q18</f>
        <v>1.1974737291705679</v>
      </c>
      <c r="Z138" s="57">
        <f>X138-U138</f>
        <v>-1.6058874798180245E-2</v>
      </c>
    </row>
    <row r="139" spans="1:26" s="1" customFormat="1" x14ac:dyDescent="0.15">
      <c r="A139" s="56">
        <v>273</v>
      </c>
      <c r="B139" s="15" t="s">
        <v>20</v>
      </c>
      <c r="C139" s="15" t="s">
        <v>11</v>
      </c>
      <c r="D139" s="15" t="s">
        <v>12</v>
      </c>
      <c r="E139" s="16">
        <v>43026</v>
      </c>
      <c r="F139" s="17">
        <v>24.9</v>
      </c>
      <c r="G139" s="17">
        <v>31.4</v>
      </c>
      <c r="H139" s="17">
        <v>17.519100000000002</v>
      </c>
      <c r="I139" s="18">
        <v>4.6050000000000004</v>
      </c>
      <c r="J139" s="18"/>
      <c r="K139" s="37">
        <f t="shared" si="20"/>
        <v>997.10069892065189</v>
      </c>
      <c r="L139" s="37">
        <f t="shared" si="21"/>
        <v>0.75937868713470669</v>
      </c>
      <c r="M139" s="37">
        <f t="shared" si="22"/>
        <v>-4.2033455460000002E-3</v>
      </c>
      <c r="N139" s="37">
        <f t="shared" si="23"/>
        <v>1020.6819589053092</v>
      </c>
      <c r="O139" s="39">
        <f t="shared" si="24"/>
        <v>10.34177154048623</v>
      </c>
      <c r="P139" s="32">
        <f t="shared" si="26"/>
        <v>23.52095312867365</v>
      </c>
      <c r="Q139" s="29">
        <f t="shared" si="25"/>
        <v>20.047499999999999</v>
      </c>
      <c r="R139" s="30">
        <f>E139-E19</f>
        <v>49</v>
      </c>
      <c r="S139" s="31">
        <f>I139-I19</f>
        <v>0.7020000000000004</v>
      </c>
      <c r="T139" s="31">
        <f>(S139/I19)*100</f>
        <v>17.986164488854737</v>
      </c>
      <c r="U139" s="31">
        <f>(S139/R139)/I19*1000</f>
        <v>3.6706458140519875</v>
      </c>
      <c r="V139" s="44">
        <f>O139-O19</f>
        <v>1.5703291950252805</v>
      </c>
      <c r="W139" s="44">
        <f>(V139/O19)*100</f>
        <v>17.902747725838903</v>
      </c>
      <c r="X139" s="44">
        <f>1000*(V139/R139)/O19</f>
        <v>3.6536219848650817</v>
      </c>
      <c r="Y139" s="45">
        <f>1000*(V139/R139)/Q19</f>
        <v>1.9798927867267577</v>
      </c>
      <c r="Z139" s="57">
        <f>X139-U139</f>
        <v>-1.7023829186905814E-2</v>
      </c>
    </row>
    <row r="140" spans="1:26" s="1" customFormat="1" x14ac:dyDescent="0.15">
      <c r="A140" s="56">
        <v>105</v>
      </c>
      <c r="B140" s="15" t="s">
        <v>22</v>
      </c>
      <c r="C140" s="15" t="s">
        <v>11</v>
      </c>
      <c r="D140" s="15" t="s">
        <v>12</v>
      </c>
      <c r="E140" s="16">
        <v>43026</v>
      </c>
      <c r="F140" s="17">
        <v>24.9</v>
      </c>
      <c r="G140" s="17">
        <v>31.4</v>
      </c>
      <c r="H140" s="17">
        <v>17.519100000000002</v>
      </c>
      <c r="I140" s="18">
        <v>3.359</v>
      </c>
      <c r="J140" s="18"/>
      <c r="K140" s="37">
        <f t="shared" si="20"/>
        <v>997.10069892065189</v>
      </c>
      <c r="L140" s="37">
        <f t="shared" si="21"/>
        <v>0.75937868713470669</v>
      </c>
      <c r="M140" s="37">
        <f t="shared" si="22"/>
        <v>-4.2033455460000002E-3</v>
      </c>
      <c r="N140" s="37">
        <f t="shared" si="23"/>
        <v>1020.6819589053092</v>
      </c>
      <c r="O140" s="39">
        <f t="shared" si="24"/>
        <v>7.5435419336575986</v>
      </c>
      <c r="P140" s="32">
        <f t="shared" si="26"/>
        <v>23.52095312867365</v>
      </c>
      <c r="Q140" s="29">
        <f t="shared" si="25"/>
        <v>13.194499999999998</v>
      </c>
      <c r="R140" s="30">
        <f>E140-E20</f>
        <v>49</v>
      </c>
      <c r="S140" s="31">
        <f>I140-I20</f>
        <v>0.49199999999999999</v>
      </c>
      <c r="T140" s="31">
        <f>(S140/I20)*100</f>
        <v>17.160795256365539</v>
      </c>
      <c r="U140" s="31">
        <f>(S140/R140)/I20*1000</f>
        <v>3.5022031135439877</v>
      </c>
      <c r="V140" s="44">
        <f>O140-O20</f>
        <v>1.1017406394679838</v>
      </c>
      <c r="W140" s="44">
        <f>(V140/O20)*100</f>
        <v>17.102990128890401</v>
      </c>
      <c r="X140" s="44">
        <f>1000*(V140/R140)/O20</f>
        <v>3.4904061487531428</v>
      </c>
      <c r="Y140" s="45">
        <f>1000*(V140/R140)/Q20</f>
        <v>2.1437291172508353</v>
      </c>
      <c r="Z140" s="57">
        <f>X140-U140</f>
        <v>-1.179696479084491E-2</v>
      </c>
    </row>
    <row r="141" spans="1:26" s="1" customFormat="1" x14ac:dyDescent="0.15">
      <c r="A141" s="56">
        <v>204</v>
      </c>
      <c r="B141" s="15" t="s">
        <v>22</v>
      </c>
      <c r="C141" s="15" t="s">
        <v>11</v>
      </c>
      <c r="D141" s="15" t="s">
        <v>12</v>
      </c>
      <c r="E141" s="16">
        <v>43026</v>
      </c>
      <c r="F141" s="17">
        <v>24.9</v>
      </c>
      <c r="G141" s="17">
        <v>31.4</v>
      </c>
      <c r="H141" s="17">
        <v>17.519100000000002</v>
      </c>
      <c r="I141" s="18">
        <v>3.7650000000000001</v>
      </c>
      <c r="J141" s="18"/>
      <c r="K141" s="37">
        <f t="shared" si="20"/>
        <v>997.10069892065189</v>
      </c>
      <c r="L141" s="37">
        <f t="shared" si="21"/>
        <v>0.75937868713470669</v>
      </c>
      <c r="M141" s="37">
        <f t="shared" si="22"/>
        <v>-4.2033455460000002E-3</v>
      </c>
      <c r="N141" s="37">
        <f t="shared" si="23"/>
        <v>1020.6819589053092</v>
      </c>
      <c r="O141" s="39">
        <f t="shared" si="24"/>
        <v>8.4553246145343444</v>
      </c>
      <c r="P141" s="32">
        <f t="shared" si="26"/>
        <v>23.52095312867365</v>
      </c>
      <c r="Q141" s="29">
        <f t="shared" si="25"/>
        <v>15.427499999999998</v>
      </c>
      <c r="R141" s="30">
        <f>E141-E21</f>
        <v>49</v>
      </c>
      <c r="S141" s="31">
        <f>I141-I21</f>
        <v>0.66000000000000014</v>
      </c>
      <c r="T141" s="31">
        <f>(S141/I21)*100</f>
        <v>21.256038647343001</v>
      </c>
      <c r="U141" s="31">
        <f>(S141/R141)/I21*1000</f>
        <v>4.3379670708863269</v>
      </c>
      <c r="V141" s="44">
        <f>O141-O21</f>
        <v>1.4760849369569353</v>
      </c>
      <c r="W141" s="44">
        <f>(V141/O21)*100</f>
        <v>21.149652471446643</v>
      </c>
      <c r="X141" s="44">
        <f>1000*(V141/R141)/O21</f>
        <v>4.3162556064176822</v>
      </c>
      <c r="Y141" s="45">
        <f>1000*(V141/R141)/Q21</f>
        <v>2.5534377950308316</v>
      </c>
      <c r="Z141" s="57">
        <f>X141-U141</f>
        <v>-2.1711464468644692E-2</v>
      </c>
    </row>
    <row r="142" spans="1:26" s="1" customFormat="1" x14ac:dyDescent="0.15">
      <c r="A142" s="56">
        <v>143</v>
      </c>
      <c r="B142" s="15" t="s">
        <v>23</v>
      </c>
      <c r="C142" s="15" t="s">
        <v>11</v>
      </c>
      <c r="D142" s="15" t="s">
        <v>12</v>
      </c>
      <c r="E142" s="16">
        <v>43026</v>
      </c>
      <c r="F142" s="17">
        <v>24.9</v>
      </c>
      <c r="G142" s="17">
        <v>31.4</v>
      </c>
      <c r="H142" s="17">
        <v>17.519100000000002</v>
      </c>
      <c r="I142" s="18">
        <v>4.3819999999999997</v>
      </c>
      <c r="J142" s="18"/>
      <c r="K142" s="37">
        <f t="shared" si="20"/>
        <v>997.10069892065189</v>
      </c>
      <c r="L142" s="37">
        <f t="shared" si="21"/>
        <v>0.75937868713470669</v>
      </c>
      <c r="M142" s="37">
        <f t="shared" si="22"/>
        <v>-4.2033455460000002E-3</v>
      </c>
      <c r="N142" s="37">
        <f t="shared" si="23"/>
        <v>1020.6819589053092</v>
      </c>
      <c r="O142" s="39">
        <f t="shared" si="24"/>
        <v>9.8409647970490006</v>
      </c>
      <c r="P142" s="32">
        <f t="shared" si="26"/>
        <v>23.52095312867365</v>
      </c>
      <c r="Q142" s="29">
        <f t="shared" si="25"/>
        <v>18.820999999999998</v>
      </c>
      <c r="R142" s="30">
        <f>E142-E22</f>
        <v>49</v>
      </c>
      <c r="S142" s="31">
        <f>I142-I22</f>
        <v>0.6859999999999995</v>
      </c>
      <c r="T142" s="31">
        <f>(S142/I22)*100</f>
        <v>18.560606060606048</v>
      </c>
      <c r="U142" s="31">
        <f>(S142/R142)/I22*1000</f>
        <v>3.787878787878785</v>
      </c>
      <c r="V142" s="44">
        <f>O142-O22</f>
        <v>1.5362031826175642</v>
      </c>
      <c r="W142" s="44">
        <f>(V142/O22)*100</f>
        <v>18.497860070396928</v>
      </c>
      <c r="X142" s="44">
        <f>1000*(V142/R142)/O22</f>
        <v>3.7750734837544755</v>
      </c>
      <c r="Y142" s="45">
        <f>1000*(V142/R142)/Q22</f>
        <v>2.0834054598313481</v>
      </c>
      <c r="Z142" s="57">
        <f>X142-U142</f>
        <v>-1.2805304124309469E-2</v>
      </c>
    </row>
    <row r="143" spans="1:26" s="1" customFormat="1" x14ac:dyDescent="0.15">
      <c r="A143" s="56">
        <v>177</v>
      </c>
      <c r="B143" s="15" t="s">
        <v>17</v>
      </c>
      <c r="C143" s="15" t="s">
        <v>24</v>
      </c>
      <c r="D143" s="15" t="s">
        <v>12</v>
      </c>
      <c r="E143" s="16">
        <v>43026</v>
      </c>
      <c r="F143" s="17">
        <v>24.9</v>
      </c>
      <c r="G143" s="17">
        <v>31.5</v>
      </c>
      <c r="H143" s="17">
        <v>17.521999999999998</v>
      </c>
      <c r="I143" s="18">
        <v>4.5469999999999997</v>
      </c>
      <c r="J143" s="18"/>
      <c r="K143" s="37">
        <f t="shared" si="20"/>
        <v>997.10069892065189</v>
      </c>
      <c r="L143" s="37">
        <f t="shared" si="21"/>
        <v>0.75937868713470669</v>
      </c>
      <c r="M143" s="37">
        <f t="shared" si="22"/>
        <v>-4.2033455460000002E-3</v>
      </c>
      <c r="N143" s="37">
        <f t="shared" si="23"/>
        <v>1020.7573998518337</v>
      </c>
      <c r="O143" s="39">
        <f t="shared" si="24"/>
        <v>10.21245721168169</v>
      </c>
      <c r="P143" s="32">
        <f t="shared" si="26"/>
        <v>23.525442337765419</v>
      </c>
      <c r="Q143" s="29">
        <f t="shared" si="25"/>
        <v>19.728499999999997</v>
      </c>
      <c r="R143" s="30">
        <f>E143-E23</f>
        <v>49</v>
      </c>
      <c r="S143" s="31">
        <f>I143-I23</f>
        <v>0.75399999999999956</v>
      </c>
      <c r="T143" s="31">
        <f>(S143/I23)*100</f>
        <v>19.87872396519904</v>
      </c>
      <c r="U143" s="31">
        <f>(S143/R143)/I23*1000</f>
        <v>4.0568824418773541</v>
      </c>
      <c r="V143" s="44">
        <f>O143-O23</f>
        <v>1.6899181699130104</v>
      </c>
      <c r="W143" s="44">
        <f>(V143/O23)*100</f>
        <v>19.828811128124819</v>
      </c>
      <c r="X143" s="44">
        <f>1000*(V143/R143)/O23</f>
        <v>4.0466961485969017</v>
      </c>
      <c r="Y143" s="45">
        <f>1000*(V143/R143)/Q23</f>
        <v>2.2134021703040174</v>
      </c>
      <c r="Z143" s="57">
        <f>X143-U143</f>
        <v>-1.0186293280452396E-2</v>
      </c>
    </row>
    <row r="144" spans="1:26" s="1" customFormat="1" x14ac:dyDescent="0.15">
      <c r="A144" s="56">
        <v>183</v>
      </c>
      <c r="B144" s="15" t="s">
        <v>17</v>
      </c>
      <c r="C144" s="15" t="s">
        <v>24</v>
      </c>
      <c r="D144" s="15" t="s">
        <v>12</v>
      </c>
      <c r="E144" s="16">
        <v>43026</v>
      </c>
      <c r="F144" s="17">
        <v>24.9</v>
      </c>
      <c r="G144" s="17">
        <v>31.5</v>
      </c>
      <c r="H144" s="17">
        <v>17.521999999999998</v>
      </c>
      <c r="I144" s="18">
        <v>3.4460000000000002</v>
      </c>
      <c r="J144" s="18"/>
      <c r="K144" s="37">
        <f t="shared" si="20"/>
        <v>997.10069892065189</v>
      </c>
      <c r="L144" s="37">
        <f t="shared" si="21"/>
        <v>0.75937868713470669</v>
      </c>
      <c r="M144" s="37">
        <f t="shared" si="22"/>
        <v>-4.2033455460000002E-3</v>
      </c>
      <c r="N144" s="37">
        <f t="shared" si="23"/>
        <v>1020.7573998518337</v>
      </c>
      <c r="O144" s="39">
        <f t="shared" si="24"/>
        <v>7.7396365848812634</v>
      </c>
      <c r="P144" s="32">
        <f t="shared" si="26"/>
        <v>23.525442337765419</v>
      </c>
      <c r="Q144" s="29">
        <f t="shared" si="25"/>
        <v>13.672999999999998</v>
      </c>
      <c r="R144" s="30">
        <f>E144-E24</f>
        <v>49</v>
      </c>
      <c r="S144" s="31">
        <f>I144-I24</f>
        <v>0.52500000000000036</v>
      </c>
      <c r="T144" s="31">
        <f>(S144/I24)*100</f>
        <v>17.973296816158861</v>
      </c>
      <c r="U144" s="31">
        <f>(S144/R144)/I24*1000</f>
        <v>3.6680197583997676</v>
      </c>
      <c r="V144" s="44">
        <f>O144-O24</f>
        <v>1.177010802894686</v>
      </c>
      <c r="W144" s="44">
        <f>(V144/O24)*100</f>
        <v>17.93505895346652</v>
      </c>
      <c r="X144" s="44">
        <f>1000*(V144/R144)/O24</f>
        <v>3.6602161129523512</v>
      </c>
      <c r="Y144" s="45">
        <f>1000*(V144/R144)/Q24</f>
        <v>2.2271223986374111</v>
      </c>
      <c r="Z144" s="57">
        <f>X144-U144</f>
        <v>-7.8036454474164074E-3</v>
      </c>
    </row>
    <row r="145" spans="1:26" s="1" customFormat="1" x14ac:dyDescent="0.15">
      <c r="A145" s="56">
        <v>190</v>
      </c>
      <c r="B145" s="15" t="s">
        <v>17</v>
      </c>
      <c r="C145" s="15" t="s">
        <v>24</v>
      </c>
      <c r="D145" s="15" t="s">
        <v>12</v>
      </c>
      <c r="E145" s="16">
        <v>43026</v>
      </c>
      <c r="F145" s="17">
        <v>24.9</v>
      </c>
      <c r="G145" s="17">
        <v>31.5</v>
      </c>
      <c r="H145" s="17">
        <v>17.521999999999998</v>
      </c>
      <c r="I145" s="18">
        <v>3.7149999999999999</v>
      </c>
      <c r="J145" s="18"/>
      <c r="K145" s="37">
        <f t="shared" si="20"/>
        <v>997.10069892065189</v>
      </c>
      <c r="L145" s="37">
        <f t="shared" si="21"/>
        <v>0.75937868713470669</v>
      </c>
      <c r="M145" s="37">
        <f t="shared" si="22"/>
        <v>-4.2033455460000002E-3</v>
      </c>
      <c r="N145" s="37">
        <f t="shared" si="23"/>
        <v>1020.7573998518337</v>
      </c>
      <c r="O145" s="39">
        <f t="shared" si="24"/>
        <v>8.3438043856163358</v>
      </c>
      <c r="P145" s="32">
        <f t="shared" si="26"/>
        <v>23.525442337765419</v>
      </c>
      <c r="Q145" s="29">
        <f t="shared" si="25"/>
        <v>15.152499999999996</v>
      </c>
      <c r="R145" s="30">
        <f>E145-E25</f>
        <v>49</v>
      </c>
      <c r="S145" s="31">
        <f>I145-I25</f>
        <v>0.45500000000000007</v>
      </c>
      <c r="T145" s="31">
        <f>(S145/I25)*100</f>
        <v>13.95705521472393</v>
      </c>
      <c r="U145" s="31">
        <f>(S145/R145)/I25*1000</f>
        <v>2.8483786152497816</v>
      </c>
      <c r="V145" s="44">
        <f>O145-O25</f>
        <v>1.0161646597218583</v>
      </c>
      <c r="W145" s="44">
        <f>(V145/O25)*100</f>
        <v>13.867557600176857</v>
      </c>
      <c r="X145" s="44">
        <f>1000*(V145/R145)/O25</f>
        <v>2.8301137959544609</v>
      </c>
      <c r="Y145" s="45">
        <f>1000*(V145/R145)/Q25</f>
        <v>1.6393718798448955</v>
      </c>
      <c r="Z145" s="57">
        <f>X145-U145</f>
        <v>-1.8264819295320756E-2</v>
      </c>
    </row>
    <row r="146" spans="1:26" s="1" customFormat="1" x14ac:dyDescent="0.15">
      <c r="A146" s="56">
        <v>282</v>
      </c>
      <c r="B146" s="15" t="s">
        <v>17</v>
      </c>
      <c r="C146" s="15" t="s">
        <v>24</v>
      </c>
      <c r="D146" s="15" t="s">
        <v>12</v>
      </c>
      <c r="E146" s="16">
        <v>43026</v>
      </c>
      <c r="F146" s="17">
        <v>24.9</v>
      </c>
      <c r="G146" s="17">
        <v>31.5</v>
      </c>
      <c r="H146" s="17">
        <v>17.521999999999998</v>
      </c>
      <c r="I146" s="18">
        <v>1.63</v>
      </c>
      <c r="J146" s="18"/>
      <c r="K146" s="37">
        <f t="shared" si="20"/>
        <v>997.10069892065189</v>
      </c>
      <c r="L146" s="37">
        <f t="shared" si="21"/>
        <v>0.75937868713470669</v>
      </c>
      <c r="M146" s="37">
        <f t="shared" si="22"/>
        <v>-4.2033455460000002E-3</v>
      </c>
      <c r="N146" s="37">
        <f t="shared" si="23"/>
        <v>1020.7573998518337</v>
      </c>
      <c r="O146" s="39">
        <f t="shared" si="24"/>
        <v>3.6609424356809224</v>
      </c>
      <c r="P146" s="32">
        <f t="shared" si="26"/>
        <v>23.525442337765419</v>
      </c>
      <c r="Q146" s="29">
        <f t="shared" si="25"/>
        <v>3.6849999999999996</v>
      </c>
      <c r="R146" s="30">
        <f>E146-E26</f>
        <v>49</v>
      </c>
      <c r="S146" s="31">
        <f>I146-I26</f>
        <v>0.18799999999999994</v>
      </c>
      <c r="T146" s="31">
        <f>(S146/I26)*100</f>
        <v>13.037447988904297</v>
      </c>
      <c r="U146" s="31">
        <f>(S146/R146)/I26*1000</f>
        <v>2.6607036712049585</v>
      </c>
      <c r="V146" s="44">
        <f>O146-O26</f>
        <v>0.42234394755414062</v>
      </c>
      <c r="W146" s="44">
        <f>(V146/O26)*100</f>
        <v>13.040948086109497</v>
      </c>
      <c r="X146" s="44">
        <f>1000*(V146/R146)/O26</f>
        <v>2.6614179767570398</v>
      </c>
      <c r="Y146" s="45">
        <f>1000*(V146/R146)/Q26</f>
        <v>3.2513256264801162</v>
      </c>
      <c r="Z146" s="57">
        <f>X146-U146</f>
        <v>7.1430555208129576E-4</v>
      </c>
    </row>
    <row r="147" spans="1:26" s="1" customFormat="1" x14ac:dyDescent="0.15">
      <c r="A147" s="56">
        <v>288</v>
      </c>
      <c r="B147" s="15" t="s">
        <v>17</v>
      </c>
      <c r="C147" s="15" t="s">
        <v>24</v>
      </c>
      <c r="D147" s="15" t="s">
        <v>12</v>
      </c>
      <c r="E147" s="16">
        <v>43026</v>
      </c>
      <c r="F147" s="17">
        <v>24.9</v>
      </c>
      <c r="G147" s="17">
        <v>31.5</v>
      </c>
      <c r="H147" s="17">
        <v>17.521999999999998</v>
      </c>
      <c r="I147" s="18">
        <v>5.8460000000000001</v>
      </c>
      <c r="J147" s="18"/>
      <c r="K147" s="37">
        <f t="shared" si="20"/>
        <v>997.10069892065189</v>
      </c>
      <c r="L147" s="37">
        <f t="shared" si="21"/>
        <v>0.75937868713470669</v>
      </c>
      <c r="M147" s="37">
        <f t="shared" si="22"/>
        <v>-4.2033455460000002E-3</v>
      </c>
      <c r="N147" s="37">
        <f t="shared" si="23"/>
        <v>1020.7573998518337</v>
      </c>
      <c r="O147" s="39">
        <f t="shared" si="24"/>
        <v>13.129981275454401</v>
      </c>
      <c r="P147" s="32">
        <f t="shared" si="26"/>
        <v>23.525442337765419</v>
      </c>
      <c r="Q147" s="29">
        <f t="shared" si="25"/>
        <v>26.872999999999998</v>
      </c>
      <c r="R147" s="30">
        <f>E147-E27</f>
        <v>49</v>
      </c>
      <c r="S147" s="31">
        <f>I147-I27</f>
        <v>0.74300000000000033</v>
      </c>
      <c r="T147" s="31">
        <f>(S147/I27)*100</f>
        <v>14.560062708210864</v>
      </c>
      <c r="U147" s="31">
        <f>(S147/R147)/I27*1000</f>
        <v>2.9714413690226253</v>
      </c>
      <c r="V147" s="44">
        <f>O147-O27</f>
        <v>1.6691157519377811</v>
      </c>
      <c r="W147" s="44">
        <f>(V147/O27)*100</f>
        <v>14.563609951734554</v>
      </c>
      <c r="X147" s="44">
        <f>1000*(V147/R147)/O27</f>
        <v>2.9721652962723577</v>
      </c>
      <c r="Y147" s="45">
        <f>1000*(V147/R147)/Q27</f>
        <v>1.4949021031856771</v>
      </c>
      <c r="Z147" s="57">
        <f>X147-U147</f>
        <v>7.23927249732359E-4</v>
      </c>
    </row>
    <row r="148" spans="1:26" s="1" customFormat="1" x14ac:dyDescent="0.15">
      <c r="A148" s="56">
        <v>117</v>
      </c>
      <c r="B148" s="15" t="s">
        <v>18</v>
      </c>
      <c r="C148" s="15" t="s">
        <v>24</v>
      </c>
      <c r="D148" s="15" t="s">
        <v>12</v>
      </c>
      <c r="E148" s="16">
        <v>43026</v>
      </c>
      <c r="F148" s="17">
        <v>24.9</v>
      </c>
      <c r="G148" s="17">
        <v>31.5</v>
      </c>
      <c r="H148" s="17">
        <v>17.521999999999998</v>
      </c>
      <c r="I148" s="18">
        <v>2.6760000000000002</v>
      </c>
      <c r="J148" s="18"/>
      <c r="K148" s="37">
        <f t="shared" si="20"/>
        <v>997.10069892065189</v>
      </c>
      <c r="L148" s="37">
        <f t="shared" si="21"/>
        <v>0.75937868713470669</v>
      </c>
      <c r="M148" s="37">
        <f t="shared" si="22"/>
        <v>-4.2033455460000002E-3</v>
      </c>
      <c r="N148" s="37">
        <f t="shared" si="23"/>
        <v>1020.7573998518337</v>
      </c>
      <c r="O148" s="39">
        <f t="shared" si="24"/>
        <v>6.0102343299890491</v>
      </c>
      <c r="P148" s="32">
        <f t="shared" si="26"/>
        <v>23.525442337765419</v>
      </c>
      <c r="Q148" s="29">
        <f t="shared" si="25"/>
        <v>9.4379999999999988</v>
      </c>
      <c r="R148" s="30">
        <f>E148-E28</f>
        <v>49</v>
      </c>
      <c r="S148" s="31">
        <f>I148-I28</f>
        <v>0.29000000000000004</v>
      </c>
      <c r="T148" s="31">
        <f>(S148/I28)*100</f>
        <v>12.154233025984913</v>
      </c>
      <c r="U148" s="31">
        <f>(S148/R148)/I28*1000</f>
        <v>2.480455719588758</v>
      </c>
      <c r="V148" s="44">
        <f>O148-O28</f>
        <v>0.64997835744217092</v>
      </c>
      <c r="W148" s="44">
        <f>(V148/O28)*100</f>
        <v>12.125882808043203</v>
      </c>
      <c r="X148" s="44">
        <f>1000*(V148/R148)/O28</f>
        <v>2.4746699608251435</v>
      </c>
      <c r="Y148" s="45">
        <f>1000*(V148/R148)/Q28</f>
        <v>1.6912998135401407</v>
      </c>
      <c r="Z148" s="57">
        <f>X148-U148</f>
        <v>-5.7857587636145347E-3</v>
      </c>
    </row>
    <row r="149" spans="1:26" s="1" customFormat="1" x14ac:dyDescent="0.15">
      <c r="A149" s="56">
        <v>123</v>
      </c>
      <c r="B149" s="15" t="s">
        <v>18</v>
      </c>
      <c r="C149" s="15" t="s">
        <v>24</v>
      </c>
      <c r="D149" s="15" t="s">
        <v>12</v>
      </c>
      <c r="E149" s="16">
        <v>43026</v>
      </c>
      <c r="F149" s="17">
        <v>24.9</v>
      </c>
      <c r="G149" s="17">
        <v>31.5</v>
      </c>
      <c r="H149" s="17">
        <v>17.521999999999998</v>
      </c>
      <c r="I149" s="18">
        <v>4.6909999999999998</v>
      </c>
      <c r="J149" s="18"/>
      <c r="K149" s="37">
        <f t="shared" si="20"/>
        <v>997.10069892065189</v>
      </c>
      <c r="L149" s="37">
        <f t="shared" si="21"/>
        <v>0.75937868713470669</v>
      </c>
      <c r="M149" s="37">
        <f t="shared" si="22"/>
        <v>-4.2033455460000002E-3</v>
      </c>
      <c r="N149" s="37">
        <f t="shared" si="23"/>
        <v>1020.7573998518337</v>
      </c>
      <c r="O149" s="39">
        <f t="shared" si="24"/>
        <v>10.535877893116078</v>
      </c>
      <c r="P149" s="32">
        <f t="shared" si="26"/>
        <v>23.525442337765419</v>
      </c>
      <c r="Q149" s="29">
        <f t="shared" si="25"/>
        <v>20.520499999999998</v>
      </c>
      <c r="R149" s="30">
        <f>E149-E29</f>
        <v>49</v>
      </c>
      <c r="S149" s="31">
        <f>I149-I29</f>
        <v>0.6899999999999995</v>
      </c>
      <c r="T149" s="31">
        <f>(S149/I29)*100</f>
        <v>17.245688577855521</v>
      </c>
      <c r="U149" s="31">
        <f>(S149/R149)/I29*1000</f>
        <v>3.5195282811950044</v>
      </c>
      <c r="V149" s="44">
        <f>O149-O29</f>
        <v>1.5474520145913253</v>
      </c>
      <c r="W149" s="44">
        <f>(V149/O29)*100</f>
        <v>17.216051347639354</v>
      </c>
      <c r="X149" s="44">
        <f>1000*(V149/R149)/O29</f>
        <v>3.5134798668651741</v>
      </c>
      <c r="Y149" s="45">
        <f>1000*(V149/R149)/Q29</f>
        <v>1.8881739475057029</v>
      </c>
      <c r="Z149" s="57">
        <f>X149-U149</f>
        <v>-6.0484143298302762E-3</v>
      </c>
    </row>
    <row r="150" spans="1:26" s="1" customFormat="1" x14ac:dyDescent="0.15">
      <c r="A150" s="56">
        <v>130</v>
      </c>
      <c r="B150" s="15" t="s">
        <v>18</v>
      </c>
      <c r="C150" s="15" t="s">
        <v>24</v>
      </c>
      <c r="D150" s="15" t="s">
        <v>12</v>
      </c>
      <c r="E150" s="16">
        <v>43026</v>
      </c>
      <c r="F150" s="17">
        <v>24.9</v>
      </c>
      <c r="G150" s="17">
        <v>31.5</v>
      </c>
      <c r="H150" s="17">
        <v>17.521999999999998</v>
      </c>
      <c r="I150" s="18">
        <v>4.3090000000000002</v>
      </c>
      <c r="J150" s="18"/>
      <c r="K150" s="37">
        <f t="shared" si="20"/>
        <v>997.10069892065189</v>
      </c>
      <c r="L150" s="37">
        <f t="shared" si="21"/>
        <v>0.75937868713470669</v>
      </c>
      <c r="M150" s="37">
        <f t="shared" si="22"/>
        <v>-4.2033455460000002E-3</v>
      </c>
      <c r="N150" s="37">
        <f t="shared" si="23"/>
        <v>1020.7573998518337</v>
      </c>
      <c r="O150" s="39">
        <f t="shared" si="24"/>
        <v>9.6779146965331879</v>
      </c>
      <c r="P150" s="32">
        <f t="shared" si="26"/>
        <v>23.525442337765419</v>
      </c>
      <c r="Q150" s="29">
        <f t="shared" si="25"/>
        <v>18.419499999999999</v>
      </c>
      <c r="R150" s="30">
        <f>E150-E30</f>
        <v>49</v>
      </c>
      <c r="S150" s="31">
        <f>I150-I30</f>
        <v>0.54600000000000026</v>
      </c>
      <c r="T150" s="31">
        <f>(S150/I30)*100</f>
        <v>14.509699707680049</v>
      </c>
      <c r="U150" s="31">
        <f>(S150/R150)/I30*1000</f>
        <v>2.9611632056489898</v>
      </c>
      <c r="V150" s="44">
        <f>O150-O30</f>
        <v>1.2221301443734021</v>
      </c>
      <c r="W150" s="44">
        <f>(V150/O30)*100</f>
        <v>14.453184525157328</v>
      </c>
      <c r="X150" s="44">
        <f>1000*(V150/R150)/O30</f>
        <v>2.949629494930067</v>
      </c>
      <c r="Y150" s="45">
        <f>1000*(V150/R150)/Q30</f>
        <v>1.6178400751029438</v>
      </c>
      <c r="Z150" s="57">
        <f>X150-U150</f>
        <v>-1.153371071892284E-2</v>
      </c>
    </row>
    <row r="151" spans="1:26" s="1" customFormat="1" x14ac:dyDescent="0.15">
      <c r="A151" s="56">
        <v>221</v>
      </c>
      <c r="B151" s="15" t="s">
        <v>18</v>
      </c>
      <c r="C151" s="15" t="s">
        <v>24</v>
      </c>
      <c r="D151" s="15" t="s">
        <v>12</v>
      </c>
      <c r="E151" s="16">
        <v>43026</v>
      </c>
      <c r="F151" s="17">
        <v>24.9</v>
      </c>
      <c r="G151" s="17">
        <v>31.5</v>
      </c>
      <c r="H151" s="17">
        <v>17.521999999999998</v>
      </c>
      <c r="I151" s="18">
        <v>4.1619999999999999</v>
      </c>
      <c r="J151" s="18"/>
      <c r="K151" s="37">
        <f t="shared" si="20"/>
        <v>997.10069892065189</v>
      </c>
      <c r="L151" s="37">
        <f t="shared" si="21"/>
        <v>0.75937868713470669</v>
      </c>
      <c r="M151" s="37">
        <f t="shared" si="22"/>
        <v>-4.2033455460000002E-3</v>
      </c>
      <c r="N151" s="37">
        <f t="shared" si="23"/>
        <v>1020.7573998518337</v>
      </c>
      <c r="O151" s="39">
        <f t="shared" si="24"/>
        <v>9.3477560842355825</v>
      </c>
      <c r="P151" s="32">
        <f t="shared" si="26"/>
        <v>23.525442337765419</v>
      </c>
      <c r="Q151" s="29">
        <f t="shared" si="25"/>
        <v>17.610999999999997</v>
      </c>
      <c r="R151" s="30">
        <f>E151-E31</f>
        <v>49</v>
      </c>
      <c r="S151" s="31">
        <f>I151-I31</f>
        <v>0.69399999999999995</v>
      </c>
      <c r="T151" s="31">
        <f>(S151/I31)*100</f>
        <v>20.011534025374857</v>
      </c>
      <c r="U151" s="31">
        <f>(S151/R151)/I31*1000</f>
        <v>4.0839865357907863</v>
      </c>
      <c r="V151" s="44">
        <f>O151-O31</f>
        <v>1.5530280185597674</v>
      </c>
      <c r="W151" s="44">
        <f>(V151/O31)*100</f>
        <v>19.924082090798599</v>
      </c>
      <c r="X151" s="44">
        <f>1000*(V151/R151)/O31</f>
        <v>4.0661392022037957</v>
      </c>
      <c r="Y151" s="45">
        <f>1000*(V151/R151)/Q31</f>
        <v>2.2976982280964626</v>
      </c>
      <c r="Z151" s="57">
        <f>X151-U151</f>
        <v>-1.7847333586990644E-2</v>
      </c>
    </row>
    <row r="152" spans="1:26" s="1" customFormat="1" x14ac:dyDescent="0.15">
      <c r="A152" s="56">
        <v>227</v>
      </c>
      <c r="B152" s="15" t="s">
        <v>18</v>
      </c>
      <c r="C152" s="15" t="s">
        <v>24</v>
      </c>
      <c r="D152" s="15" t="s">
        <v>12</v>
      </c>
      <c r="E152" s="16">
        <v>43026</v>
      </c>
      <c r="F152" s="17">
        <v>24.9</v>
      </c>
      <c r="G152" s="17">
        <v>31.5</v>
      </c>
      <c r="H152" s="17">
        <v>17.521999999999998</v>
      </c>
      <c r="I152" s="18">
        <v>4.6020000000000003</v>
      </c>
      <c r="J152" s="18"/>
      <c r="K152" s="37">
        <f t="shared" si="20"/>
        <v>997.10069892065189</v>
      </c>
      <c r="L152" s="37">
        <f t="shared" si="21"/>
        <v>0.75937868713470669</v>
      </c>
      <c r="M152" s="37">
        <f t="shared" si="22"/>
        <v>-4.2033455460000002E-3</v>
      </c>
      <c r="N152" s="37">
        <f t="shared" si="23"/>
        <v>1020.7573998518337</v>
      </c>
      <c r="O152" s="39">
        <f t="shared" si="24"/>
        <v>10.335985944173991</v>
      </c>
      <c r="P152" s="32">
        <f t="shared" si="26"/>
        <v>23.525442337765419</v>
      </c>
      <c r="Q152" s="29">
        <f t="shared" si="25"/>
        <v>20.030999999999999</v>
      </c>
      <c r="R152" s="30">
        <f>E152-E32</f>
        <v>49</v>
      </c>
      <c r="S152" s="31">
        <f>I152-I32</f>
        <v>0.53000000000000025</v>
      </c>
      <c r="T152" s="31">
        <f>(S152/I32)*100</f>
        <v>13.015717092337923</v>
      </c>
      <c r="U152" s="31">
        <f>(S152/R152)/I32*1000</f>
        <v>2.6562687943546783</v>
      </c>
      <c r="V152" s="44">
        <f>O152-O32</f>
        <v>1.1836985498741299</v>
      </c>
      <c r="W152" s="44">
        <f>(V152/O32)*100</f>
        <v>12.933362982147495</v>
      </c>
      <c r="X152" s="44">
        <f>1000*(V152/R152)/O32</f>
        <v>2.639461833091326</v>
      </c>
      <c r="Y152" s="45">
        <f>1000*(V152/R152)/Q32</f>
        <v>1.4113760962104083</v>
      </c>
      <c r="Z152" s="57">
        <f>X152-U152</f>
        <v>-1.6806961263352349E-2</v>
      </c>
    </row>
    <row r="153" spans="1:26" s="1" customFormat="1" x14ac:dyDescent="0.15">
      <c r="A153" s="56">
        <v>150</v>
      </c>
      <c r="B153" s="15" t="s">
        <v>19</v>
      </c>
      <c r="C153" s="15" t="s">
        <v>24</v>
      </c>
      <c r="D153" s="15" t="s">
        <v>12</v>
      </c>
      <c r="E153" s="16">
        <v>43026</v>
      </c>
      <c r="F153" s="17">
        <v>24.9</v>
      </c>
      <c r="G153" s="17">
        <v>31.5</v>
      </c>
      <c r="H153" s="17">
        <v>17.521999999999998</v>
      </c>
      <c r="I153" s="18">
        <v>1.4450000000000001</v>
      </c>
      <c r="J153" s="18"/>
      <c r="K153" s="37">
        <f t="shared" si="20"/>
        <v>997.10069892065189</v>
      </c>
      <c r="L153" s="37">
        <f t="shared" si="21"/>
        <v>0.75937868713470669</v>
      </c>
      <c r="M153" s="37">
        <f t="shared" si="22"/>
        <v>-4.2033455460000002E-3</v>
      </c>
      <c r="N153" s="37">
        <f t="shared" si="23"/>
        <v>1020.7573998518337</v>
      </c>
      <c r="O153" s="39">
        <f t="shared" si="24"/>
        <v>3.2454366991159098</v>
      </c>
      <c r="P153" s="32">
        <f t="shared" si="26"/>
        <v>23.525442337765419</v>
      </c>
      <c r="Q153" s="29">
        <f t="shared" si="25"/>
        <v>2.6675000000000004</v>
      </c>
      <c r="R153" s="30">
        <f>E153-E33</f>
        <v>49</v>
      </c>
      <c r="S153" s="31">
        <f>I153-I33</f>
        <v>0.18800000000000017</v>
      </c>
      <c r="T153" s="31">
        <f>(S153/I33)*100</f>
        <v>14.956245027844087</v>
      </c>
      <c r="U153" s="31">
        <f>(S153/R153)/I33*1000</f>
        <v>3.0522949036416507</v>
      </c>
      <c r="V153" s="44">
        <f>O153-O33</f>
        <v>0.4210088448571665</v>
      </c>
      <c r="W153" s="44">
        <f>(V153/O33)*100</f>
        <v>14.905986861103878</v>
      </c>
      <c r="X153" s="44">
        <f>1000*(V153/R153)/O33</f>
        <v>3.0420381349191592</v>
      </c>
      <c r="Y153" s="45">
        <f>1000*(V153/R153)/Q33</f>
        <v>5.2598819969286783</v>
      </c>
      <c r="Z153" s="57">
        <f>X153-U153</f>
        <v>-1.0256768722491483E-2</v>
      </c>
    </row>
    <row r="154" spans="1:26" s="1" customFormat="1" x14ac:dyDescent="0.15">
      <c r="A154" s="56">
        <v>158</v>
      </c>
      <c r="B154" s="15" t="s">
        <v>19</v>
      </c>
      <c r="C154" s="15" t="s">
        <v>24</v>
      </c>
      <c r="D154" s="15" t="s">
        <v>12</v>
      </c>
      <c r="E154" s="16">
        <v>43026</v>
      </c>
      <c r="F154" s="17">
        <v>24.9</v>
      </c>
      <c r="G154" s="17">
        <v>31.5</v>
      </c>
      <c r="H154" s="17">
        <v>17.521999999999998</v>
      </c>
      <c r="I154" s="18">
        <v>4.5960000000000001</v>
      </c>
      <c r="J154" s="18"/>
      <c r="K154" s="37">
        <f t="shared" si="20"/>
        <v>997.10069892065189</v>
      </c>
      <c r="L154" s="37">
        <f t="shared" si="21"/>
        <v>0.75937868713470669</v>
      </c>
      <c r="M154" s="37">
        <f t="shared" si="22"/>
        <v>-4.2033455460000002E-3</v>
      </c>
      <c r="N154" s="37">
        <f t="shared" si="23"/>
        <v>1020.7573998518337</v>
      </c>
      <c r="O154" s="39">
        <f t="shared" si="24"/>
        <v>10.322510082447559</v>
      </c>
      <c r="P154" s="32">
        <f t="shared" si="26"/>
        <v>23.525442337765419</v>
      </c>
      <c r="Q154" s="29">
        <f t="shared" si="25"/>
        <v>19.997999999999998</v>
      </c>
      <c r="R154" s="30">
        <f>E154-E34</f>
        <v>49</v>
      </c>
      <c r="S154" s="31">
        <f>I154-I34</f>
        <v>0.82200000000000006</v>
      </c>
      <c r="T154" s="31">
        <f>(S154/I34)*100</f>
        <v>21.78060413354531</v>
      </c>
      <c r="U154" s="31">
        <f>(S154/R154)/I34*1000</f>
        <v>4.4450212517439409</v>
      </c>
      <c r="V154" s="44">
        <f>O154-O34</f>
        <v>1.8424856417375377</v>
      </c>
      <c r="W154" s="44">
        <f>(V154/O34)*100</f>
        <v>21.727362398772389</v>
      </c>
      <c r="X154" s="44">
        <f>1000*(V154/R154)/O34</f>
        <v>4.4341555915862019</v>
      </c>
      <c r="Y154" s="45">
        <f>1000*(V154/R154)/Q34</f>
        <v>2.4295243128876391</v>
      </c>
      <c r="Z154" s="57">
        <f>X154-U154</f>
        <v>-1.0865660157739043E-2</v>
      </c>
    </row>
    <row r="155" spans="1:26" s="1" customFormat="1" x14ac:dyDescent="0.15">
      <c r="A155" s="56">
        <v>249</v>
      </c>
      <c r="B155" s="15" t="s">
        <v>19</v>
      </c>
      <c r="C155" s="15" t="s">
        <v>24</v>
      </c>
      <c r="D155" s="15" t="s">
        <v>12</v>
      </c>
      <c r="E155" s="16">
        <v>43026</v>
      </c>
      <c r="F155" s="17">
        <v>24.9</v>
      </c>
      <c r="G155" s="17">
        <v>31.5</v>
      </c>
      <c r="H155" s="17">
        <v>17.521999999999998</v>
      </c>
      <c r="I155" s="18">
        <v>2.5750000000000002</v>
      </c>
      <c r="J155" s="18"/>
      <c r="K155" s="37">
        <f t="shared" si="20"/>
        <v>997.10069892065189</v>
      </c>
      <c r="L155" s="37">
        <f t="shared" si="21"/>
        <v>0.75937868713470669</v>
      </c>
      <c r="M155" s="37">
        <f t="shared" si="22"/>
        <v>-4.2033455460000002E-3</v>
      </c>
      <c r="N155" s="37">
        <f t="shared" si="23"/>
        <v>1020.7573998518337</v>
      </c>
      <c r="O155" s="39">
        <f t="shared" si="24"/>
        <v>5.7833906575940954</v>
      </c>
      <c r="P155" s="32">
        <f t="shared" si="26"/>
        <v>23.525442337765419</v>
      </c>
      <c r="Q155" s="29">
        <f t="shared" si="25"/>
        <v>8.8825000000000003</v>
      </c>
      <c r="R155" s="30">
        <f>E155-E35</f>
        <v>49</v>
      </c>
      <c r="S155" s="31">
        <f>I155-I35</f>
        <v>0.48600000000000021</v>
      </c>
      <c r="T155" s="31">
        <f>(S155/I35)*100</f>
        <v>23.264719961704174</v>
      </c>
      <c r="U155" s="31">
        <f>(S155/R155)/I35*1000</f>
        <v>4.7479020330008517</v>
      </c>
      <c r="V155" s="44">
        <f>O155-O35</f>
        <v>1.0885568824846859</v>
      </c>
      <c r="W155" s="44">
        <f>(V155/O35)*100</f>
        <v>23.186271008270527</v>
      </c>
      <c r="X155" s="44">
        <f>1000*(V155/R155)/O35</f>
        <v>4.7318920425041897</v>
      </c>
      <c r="Y155" s="45">
        <f>1000*(V155/R155)/Q35</f>
        <v>3.5776546551767647</v>
      </c>
      <c r="Z155" s="57">
        <f>X155-U155</f>
        <v>-1.6009990496661963E-2</v>
      </c>
    </row>
    <row r="156" spans="1:26" s="1" customFormat="1" x14ac:dyDescent="0.15">
      <c r="A156" s="56">
        <v>164</v>
      </c>
      <c r="B156" s="15" t="s">
        <v>20</v>
      </c>
      <c r="C156" s="15" t="s">
        <v>24</v>
      </c>
      <c r="D156" s="15" t="s">
        <v>12</v>
      </c>
      <c r="E156" s="16">
        <v>43026</v>
      </c>
      <c r="F156" s="17">
        <v>24.9</v>
      </c>
      <c r="G156" s="17">
        <v>31.5</v>
      </c>
      <c r="H156" s="17">
        <v>17.521999999999998</v>
      </c>
      <c r="I156" s="18">
        <v>1.7969999999999999</v>
      </c>
      <c r="J156" s="18"/>
      <c r="K156" s="37">
        <f t="shared" si="20"/>
        <v>997.10069892065189</v>
      </c>
      <c r="L156" s="37">
        <f t="shared" si="21"/>
        <v>0.75937868713470669</v>
      </c>
      <c r="M156" s="37">
        <f t="shared" si="22"/>
        <v>-4.2033455460000002E-3</v>
      </c>
      <c r="N156" s="37">
        <f t="shared" si="23"/>
        <v>1020.7573998518337</v>
      </c>
      <c r="O156" s="39">
        <f t="shared" si="24"/>
        <v>4.0360205870666368</v>
      </c>
      <c r="P156" s="32">
        <f t="shared" si="26"/>
        <v>23.525442337765419</v>
      </c>
      <c r="Q156" s="29">
        <f t="shared" si="25"/>
        <v>4.6034999999999995</v>
      </c>
      <c r="R156" s="30">
        <f>E156-E36</f>
        <v>49</v>
      </c>
      <c r="S156" s="31">
        <f>I156-I36</f>
        <v>0.33999999999999986</v>
      </c>
      <c r="T156" s="31">
        <f>(S156/I36)*100</f>
        <v>23.335621139327376</v>
      </c>
      <c r="U156" s="31">
        <f>(S156/R156)/I36*1000</f>
        <v>4.7623716610872195</v>
      </c>
      <c r="V156" s="44">
        <f>O156-O36</f>
        <v>0.76136248310093624</v>
      </c>
      <c r="W156" s="44">
        <f>(V156/O36)*100</f>
        <v>23.250136622779198</v>
      </c>
      <c r="X156" s="44">
        <f>1000*(V156/R156)/O36</f>
        <v>4.7449258413835098</v>
      </c>
      <c r="Y156" s="45">
        <f>1000*(V156/R156)/Q36</f>
        <v>5.6842911502479527</v>
      </c>
      <c r="Z156" s="57">
        <f>X156-U156</f>
        <v>-1.7445819703709731E-2</v>
      </c>
    </row>
    <row r="157" spans="1:26" s="1" customFormat="1" x14ac:dyDescent="0.15">
      <c r="A157" s="56">
        <v>170</v>
      </c>
      <c r="B157" s="15" t="s">
        <v>20</v>
      </c>
      <c r="C157" s="15" t="s">
        <v>24</v>
      </c>
      <c r="D157" s="15" t="s">
        <v>12</v>
      </c>
      <c r="E157" s="16">
        <v>43026</v>
      </c>
      <c r="F157" s="17">
        <v>24.9</v>
      </c>
      <c r="G157" s="17">
        <v>31.5</v>
      </c>
      <c r="H157" s="17">
        <v>17.521999999999998</v>
      </c>
      <c r="I157" s="18">
        <v>3.9169999999999998</v>
      </c>
      <c r="J157" s="18"/>
      <c r="K157" s="37">
        <f t="shared" si="20"/>
        <v>997.10069892065189</v>
      </c>
      <c r="L157" s="37">
        <f t="shared" si="21"/>
        <v>0.75937868713470669</v>
      </c>
      <c r="M157" s="37">
        <f t="shared" si="22"/>
        <v>-4.2033455460000002E-3</v>
      </c>
      <c r="N157" s="37">
        <f t="shared" si="23"/>
        <v>1020.7573998518337</v>
      </c>
      <c r="O157" s="39">
        <f t="shared" si="24"/>
        <v>8.7974917304062412</v>
      </c>
      <c r="P157" s="32">
        <f t="shared" si="26"/>
        <v>23.525442337765419</v>
      </c>
      <c r="Q157" s="29">
        <f t="shared" si="25"/>
        <v>16.263499999999997</v>
      </c>
      <c r="R157" s="30">
        <f>E157-E37</f>
        <v>49</v>
      </c>
      <c r="S157" s="31">
        <f>I157-I37</f>
        <v>0.62999999999999989</v>
      </c>
      <c r="T157" s="31">
        <f>(S157/I37)*100</f>
        <v>19.166413142683293</v>
      </c>
      <c r="U157" s="31">
        <f>(S157/R157)/I37*1000</f>
        <v>3.9115128862618969</v>
      </c>
      <c r="V157" s="44">
        <f>O157-O37</f>
        <v>1.4118904042017473</v>
      </c>
      <c r="W157" s="44">
        <f>(V157/O37)*100</f>
        <v>19.116796884124891</v>
      </c>
      <c r="X157" s="44">
        <f>1000*(V157/R157)/O37</f>
        <v>3.9013871192091614</v>
      </c>
      <c r="Y157" s="45">
        <f>1000*(V157/R157)/Q37</f>
        <v>2.2513646037948445</v>
      </c>
      <c r="Z157" s="57">
        <f>X157-U157</f>
        <v>-1.012576705273549E-2</v>
      </c>
    </row>
    <row r="158" spans="1:26" s="1" customFormat="1" x14ac:dyDescent="0.15">
      <c r="A158" s="56">
        <v>262</v>
      </c>
      <c r="B158" s="15" t="s">
        <v>20</v>
      </c>
      <c r="C158" s="15" t="s">
        <v>24</v>
      </c>
      <c r="D158" s="15" t="s">
        <v>12</v>
      </c>
      <c r="E158" s="16">
        <v>43026</v>
      </c>
      <c r="F158" s="17">
        <v>24.9</v>
      </c>
      <c r="G158" s="17">
        <v>31.5</v>
      </c>
      <c r="H158" s="17">
        <v>17.521999999999998</v>
      </c>
      <c r="I158" s="18">
        <v>4.0880000000000001</v>
      </c>
      <c r="J158" s="18"/>
      <c r="K158" s="37">
        <f t="shared" si="20"/>
        <v>997.10069892065189</v>
      </c>
      <c r="L158" s="37">
        <f t="shared" si="21"/>
        <v>0.75937868713470669</v>
      </c>
      <c r="M158" s="37">
        <f t="shared" si="22"/>
        <v>-4.2033455460000002E-3</v>
      </c>
      <c r="N158" s="37">
        <f t="shared" si="23"/>
        <v>1020.7573998518337</v>
      </c>
      <c r="O158" s="39">
        <f t="shared" si="24"/>
        <v>9.1815537896095769</v>
      </c>
      <c r="P158" s="32">
        <f t="shared" si="26"/>
        <v>23.525442337765419</v>
      </c>
      <c r="Q158" s="29">
        <f t="shared" si="25"/>
        <v>17.204000000000001</v>
      </c>
      <c r="R158" s="30">
        <f>E158-E38</f>
        <v>49</v>
      </c>
      <c r="S158" s="31">
        <f>I158-I38</f>
        <v>0.379</v>
      </c>
      <c r="T158" s="31">
        <f>(S158/I38)*100</f>
        <v>10.218387705581019</v>
      </c>
      <c r="U158" s="31">
        <f>(S158/R158)/I38*1000</f>
        <v>2.0853852460369424</v>
      </c>
      <c r="V158" s="44">
        <f>O158-O38</f>
        <v>0.84609909852203913</v>
      </c>
      <c r="W158" s="44">
        <f>(V158/O38)*100</f>
        <v>10.150605214454684</v>
      </c>
      <c r="X158" s="44">
        <f>1000*(V158/R158)/O38</f>
        <v>2.0715520845825881</v>
      </c>
      <c r="Y158" s="45">
        <f>1000*(V158/R158)/Q38</f>
        <v>1.1420568498472903</v>
      </c>
      <c r="Z158" s="57">
        <f>X158-U158</f>
        <v>-1.3833161454354315E-2</v>
      </c>
    </row>
    <row r="159" spans="1:26" s="1" customFormat="1" x14ac:dyDescent="0.15">
      <c r="A159" s="56">
        <v>268</v>
      </c>
      <c r="B159" s="15" t="s">
        <v>20</v>
      </c>
      <c r="C159" s="15" t="s">
        <v>24</v>
      </c>
      <c r="D159" s="15" t="s">
        <v>12</v>
      </c>
      <c r="E159" s="16">
        <v>43026</v>
      </c>
      <c r="F159" s="17">
        <v>24.9</v>
      </c>
      <c r="G159" s="17">
        <v>31.5</v>
      </c>
      <c r="H159" s="17">
        <v>17.521999999999998</v>
      </c>
      <c r="I159" s="18">
        <v>8.6530000000000005</v>
      </c>
      <c r="J159" s="18"/>
      <c r="K159" s="37">
        <f t="shared" si="20"/>
        <v>997.10069892065189</v>
      </c>
      <c r="L159" s="37">
        <f t="shared" si="21"/>
        <v>0.75937868713470669</v>
      </c>
      <c r="M159" s="37">
        <f t="shared" si="22"/>
        <v>-4.2033455460000002E-3</v>
      </c>
      <c r="N159" s="37">
        <f t="shared" si="23"/>
        <v>1020.7573998518337</v>
      </c>
      <c r="O159" s="39">
        <f t="shared" si="24"/>
        <v>19.434438586470566</v>
      </c>
      <c r="P159" s="32">
        <f t="shared" si="26"/>
        <v>23.525442337765419</v>
      </c>
      <c r="Q159" s="29">
        <f t="shared" si="25"/>
        <v>42.311500000000002</v>
      </c>
      <c r="R159" s="30">
        <f>E159-E39</f>
        <v>49</v>
      </c>
      <c r="S159" s="31">
        <f>I159-I39</f>
        <v>1.1860000000000008</v>
      </c>
      <c r="T159" s="31">
        <f>(S159/I39)*100</f>
        <v>15.883219499129513</v>
      </c>
      <c r="U159" s="31">
        <f>(S159/R159)/I39*1000</f>
        <v>3.2414733671692888</v>
      </c>
      <c r="V159" s="44">
        <f>O159-O39</f>
        <v>2.6534086111805593</v>
      </c>
      <c r="W159" s="44">
        <f>(V159/O39)*100</f>
        <v>15.811953229853543</v>
      </c>
      <c r="X159" s="44">
        <f>1000*(V159/R159)/O39</f>
        <v>3.2269292305823556</v>
      </c>
      <c r="Y159" s="45">
        <f>1000*(V159/R159)/Q39</f>
        <v>1.5130892925532511</v>
      </c>
      <c r="Z159" s="57">
        <f>X159-U159</f>
        <v>-1.454413658693321E-2</v>
      </c>
    </row>
    <row r="160" spans="1:26" s="1" customFormat="1" x14ac:dyDescent="0.15">
      <c r="A160" s="56">
        <v>274</v>
      </c>
      <c r="B160" s="15" t="s">
        <v>20</v>
      </c>
      <c r="C160" s="15" t="s">
        <v>24</v>
      </c>
      <c r="D160" s="15" t="s">
        <v>12</v>
      </c>
      <c r="E160" s="16">
        <v>43026</v>
      </c>
      <c r="F160" s="17">
        <v>24.9</v>
      </c>
      <c r="G160" s="17">
        <v>31.5</v>
      </c>
      <c r="H160" s="17">
        <v>17.521999999999998</v>
      </c>
      <c r="I160" s="18">
        <v>1.8879999999999999</v>
      </c>
      <c r="J160" s="18"/>
      <c r="K160" s="37">
        <f t="shared" si="20"/>
        <v>997.10069892065189</v>
      </c>
      <c r="L160" s="37">
        <f t="shared" si="21"/>
        <v>0.75937868713470669</v>
      </c>
      <c r="M160" s="37">
        <f t="shared" si="22"/>
        <v>-4.2033455460000002E-3</v>
      </c>
      <c r="N160" s="37">
        <f t="shared" si="23"/>
        <v>1020.7573998518337</v>
      </c>
      <c r="O160" s="39">
        <f t="shared" si="24"/>
        <v>4.2404044899175348</v>
      </c>
      <c r="P160" s="32">
        <f t="shared" si="26"/>
        <v>23.525442337765419</v>
      </c>
      <c r="Q160" s="29">
        <f t="shared" si="25"/>
        <v>5.1040000000000001</v>
      </c>
      <c r="R160" s="30">
        <f>E160-E40</f>
        <v>49</v>
      </c>
      <c r="S160" s="31">
        <f>I160-I40</f>
        <v>0.46099999999999985</v>
      </c>
      <c r="T160" s="31">
        <f>(S160/I40)*100</f>
        <v>32.305536089698656</v>
      </c>
      <c r="U160" s="31">
        <f>(S160/R160)/I40*1000</f>
        <v>6.5929665489180937</v>
      </c>
      <c r="V160" s="44">
        <f>O160-O40</f>
        <v>1.0354946129709899</v>
      </c>
      <c r="W160" s="44">
        <f>(V160/O40)*100</f>
        <v>32.309632804949572</v>
      </c>
      <c r="X160" s="44">
        <f>1000*(V160/R160)/O40</f>
        <v>6.5938026132550149</v>
      </c>
      <c r="Y160" s="45">
        <f>1000*(V160/R160)/Q40</f>
        <v>8.2275815152255927</v>
      </c>
      <c r="Z160" s="57">
        <f>X160-U160</f>
        <v>8.3606433692118287E-4</v>
      </c>
    </row>
    <row r="161" spans="1:26" s="1" customFormat="1" x14ac:dyDescent="0.15">
      <c r="A161" s="56">
        <v>106</v>
      </c>
      <c r="B161" s="15" t="s">
        <v>22</v>
      </c>
      <c r="C161" s="15" t="s">
        <v>24</v>
      </c>
      <c r="D161" s="15" t="s">
        <v>12</v>
      </c>
      <c r="E161" s="16">
        <v>43026</v>
      </c>
      <c r="F161" s="17">
        <v>24.9</v>
      </c>
      <c r="G161" s="17">
        <v>31.5</v>
      </c>
      <c r="H161" s="17">
        <v>17.521999999999998</v>
      </c>
      <c r="I161" s="18">
        <v>2.86</v>
      </c>
      <c r="J161" s="18"/>
      <c r="K161" s="37">
        <f t="shared" si="20"/>
        <v>997.10069892065189</v>
      </c>
      <c r="L161" s="37">
        <f t="shared" si="21"/>
        <v>0.75937868713470669</v>
      </c>
      <c r="M161" s="37">
        <f t="shared" si="22"/>
        <v>-4.2033455460000002E-3</v>
      </c>
      <c r="N161" s="37">
        <f t="shared" si="23"/>
        <v>1020.7573998518337</v>
      </c>
      <c r="O161" s="39">
        <f t="shared" si="24"/>
        <v>6.4234940895996555</v>
      </c>
      <c r="P161" s="32">
        <f t="shared" si="26"/>
        <v>23.525442337765419</v>
      </c>
      <c r="Q161" s="29">
        <f t="shared" si="25"/>
        <v>10.45</v>
      </c>
      <c r="R161" s="30">
        <f>E161-E41</f>
        <v>49</v>
      </c>
      <c r="S161" s="31">
        <f>I161-I41</f>
        <v>0.69300000000000006</v>
      </c>
      <c r="T161" s="31">
        <f>(S161/I41)*100</f>
        <v>31.979695431472088</v>
      </c>
      <c r="U161" s="31">
        <f>(S161/R161)/I41*1000</f>
        <v>6.5264684554024672</v>
      </c>
      <c r="V161" s="44">
        <f>O161-O41</f>
        <v>1.5545079003743698</v>
      </c>
      <c r="W161" s="44">
        <f>(V161/O41)*100</f>
        <v>31.926726426424938</v>
      </c>
      <c r="X161" s="44">
        <f>1000*(V161/R161)/O41</f>
        <v>6.5156584543724358</v>
      </c>
      <c r="Y161" s="45">
        <f>1000*(V161/R161)/Q41</f>
        <v>4.7788884579420614</v>
      </c>
      <c r="Z161" s="57">
        <f>X161-U161</f>
        <v>-1.081000103003138E-2</v>
      </c>
    </row>
    <row r="162" spans="1:26" s="1" customFormat="1" x14ac:dyDescent="0.15">
      <c r="A162" s="56">
        <v>206</v>
      </c>
      <c r="B162" s="15" t="s">
        <v>22</v>
      </c>
      <c r="C162" s="15" t="s">
        <v>24</v>
      </c>
      <c r="D162" s="15" t="s">
        <v>12</v>
      </c>
      <c r="E162" s="16">
        <v>43026</v>
      </c>
      <c r="F162" s="17">
        <v>24.9</v>
      </c>
      <c r="G162" s="17">
        <v>31.5</v>
      </c>
      <c r="H162" s="17">
        <v>17.521999999999998</v>
      </c>
      <c r="I162" s="18">
        <v>2.0259999999999998</v>
      </c>
      <c r="J162" s="18"/>
      <c r="K162" s="37">
        <f t="shared" si="20"/>
        <v>997.10069892065189</v>
      </c>
      <c r="L162" s="37">
        <f t="shared" si="21"/>
        <v>0.75937868713470669</v>
      </c>
      <c r="M162" s="37">
        <f t="shared" si="22"/>
        <v>-4.2033455460000002E-3</v>
      </c>
      <c r="N162" s="37">
        <f t="shared" si="23"/>
        <v>1020.7573998518337</v>
      </c>
      <c r="O162" s="39">
        <f t="shared" si="24"/>
        <v>4.5503493096254894</v>
      </c>
      <c r="P162" s="32">
        <f t="shared" si="26"/>
        <v>23.525442337765419</v>
      </c>
      <c r="Q162" s="29">
        <f t="shared" si="25"/>
        <v>5.8629999999999987</v>
      </c>
      <c r="R162" s="30">
        <f>E162-E42</f>
        <v>49</v>
      </c>
      <c r="S162" s="31">
        <f>I162-I42</f>
        <v>0.4049999999999998</v>
      </c>
      <c r="T162" s="31">
        <f>(S162/I42)*100</f>
        <v>24.984577421344838</v>
      </c>
      <c r="U162" s="31">
        <f>(S162/R162)/I42*1000</f>
        <v>5.0988933512948647</v>
      </c>
      <c r="V162" s="44">
        <f>O162-O42</f>
        <v>0.90675912690311256</v>
      </c>
      <c r="W162" s="44">
        <f>(V162/O42)*100</f>
        <v>24.88641920276584</v>
      </c>
      <c r="X162" s="44">
        <f>1000*(V162/R162)/O42</f>
        <v>5.0788610617889471</v>
      </c>
      <c r="Y162" s="45">
        <f>1000*(V162/R162)/Q42</f>
        <v>5.0901631973993</v>
      </c>
      <c r="Z162" s="57">
        <f>X162-U162</f>
        <v>-2.0032289505917511E-2</v>
      </c>
    </row>
    <row r="163" spans="1:26" s="1" customFormat="1" x14ac:dyDescent="0.15">
      <c r="A163" s="56">
        <v>144</v>
      </c>
      <c r="B163" s="15" t="s">
        <v>23</v>
      </c>
      <c r="C163" s="15" t="s">
        <v>24</v>
      </c>
      <c r="D163" s="15" t="s">
        <v>12</v>
      </c>
      <c r="E163" s="16">
        <v>43026</v>
      </c>
      <c r="F163" s="17">
        <v>24.9</v>
      </c>
      <c r="G163" s="17">
        <v>31.5</v>
      </c>
      <c r="H163" s="17">
        <v>17.521999999999998</v>
      </c>
      <c r="I163" s="18">
        <v>4.149</v>
      </c>
      <c r="J163" s="18"/>
      <c r="K163" s="37">
        <f t="shared" si="20"/>
        <v>997.10069892065189</v>
      </c>
      <c r="L163" s="37">
        <f t="shared" si="21"/>
        <v>0.75937868713470669</v>
      </c>
      <c r="M163" s="37">
        <f t="shared" si="22"/>
        <v>-4.2033455460000002E-3</v>
      </c>
      <c r="N163" s="37">
        <f t="shared" si="23"/>
        <v>1020.7573998518337</v>
      </c>
      <c r="O163" s="39">
        <f t="shared" si="24"/>
        <v>9.3185583838283108</v>
      </c>
      <c r="P163" s="32">
        <f t="shared" si="26"/>
        <v>23.525442337765419</v>
      </c>
      <c r="Q163" s="29">
        <f t="shared" si="25"/>
        <v>17.5395</v>
      </c>
      <c r="R163" s="30">
        <f>E163-E43</f>
        <v>49</v>
      </c>
      <c r="S163" s="31" t="s">
        <v>14</v>
      </c>
      <c r="T163" s="31" t="s">
        <v>14</v>
      </c>
      <c r="U163" s="31" t="s">
        <v>14</v>
      </c>
      <c r="V163" s="44" t="s">
        <v>14</v>
      </c>
      <c r="W163" s="44" t="s">
        <v>14</v>
      </c>
      <c r="X163" s="44" t="s">
        <v>14</v>
      </c>
      <c r="Y163" s="45" t="s">
        <v>14</v>
      </c>
      <c r="Z163" s="57" t="e">
        <f>X163-U163</f>
        <v>#VALUE!</v>
      </c>
    </row>
    <row r="164" spans="1:26" s="1" customFormat="1" x14ac:dyDescent="0.15">
      <c r="A164" s="56">
        <v>178</v>
      </c>
      <c r="B164" s="15" t="s">
        <v>17</v>
      </c>
      <c r="C164" s="15" t="s">
        <v>29</v>
      </c>
      <c r="D164" s="15" t="s">
        <v>12</v>
      </c>
      <c r="E164" s="16">
        <v>43026</v>
      </c>
      <c r="F164" s="17">
        <v>24.6</v>
      </c>
      <c r="G164" s="17">
        <v>31.5</v>
      </c>
      <c r="H164" s="17">
        <v>17.518999999999998</v>
      </c>
      <c r="I164" s="18">
        <v>4.6139999999999999</v>
      </c>
      <c r="J164" s="18"/>
      <c r="K164" s="37">
        <f t="shared" si="20"/>
        <v>997.17686985458295</v>
      </c>
      <c r="L164" s="37">
        <f t="shared" si="21"/>
        <v>0.75982754904178806</v>
      </c>
      <c r="M164" s="37">
        <f t="shared" si="22"/>
        <v>-4.2094557359999996E-3</v>
      </c>
      <c r="N164" s="37">
        <f t="shared" si="23"/>
        <v>1020.8466296951136</v>
      </c>
      <c r="O164" s="39">
        <f t="shared" si="24"/>
        <v>10.364066495679728</v>
      </c>
      <c r="P164" s="32">
        <f t="shared" si="26"/>
        <v>23.522118967922896</v>
      </c>
      <c r="Q164" s="29">
        <f t="shared" si="25"/>
        <v>20.096999999999998</v>
      </c>
      <c r="R164" s="30">
        <f>E164-E44</f>
        <v>49</v>
      </c>
      <c r="S164" s="31">
        <f>I164-I44</f>
        <v>0.70900000000000007</v>
      </c>
      <c r="T164" s="31">
        <f>(S164/I44)*100</f>
        <v>18.156209987195908</v>
      </c>
      <c r="U164" s="31">
        <f>(S164/R164)/I44*1000</f>
        <v>3.705348976978756</v>
      </c>
      <c r="V164" s="44">
        <f>O164-O44</f>
        <v>1.5898732559996098</v>
      </c>
      <c r="W164" s="44">
        <f>(V164/O44)*100</f>
        <v>18.119879658104864</v>
      </c>
      <c r="X164" s="44">
        <f>1000*(V164/R164)/O44</f>
        <v>3.6979346241030338</v>
      </c>
      <c r="Y164" s="45">
        <f>1000*(V164/R164)/Q44</f>
        <v>2.0031728957915655</v>
      </c>
      <c r="Z164" s="57">
        <f>X164-U164</f>
        <v>-7.4143528757222299E-3</v>
      </c>
    </row>
    <row r="165" spans="1:26" s="1" customFormat="1" x14ac:dyDescent="0.15">
      <c r="A165" s="56">
        <v>184</v>
      </c>
      <c r="B165" s="15" t="s">
        <v>17</v>
      </c>
      <c r="C165" s="15" t="s">
        <v>29</v>
      </c>
      <c r="D165" s="15" t="s">
        <v>12</v>
      </c>
      <c r="E165" s="16">
        <v>43026</v>
      </c>
      <c r="F165" s="17">
        <v>24.6</v>
      </c>
      <c r="G165" s="17">
        <v>31.5</v>
      </c>
      <c r="H165" s="17">
        <v>17.518999999999998</v>
      </c>
      <c r="I165" s="18">
        <v>2.613</v>
      </c>
      <c r="J165" s="18"/>
      <c r="K165" s="37">
        <f t="shared" si="20"/>
        <v>997.17686985458295</v>
      </c>
      <c r="L165" s="37">
        <f t="shared" si="21"/>
        <v>0.75982754904178806</v>
      </c>
      <c r="M165" s="37">
        <f t="shared" si="22"/>
        <v>-4.2094557359999996E-3</v>
      </c>
      <c r="N165" s="37">
        <f t="shared" si="23"/>
        <v>1020.8466296951136</v>
      </c>
      <c r="O165" s="39">
        <f t="shared" si="24"/>
        <v>5.8693770596469719</v>
      </c>
      <c r="P165" s="32">
        <f t="shared" si="26"/>
        <v>23.522118967922896</v>
      </c>
      <c r="Q165" s="29">
        <f t="shared" si="25"/>
        <v>9.0914999999999999</v>
      </c>
      <c r="R165" s="30">
        <f>E165-E45</f>
        <v>49</v>
      </c>
      <c r="S165" s="31">
        <f>I165-I45</f>
        <v>0.18999999999999995</v>
      </c>
      <c r="T165" s="31">
        <f>(S165/I45)*100</f>
        <v>7.8415187783739144</v>
      </c>
      <c r="U165" s="31">
        <f>(S165/R165)/I45*1000</f>
        <v>1.6003099547701867</v>
      </c>
      <c r="V165" s="44">
        <f>O165-O45</f>
        <v>0.42561044898162503</v>
      </c>
      <c r="W165" s="44">
        <f>(V165/O45)*100</f>
        <v>7.8183081572192199</v>
      </c>
      <c r="X165" s="44">
        <f>1000*(V165/R165)/O45</f>
        <v>1.5955730933100447</v>
      </c>
      <c r="Y165" s="45">
        <f>1000*(V165/R165)/Q45</f>
        <v>1.0794665420042562</v>
      </c>
      <c r="Z165" s="57">
        <f>X165-U165</f>
        <v>-4.7368614601419612E-3</v>
      </c>
    </row>
    <row r="166" spans="1:26" s="1" customFormat="1" x14ac:dyDescent="0.15">
      <c r="A166" s="56">
        <v>276</v>
      </c>
      <c r="B166" s="15" t="s">
        <v>17</v>
      </c>
      <c r="C166" s="15" t="s">
        <v>29</v>
      </c>
      <c r="D166" s="15" t="s">
        <v>12</v>
      </c>
      <c r="E166" s="16">
        <v>43026</v>
      </c>
      <c r="F166" s="17">
        <v>24.6</v>
      </c>
      <c r="G166" s="17">
        <v>31.5</v>
      </c>
      <c r="H166" s="17">
        <v>17.518999999999998</v>
      </c>
      <c r="I166" s="18">
        <v>3.9079999999999999</v>
      </c>
      <c r="J166" s="18"/>
      <c r="K166" s="37">
        <f t="shared" si="20"/>
        <v>997.17686985458295</v>
      </c>
      <c r="L166" s="37">
        <f t="shared" si="21"/>
        <v>0.75982754904178806</v>
      </c>
      <c r="M166" s="37">
        <f t="shared" si="22"/>
        <v>-4.2094557359999996E-3</v>
      </c>
      <c r="N166" s="37">
        <f t="shared" si="23"/>
        <v>1020.8466296951136</v>
      </c>
      <c r="O166" s="39">
        <f t="shared" si="24"/>
        <v>8.7782340409875097</v>
      </c>
      <c r="P166" s="32">
        <f t="shared" si="26"/>
        <v>23.522118967922896</v>
      </c>
      <c r="Q166" s="29">
        <f t="shared" si="25"/>
        <v>16.213999999999999</v>
      </c>
      <c r="R166" s="30">
        <f>E166-E46</f>
        <v>49</v>
      </c>
      <c r="S166" s="31">
        <f>I166-I46</f>
        <v>0.39900000000000002</v>
      </c>
      <c r="T166" s="31">
        <f>(S166/I46)*100</f>
        <v>11.370760900541466</v>
      </c>
      <c r="U166" s="31">
        <f>(S166/R166)/I46*1000</f>
        <v>2.3205634490900948</v>
      </c>
      <c r="V166" s="44">
        <f>O166-O46</f>
        <v>0.89734493222407252</v>
      </c>
      <c r="W166" s="44">
        <f>(V166/O46)*100</f>
        <v>11.386341310477743</v>
      </c>
      <c r="X166" s="44">
        <f>1000*(V166/R166)/O46</f>
        <v>2.3237431245872946</v>
      </c>
      <c r="Y166" s="45">
        <f>1000*(V166/R166)/Q46</f>
        <v>1.3062635530599473</v>
      </c>
      <c r="Z166" s="57">
        <f>X166-U166</f>
        <v>3.1796754971997743E-3</v>
      </c>
    </row>
    <row r="167" spans="1:26" s="1" customFormat="1" x14ac:dyDescent="0.15">
      <c r="A167" s="56">
        <v>283</v>
      </c>
      <c r="B167" s="15" t="s">
        <v>17</v>
      </c>
      <c r="C167" s="15" t="s">
        <v>29</v>
      </c>
      <c r="D167" s="15" t="s">
        <v>12</v>
      </c>
      <c r="E167" s="16">
        <v>43026</v>
      </c>
      <c r="F167" s="17">
        <v>24.6</v>
      </c>
      <c r="G167" s="17">
        <v>31.5</v>
      </c>
      <c r="H167" s="17">
        <v>17.518999999999998</v>
      </c>
      <c r="I167" s="18">
        <v>4.1849999999999996</v>
      </c>
      <c r="J167" s="18"/>
      <c r="K167" s="37">
        <f t="shared" si="20"/>
        <v>997.17686985458295</v>
      </c>
      <c r="L167" s="37">
        <f t="shared" si="21"/>
        <v>0.75982754904178806</v>
      </c>
      <c r="M167" s="37">
        <f t="shared" si="22"/>
        <v>-4.2094557359999996E-3</v>
      </c>
      <c r="N167" s="37">
        <f t="shared" si="23"/>
        <v>1020.8466296951136</v>
      </c>
      <c r="O167" s="39">
        <f t="shared" si="24"/>
        <v>9.400437426185448</v>
      </c>
      <c r="P167" s="32">
        <f t="shared" si="26"/>
        <v>23.522118967922896</v>
      </c>
      <c r="Q167" s="29">
        <f t="shared" si="25"/>
        <v>17.737499999999997</v>
      </c>
      <c r="R167" s="30">
        <f>E167-E47</f>
        <v>49</v>
      </c>
      <c r="S167" s="31">
        <f>I167-I47</f>
        <v>0.58099999999999952</v>
      </c>
      <c r="T167" s="31">
        <f>(S167/I47)*100</f>
        <v>16.120976692563804</v>
      </c>
      <c r="U167" s="31">
        <f>(S167/R167)/I47*1000</f>
        <v>3.2899952433803685</v>
      </c>
      <c r="V167" s="44">
        <f>O167-O47</f>
        <v>1.3061871132805098</v>
      </c>
      <c r="W167" s="44">
        <f>(V167/O47)*100</f>
        <v>16.137221642355332</v>
      </c>
      <c r="X167" s="44">
        <f>1000*(V167/R167)/O47</f>
        <v>3.2933105392561903</v>
      </c>
      <c r="Y167" s="45">
        <f>1000*(V167/R167)/Q47</f>
        <v>1.8330958508367179</v>
      </c>
      <c r="Z167" s="57">
        <f>X167-U167</f>
        <v>3.3152958758217999E-3</v>
      </c>
    </row>
    <row r="168" spans="1:26" s="1" customFormat="1" x14ac:dyDescent="0.15">
      <c r="A168" s="56">
        <v>289</v>
      </c>
      <c r="B168" s="15" t="s">
        <v>17</v>
      </c>
      <c r="C168" s="15" t="s">
        <v>29</v>
      </c>
      <c r="D168" s="15" t="s">
        <v>12</v>
      </c>
      <c r="E168" s="16">
        <v>43026</v>
      </c>
      <c r="F168" s="17">
        <v>24.6</v>
      </c>
      <c r="G168" s="17">
        <v>31.5</v>
      </c>
      <c r="H168" s="17">
        <v>17.518999999999998</v>
      </c>
      <c r="I168" s="18">
        <v>4.109</v>
      </c>
      <c r="J168" s="18"/>
      <c r="K168" s="37">
        <f t="shared" si="20"/>
        <v>997.17686985458295</v>
      </c>
      <c r="L168" s="37">
        <f t="shared" si="21"/>
        <v>0.75982754904178806</v>
      </c>
      <c r="M168" s="37">
        <f t="shared" si="22"/>
        <v>-4.2094557359999996E-3</v>
      </c>
      <c r="N168" s="37">
        <f t="shared" si="23"/>
        <v>1020.8466296951136</v>
      </c>
      <c r="O168" s="39">
        <f t="shared" si="24"/>
        <v>9.2297245840372781</v>
      </c>
      <c r="P168" s="32">
        <f t="shared" si="26"/>
        <v>23.522118967922896</v>
      </c>
      <c r="Q168" s="29">
        <f t="shared" si="25"/>
        <v>17.319499999999998</v>
      </c>
      <c r="R168" s="30">
        <f>E168-E48</f>
        <v>49</v>
      </c>
      <c r="S168" s="31">
        <f>I168-I48</f>
        <v>0.55100000000000016</v>
      </c>
      <c r="T168" s="31">
        <f>(S168/I48)*100</f>
        <v>15.486228218100063</v>
      </c>
      <c r="U168" s="31">
        <f>(S168/R168)/I48*1000</f>
        <v>3.1604547383877675</v>
      </c>
      <c r="V168" s="44">
        <f>O168-O48</f>
        <v>1.2387860120850664</v>
      </c>
      <c r="W168" s="44">
        <f>(V168/O48)*100</f>
        <v>15.502384368629016</v>
      </c>
      <c r="X168" s="44">
        <f>1000*(V168/R168)/O48</f>
        <v>3.1637519119651056</v>
      </c>
      <c r="Y168" s="45">
        <f>1000*(V168/R168)/Q48</f>
        <v>1.7692873668842832</v>
      </c>
      <c r="Z168" s="57">
        <f>X168-U168</f>
        <v>3.2971735773381639E-3</v>
      </c>
    </row>
    <row r="169" spans="1:26" s="1" customFormat="1" x14ac:dyDescent="0.15">
      <c r="A169" s="56">
        <v>118</v>
      </c>
      <c r="B169" s="15" t="s">
        <v>18</v>
      </c>
      <c r="C169" s="15" t="s">
        <v>29</v>
      </c>
      <c r="D169" s="15" t="s">
        <v>12</v>
      </c>
      <c r="E169" s="16">
        <v>43026</v>
      </c>
      <c r="F169" s="17">
        <v>24.6</v>
      </c>
      <c r="G169" s="17">
        <v>31.5</v>
      </c>
      <c r="H169" s="17">
        <v>17.518999999999998</v>
      </c>
      <c r="I169" s="18">
        <v>4.3330000000000002</v>
      </c>
      <c r="J169" s="18"/>
      <c r="K169" s="37">
        <f t="shared" si="20"/>
        <v>997.17686985458295</v>
      </c>
      <c r="L169" s="37">
        <f t="shared" si="21"/>
        <v>0.75982754904178806</v>
      </c>
      <c r="M169" s="37">
        <f t="shared" si="22"/>
        <v>-4.2094557359999996E-3</v>
      </c>
      <c r="N169" s="37">
        <f t="shared" si="23"/>
        <v>1020.8466296951136</v>
      </c>
      <c r="O169" s="39">
        <f t="shared" si="24"/>
        <v>9.7328782240529392</v>
      </c>
      <c r="P169" s="32">
        <f t="shared" si="26"/>
        <v>23.522118967922896</v>
      </c>
      <c r="Q169" s="29">
        <f t="shared" si="25"/>
        <v>18.551500000000001</v>
      </c>
      <c r="R169" s="30">
        <f>E169-E49</f>
        <v>49</v>
      </c>
      <c r="S169" s="31">
        <f>I169-I49</f>
        <v>0.54500000000000037</v>
      </c>
      <c r="T169" s="31">
        <f>(S169/I49)*100</f>
        <v>14.387539598732852</v>
      </c>
      <c r="U169" s="31">
        <f>(S169/R169)/I49*1000</f>
        <v>2.9362325711699699</v>
      </c>
      <c r="V169" s="44">
        <f>O169-O49</f>
        <v>1.2229663950472514</v>
      </c>
      <c r="W169" s="44">
        <f>(V169/O49)*100</f>
        <v>14.37108185867238</v>
      </c>
      <c r="X169" s="44">
        <f>1000*(V169/R169)/O49</f>
        <v>2.9328738487086494</v>
      </c>
      <c r="Y169" s="45">
        <f>1000*(V169/R169)/Q49</f>
        <v>1.6046353258394737</v>
      </c>
      <c r="Z169" s="57">
        <f>X169-U169</f>
        <v>-3.358722461320518E-3</v>
      </c>
    </row>
    <row r="170" spans="1:26" s="1" customFormat="1" x14ac:dyDescent="0.15">
      <c r="A170" s="56">
        <v>124</v>
      </c>
      <c r="B170" s="15" t="s">
        <v>18</v>
      </c>
      <c r="C170" s="15" t="s">
        <v>29</v>
      </c>
      <c r="D170" s="15" t="s">
        <v>12</v>
      </c>
      <c r="E170" s="16">
        <v>43026</v>
      </c>
      <c r="F170" s="17">
        <v>24.6</v>
      </c>
      <c r="G170" s="17">
        <v>31.5</v>
      </c>
      <c r="H170" s="17">
        <v>17.518999999999998</v>
      </c>
      <c r="I170" s="18">
        <v>3.3940000000000001</v>
      </c>
      <c r="J170" s="18"/>
      <c r="K170" s="37">
        <f t="shared" si="20"/>
        <v>997.17686985458295</v>
      </c>
      <c r="L170" s="37">
        <f t="shared" si="21"/>
        <v>0.75982754904178806</v>
      </c>
      <c r="M170" s="37">
        <f t="shared" si="22"/>
        <v>-4.2094557359999996E-3</v>
      </c>
      <c r="N170" s="37">
        <f t="shared" si="23"/>
        <v>1020.8466296951136</v>
      </c>
      <c r="O170" s="39">
        <f t="shared" si="24"/>
        <v>7.6236761348801467</v>
      </c>
      <c r="P170" s="32">
        <f t="shared" si="26"/>
        <v>23.522118967922896</v>
      </c>
      <c r="Q170" s="29">
        <f t="shared" si="25"/>
        <v>13.387</v>
      </c>
      <c r="R170" s="30">
        <f>E170-E50</f>
        <v>49</v>
      </c>
      <c r="S170" s="31">
        <f>I170-I50</f>
        <v>0.41400000000000015</v>
      </c>
      <c r="T170" s="31">
        <f>(S170/I50)*100</f>
        <v>13.892617449664435</v>
      </c>
      <c r="U170" s="31">
        <f>(S170/R170)/I50*1000</f>
        <v>2.8352280509519252</v>
      </c>
      <c r="V170" s="44">
        <f>O170-O50</f>
        <v>0.92897253128010693</v>
      </c>
      <c r="W170" s="44">
        <f>(V170/O50)*100</f>
        <v>13.876230917535423</v>
      </c>
      <c r="X170" s="44">
        <f>1000*(V170/R170)/O50</f>
        <v>2.8318838607215153</v>
      </c>
      <c r="Y170" s="45">
        <f>1000*(V170/R170)/Q50</f>
        <v>1.7064467225336744</v>
      </c>
      <c r="Z170" s="57">
        <f>X170-U170</f>
        <v>-3.3441902304098825E-3</v>
      </c>
    </row>
    <row r="171" spans="1:26" s="1" customFormat="1" x14ac:dyDescent="0.15">
      <c r="A171" s="56">
        <v>216</v>
      </c>
      <c r="B171" s="15" t="s">
        <v>18</v>
      </c>
      <c r="C171" s="15" t="s">
        <v>29</v>
      </c>
      <c r="D171" s="15" t="s">
        <v>12</v>
      </c>
      <c r="E171" s="16">
        <v>43026</v>
      </c>
      <c r="F171" s="17">
        <v>24.6</v>
      </c>
      <c r="G171" s="17">
        <v>31.5</v>
      </c>
      <c r="H171" s="17">
        <v>17.518999999999998</v>
      </c>
      <c r="I171" s="18">
        <v>3.7639999999999998</v>
      </c>
      <c r="J171" s="18"/>
      <c r="K171" s="37">
        <f t="shared" si="20"/>
        <v>997.17686985458295</v>
      </c>
      <c r="L171" s="37">
        <f t="shared" si="21"/>
        <v>0.75982754904178806</v>
      </c>
      <c r="M171" s="37">
        <f t="shared" si="22"/>
        <v>-4.2094557359999996E-3</v>
      </c>
      <c r="N171" s="37">
        <f t="shared" si="23"/>
        <v>1020.8466296951136</v>
      </c>
      <c r="O171" s="39">
        <f t="shared" si="24"/>
        <v>8.4547781295488704</v>
      </c>
      <c r="P171" s="32">
        <f t="shared" si="26"/>
        <v>23.522118967922896</v>
      </c>
      <c r="Q171" s="29">
        <f t="shared" si="25"/>
        <v>15.421999999999997</v>
      </c>
      <c r="R171" s="30">
        <f>E171-E51</f>
        <v>49</v>
      </c>
      <c r="S171" s="31">
        <f>I171-I51</f>
        <v>0.52699999999999969</v>
      </c>
      <c r="T171" s="31">
        <f>(S171/I51)*100</f>
        <v>16.280506641952417</v>
      </c>
      <c r="U171" s="31">
        <f>(S171/R171)/I51*1000</f>
        <v>3.3225523759086562</v>
      </c>
      <c r="V171" s="44">
        <f>O171-O51</f>
        <v>1.1788364753401508</v>
      </c>
      <c r="W171" s="44">
        <f>(V171/O51)*100</f>
        <v>16.201840687634718</v>
      </c>
      <c r="X171" s="44">
        <f>1000*(V171/R171)/O51</f>
        <v>3.306498099517289</v>
      </c>
      <c r="Y171" s="45">
        <f>1000*(V171/R171)/Q51</f>
        <v>1.9210194635557005</v>
      </c>
      <c r="Z171" s="57">
        <f>X171-U171</f>
        <v>-1.6054276391367139E-2</v>
      </c>
    </row>
    <row r="172" spans="1:26" s="1" customFormat="1" x14ac:dyDescent="0.15">
      <c r="A172" s="56">
        <v>222</v>
      </c>
      <c r="B172" s="15" t="s">
        <v>18</v>
      </c>
      <c r="C172" s="15" t="s">
        <v>29</v>
      </c>
      <c r="D172" s="15" t="s">
        <v>12</v>
      </c>
      <c r="E172" s="16">
        <v>43026</v>
      </c>
      <c r="F172" s="17">
        <v>24.6</v>
      </c>
      <c r="G172" s="17">
        <v>31.5</v>
      </c>
      <c r="H172" s="17">
        <v>17.518999999999998</v>
      </c>
      <c r="I172" s="18">
        <v>1.925</v>
      </c>
      <c r="J172" s="18"/>
      <c r="K172" s="37">
        <f t="shared" si="20"/>
        <v>997.17686985458295</v>
      </c>
      <c r="L172" s="37">
        <f t="shared" si="21"/>
        <v>0.75982754904178806</v>
      </c>
      <c r="M172" s="37">
        <f t="shared" si="22"/>
        <v>-4.2094557359999996E-3</v>
      </c>
      <c r="N172" s="37">
        <f t="shared" si="23"/>
        <v>1020.8466296951136</v>
      </c>
      <c r="O172" s="39">
        <f t="shared" si="24"/>
        <v>4.3239765938845851</v>
      </c>
      <c r="P172" s="32">
        <f t="shared" si="26"/>
        <v>23.522118967922896</v>
      </c>
      <c r="Q172" s="29">
        <f t="shared" si="25"/>
        <v>5.3075000000000001</v>
      </c>
      <c r="R172" s="30">
        <f>E172-E52</f>
        <v>49</v>
      </c>
      <c r="S172" s="31">
        <f>I172-I52</f>
        <v>0.16700000000000004</v>
      </c>
      <c r="T172" s="31">
        <f>(S172/I52)*100</f>
        <v>9.4994311717861226</v>
      </c>
      <c r="U172" s="31">
        <f>(S172/R172)/I52*1000</f>
        <v>1.9386594228134943</v>
      </c>
      <c r="V172" s="44">
        <f>O172-O52</f>
        <v>0.37266980626691382</v>
      </c>
      <c r="W172" s="44">
        <f>(V172/O52)*100</f>
        <v>9.4315583754407619</v>
      </c>
      <c r="X172" s="44">
        <f>1000*(V172/R172)/O52</f>
        <v>1.9248078317226047</v>
      </c>
      <c r="Y172" s="45">
        <f>1000*(V172/R172)/Q52</f>
        <v>1.7328562885270402</v>
      </c>
      <c r="Z172" s="57">
        <f>X172-U172</f>
        <v>-1.3851591090889626E-2</v>
      </c>
    </row>
    <row r="173" spans="1:26" s="1" customFormat="1" x14ac:dyDescent="0.15">
      <c r="A173" s="56">
        <v>228</v>
      </c>
      <c r="B173" s="15" t="s">
        <v>18</v>
      </c>
      <c r="C173" s="15" t="s">
        <v>29</v>
      </c>
      <c r="D173" s="15" t="s">
        <v>12</v>
      </c>
      <c r="E173" s="16">
        <v>43026</v>
      </c>
      <c r="F173" s="17">
        <v>24.6</v>
      </c>
      <c r="G173" s="17">
        <v>31.5</v>
      </c>
      <c r="H173" s="17">
        <v>17.518999999999998</v>
      </c>
      <c r="I173" s="18">
        <v>2.7290000000000001</v>
      </c>
      <c r="J173" s="18"/>
      <c r="K173" s="37">
        <f t="shared" si="20"/>
        <v>997.17686985458295</v>
      </c>
      <c r="L173" s="37">
        <f t="shared" si="21"/>
        <v>0.75982754904178806</v>
      </c>
      <c r="M173" s="37">
        <f t="shared" si="22"/>
        <v>-4.2094557359999996E-3</v>
      </c>
      <c r="N173" s="37">
        <f t="shared" si="23"/>
        <v>1020.8466296951136</v>
      </c>
      <c r="O173" s="39">
        <f t="shared" si="24"/>
        <v>6.1299387660836535</v>
      </c>
      <c r="P173" s="32">
        <f t="shared" si="26"/>
        <v>23.522118967922896</v>
      </c>
      <c r="Q173" s="29">
        <f t="shared" si="25"/>
        <v>9.7295000000000016</v>
      </c>
      <c r="R173" s="30">
        <f>E173-E53</f>
        <v>49</v>
      </c>
      <c r="S173" s="31">
        <f>I173-I53</f>
        <v>0.31800000000000006</v>
      </c>
      <c r="T173" s="31">
        <f>(S173/I53)*100</f>
        <v>13.189547905433432</v>
      </c>
      <c r="U173" s="31">
        <f>(S173/R173)/I53*1000</f>
        <v>2.6917444704966189</v>
      </c>
      <c r="V173" s="44">
        <f>O173-O53</f>
        <v>0.7109395254999189</v>
      </c>
      <c r="W173" s="44">
        <f>(V173/O53)*100</f>
        <v>13.119387804589108</v>
      </c>
      <c r="X173" s="44">
        <f>1000*(V173/R173)/O53</f>
        <v>2.6774260825692058</v>
      </c>
      <c r="Y173" s="45">
        <f>1000*(V173/R173)/Q53</f>
        <v>1.8180527420790189</v>
      </c>
      <c r="Z173" s="57">
        <f>X173-U173</f>
        <v>-1.4318387927413134E-2</v>
      </c>
    </row>
    <row r="174" spans="1:26" s="1" customFormat="1" x14ac:dyDescent="0.15">
      <c r="A174" s="56">
        <v>151</v>
      </c>
      <c r="B174" s="15" t="s">
        <v>19</v>
      </c>
      <c r="C174" s="15" t="s">
        <v>29</v>
      </c>
      <c r="D174" s="15" t="s">
        <v>12</v>
      </c>
      <c r="E174" s="16">
        <v>43026</v>
      </c>
      <c r="F174" s="17">
        <v>24.6</v>
      </c>
      <c r="G174" s="17">
        <v>31.5</v>
      </c>
      <c r="H174" s="17">
        <v>17.518999999999998</v>
      </c>
      <c r="I174" s="18">
        <v>1.52</v>
      </c>
      <c r="J174" s="18"/>
      <c r="K174" s="37">
        <f t="shared" si="20"/>
        <v>997.17686985458295</v>
      </c>
      <c r="L174" s="37">
        <f t="shared" si="21"/>
        <v>0.75982754904178806</v>
      </c>
      <c r="M174" s="37">
        <f t="shared" si="22"/>
        <v>-4.2094557359999996E-3</v>
      </c>
      <c r="N174" s="37">
        <f t="shared" si="23"/>
        <v>1020.8466296951136</v>
      </c>
      <c r="O174" s="39">
        <f t="shared" si="24"/>
        <v>3.4142568429634128</v>
      </c>
      <c r="P174" s="32">
        <f t="shared" si="26"/>
        <v>23.522118967922896</v>
      </c>
      <c r="Q174" s="29">
        <f t="shared" si="25"/>
        <v>3.0799999999999992</v>
      </c>
      <c r="R174" s="30">
        <f>E174-E54</f>
        <v>49</v>
      </c>
      <c r="S174" s="31">
        <f>I174-I54</f>
        <v>0.18900000000000006</v>
      </c>
      <c r="T174" s="31">
        <f>(S174/I54)*100</f>
        <v>14.199849737039823</v>
      </c>
      <c r="U174" s="31">
        <f>(S174/R174)/I54*1000</f>
        <v>2.8979285177632295</v>
      </c>
      <c r="V174" s="44">
        <f>O174-O54</f>
        <v>0.42355399967113971</v>
      </c>
      <c r="W174" s="44">
        <f>(V174/O54)*100</f>
        <v>14.162356538400728</v>
      </c>
      <c r="X174" s="44">
        <f>1000*(V174/R174)/O54</f>
        <v>2.8902768445715772</v>
      </c>
      <c r="Y174" s="45">
        <f>1000*(V174/R174)/Q54</f>
        <v>4.2361966071855113</v>
      </c>
      <c r="Z174" s="57">
        <f>X174-U174</f>
        <v>-7.6516731916522751E-3</v>
      </c>
    </row>
    <row r="175" spans="1:26" s="1" customFormat="1" x14ac:dyDescent="0.15">
      <c r="A175" s="56">
        <v>159</v>
      </c>
      <c r="B175" s="15" t="s">
        <v>19</v>
      </c>
      <c r="C175" s="15" t="s">
        <v>29</v>
      </c>
      <c r="D175" s="15" t="s">
        <v>12</v>
      </c>
      <c r="E175" s="16">
        <v>43026</v>
      </c>
      <c r="F175" s="17">
        <v>24.6</v>
      </c>
      <c r="G175" s="17">
        <v>31.5</v>
      </c>
      <c r="H175" s="17">
        <v>17.518999999999998</v>
      </c>
      <c r="I175" s="18">
        <v>3.8010000000000002</v>
      </c>
      <c r="J175" s="18"/>
      <c r="K175" s="37">
        <f t="shared" si="20"/>
        <v>997.17686985458295</v>
      </c>
      <c r="L175" s="37">
        <f t="shared" si="21"/>
        <v>0.75982754904178806</v>
      </c>
      <c r="M175" s="37">
        <f t="shared" si="22"/>
        <v>-4.2094557359999996E-3</v>
      </c>
      <c r="N175" s="37">
        <f t="shared" si="23"/>
        <v>1020.8466296951136</v>
      </c>
      <c r="O175" s="39">
        <f t="shared" si="24"/>
        <v>8.537888329015745</v>
      </c>
      <c r="P175" s="32">
        <f t="shared" si="26"/>
        <v>23.522118967922896</v>
      </c>
      <c r="Q175" s="29">
        <f t="shared" si="25"/>
        <v>15.625499999999999</v>
      </c>
      <c r="R175" s="30">
        <f>E175-E55</f>
        <v>49</v>
      </c>
      <c r="S175" s="31">
        <f>I175-I55</f>
        <v>0.72700000000000031</v>
      </c>
      <c r="T175" s="31">
        <f>(S175/I55)*100</f>
        <v>23.649967469095653</v>
      </c>
      <c r="U175" s="31">
        <f>(S175/R175)/I55*1000</f>
        <v>4.8265239732848269</v>
      </c>
      <c r="V175" s="44">
        <f>O175-O55</f>
        <v>1.6307354061904649</v>
      </c>
      <c r="W175" s="44">
        <f>(V175/O55)*100</f>
        <v>23.609371681949586</v>
      </c>
      <c r="X175" s="44">
        <f>1000*(V175/R175)/O55</f>
        <v>4.8182391187652218</v>
      </c>
      <c r="Y175" s="45">
        <f>1000*(V175/R175)/Q55</f>
        <v>2.8623303011998198</v>
      </c>
      <c r="Z175" s="57">
        <f>X175-U175</f>
        <v>-8.2848545196050338E-3</v>
      </c>
    </row>
    <row r="176" spans="1:26" s="1" customFormat="1" x14ac:dyDescent="0.15">
      <c r="A176" s="56">
        <v>250</v>
      </c>
      <c r="B176" s="15" t="s">
        <v>19</v>
      </c>
      <c r="C176" s="15" t="s">
        <v>29</v>
      </c>
      <c r="D176" s="15" t="s">
        <v>12</v>
      </c>
      <c r="E176" s="16">
        <v>43026</v>
      </c>
      <c r="F176" s="17">
        <v>24.6</v>
      </c>
      <c r="G176" s="17">
        <v>31.5</v>
      </c>
      <c r="H176" s="17">
        <v>17.518999999999998</v>
      </c>
      <c r="I176" s="18">
        <v>3.7629999999999999</v>
      </c>
      <c r="J176" s="18"/>
      <c r="K176" s="37">
        <f t="shared" si="20"/>
        <v>997.17686985458295</v>
      </c>
      <c r="L176" s="37">
        <f t="shared" si="21"/>
        <v>0.75982754904178806</v>
      </c>
      <c r="M176" s="37">
        <f t="shared" si="22"/>
        <v>-4.2094557359999996E-3</v>
      </c>
      <c r="N176" s="37">
        <f t="shared" ref="N176:N230" si="27" xml:space="preserve"> K176 + (L176*G176) + M176*G176^(3/2) + 0.00048314*G176^2</f>
        <v>1020.8466296951136</v>
      </c>
      <c r="O176" s="39">
        <f t="shared" ref="O176:O230" si="28">I176*(1/     (1-   (0.001*N176/1.84)))</f>
        <v>8.4525319079416583</v>
      </c>
      <c r="P176" s="32">
        <f t="shared" si="26"/>
        <v>23.522118967922896</v>
      </c>
      <c r="Q176" s="29">
        <f t="shared" si="25"/>
        <v>15.416499999999999</v>
      </c>
      <c r="R176" s="30">
        <f>E176-E56</f>
        <v>49</v>
      </c>
      <c r="S176" s="31">
        <f>I176-I56</f>
        <v>0.84299999999999997</v>
      </c>
      <c r="T176" s="31">
        <f>(S176/I56)*100</f>
        <v>28.869863013698634</v>
      </c>
      <c r="U176" s="31">
        <f>(S176/R176)/I56*1000</f>
        <v>5.8918087783058439</v>
      </c>
      <c r="V176" s="44">
        <f>O176-O56</f>
        <v>1.8901026962042353</v>
      </c>
      <c r="W176" s="44">
        <f>(V176/O56)*100</f>
        <v>28.801875574118764</v>
      </c>
      <c r="X176" s="44">
        <f>1000*(V176/R176)/O56</f>
        <v>5.8779337906364821</v>
      </c>
      <c r="Y176" s="45">
        <f>1000*(V176/R176)/Q56</f>
        <v>3.5782490178414972</v>
      </c>
      <c r="Z176" s="57">
        <f>X176-U176</f>
        <v>-1.3874987669361794E-2</v>
      </c>
    </row>
    <row r="177" spans="1:26" s="1" customFormat="1" x14ac:dyDescent="0.15">
      <c r="A177" s="56">
        <v>165</v>
      </c>
      <c r="B177" s="15" t="s">
        <v>20</v>
      </c>
      <c r="C177" s="15" t="s">
        <v>29</v>
      </c>
      <c r="D177" s="15" t="s">
        <v>12</v>
      </c>
      <c r="E177" s="16">
        <v>43026</v>
      </c>
      <c r="F177" s="17">
        <v>24.6</v>
      </c>
      <c r="G177" s="17">
        <v>31.5</v>
      </c>
      <c r="H177" s="17">
        <v>17.518999999999998</v>
      </c>
      <c r="I177" s="18">
        <v>5.3620000000000001</v>
      </c>
      <c r="J177" s="18"/>
      <c r="K177" s="37">
        <f t="shared" ref="K177:K231" si="29">1000*(1-(F177+288.9414)/(508929.2*(F177+68.12963))*(F177-3.9863)^2)</f>
        <v>997.17686985458295</v>
      </c>
      <c r="L177" s="37">
        <f t="shared" ref="L177:L231" si="30" xml:space="preserve"> 0.824493 - 0.0040899*F177 + 0.000076438*F177^2 -0.00000082467*F177^3 + 0.0000000053675*F177^4</f>
        <v>0.75982754904178806</v>
      </c>
      <c r="M177" s="37">
        <f t="shared" ref="M177:M231" si="31" xml:space="preserve"> -0.005724 + 0.00010227*F177 - 0.0000016546*F177^2</f>
        <v>-4.2094557359999996E-3</v>
      </c>
      <c r="N177" s="37">
        <f t="shared" si="27"/>
        <v>1020.8466296951136</v>
      </c>
      <c r="O177" s="39">
        <f t="shared" si="28"/>
        <v>12.044240257874881</v>
      </c>
      <c r="P177" s="32">
        <f t="shared" si="26"/>
        <v>23.522118967922896</v>
      </c>
      <c r="Q177" s="29">
        <f t="shared" si="25"/>
        <v>24.210999999999999</v>
      </c>
      <c r="R177" s="30">
        <f>E177-E57</f>
        <v>49</v>
      </c>
      <c r="S177" s="31">
        <f>I177-I57</f>
        <v>0.98000000000000043</v>
      </c>
      <c r="T177" s="31">
        <f>(S177/I57)*100</f>
        <v>22.364217252396177</v>
      </c>
      <c r="U177" s="31">
        <f>(S177/R177)/I57*1000</f>
        <v>4.5641259698767707</v>
      </c>
      <c r="V177" s="44">
        <f>O177-O57</f>
        <v>2.1955430639299962</v>
      </c>
      <c r="W177" s="44">
        <f>(V177/O57)*100</f>
        <v>22.292725836670524</v>
      </c>
      <c r="X177" s="44">
        <f>1000*(V177/R177)/O57</f>
        <v>4.5495358850348007</v>
      </c>
      <c r="Y177" s="45">
        <f>1000*(V177/R177)/Q57</f>
        <v>2.3806918497791725</v>
      </c>
      <c r="Z177" s="57">
        <f>X177-U177</f>
        <v>-1.4590084841969997E-2</v>
      </c>
    </row>
    <row r="178" spans="1:26" s="1" customFormat="1" x14ac:dyDescent="0.15">
      <c r="A178" s="56">
        <v>171</v>
      </c>
      <c r="B178" s="15" t="s">
        <v>20</v>
      </c>
      <c r="C178" s="15" t="s">
        <v>29</v>
      </c>
      <c r="D178" s="15" t="s">
        <v>12</v>
      </c>
      <c r="E178" s="16">
        <v>43026</v>
      </c>
      <c r="F178" s="17">
        <v>24.6</v>
      </c>
      <c r="G178" s="17">
        <v>31.5</v>
      </c>
      <c r="H178" s="17">
        <v>17.518999999999998</v>
      </c>
      <c r="I178" s="18">
        <v>1.851</v>
      </c>
      <c r="J178" s="18"/>
      <c r="K178" s="37">
        <f t="shared" si="29"/>
        <v>997.17686985458295</v>
      </c>
      <c r="L178" s="37">
        <f t="shared" si="30"/>
        <v>0.75982754904178806</v>
      </c>
      <c r="M178" s="37">
        <f t="shared" si="31"/>
        <v>-4.2094557359999996E-3</v>
      </c>
      <c r="N178" s="37">
        <f t="shared" si="27"/>
        <v>1020.8466296951136</v>
      </c>
      <c r="O178" s="39">
        <f t="shared" si="28"/>
        <v>4.1577561949508395</v>
      </c>
      <c r="P178" s="32">
        <f t="shared" si="26"/>
        <v>23.522118967922896</v>
      </c>
      <c r="Q178" s="29">
        <f t="shared" si="25"/>
        <v>4.9005000000000001</v>
      </c>
      <c r="R178" s="30">
        <f>E178-E58</f>
        <v>49</v>
      </c>
      <c r="S178" s="31">
        <f>I178-I58</f>
        <v>0.30099999999999993</v>
      </c>
      <c r="T178" s="31">
        <f>(S178/I58)*100</f>
        <v>19.419354838709673</v>
      </c>
      <c r="U178" s="31">
        <f>(S178/R178)/I58*1000</f>
        <v>3.9631336405529951</v>
      </c>
      <c r="V178" s="44">
        <f>O178-O58</f>
        <v>0.67504184885501761</v>
      </c>
      <c r="W178" s="44">
        <f>(V178/O58)*100</f>
        <v>19.382636121499608</v>
      </c>
      <c r="X178" s="44">
        <f>1000*(V178/R178)/O58</f>
        <v>3.9556400247958377</v>
      </c>
      <c r="Y178" s="45">
        <f>1000*(V178/R178)/Q58</f>
        <v>4.2454127156694286</v>
      </c>
      <c r="Z178" s="57">
        <f>X178-U178</f>
        <v>-7.4936157571574569E-3</v>
      </c>
    </row>
    <row r="179" spans="1:26" s="1" customFormat="1" x14ac:dyDescent="0.15">
      <c r="A179" s="56">
        <v>263</v>
      </c>
      <c r="B179" s="15" t="s">
        <v>20</v>
      </c>
      <c r="C179" s="15" t="s">
        <v>29</v>
      </c>
      <c r="D179" s="15" t="s">
        <v>12</v>
      </c>
      <c r="E179" s="16">
        <v>43026</v>
      </c>
      <c r="F179" s="17">
        <v>24.6</v>
      </c>
      <c r="G179" s="17">
        <v>31.5</v>
      </c>
      <c r="H179" s="17">
        <v>17.518999999999998</v>
      </c>
      <c r="I179" s="18">
        <v>1.08</v>
      </c>
      <c r="J179" s="18"/>
      <c r="K179" s="37">
        <f t="shared" si="29"/>
        <v>997.17686985458295</v>
      </c>
      <c r="L179" s="37">
        <f t="shared" si="30"/>
        <v>0.75982754904178806</v>
      </c>
      <c r="M179" s="37">
        <f t="shared" si="31"/>
        <v>-4.2094557359999996E-3</v>
      </c>
      <c r="N179" s="37">
        <f t="shared" si="27"/>
        <v>1020.8466296951136</v>
      </c>
      <c r="O179" s="39">
        <f t="shared" si="28"/>
        <v>2.4259193357897932</v>
      </c>
      <c r="P179" s="32">
        <f t="shared" si="26"/>
        <v>23.522118967922896</v>
      </c>
      <c r="Q179" s="29">
        <f t="shared" si="25"/>
        <v>0.66000000000000014</v>
      </c>
      <c r="R179" s="30">
        <f>E179-E59</f>
        <v>49</v>
      </c>
      <c r="S179" s="31">
        <f>I179-I59</f>
        <v>0.2430000000000001</v>
      </c>
      <c r="T179" s="31">
        <f>(S179/I59)*100</f>
        <v>29.032258064516142</v>
      </c>
      <c r="U179" s="31">
        <f>(S179/R179)/I59*1000</f>
        <v>5.9249506254114577</v>
      </c>
      <c r="V179" s="44">
        <f>O179-O59</f>
        <v>0.54487981666327179</v>
      </c>
      <c r="W179" s="44">
        <f>(V179/O59)*100</f>
        <v>28.966952109347066</v>
      </c>
      <c r="X179" s="44">
        <f>1000*(V179/R179)/O59</f>
        <v>5.9116228794585846</v>
      </c>
      <c r="Y179" s="45">
        <f>1000*(V179/R179)/Q59</f>
        <v>-16.437540662873769</v>
      </c>
      <c r="Z179" s="57">
        <f>X179-U179</f>
        <v>-1.3327745952873116E-2</v>
      </c>
    </row>
    <row r="180" spans="1:26" s="1" customFormat="1" x14ac:dyDescent="0.15">
      <c r="A180" s="56">
        <v>269</v>
      </c>
      <c r="B180" s="15" t="s">
        <v>20</v>
      </c>
      <c r="C180" s="15" t="s">
        <v>29</v>
      </c>
      <c r="D180" s="15" t="s">
        <v>12</v>
      </c>
      <c r="E180" s="16">
        <v>43026</v>
      </c>
      <c r="F180" s="17">
        <v>24.6</v>
      </c>
      <c r="G180" s="17">
        <v>31.5</v>
      </c>
      <c r="H180" s="17">
        <v>17.518999999999998</v>
      </c>
      <c r="I180" s="18">
        <v>4.875</v>
      </c>
      <c r="J180" s="18"/>
      <c r="K180" s="37">
        <f t="shared" si="29"/>
        <v>997.17686985458295</v>
      </c>
      <c r="L180" s="37">
        <f t="shared" si="30"/>
        <v>0.75982754904178806</v>
      </c>
      <c r="M180" s="37">
        <f t="shared" si="31"/>
        <v>-4.2094557359999996E-3</v>
      </c>
      <c r="N180" s="37">
        <f t="shared" si="27"/>
        <v>1020.8466296951136</v>
      </c>
      <c r="O180" s="39">
        <f t="shared" si="28"/>
        <v>10.95033033516226</v>
      </c>
      <c r="P180" s="32">
        <f t="shared" si="26"/>
        <v>23.522118967922896</v>
      </c>
      <c r="Q180" s="29">
        <f t="shared" si="25"/>
        <v>21.532499999999999</v>
      </c>
      <c r="R180" s="30">
        <f>E180-E60</f>
        <v>49</v>
      </c>
      <c r="S180" s="31">
        <f>I180-I60</f>
        <v>0.69200000000000017</v>
      </c>
      <c r="T180" s="31">
        <f>(S180/I60)*100</f>
        <v>16.543150848673204</v>
      </c>
      <c r="U180" s="31">
        <f>(S180/R180)/I60*1000</f>
        <v>3.3761532344231036</v>
      </c>
      <c r="V180" s="44">
        <f>O180-O60</f>
        <v>1.5496274576159763</v>
      </c>
      <c r="W180" s="44">
        <f>(V180/O60)*100</f>
        <v>16.484165894842654</v>
      </c>
      <c r="X180" s="44">
        <f>1000*(V180/R180)/O60</f>
        <v>3.3641154887433986</v>
      </c>
      <c r="Y180" s="45">
        <f>1000*(V180/R180)/Q60</f>
        <v>1.7840549547529456</v>
      </c>
      <c r="Z180" s="57">
        <f>X180-U180</f>
        <v>-1.2037745679704948E-2</v>
      </c>
    </row>
    <row r="181" spans="1:26" s="1" customFormat="1" x14ac:dyDescent="0.15">
      <c r="A181" s="56">
        <v>101</v>
      </c>
      <c r="B181" s="15" t="s">
        <v>22</v>
      </c>
      <c r="C181" s="15" t="s">
        <v>29</v>
      </c>
      <c r="D181" s="15" t="s">
        <v>12</v>
      </c>
      <c r="E181" s="16">
        <v>43026</v>
      </c>
      <c r="F181" s="17">
        <v>24.6</v>
      </c>
      <c r="G181" s="17">
        <v>31.5</v>
      </c>
      <c r="H181" s="17">
        <v>17.518999999999998</v>
      </c>
      <c r="I181" s="18">
        <v>3.4180000000000001</v>
      </c>
      <c r="J181" s="18"/>
      <c r="K181" s="37">
        <f t="shared" si="29"/>
        <v>997.17686985458295</v>
      </c>
      <c r="L181" s="37">
        <f t="shared" si="30"/>
        <v>0.75982754904178806</v>
      </c>
      <c r="M181" s="37">
        <f t="shared" si="31"/>
        <v>-4.2094557359999996E-3</v>
      </c>
      <c r="N181" s="37">
        <f t="shared" si="27"/>
        <v>1020.8466296951136</v>
      </c>
      <c r="O181" s="39">
        <f t="shared" si="28"/>
        <v>7.6775854534532533</v>
      </c>
      <c r="P181" s="32">
        <f t="shared" si="26"/>
        <v>23.522118967922896</v>
      </c>
      <c r="Q181" s="29">
        <f t="shared" si="25"/>
        <v>13.518999999999998</v>
      </c>
      <c r="R181" s="30">
        <f>E181-E61</f>
        <v>49</v>
      </c>
      <c r="S181" s="31">
        <f>I181-I61</f>
        <v>0.62800000000000011</v>
      </c>
      <c r="T181" s="31">
        <f>(S181/I61)*100</f>
        <v>22.508960573476706</v>
      </c>
      <c r="U181" s="31">
        <f>(S181/R181)/I61*1000</f>
        <v>4.5936654231585123</v>
      </c>
      <c r="V181" s="44">
        <f>O181-O61</f>
        <v>1.4087938208097146</v>
      </c>
      <c r="W181" s="44">
        <f>(V181/O61)*100</f>
        <v>22.473132038297287</v>
      </c>
      <c r="X181" s="44">
        <f>1000*(V181/R181)/O61</f>
        <v>4.5863534772035273</v>
      </c>
      <c r="Y181" s="45">
        <f>1000*(V181/R181)/Q61</f>
        <v>2.856522036983514</v>
      </c>
      <c r="Z181" s="57">
        <f>X181-U181</f>
        <v>-7.3119459549850774E-3</v>
      </c>
    </row>
    <row r="182" spans="1:26" s="1" customFormat="1" x14ac:dyDescent="0.15">
      <c r="A182" s="56">
        <v>107</v>
      </c>
      <c r="B182" s="15" t="s">
        <v>22</v>
      </c>
      <c r="C182" s="15" t="s">
        <v>29</v>
      </c>
      <c r="D182" s="15" t="s">
        <v>12</v>
      </c>
      <c r="E182" s="16">
        <v>43026</v>
      </c>
      <c r="F182" s="17">
        <v>24.6</v>
      </c>
      <c r="G182" s="17">
        <v>31.5</v>
      </c>
      <c r="H182" s="17">
        <v>17.518999999999998</v>
      </c>
      <c r="I182" s="18">
        <v>2.9689999999999999</v>
      </c>
      <c r="J182" s="18"/>
      <c r="K182" s="37">
        <f t="shared" si="29"/>
        <v>997.17686985458295</v>
      </c>
      <c r="L182" s="37">
        <f t="shared" si="30"/>
        <v>0.75982754904178806</v>
      </c>
      <c r="M182" s="37">
        <f t="shared" si="31"/>
        <v>-4.2094557359999996E-3</v>
      </c>
      <c r="N182" s="37">
        <f t="shared" si="27"/>
        <v>1020.8466296951136</v>
      </c>
      <c r="O182" s="39">
        <f t="shared" si="28"/>
        <v>6.6690319518147181</v>
      </c>
      <c r="P182" s="32">
        <f t="shared" si="26"/>
        <v>23.522118967922896</v>
      </c>
      <c r="Q182" s="29">
        <f t="shared" si="25"/>
        <v>11.049499999999998</v>
      </c>
      <c r="R182" s="30">
        <f>E182-E62</f>
        <v>49</v>
      </c>
      <c r="S182" s="31">
        <f>I182-I62</f>
        <v>0.36399999999999988</v>
      </c>
      <c r="T182" s="31">
        <f>(S182/I62)*100</f>
        <v>13.973128598848364</v>
      </c>
      <c r="U182" s="31">
        <f>(S182/R182)/I62*1000</f>
        <v>2.8516588977241559</v>
      </c>
      <c r="V182" s="44">
        <f>O182-O62</f>
        <v>0.81591288262603801</v>
      </c>
      <c r="W182" s="44">
        <f>(V182/O62)*100</f>
        <v>13.939796422749595</v>
      </c>
      <c r="X182" s="44">
        <f>1000*(V182/R182)/O62</f>
        <v>2.8448564128060396</v>
      </c>
      <c r="Y182" s="45">
        <f>1000*(V182/R182)/Q62</f>
        <v>1.8404292145784731</v>
      </c>
      <c r="Z182" s="57">
        <f>X182-U182</f>
        <v>-6.8024849181163027E-3</v>
      </c>
    </row>
    <row r="183" spans="1:26" s="1" customFormat="1" x14ac:dyDescent="0.15">
      <c r="A183" s="56">
        <v>300</v>
      </c>
      <c r="B183" s="15" t="s">
        <v>22</v>
      </c>
      <c r="C183" s="15" t="s">
        <v>29</v>
      </c>
      <c r="D183" s="15" t="s">
        <v>12</v>
      </c>
      <c r="E183" s="16">
        <v>43026</v>
      </c>
      <c r="F183" s="17">
        <v>24.6</v>
      </c>
      <c r="G183" s="17">
        <v>31.5</v>
      </c>
      <c r="H183" s="17">
        <v>17.518999999999998</v>
      </c>
      <c r="I183" s="18">
        <v>0.97</v>
      </c>
      <c r="J183" s="18"/>
      <c r="K183" s="37">
        <f t="shared" si="29"/>
        <v>997.17686985458295</v>
      </c>
      <c r="L183" s="37">
        <f t="shared" si="30"/>
        <v>0.75982754904178806</v>
      </c>
      <c r="M183" s="37">
        <f t="shared" si="31"/>
        <v>-4.2094557359999996E-3</v>
      </c>
      <c r="N183" s="37">
        <f t="shared" si="27"/>
        <v>1020.8466296951136</v>
      </c>
      <c r="O183" s="39">
        <f t="shared" si="28"/>
        <v>2.1788349589963882</v>
      </c>
      <c r="P183" s="32">
        <f t="shared" si="26"/>
        <v>23.522118967922896</v>
      </c>
      <c r="Q183" s="29">
        <f t="shared" si="25"/>
        <v>5.4999999999999716E-2</v>
      </c>
      <c r="R183" s="30">
        <f>E183-E63</f>
        <v>49</v>
      </c>
      <c r="S183" s="31">
        <f>I183-I63</f>
        <v>9.7999999999999976E-2</v>
      </c>
      <c r="T183" s="31">
        <f>(S183/I63)*100</f>
        <v>11.238532110091741</v>
      </c>
      <c r="U183" s="31">
        <f>(S183/R183)/I63*1000</f>
        <v>2.2935779816513757</v>
      </c>
      <c r="V183" s="44">
        <f>O183-O63</f>
        <v>0.22040369571861174</v>
      </c>
      <c r="W183" s="44">
        <f>(V183/O63)*100</f>
        <v>11.254094021647084</v>
      </c>
      <c r="X183" s="44">
        <f>1000*(V183/R183)/O63</f>
        <v>2.2967538819687929</v>
      </c>
      <c r="Y183" s="45">
        <f>1000*(V183/R183)/Q63</f>
        <v>-9.2934599307898349</v>
      </c>
      <c r="Z183" s="57">
        <f>X183-U183</f>
        <v>3.1759003174172129E-3</v>
      </c>
    </row>
    <row r="184" spans="1:26" s="1" customFormat="1" x14ac:dyDescent="0.15">
      <c r="A184" s="56">
        <v>145</v>
      </c>
      <c r="B184" s="15" t="s">
        <v>23</v>
      </c>
      <c r="C184" s="15" t="s">
        <v>29</v>
      </c>
      <c r="D184" s="15" t="s">
        <v>12</v>
      </c>
      <c r="E184" s="16">
        <v>43026</v>
      </c>
      <c r="F184" s="17">
        <v>24.6</v>
      </c>
      <c r="G184" s="17">
        <v>31.5</v>
      </c>
      <c r="H184" s="17">
        <v>17.518999999999998</v>
      </c>
      <c r="I184" s="18">
        <v>1.5880000000000001</v>
      </c>
      <c r="J184" s="18"/>
      <c r="K184" s="37">
        <f t="shared" si="29"/>
        <v>997.17686985458295</v>
      </c>
      <c r="L184" s="37">
        <f t="shared" si="30"/>
        <v>0.75982754904178806</v>
      </c>
      <c r="M184" s="37">
        <f t="shared" si="31"/>
        <v>-4.2094557359999996E-3</v>
      </c>
      <c r="N184" s="37">
        <f t="shared" si="27"/>
        <v>1020.8466296951136</v>
      </c>
      <c r="O184" s="39">
        <f t="shared" si="28"/>
        <v>3.5669999122538814</v>
      </c>
      <c r="P184" s="32">
        <f t="shared" si="26"/>
        <v>23.522118967922896</v>
      </c>
      <c r="Q184" s="29">
        <f t="shared" si="25"/>
        <v>3.4539999999999997</v>
      </c>
      <c r="R184" s="30">
        <f>E184-E64</f>
        <v>49</v>
      </c>
      <c r="S184" s="31" t="s">
        <v>14</v>
      </c>
      <c r="T184" s="31" t="s">
        <v>14</v>
      </c>
      <c r="U184" s="31" t="s">
        <v>14</v>
      </c>
      <c r="V184" s="44" t="s">
        <v>14</v>
      </c>
      <c r="W184" s="44" t="s">
        <v>14</v>
      </c>
      <c r="X184" s="44" t="s">
        <v>14</v>
      </c>
      <c r="Y184" s="45" t="s">
        <v>14</v>
      </c>
      <c r="Z184" s="57" t="e">
        <f>X184-U184</f>
        <v>#VALUE!</v>
      </c>
    </row>
    <row r="185" spans="1:26" s="1" customFormat="1" x14ac:dyDescent="0.15">
      <c r="A185" s="56">
        <v>179</v>
      </c>
      <c r="B185" s="15" t="s">
        <v>17</v>
      </c>
      <c r="C185" s="15" t="s">
        <v>11</v>
      </c>
      <c r="D185" s="15" t="s">
        <v>32</v>
      </c>
      <c r="E185" s="16">
        <v>43026</v>
      </c>
      <c r="F185" s="17">
        <v>24.1</v>
      </c>
      <c r="G185" s="17">
        <v>31.5</v>
      </c>
      <c r="H185" s="17">
        <v>17.521000000000001</v>
      </c>
      <c r="I185" s="18">
        <v>4.2460000000000004</v>
      </c>
      <c r="J185" s="18"/>
      <c r="K185" s="37">
        <f t="shared" si="29"/>
        <v>997.301901019105</v>
      </c>
      <c r="L185" s="37">
        <f t="shared" si="30"/>
        <v>0.76058970296154682</v>
      </c>
      <c r="M185" s="37">
        <f t="shared" si="31"/>
        <v>-4.2203012260000001E-3</v>
      </c>
      <c r="N185" s="37">
        <f t="shared" si="27"/>
        <v>1020.9937512980159</v>
      </c>
      <c r="O185" s="39">
        <f t="shared" si="28"/>
        <v>9.539170198496036</v>
      </c>
      <c r="P185" s="32">
        <f t="shared" si="26"/>
        <v>23.525966093739171</v>
      </c>
      <c r="Q185" s="29">
        <f t="shared" si="25"/>
        <v>18.073</v>
      </c>
      <c r="R185" s="30">
        <f>E185-E65</f>
        <v>49</v>
      </c>
      <c r="S185" s="31">
        <f>I185-I65</f>
        <v>0.67100000000000026</v>
      </c>
      <c r="T185" s="31">
        <f>(S185/I65)*100</f>
        <v>18.769230769230777</v>
      </c>
      <c r="U185" s="31">
        <f>(S185/R185)/I65*1000</f>
        <v>3.8304552590266892</v>
      </c>
      <c r="V185" s="44">
        <f>O185-O65</f>
        <v>1.5071992397141063</v>
      </c>
      <c r="W185" s="44">
        <f>(V185/O65)*100</f>
        <v>18.764998621741498</v>
      </c>
      <c r="X185" s="44">
        <f>1000*(V185/R185)/O65</f>
        <v>3.8295915554574482</v>
      </c>
      <c r="Y185" s="45">
        <f>1000*(V185/R185)/Q65</f>
        <v>2.1386524010033541</v>
      </c>
      <c r="Z185" s="57">
        <f>X185-U185</f>
        <v>-8.6370356924092562E-4</v>
      </c>
    </row>
    <row r="186" spans="1:26" s="1" customFormat="1" x14ac:dyDescent="0.15">
      <c r="A186" s="56">
        <v>186</v>
      </c>
      <c r="B186" s="15" t="s">
        <v>17</v>
      </c>
      <c r="C186" s="15" t="s">
        <v>11</v>
      </c>
      <c r="D186" s="15" t="s">
        <v>32</v>
      </c>
      <c r="E186" s="16">
        <v>43026</v>
      </c>
      <c r="F186" s="17">
        <v>24.1</v>
      </c>
      <c r="G186" s="17">
        <v>31.5</v>
      </c>
      <c r="H186" s="17">
        <v>17.521000000000001</v>
      </c>
      <c r="I186" s="18">
        <v>3.0409999999999999</v>
      </c>
      <c r="J186" s="18"/>
      <c r="K186" s="37">
        <f t="shared" si="29"/>
        <v>997.301901019105</v>
      </c>
      <c r="L186" s="37">
        <f t="shared" si="30"/>
        <v>0.76058970296154682</v>
      </c>
      <c r="M186" s="37">
        <f t="shared" si="31"/>
        <v>-4.2203012260000001E-3</v>
      </c>
      <c r="N186" s="37">
        <f t="shared" si="27"/>
        <v>1020.9937512980159</v>
      </c>
      <c r="O186" s="39">
        <f t="shared" si="28"/>
        <v>6.8319869462144238</v>
      </c>
      <c r="P186" s="32">
        <f t="shared" si="26"/>
        <v>23.525966093739171</v>
      </c>
      <c r="Q186" s="29">
        <f t="shared" ref="Q186:Q241" si="32">-5.28+5.5*I186</f>
        <v>11.445499999999999</v>
      </c>
      <c r="R186" s="30">
        <f>E186-E66</f>
        <v>49</v>
      </c>
      <c r="S186" s="31">
        <f>I186-I66</f>
        <v>0.42799999999999994</v>
      </c>
      <c r="T186" s="31">
        <f>(S186/I66)*100</f>
        <v>16.37964026023727</v>
      </c>
      <c r="U186" s="31">
        <f>(S186/R186)/I66*1000</f>
        <v>3.3427837265790354</v>
      </c>
      <c r="V186" s="44">
        <f>O186-O66</f>
        <v>0.96134635452290507</v>
      </c>
      <c r="W186" s="44">
        <f>(V186/O66)*100</f>
        <v>16.375493261901603</v>
      </c>
      <c r="X186" s="44">
        <f>1000*(V186/R186)/O66</f>
        <v>3.3419374003880824</v>
      </c>
      <c r="Y186" s="45">
        <f>1000*(V186/R186)/Q66</f>
        <v>2.1579842003641105</v>
      </c>
      <c r="Z186" s="57">
        <f>X186-U186</f>
        <v>-8.4632619095303951E-4</v>
      </c>
    </row>
    <row r="187" spans="1:26" s="1" customFormat="1" x14ac:dyDescent="0.15">
      <c r="A187" s="56">
        <v>277</v>
      </c>
      <c r="B187" s="15" t="s">
        <v>17</v>
      </c>
      <c r="C187" s="15" t="s">
        <v>11</v>
      </c>
      <c r="D187" s="15" t="s">
        <v>32</v>
      </c>
      <c r="E187" s="16">
        <v>43026</v>
      </c>
      <c r="F187" s="17">
        <v>24.1</v>
      </c>
      <c r="G187" s="17">
        <v>31.5</v>
      </c>
      <c r="H187" s="17">
        <v>17.521000000000001</v>
      </c>
      <c r="I187" s="18">
        <v>3.8079999999999998</v>
      </c>
      <c r="J187" s="18"/>
      <c r="K187" s="37">
        <f t="shared" si="29"/>
        <v>997.301901019105</v>
      </c>
      <c r="L187" s="37">
        <f t="shared" si="30"/>
        <v>0.76058970296154682</v>
      </c>
      <c r="M187" s="37">
        <f t="shared" si="31"/>
        <v>-4.2203012260000001E-3</v>
      </c>
      <c r="N187" s="37">
        <f t="shared" si="27"/>
        <v>1020.9937512980159</v>
      </c>
      <c r="O187" s="39">
        <f t="shared" si="28"/>
        <v>8.5551484022310174</v>
      </c>
      <c r="P187" s="32">
        <f t="shared" si="26"/>
        <v>23.525966093739171</v>
      </c>
      <c r="Q187" s="29">
        <f t="shared" si="32"/>
        <v>15.663999999999998</v>
      </c>
      <c r="R187" s="30">
        <f>E187-E67</f>
        <v>49</v>
      </c>
      <c r="S187" s="31">
        <f>I187-I67</f>
        <v>0.504</v>
      </c>
      <c r="T187" s="31">
        <f>(S187/I67)*100</f>
        <v>15.254237288135593</v>
      </c>
      <c r="U187" s="31">
        <f>(S187/R187)/I67*1000</f>
        <v>3.1131096506399172</v>
      </c>
      <c r="V187" s="44">
        <f>O187-O67</f>
        <v>1.1346703129308189</v>
      </c>
      <c r="W187" s="44">
        <f>(V187/O67)*100</f>
        <v>15.291067492900934</v>
      </c>
      <c r="X187" s="44">
        <f>1000*(V187/R187)/O67</f>
        <v>3.1206260189593742</v>
      </c>
      <c r="Y187" s="45">
        <f>1000*(V187/R187)/Q67</f>
        <v>1.7961943064371813</v>
      </c>
      <c r="Z187" s="57">
        <f>X187-U187</f>
        <v>7.5163683194570119E-3</v>
      </c>
    </row>
    <row r="188" spans="1:26" s="1" customFormat="1" x14ac:dyDescent="0.15">
      <c r="A188" s="56">
        <v>284</v>
      </c>
      <c r="B188" s="15" t="s">
        <v>17</v>
      </c>
      <c r="C188" s="15" t="s">
        <v>11</v>
      </c>
      <c r="D188" s="15" t="s">
        <v>32</v>
      </c>
      <c r="E188" s="16">
        <v>43026</v>
      </c>
      <c r="F188" s="17">
        <v>24.1</v>
      </c>
      <c r="G188" s="17">
        <v>31.5</v>
      </c>
      <c r="H188" s="17">
        <v>17.521000000000001</v>
      </c>
      <c r="I188" s="18">
        <v>3.8719999999999999</v>
      </c>
      <c r="J188" s="18"/>
      <c r="K188" s="37">
        <f t="shared" si="29"/>
        <v>997.301901019105</v>
      </c>
      <c r="L188" s="37">
        <f t="shared" si="30"/>
        <v>0.76058970296154682</v>
      </c>
      <c r="M188" s="37">
        <f t="shared" si="31"/>
        <v>-4.2203012260000001E-3</v>
      </c>
      <c r="N188" s="37">
        <f t="shared" si="27"/>
        <v>1020.9937512980159</v>
      </c>
      <c r="O188" s="39">
        <f t="shared" si="28"/>
        <v>8.6989324089912028</v>
      </c>
      <c r="P188" s="32">
        <f t="shared" si="26"/>
        <v>23.525966093739171</v>
      </c>
      <c r="Q188" s="29">
        <f t="shared" si="32"/>
        <v>16.015999999999998</v>
      </c>
      <c r="R188" s="30">
        <f>E188-E68</f>
        <v>49</v>
      </c>
      <c r="S188" s="31">
        <f>I188-I68</f>
        <v>0.56199999999999983</v>
      </c>
      <c r="T188" s="31">
        <f>(S188/I68)*100</f>
        <v>16.978851963746219</v>
      </c>
      <c r="U188" s="31">
        <f>(S188/R188)/I68*1000</f>
        <v>3.465071829335963</v>
      </c>
      <c r="V188" s="44">
        <f>O188-O68</f>
        <v>1.2649788752189091</v>
      </c>
      <c r="W188" s="44">
        <f>(V188/O68)*100</f>
        <v>17.016233279803764</v>
      </c>
      <c r="X188" s="44">
        <f>1000*(V188/R188)/O68</f>
        <v>3.4727006693477067</v>
      </c>
      <c r="Y188" s="45">
        <f>1000*(V188/R188)/Q68</f>
        <v>1.9973613472054772</v>
      </c>
      <c r="Z188" s="57">
        <f>X188-U188</f>
        <v>7.6288400117436872E-3</v>
      </c>
    </row>
    <row r="189" spans="1:26" s="1" customFormat="1" x14ac:dyDescent="0.15">
      <c r="A189" s="56">
        <v>290</v>
      </c>
      <c r="B189" s="15" t="s">
        <v>17</v>
      </c>
      <c r="C189" s="15" t="s">
        <v>11</v>
      </c>
      <c r="D189" s="15" t="s">
        <v>32</v>
      </c>
      <c r="E189" s="16">
        <v>43026</v>
      </c>
      <c r="F189" s="17">
        <v>24.1</v>
      </c>
      <c r="G189" s="17">
        <v>31.5</v>
      </c>
      <c r="H189" s="17">
        <v>17.521000000000001</v>
      </c>
      <c r="I189" s="18">
        <v>5.0270000000000001</v>
      </c>
      <c r="J189" s="18"/>
      <c r="K189" s="37">
        <f t="shared" si="29"/>
        <v>997.301901019105</v>
      </c>
      <c r="L189" s="37">
        <f t="shared" si="30"/>
        <v>0.76058970296154682</v>
      </c>
      <c r="M189" s="37">
        <f t="shared" si="31"/>
        <v>-4.2203012260000001E-3</v>
      </c>
      <c r="N189" s="37">
        <f t="shared" si="27"/>
        <v>1020.9937512980159</v>
      </c>
      <c r="O189" s="39">
        <f t="shared" si="28"/>
        <v>11.293784405991421</v>
      </c>
      <c r="P189" s="32">
        <f t="shared" si="26"/>
        <v>23.525966093739171</v>
      </c>
      <c r="Q189" s="29">
        <f t="shared" si="32"/>
        <v>22.368500000000001</v>
      </c>
      <c r="R189" s="30">
        <f>E189-E69</f>
        <v>49</v>
      </c>
      <c r="S189" s="31">
        <f>I189-I69</f>
        <v>0.70699999999999985</v>
      </c>
      <c r="T189" s="31">
        <f>(S189/I69)*100</f>
        <v>16.365740740740737</v>
      </c>
      <c r="U189" s="31">
        <f>(S189/R189)/I69*1000</f>
        <v>3.3399470899470889</v>
      </c>
      <c r="V189" s="44">
        <f>O189-O69</f>
        <v>1.5914643860831692</v>
      </c>
      <c r="W189" s="44">
        <f>(V189/O69)*100</f>
        <v>16.402926133312789</v>
      </c>
      <c r="X189" s="44">
        <f>1000*(V189/R189)/O69</f>
        <v>3.3475359455740388</v>
      </c>
      <c r="Y189" s="45">
        <f>1000*(V189/R189)/Q69</f>
        <v>1.7575143410230245</v>
      </c>
      <c r="Z189" s="57">
        <f>X189-U189</f>
        <v>7.5888556269498864E-3</v>
      </c>
    </row>
    <row r="190" spans="1:26" s="1" customFormat="1" x14ac:dyDescent="0.15">
      <c r="A190" s="56">
        <v>119</v>
      </c>
      <c r="B190" s="15" t="s">
        <v>18</v>
      </c>
      <c r="C190" s="15" t="s">
        <v>11</v>
      </c>
      <c r="D190" s="15" t="s">
        <v>32</v>
      </c>
      <c r="E190" s="16">
        <v>43026</v>
      </c>
      <c r="F190" s="17">
        <v>24.1</v>
      </c>
      <c r="G190" s="17">
        <v>31.5</v>
      </c>
      <c r="H190" s="17">
        <v>17.521000000000001</v>
      </c>
      <c r="I190" s="18">
        <v>3.4910000000000001</v>
      </c>
      <c r="J190" s="18"/>
      <c r="K190" s="37">
        <f t="shared" si="29"/>
        <v>997.301901019105</v>
      </c>
      <c r="L190" s="37">
        <f t="shared" si="30"/>
        <v>0.76058970296154682</v>
      </c>
      <c r="M190" s="37">
        <f t="shared" si="31"/>
        <v>-4.2203012260000001E-3</v>
      </c>
      <c r="N190" s="37">
        <f t="shared" si="27"/>
        <v>1020.9937512980159</v>
      </c>
      <c r="O190" s="39">
        <f t="shared" si="28"/>
        <v>7.8429682437469763</v>
      </c>
      <c r="P190" s="32">
        <f t="shared" si="26"/>
        <v>23.525966093739171</v>
      </c>
      <c r="Q190" s="29">
        <f t="shared" si="32"/>
        <v>13.920500000000001</v>
      </c>
      <c r="R190" s="30">
        <f>E190-E70</f>
        <v>49</v>
      </c>
      <c r="S190" s="31">
        <f>I190-I70</f>
        <v>0.47500000000000009</v>
      </c>
      <c r="T190" s="31">
        <f>(S190/I70)*100</f>
        <v>15.749336870026529</v>
      </c>
      <c r="U190" s="31">
        <f>(S190/R190)/I70*1000</f>
        <v>3.214150381638067</v>
      </c>
      <c r="V190" s="44">
        <f>O190-O70</f>
        <v>1.0673890261437142</v>
      </c>
      <c r="W190" s="44">
        <f>(V190/O70)*100</f>
        <v>15.753472756551782</v>
      </c>
      <c r="X190" s="44">
        <f>1000*(V190/R190)/O70</f>
        <v>3.2149944401126085</v>
      </c>
      <c r="Y190" s="45">
        <f>1000*(V190/R190)/Q70</f>
        <v>1.926375089594714</v>
      </c>
      <c r="Z190" s="57">
        <f>X190-U190</f>
        <v>8.4405847454149807E-4</v>
      </c>
    </row>
    <row r="191" spans="1:26" s="1" customFormat="1" x14ac:dyDescent="0.15">
      <c r="A191" s="56">
        <v>125</v>
      </c>
      <c r="B191" s="15" t="s">
        <v>18</v>
      </c>
      <c r="C191" s="15" t="s">
        <v>11</v>
      </c>
      <c r="D191" s="15" t="s">
        <v>32</v>
      </c>
      <c r="E191" s="16">
        <v>43026</v>
      </c>
      <c r="F191" s="17">
        <v>24.1</v>
      </c>
      <c r="G191" s="17">
        <v>31.5</v>
      </c>
      <c r="H191" s="17">
        <v>17.521000000000001</v>
      </c>
      <c r="I191" s="18">
        <v>3.016</v>
      </c>
      <c r="J191" s="18"/>
      <c r="K191" s="37">
        <f t="shared" si="29"/>
        <v>997.301901019105</v>
      </c>
      <c r="L191" s="37">
        <f t="shared" si="30"/>
        <v>0.76058970296154682</v>
      </c>
      <c r="M191" s="37">
        <f t="shared" si="31"/>
        <v>-4.2203012260000001E-3</v>
      </c>
      <c r="N191" s="37">
        <f t="shared" si="27"/>
        <v>1020.9937512980159</v>
      </c>
      <c r="O191" s="39">
        <f t="shared" si="28"/>
        <v>6.7758213185737262</v>
      </c>
      <c r="P191" s="32">
        <f t="shared" si="26"/>
        <v>23.525966093739171</v>
      </c>
      <c r="Q191" s="29">
        <f t="shared" si="32"/>
        <v>11.308</v>
      </c>
      <c r="R191" s="30">
        <f>E191-E71</f>
        <v>49</v>
      </c>
      <c r="S191" s="31">
        <f>I191-I71</f>
        <v>0.37000000000000011</v>
      </c>
      <c r="T191" s="31">
        <f>(S191/I71)*100</f>
        <v>13.983371126228272</v>
      </c>
      <c r="U191" s="31">
        <f>(S191/R191)/I71*1000</f>
        <v>2.8537492094343415</v>
      </c>
      <c r="V191" s="44">
        <f>O191-O71</f>
        <v>0.83146368933691228</v>
      </c>
      <c r="W191" s="44">
        <f>(V191/O71)*100</f>
        <v>13.987443912314919</v>
      </c>
      <c r="X191" s="44">
        <f>1000*(V191/R191)/O71</f>
        <v>2.8545803902683509</v>
      </c>
      <c r="Y191" s="45">
        <f>1000*(V191/R191)/Q71</f>
        <v>1.8298982768426049</v>
      </c>
      <c r="Z191" s="57">
        <f>X191-U191</f>
        <v>8.311808340093485E-4</v>
      </c>
    </row>
    <row r="192" spans="1:26" s="1" customFormat="1" x14ac:dyDescent="0.15">
      <c r="A192" s="56">
        <v>217</v>
      </c>
      <c r="B192" s="15" t="s">
        <v>18</v>
      </c>
      <c r="C192" s="15" t="s">
        <v>11</v>
      </c>
      <c r="D192" s="15" t="s">
        <v>32</v>
      </c>
      <c r="E192" s="16">
        <v>43026</v>
      </c>
      <c r="F192" s="17">
        <v>24.1</v>
      </c>
      <c r="G192" s="17">
        <v>31.5</v>
      </c>
      <c r="H192" s="17">
        <v>17.521000000000001</v>
      </c>
      <c r="I192" s="18">
        <v>4.7460000000000004</v>
      </c>
      <c r="J192" s="18"/>
      <c r="K192" s="37">
        <f t="shared" si="29"/>
        <v>997.301901019105</v>
      </c>
      <c r="L192" s="37">
        <f t="shared" si="30"/>
        <v>0.76058970296154682</v>
      </c>
      <c r="M192" s="37">
        <f t="shared" si="31"/>
        <v>-4.2203012260000001E-3</v>
      </c>
      <c r="N192" s="37">
        <f t="shared" si="27"/>
        <v>1020.9937512980159</v>
      </c>
      <c r="O192" s="39">
        <f t="shared" si="28"/>
        <v>10.662482751309984</v>
      </c>
      <c r="P192" s="32">
        <f t="shared" si="26"/>
        <v>23.525966093739171</v>
      </c>
      <c r="Q192" s="29">
        <f t="shared" si="32"/>
        <v>20.823</v>
      </c>
      <c r="R192" s="30">
        <f>E192-E72</f>
        <v>49</v>
      </c>
      <c r="S192" s="31">
        <f>I192-I72</f>
        <v>0.77700000000000058</v>
      </c>
      <c r="T192" s="31">
        <f>(S192/I72)*100</f>
        <v>19.576719576719594</v>
      </c>
      <c r="U192" s="31">
        <f>(S192/R192)/I72*1000</f>
        <v>3.9952488932080792</v>
      </c>
      <c r="V192" s="44">
        <f>O192-O72</f>
        <v>1.7411937721458184</v>
      </c>
      <c r="W192" s="44">
        <f>(V192/O72)*100</f>
        <v>19.517289219219425</v>
      </c>
      <c r="X192" s="44">
        <f>1000*(V192/R192)/O72</f>
        <v>3.9831202488202915</v>
      </c>
      <c r="Y192" s="45">
        <f>1000*(V192/R192)/Q72</f>
        <v>2.1471686019810932</v>
      </c>
      <c r="Z192" s="57">
        <f>X192-U192</f>
        <v>-1.2128644387787713E-2</v>
      </c>
    </row>
    <row r="193" spans="1:26" s="1" customFormat="1" x14ac:dyDescent="0.15">
      <c r="A193" s="56">
        <v>223</v>
      </c>
      <c r="B193" s="15" t="s">
        <v>18</v>
      </c>
      <c r="C193" s="15" t="s">
        <v>11</v>
      </c>
      <c r="D193" s="15" t="s">
        <v>32</v>
      </c>
      <c r="E193" s="16">
        <v>43026</v>
      </c>
      <c r="F193" s="17">
        <v>24.1</v>
      </c>
      <c r="G193" s="17">
        <v>31.5</v>
      </c>
      <c r="H193" s="17">
        <v>17.521000000000001</v>
      </c>
      <c r="I193" s="18">
        <v>3.3690000000000002</v>
      </c>
      <c r="J193" s="18"/>
      <c r="K193" s="37">
        <f t="shared" si="29"/>
        <v>997.301901019105</v>
      </c>
      <c r="L193" s="37">
        <f t="shared" si="30"/>
        <v>0.76058970296154682</v>
      </c>
      <c r="M193" s="37">
        <f t="shared" si="31"/>
        <v>-4.2203012260000001E-3</v>
      </c>
      <c r="N193" s="37">
        <f t="shared" si="27"/>
        <v>1020.9937512980159</v>
      </c>
      <c r="O193" s="39">
        <f t="shared" si="28"/>
        <v>7.5688799808603733</v>
      </c>
      <c r="P193" s="32">
        <f t="shared" si="26"/>
        <v>23.525966093739171</v>
      </c>
      <c r="Q193" s="29">
        <f t="shared" si="32"/>
        <v>13.249500000000001</v>
      </c>
      <c r="R193" s="30">
        <f>E193-E73</f>
        <v>49</v>
      </c>
      <c r="S193" s="31">
        <f>I193-I73</f>
        <v>0.58100000000000041</v>
      </c>
      <c r="T193" s="31">
        <f>(S193/I73)*100</f>
        <v>20.839311334289828</v>
      </c>
      <c r="U193" s="31">
        <f>(S193/R193)/I73*1000</f>
        <v>4.2529206804673123</v>
      </c>
      <c r="V193" s="44">
        <f>O193-O73</f>
        <v>1.302529967277855</v>
      </c>
      <c r="W193" s="44">
        <f>(V193/O73)*100</f>
        <v>20.786102985862247</v>
      </c>
      <c r="X193" s="44">
        <f>1000*(V193/R193)/O73</f>
        <v>4.242061833849438</v>
      </c>
      <c r="Y193" s="45">
        <f>1000*(V193/R193)/Q73</f>
        <v>2.6439471086294319</v>
      </c>
      <c r="Z193" s="57">
        <f>X193-U193</f>
        <v>-1.0858846617874285E-2</v>
      </c>
    </row>
    <row r="194" spans="1:26" s="1" customFormat="1" x14ac:dyDescent="0.15">
      <c r="A194" s="56">
        <v>152</v>
      </c>
      <c r="B194" s="15" t="s">
        <v>19</v>
      </c>
      <c r="C194" s="15" t="s">
        <v>11</v>
      </c>
      <c r="D194" s="15" t="s">
        <v>32</v>
      </c>
      <c r="E194" s="16">
        <v>43026</v>
      </c>
      <c r="F194" s="17">
        <v>24.1</v>
      </c>
      <c r="G194" s="17">
        <v>31.5</v>
      </c>
      <c r="H194" s="17">
        <v>17.521000000000001</v>
      </c>
      <c r="I194" s="18">
        <v>4.6509999999999998</v>
      </c>
      <c r="J194" s="18"/>
      <c r="K194" s="37">
        <f t="shared" si="29"/>
        <v>997.301901019105</v>
      </c>
      <c r="L194" s="37">
        <f t="shared" si="30"/>
        <v>0.76058970296154682</v>
      </c>
      <c r="M194" s="37">
        <f t="shared" si="31"/>
        <v>-4.2203012260000001E-3</v>
      </c>
      <c r="N194" s="37">
        <f t="shared" si="27"/>
        <v>1020.9937512980159</v>
      </c>
      <c r="O194" s="39">
        <f t="shared" si="28"/>
        <v>10.449053366275331</v>
      </c>
      <c r="P194" s="32">
        <f t="shared" si="26"/>
        <v>23.525966093739171</v>
      </c>
      <c r="Q194" s="29">
        <f t="shared" si="32"/>
        <v>20.3005</v>
      </c>
      <c r="R194" s="30">
        <f>E194-E74</f>
        <v>49</v>
      </c>
      <c r="S194" s="31">
        <f>I194-I74</f>
        <v>0.80999999999999961</v>
      </c>
      <c r="T194" s="31">
        <f>(S194/I74)*100</f>
        <v>21.088258266076533</v>
      </c>
      <c r="U194" s="31">
        <f>(S194/R194)/I74*1000</f>
        <v>4.3037261767503132</v>
      </c>
      <c r="V194" s="44">
        <f>O194-O74</f>
        <v>1.8184826517106263</v>
      </c>
      <c r="W194" s="44">
        <f>(V194/O74)*100</f>
        <v>21.070247980725153</v>
      </c>
      <c r="X194" s="44">
        <f>1000*(V194/R194)/O74</f>
        <v>4.3000506083112562</v>
      </c>
      <c r="Y194" s="45">
        <f>1000*(V194/R194)/Q74</f>
        <v>2.3421091698739245</v>
      </c>
      <c r="Z194" s="57">
        <f>X194-U194</f>
        <v>-3.6755684390570309E-3</v>
      </c>
    </row>
    <row r="195" spans="1:26" s="1" customFormat="1" x14ac:dyDescent="0.15">
      <c r="A195" s="56">
        <v>160</v>
      </c>
      <c r="B195" s="15" t="s">
        <v>19</v>
      </c>
      <c r="C195" s="15" t="s">
        <v>11</v>
      </c>
      <c r="D195" s="15" t="s">
        <v>32</v>
      </c>
      <c r="E195" s="16">
        <v>43026</v>
      </c>
      <c r="F195" s="17">
        <v>24.1</v>
      </c>
      <c r="G195" s="17">
        <v>31.5</v>
      </c>
      <c r="H195" s="17">
        <v>17.521000000000001</v>
      </c>
      <c r="I195" s="18">
        <v>3.742</v>
      </c>
      <c r="J195" s="18"/>
      <c r="K195" s="37">
        <f t="shared" si="29"/>
        <v>997.301901019105</v>
      </c>
      <c r="L195" s="37">
        <f t="shared" si="30"/>
        <v>0.76058970296154682</v>
      </c>
      <c r="M195" s="37">
        <f t="shared" si="31"/>
        <v>-4.2203012260000001E-3</v>
      </c>
      <c r="N195" s="37">
        <f t="shared" si="27"/>
        <v>1020.9937512980159</v>
      </c>
      <c r="O195" s="39">
        <f t="shared" si="28"/>
        <v>8.4068711452595775</v>
      </c>
      <c r="P195" s="32">
        <f t="shared" ref="P195:P258" si="33">H195*(1/     (1-   (0.001*N195/4)))</f>
        <v>23.525966093739171</v>
      </c>
      <c r="Q195" s="29">
        <f t="shared" si="32"/>
        <v>15.300999999999998</v>
      </c>
      <c r="R195" s="30">
        <f>E195-E75</f>
        <v>49</v>
      </c>
      <c r="S195" s="31">
        <f>I195-I75</f>
        <v>0.70800000000000018</v>
      </c>
      <c r="T195" s="31">
        <f>(S195/I75)*100</f>
        <v>23.335530652603829</v>
      </c>
      <c r="U195" s="31">
        <f>(S195/R195)/I75*1000</f>
        <v>4.762353194408945</v>
      </c>
      <c r="V195" s="44">
        <f>O195-O75</f>
        <v>1.5895965948848545</v>
      </c>
      <c r="W195" s="44">
        <f>(V195/O75)*100</f>
        <v>23.317186115050621</v>
      </c>
      <c r="X195" s="44">
        <f>1000*(V195/R195)/O75</f>
        <v>4.7586094112348203</v>
      </c>
      <c r="Y195" s="45">
        <f>1000*(V195/R195)/Q75</f>
        <v>2.8439332720596822</v>
      </c>
      <c r="Z195" s="57">
        <f>X195-U195</f>
        <v>-3.7437831741247152E-3</v>
      </c>
    </row>
    <row r="196" spans="1:26" s="1" customFormat="1" x14ac:dyDescent="0.15">
      <c r="A196" s="56">
        <v>166</v>
      </c>
      <c r="B196" s="15" t="s">
        <v>20</v>
      </c>
      <c r="C196" s="15" t="s">
        <v>11</v>
      </c>
      <c r="D196" s="15" t="s">
        <v>32</v>
      </c>
      <c r="E196" s="16">
        <v>43026</v>
      </c>
      <c r="F196" s="17">
        <v>24.1</v>
      </c>
      <c r="G196" s="17">
        <v>31.5</v>
      </c>
      <c r="H196" s="17">
        <v>17.521000000000001</v>
      </c>
      <c r="I196" s="18">
        <v>3.9649999999999999</v>
      </c>
      <c r="J196" s="18"/>
      <c r="K196" s="37">
        <f t="shared" si="29"/>
        <v>997.301901019105</v>
      </c>
      <c r="L196" s="37">
        <f t="shared" si="30"/>
        <v>0.76058970296154682</v>
      </c>
      <c r="M196" s="37">
        <f t="shared" si="31"/>
        <v>-4.2203012260000001E-3</v>
      </c>
      <c r="N196" s="37">
        <f t="shared" si="27"/>
        <v>1020.9937512980159</v>
      </c>
      <c r="O196" s="39">
        <f t="shared" si="28"/>
        <v>8.9078685438145975</v>
      </c>
      <c r="P196" s="32">
        <f t="shared" si="33"/>
        <v>23.525966093739171</v>
      </c>
      <c r="Q196" s="29">
        <f t="shared" si="32"/>
        <v>16.527499999999996</v>
      </c>
      <c r="R196" s="30">
        <f>E196-E76</f>
        <v>49</v>
      </c>
      <c r="S196" s="31">
        <f>I196-I76</f>
        <v>0.66799999999999971</v>
      </c>
      <c r="T196" s="31">
        <f>(S196/I76)*100</f>
        <v>20.260843190779486</v>
      </c>
      <c r="U196" s="31">
        <f>(S196/R196)/I76*1000</f>
        <v>4.134865957301936</v>
      </c>
      <c r="V196" s="44">
        <f>O196-O76</f>
        <v>1.4977465336739568</v>
      </c>
      <c r="W196" s="44">
        <f>(V196/O76)*100</f>
        <v>20.212171022613571</v>
      </c>
      <c r="X196" s="44">
        <f>1000*(V196/R196)/O76</f>
        <v>4.1249328617578715</v>
      </c>
      <c r="Y196" s="45">
        <f>1000*(V196/R196)/Q76</f>
        <v>2.3780492308915413</v>
      </c>
      <c r="Z196" s="57">
        <f>X196-U196</f>
        <v>-9.9330955440644075E-3</v>
      </c>
    </row>
    <row r="197" spans="1:26" s="1" customFormat="1" x14ac:dyDescent="0.15">
      <c r="A197" s="56">
        <v>173</v>
      </c>
      <c r="B197" s="15" t="s">
        <v>20</v>
      </c>
      <c r="C197" s="15" t="s">
        <v>11</v>
      </c>
      <c r="D197" s="15" t="s">
        <v>32</v>
      </c>
      <c r="E197" s="16">
        <v>43026</v>
      </c>
      <c r="F197" s="17">
        <v>24.1</v>
      </c>
      <c r="G197" s="17">
        <v>31.5</v>
      </c>
      <c r="H197" s="17">
        <v>17.521000000000001</v>
      </c>
      <c r="I197" s="18">
        <v>4.07</v>
      </c>
      <c r="J197" s="18"/>
      <c r="K197" s="37">
        <f t="shared" si="29"/>
        <v>997.301901019105</v>
      </c>
      <c r="L197" s="37">
        <f t="shared" si="30"/>
        <v>0.76058970296154682</v>
      </c>
      <c r="M197" s="37">
        <f t="shared" si="31"/>
        <v>-4.2203012260000001E-3</v>
      </c>
      <c r="N197" s="37">
        <f t="shared" si="27"/>
        <v>1020.9937512980159</v>
      </c>
      <c r="O197" s="39">
        <f t="shared" si="28"/>
        <v>9.143764179905526</v>
      </c>
      <c r="P197" s="32">
        <f t="shared" si="33"/>
        <v>23.525966093739171</v>
      </c>
      <c r="Q197" s="29">
        <f t="shared" si="32"/>
        <v>17.105</v>
      </c>
      <c r="R197" s="30">
        <f>E197-E77</f>
        <v>49</v>
      </c>
      <c r="S197" s="31">
        <f>I197-I77</f>
        <v>0.67500000000000027</v>
      </c>
      <c r="T197" s="31">
        <f>(S197/I77)*100</f>
        <v>19.882179675994117</v>
      </c>
      <c r="U197" s="31">
        <f>(S197/R197)/I77*1000</f>
        <v>4.0575876889783915</v>
      </c>
      <c r="V197" s="44">
        <f>O197-O77</f>
        <v>1.5154963057150006</v>
      </c>
      <c r="W197" s="44">
        <f>(V197/O77)*100</f>
        <v>19.866846979017733</v>
      </c>
      <c r="X197" s="44">
        <f>1000*(V197/R197)/O77</f>
        <v>4.0544585671464759</v>
      </c>
      <c r="Y197" s="45">
        <f>1000*(V197/R197)/Q77</f>
        <v>2.3093892876610056</v>
      </c>
      <c r="Z197" s="57">
        <f>X197-U197</f>
        <v>-3.1291218319156044E-3</v>
      </c>
    </row>
    <row r="198" spans="1:26" s="1" customFormat="1" x14ac:dyDescent="0.15">
      <c r="A198" s="56">
        <v>264</v>
      </c>
      <c r="B198" s="15" t="s">
        <v>20</v>
      </c>
      <c r="C198" s="15" t="s">
        <v>11</v>
      </c>
      <c r="D198" s="15" t="s">
        <v>32</v>
      </c>
      <c r="E198" s="16">
        <v>43026</v>
      </c>
      <c r="F198" s="17">
        <v>24.1</v>
      </c>
      <c r="G198" s="17">
        <v>31.5</v>
      </c>
      <c r="H198" s="17">
        <v>17.521000000000001</v>
      </c>
      <c r="I198" s="18">
        <v>3.8940000000000001</v>
      </c>
      <c r="J198" s="18"/>
      <c r="K198" s="37">
        <f t="shared" si="29"/>
        <v>997.301901019105</v>
      </c>
      <c r="L198" s="37">
        <f t="shared" si="30"/>
        <v>0.76058970296154682</v>
      </c>
      <c r="M198" s="37">
        <f t="shared" si="31"/>
        <v>-4.2203012260000001E-3</v>
      </c>
      <c r="N198" s="37">
        <f t="shared" si="27"/>
        <v>1020.9937512980159</v>
      </c>
      <c r="O198" s="39">
        <f t="shared" si="28"/>
        <v>8.7483581613150179</v>
      </c>
      <c r="P198" s="32">
        <f t="shared" si="33"/>
        <v>23.525966093739171</v>
      </c>
      <c r="Q198" s="29">
        <f t="shared" si="32"/>
        <v>16.137</v>
      </c>
      <c r="R198" s="30">
        <f>E198-E78</f>
        <v>49</v>
      </c>
      <c r="S198" s="31">
        <f>I198-I78</f>
        <v>0.59299999999999997</v>
      </c>
      <c r="T198" s="31">
        <f>(S198/I78)*100</f>
        <v>17.964253256588911</v>
      </c>
      <c r="U198" s="31">
        <f>(S198/R198)/I78*1000</f>
        <v>3.6661741339977367</v>
      </c>
      <c r="V198" s="44">
        <f>O198-O78</f>
        <v>1.3298259598375415</v>
      </c>
      <c r="W198" s="44">
        <f>(V198/O78)*100</f>
        <v>17.925728752281927</v>
      </c>
      <c r="X198" s="44">
        <f>1000*(V198/R198)/O78</f>
        <v>3.6583119902616184</v>
      </c>
      <c r="Y198" s="45">
        <f>1000*(V198/R198)/Q78</f>
        <v>2.107825350689835</v>
      </c>
      <c r="Z198" s="57">
        <f>X198-U198</f>
        <v>-7.8621437361183766E-3</v>
      </c>
    </row>
    <row r="199" spans="1:26" s="1" customFormat="1" x14ac:dyDescent="0.15">
      <c r="A199" s="56">
        <v>270</v>
      </c>
      <c r="B199" s="15" t="s">
        <v>20</v>
      </c>
      <c r="C199" s="15" t="s">
        <v>11</v>
      </c>
      <c r="D199" s="15" t="s">
        <v>32</v>
      </c>
      <c r="E199" s="16">
        <v>43026</v>
      </c>
      <c r="F199" s="17">
        <v>24.1</v>
      </c>
      <c r="G199" s="17">
        <v>31.5</v>
      </c>
      <c r="H199" s="17">
        <v>17.521000000000001</v>
      </c>
      <c r="I199" s="18">
        <v>5.14</v>
      </c>
      <c r="J199" s="18"/>
      <c r="K199" s="37">
        <f t="shared" si="29"/>
        <v>997.301901019105</v>
      </c>
      <c r="L199" s="37">
        <f t="shared" si="30"/>
        <v>0.76058970296154682</v>
      </c>
      <c r="M199" s="37">
        <f t="shared" si="31"/>
        <v>-4.2203012260000001E-3</v>
      </c>
      <c r="N199" s="37">
        <f t="shared" si="27"/>
        <v>1020.9937512980159</v>
      </c>
      <c r="O199" s="39">
        <f t="shared" si="28"/>
        <v>11.547653042927372</v>
      </c>
      <c r="P199" s="32">
        <f t="shared" si="33"/>
        <v>23.525966093739171</v>
      </c>
      <c r="Q199" s="29">
        <f t="shared" si="32"/>
        <v>22.99</v>
      </c>
      <c r="R199" s="30">
        <f>E199-E79</f>
        <v>49</v>
      </c>
      <c r="S199" s="31">
        <f>I199-I79</f>
        <v>0.83000000000000007</v>
      </c>
      <c r="T199" s="31">
        <f>(S199/I79)*100</f>
        <v>19.257540603248263</v>
      </c>
      <c r="U199" s="31">
        <f>(S199/R199)/I79*1000</f>
        <v>3.9301103271935229</v>
      </c>
      <c r="V199" s="44">
        <f>O199-O79</f>
        <v>1.8615355668995264</v>
      </c>
      <c r="W199" s="44">
        <f>(V199/O79)*100</f>
        <v>19.218593740026769</v>
      </c>
      <c r="X199" s="44">
        <f>1000*(V199/R199)/O79</f>
        <v>3.9221619877605645</v>
      </c>
      <c r="Y199" s="45">
        <f>1000*(V199/R199)/Q79</f>
        <v>2.0619007746789539</v>
      </c>
      <c r="Z199" s="57">
        <f>X199-U199</f>
        <v>-7.9483394329584733E-3</v>
      </c>
    </row>
    <row r="200" spans="1:26" s="1" customFormat="1" x14ac:dyDescent="0.15">
      <c r="A200" s="56">
        <v>102</v>
      </c>
      <c r="B200" s="15" t="s">
        <v>22</v>
      </c>
      <c r="C200" s="15" t="s">
        <v>11</v>
      </c>
      <c r="D200" s="15" t="s">
        <v>32</v>
      </c>
      <c r="E200" s="16">
        <v>43026</v>
      </c>
      <c r="F200" s="17">
        <v>24.1</v>
      </c>
      <c r="G200" s="17">
        <v>31.5</v>
      </c>
      <c r="H200" s="17">
        <v>17.521000000000001</v>
      </c>
      <c r="I200" s="18">
        <v>3.31</v>
      </c>
      <c r="J200" s="18"/>
      <c r="K200" s="37">
        <f t="shared" si="29"/>
        <v>997.301901019105</v>
      </c>
      <c r="L200" s="37">
        <f t="shared" si="30"/>
        <v>0.76058970296154682</v>
      </c>
      <c r="M200" s="37">
        <f t="shared" si="31"/>
        <v>-4.2203012260000001E-3</v>
      </c>
      <c r="N200" s="37">
        <f t="shared" si="27"/>
        <v>1020.9937512980159</v>
      </c>
      <c r="O200" s="39">
        <f t="shared" si="28"/>
        <v>7.4363290996283276</v>
      </c>
      <c r="P200" s="32">
        <f t="shared" si="33"/>
        <v>23.525966093739171</v>
      </c>
      <c r="Q200" s="29">
        <f t="shared" si="32"/>
        <v>12.925000000000001</v>
      </c>
      <c r="R200" s="30">
        <f>E200-E80</f>
        <v>49</v>
      </c>
      <c r="S200" s="31">
        <f>I200-I80</f>
        <v>0.52200000000000024</v>
      </c>
      <c r="T200" s="31">
        <f>(S200/I80)*100</f>
        <v>18.72309899569585</v>
      </c>
      <c r="U200" s="31">
        <f>(S200/R200)/I80*1000</f>
        <v>3.8210406113664996</v>
      </c>
      <c r="V200" s="44">
        <f>O200-O80</f>
        <v>1.1720312244275446</v>
      </c>
      <c r="W200" s="44">
        <f>(V200/O80)*100</f>
        <v>18.709698162142054</v>
      </c>
      <c r="X200" s="44">
        <f>1000*(V200/R200)/O80</f>
        <v>3.8183057473759292</v>
      </c>
      <c r="Y200" s="45">
        <f>1000*(V200/R200)/Q80</f>
        <v>2.3790535687441787</v>
      </c>
      <c r="Z200" s="57">
        <f>X200-U200</f>
        <v>-2.7348639905704353E-3</v>
      </c>
    </row>
    <row r="201" spans="1:26" s="1" customFormat="1" x14ac:dyDescent="0.15">
      <c r="A201" s="56">
        <v>108</v>
      </c>
      <c r="B201" s="15" t="s">
        <v>22</v>
      </c>
      <c r="C201" s="15" t="s">
        <v>11</v>
      </c>
      <c r="D201" s="15" t="s">
        <v>32</v>
      </c>
      <c r="E201" s="16">
        <v>43026</v>
      </c>
      <c r="F201" s="17">
        <v>24.1</v>
      </c>
      <c r="G201" s="17">
        <v>31.5</v>
      </c>
      <c r="H201" s="17">
        <v>17.521000000000001</v>
      </c>
      <c r="I201" s="18">
        <v>3.4710000000000001</v>
      </c>
      <c r="J201" s="18"/>
      <c r="K201" s="37">
        <f t="shared" si="29"/>
        <v>997.301901019105</v>
      </c>
      <c r="L201" s="37">
        <f t="shared" si="30"/>
        <v>0.76058970296154682</v>
      </c>
      <c r="M201" s="37">
        <f t="shared" si="31"/>
        <v>-4.2203012260000001E-3</v>
      </c>
      <c r="N201" s="37">
        <f t="shared" si="27"/>
        <v>1020.9937512980159</v>
      </c>
      <c r="O201" s="39">
        <f t="shared" si="28"/>
        <v>7.7980357416344184</v>
      </c>
      <c r="P201" s="32">
        <f t="shared" si="33"/>
        <v>23.525966093739171</v>
      </c>
      <c r="Q201" s="29">
        <f t="shared" si="32"/>
        <v>13.810499999999998</v>
      </c>
      <c r="R201" s="30">
        <f>E201-E81</f>
        <v>49</v>
      </c>
      <c r="S201" s="31">
        <f>I201-I81</f>
        <v>0.65500000000000025</v>
      </c>
      <c r="T201" s="31">
        <f>(S201/I81)*100</f>
        <v>23.259943181818191</v>
      </c>
      <c r="U201" s="31">
        <f>(S201/R201)/I81*1000</f>
        <v>4.7469271799628965</v>
      </c>
      <c r="V201" s="44">
        <f>O201-O81</f>
        <v>1.4708252622350617</v>
      </c>
      <c r="W201" s="44">
        <f>(V201/O81)*100</f>
        <v>23.246030253361944</v>
      </c>
      <c r="X201" s="44">
        <f>1000*(V201/R201)/O81</f>
        <v>4.7440878068085599</v>
      </c>
      <c r="Y201" s="45">
        <f>1000*(V201/R201)/Q81</f>
        <v>2.9405213642662456</v>
      </c>
      <c r="Z201" s="57">
        <f>X201-U201</f>
        <v>-2.8393731543365774E-3</v>
      </c>
    </row>
    <row r="202" spans="1:26" s="1" customFormat="1" x14ac:dyDescent="0.15">
      <c r="A202" s="56">
        <v>231</v>
      </c>
      <c r="B202" s="15" t="s">
        <v>23</v>
      </c>
      <c r="C202" s="15" t="s">
        <v>11</v>
      </c>
      <c r="D202" s="15" t="s">
        <v>32</v>
      </c>
      <c r="E202" s="16">
        <v>43026</v>
      </c>
      <c r="F202" s="17">
        <v>24.1</v>
      </c>
      <c r="G202" s="17">
        <v>31.5</v>
      </c>
      <c r="H202" s="17">
        <v>17.521000000000001</v>
      </c>
      <c r="I202" s="18">
        <v>2.6480000000000001</v>
      </c>
      <c r="J202" s="18"/>
      <c r="K202" s="37">
        <f t="shared" si="29"/>
        <v>997.301901019105</v>
      </c>
      <c r="L202" s="37">
        <f t="shared" si="30"/>
        <v>0.76058970296154682</v>
      </c>
      <c r="M202" s="37">
        <f t="shared" si="31"/>
        <v>-4.2203012260000001E-3</v>
      </c>
      <c r="N202" s="37">
        <f t="shared" si="27"/>
        <v>1020.9937512980159</v>
      </c>
      <c r="O202" s="39">
        <f t="shared" si="28"/>
        <v>5.9490632797026617</v>
      </c>
      <c r="P202" s="32">
        <f t="shared" si="33"/>
        <v>23.525966093739171</v>
      </c>
      <c r="Q202" s="29">
        <f t="shared" si="32"/>
        <v>9.2839999999999989</v>
      </c>
      <c r="R202" s="30">
        <f>E202-E82</f>
        <v>49</v>
      </c>
      <c r="S202" s="31">
        <f>I202-I82</f>
        <v>0.34100000000000019</v>
      </c>
      <c r="T202" s="31">
        <f>(S202/I82)*100</f>
        <v>14.781100996965765</v>
      </c>
      <c r="U202" s="31">
        <f>(S202/R202)/I82*1000</f>
        <v>3.0165512238705645</v>
      </c>
      <c r="V202" s="44">
        <f>O202-O82</f>
        <v>0.76440596712812781</v>
      </c>
      <c r="W202" s="44">
        <f>(V202/O82)*100</f>
        <v>14.743616039466808</v>
      </c>
      <c r="X202" s="44">
        <f>1000*(V202/R202)/O82</f>
        <v>3.0089012325442468</v>
      </c>
      <c r="Y202" s="45">
        <f>1000*(V202/R202)/Q82</f>
        <v>2.1057058484342388</v>
      </c>
      <c r="Z202" s="57">
        <f>X202-U202</f>
        <v>-7.6499913263177177E-3</v>
      </c>
    </row>
    <row r="203" spans="1:26" s="1" customFormat="1" x14ac:dyDescent="0.15">
      <c r="A203" s="56">
        <v>180</v>
      </c>
      <c r="B203" s="15" t="s">
        <v>17</v>
      </c>
      <c r="C203" s="15" t="s">
        <v>24</v>
      </c>
      <c r="D203" s="15" t="s">
        <v>32</v>
      </c>
      <c r="E203" s="16">
        <v>43026</v>
      </c>
      <c r="F203" s="17">
        <v>24.1</v>
      </c>
      <c r="G203" s="17">
        <v>31.6</v>
      </c>
      <c r="H203" s="17">
        <v>17.521999999999998</v>
      </c>
      <c r="I203" s="18">
        <v>2.8759999999999999</v>
      </c>
      <c r="J203" s="18"/>
      <c r="K203" s="37">
        <f t="shared" si="29"/>
        <v>997.301901019105</v>
      </c>
      <c r="L203" s="37">
        <f t="shared" si="30"/>
        <v>0.76058970296154682</v>
      </c>
      <c r="M203" s="37">
        <f t="shared" si="31"/>
        <v>-4.2203012260000001E-3</v>
      </c>
      <c r="N203" s="37">
        <f t="shared" si="27"/>
        <v>1021.0693031061121</v>
      </c>
      <c r="O203" s="39">
        <f t="shared" si="28"/>
        <v>6.4618899011495783</v>
      </c>
      <c r="P203" s="32">
        <f t="shared" si="33"/>
        <v>23.527905524314587</v>
      </c>
      <c r="Q203" s="29">
        <f t="shared" si="32"/>
        <v>10.538</v>
      </c>
      <c r="R203" s="30">
        <f>E203-E83</f>
        <v>49</v>
      </c>
      <c r="S203" s="31">
        <f>I203-I83</f>
        <v>0.49399999999999977</v>
      </c>
      <c r="T203" s="31">
        <f>(S203/I83)*100</f>
        <v>20.73887489504617</v>
      </c>
      <c r="U203" s="31">
        <f>(S203/R203)/I83*1000</f>
        <v>4.232423447968606</v>
      </c>
      <c r="V203" s="44">
        <f>O203-O83</f>
        <v>1.1102382021793531</v>
      </c>
      <c r="W203" s="44">
        <f>(V203/O83)*100</f>
        <v>20.745711130509246</v>
      </c>
      <c r="X203" s="44">
        <f>1000*(V203/R203)/O83</f>
        <v>4.2338185980631113</v>
      </c>
      <c r="Y203" s="45">
        <f>1000*(V203/R203)/Q83</f>
        <v>2.8970620756241128</v>
      </c>
      <c r="Z203" s="57">
        <f>X203-U203</f>
        <v>1.3951500945053041E-3</v>
      </c>
    </row>
    <row r="204" spans="1:26" s="1" customFormat="1" x14ac:dyDescent="0.15">
      <c r="A204" s="56">
        <v>187</v>
      </c>
      <c r="B204" s="15" t="s">
        <v>17</v>
      </c>
      <c r="C204" s="15" t="s">
        <v>24</v>
      </c>
      <c r="D204" s="15" t="s">
        <v>32</v>
      </c>
      <c r="E204" s="16">
        <v>43026</v>
      </c>
      <c r="F204" s="17">
        <v>24.1</v>
      </c>
      <c r="G204" s="17">
        <v>31.6</v>
      </c>
      <c r="H204" s="17">
        <v>17.521999999999998</v>
      </c>
      <c r="I204" s="18">
        <v>0.67300000000000004</v>
      </c>
      <c r="J204" s="18"/>
      <c r="K204" s="37">
        <f t="shared" si="29"/>
        <v>997.301901019105</v>
      </c>
      <c r="L204" s="37">
        <f t="shared" si="30"/>
        <v>0.76058970296154682</v>
      </c>
      <c r="M204" s="37">
        <f t="shared" si="31"/>
        <v>-4.2203012260000001E-3</v>
      </c>
      <c r="N204" s="37">
        <f t="shared" si="27"/>
        <v>1021.0693031061121</v>
      </c>
      <c r="O204" s="39">
        <f t="shared" si="28"/>
        <v>1.5121181861869495</v>
      </c>
      <c r="P204" s="32">
        <f t="shared" si="33"/>
        <v>23.527905524314587</v>
      </c>
      <c r="Q204" s="29">
        <f t="shared" si="32"/>
        <v>-1.5785</v>
      </c>
      <c r="R204" s="30">
        <f>E204-E84</f>
        <v>49</v>
      </c>
      <c r="S204" s="31">
        <f>I204-I84</f>
        <v>0.11299999999999999</v>
      </c>
      <c r="T204" s="31">
        <f>(S204/I84)*100</f>
        <v>20.178571428571423</v>
      </c>
      <c r="U204" s="31">
        <f>(S204/R204)/I84*1000</f>
        <v>4.1180758017492707</v>
      </c>
      <c r="V204" s="44">
        <f>O204-O84</f>
        <v>0.25396329474138835</v>
      </c>
      <c r="W204" s="44">
        <f>(V204/O84)*100</f>
        <v>20.185375939650516</v>
      </c>
      <c r="X204" s="44">
        <f>1000*(V204/R204)/O84</f>
        <v>4.1194644774796965</v>
      </c>
      <c r="Y204" s="45">
        <f>1000*(V204/R204)/Q84</f>
        <v>-2.3558747193078693</v>
      </c>
      <c r="Z204" s="57">
        <f>X204-U204</f>
        <v>1.3886757304257813E-3</v>
      </c>
    </row>
    <row r="205" spans="1:26" s="1" customFormat="1" x14ac:dyDescent="0.15">
      <c r="A205" s="56">
        <v>278</v>
      </c>
      <c r="B205" s="15" t="s">
        <v>17</v>
      </c>
      <c r="C205" s="15" t="s">
        <v>24</v>
      </c>
      <c r="D205" s="15" t="s">
        <v>32</v>
      </c>
      <c r="E205" s="16">
        <v>43026</v>
      </c>
      <c r="F205" s="17">
        <v>24.1</v>
      </c>
      <c r="G205" s="17">
        <v>31.6</v>
      </c>
      <c r="H205" s="17">
        <v>17.521999999999998</v>
      </c>
      <c r="I205" s="18">
        <v>3.427</v>
      </c>
      <c r="J205" s="18"/>
      <c r="K205" s="37">
        <f t="shared" si="29"/>
        <v>997.301901019105</v>
      </c>
      <c r="L205" s="37">
        <f t="shared" si="30"/>
        <v>0.76058970296154682</v>
      </c>
      <c r="M205" s="37">
        <f t="shared" si="31"/>
        <v>-4.2203012260000001E-3</v>
      </c>
      <c r="N205" s="37">
        <f t="shared" si="27"/>
        <v>1021.0693031061121</v>
      </c>
      <c r="O205" s="39">
        <f t="shared" si="28"/>
        <v>7.6998945379831731</v>
      </c>
      <c r="P205" s="32">
        <f t="shared" si="33"/>
        <v>23.527905524314587</v>
      </c>
      <c r="Q205" s="29">
        <f t="shared" si="32"/>
        <v>13.5685</v>
      </c>
      <c r="R205" s="30">
        <f>E205-E85</f>
        <v>49</v>
      </c>
      <c r="S205" s="31">
        <f>I205-I85</f>
        <v>0.41900000000000004</v>
      </c>
      <c r="T205" s="31">
        <f>(S205/I85)*100</f>
        <v>13.929521276595747</v>
      </c>
      <c r="U205" s="31">
        <f>(S205/R205)/I85*1000</f>
        <v>2.8427594442032134</v>
      </c>
      <c r="V205" s="44">
        <f>O205-O85</f>
        <v>0.9442050426396511</v>
      </c>
      <c r="W205" s="44">
        <f>(V205/O85)*100</f>
        <v>13.976442275662034</v>
      </c>
      <c r="X205" s="44">
        <f>1000*(V205/R205)/O85</f>
        <v>2.8523351582983745</v>
      </c>
      <c r="Y205" s="45">
        <f>1000*(V205/R205)/Q85</f>
        <v>1.7107147253298414</v>
      </c>
      <c r="Z205" s="57">
        <f>X205-U205</f>
        <v>9.5757140951611142E-3</v>
      </c>
    </row>
    <row r="206" spans="1:26" s="1" customFormat="1" x14ac:dyDescent="0.15">
      <c r="A206" s="56">
        <v>285</v>
      </c>
      <c r="B206" s="15" t="s">
        <v>17</v>
      </c>
      <c r="C206" s="15" t="s">
        <v>24</v>
      </c>
      <c r="D206" s="15" t="s">
        <v>32</v>
      </c>
      <c r="E206" s="16">
        <v>43026</v>
      </c>
      <c r="F206" s="17">
        <v>24.1</v>
      </c>
      <c r="G206" s="17">
        <v>31.6</v>
      </c>
      <c r="H206" s="17">
        <v>17.521999999999998</v>
      </c>
      <c r="I206" s="18">
        <v>2.145</v>
      </c>
      <c r="J206" s="18"/>
      <c r="K206" s="37">
        <f t="shared" si="29"/>
        <v>997.301901019105</v>
      </c>
      <c r="L206" s="37">
        <f t="shared" si="30"/>
        <v>0.76058970296154682</v>
      </c>
      <c r="M206" s="37">
        <f t="shared" si="31"/>
        <v>-4.2203012260000001E-3</v>
      </c>
      <c r="N206" s="37">
        <f t="shared" si="27"/>
        <v>1021.0693031061121</v>
      </c>
      <c r="O206" s="39">
        <f t="shared" si="28"/>
        <v>4.8194554374011984</v>
      </c>
      <c r="P206" s="32">
        <f t="shared" si="33"/>
        <v>23.527905524314587</v>
      </c>
      <c r="Q206" s="29">
        <f t="shared" si="32"/>
        <v>6.5174999999999992</v>
      </c>
      <c r="R206" s="30">
        <f>E206-E86</f>
        <v>49</v>
      </c>
      <c r="S206" s="31">
        <f>I206-I86</f>
        <v>0.21999999999999997</v>
      </c>
      <c r="T206" s="31">
        <f>(S206/I86)*100</f>
        <v>11.428571428571427</v>
      </c>
      <c r="U206" s="31">
        <f>(S206/R206)/I86*1000</f>
        <v>2.3323615160349851</v>
      </c>
      <c r="V206" s="44">
        <f>O206-O86</f>
        <v>0.49608366927078595</v>
      </c>
      <c r="W206" s="44">
        <f>(V206/O86)*100</f>
        <v>11.474462430634576</v>
      </c>
      <c r="X206" s="44">
        <f>1000*(V206/R206)/O86</f>
        <v>2.3417270266601173</v>
      </c>
      <c r="Y206" s="45">
        <f>1000*(V206/R206)/Q86</f>
        <v>1.9075188913293124</v>
      </c>
      <c r="Z206" s="57">
        <f>X206-U206</f>
        <v>9.3655106251322451E-3</v>
      </c>
    </row>
    <row r="207" spans="1:26" s="1" customFormat="1" x14ac:dyDescent="0.15">
      <c r="A207" s="56">
        <v>120</v>
      </c>
      <c r="B207" s="15" t="s">
        <v>18</v>
      </c>
      <c r="C207" s="15" t="s">
        <v>24</v>
      </c>
      <c r="D207" s="15" t="s">
        <v>32</v>
      </c>
      <c r="E207" s="16">
        <v>43026</v>
      </c>
      <c r="F207" s="17">
        <v>24.1</v>
      </c>
      <c r="G207" s="17">
        <v>31.6</v>
      </c>
      <c r="H207" s="17">
        <v>17.521999999999998</v>
      </c>
      <c r="I207" s="18">
        <v>4.2690000000000001</v>
      </c>
      <c r="J207" s="18"/>
      <c r="K207" s="37">
        <f t="shared" si="29"/>
        <v>997.301901019105</v>
      </c>
      <c r="L207" s="37">
        <f t="shared" si="30"/>
        <v>0.76058970296154682</v>
      </c>
      <c r="M207" s="37">
        <f t="shared" si="31"/>
        <v>-4.2203012260000001E-3</v>
      </c>
      <c r="N207" s="37">
        <f t="shared" si="27"/>
        <v>1021.0693031061121</v>
      </c>
      <c r="O207" s="39">
        <f t="shared" si="28"/>
        <v>9.5917273949956723</v>
      </c>
      <c r="P207" s="32">
        <f t="shared" si="33"/>
        <v>23.527905524314587</v>
      </c>
      <c r="Q207" s="29">
        <f t="shared" si="32"/>
        <v>18.1995</v>
      </c>
      <c r="R207" s="30">
        <f>E207-E87</f>
        <v>49</v>
      </c>
      <c r="S207" s="31">
        <f>I207-I87</f>
        <v>0.54800000000000004</v>
      </c>
      <c r="T207" s="31">
        <f>(S207/I87)*100</f>
        <v>14.727223864552542</v>
      </c>
      <c r="U207" s="31">
        <f>(S207/R207)/I87*1000</f>
        <v>3.0055558907250082</v>
      </c>
      <c r="V207" s="44">
        <f>O207-O87</f>
        <v>1.2323340698293137</v>
      </c>
      <c r="W207" s="44">
        <f>(V207/O87)*100</f>
        <v>14.741907957833641</v>
      </c>
      <c r="X207" s="44">
        <f>1000*(V207/R207)/O87</f>
        <v>3.0085526444558455</v>
      </c>
      <c r="Y207" s="45">
        <f>1000*(V207/R207)/Q87</f>
        <v>1.6561637677044414</v>
      </c>
      <c r="Z207" s="57">
        <f>X207-U207</f>
        <v>2.9967537308372982E-3</v>
      </c>
    </row>
    <row r="208" spans="1:26" s="1" customFormat="1" x14ac:dyDescent="0.15">
      <c r="A208" s="56">
        <v>126</v>
      </c>
      <c r="B208" s="15" t="s">
        <v>18</v>
      </c>
      <c r="C208" s="15" t="s">
        <v>24</v>
      </c>
      <c r="D208" s="15" t="s">
        <v>32</v>
      </c>
      <c r="E208" s="16">
        <v>43026</v>
      </c>
      <c r="F208" s="17">
        <v>24.1</v>
      </c>
      <c r="G208" s="17">
        <v>31.6</v>
      </c>
      <c r="H208" s="17">
        <v>17.521999999999998</v>
      </c>
      <c r="I208" s="18">
        <v>1.837</v>
      </c>
      <c r="J208" s="18"/>
      <c r="K208" s="37">
        <f t="shared" si="29"/>
        <v>997.301901019105</v>
      </c>
      <c r="L208" s="37">
        <f t="shared" si="30"/>
        <v>0.76058970296154682</v>
      </c>
      <c r="M208" s="37">
        <f t="shared" si="31"/>
        <v>-4.2203012260000001E-3</v>
      </c>
      <c r="N208" s="37">
        <f t="shared" si="27"/>
        <v>1021.0693031061121</v>
      </c>
      <c r="O208" s="39">
        <f t="shared" si="28"/>
        <v>4.1274310669025649</v>
      </c>
      <c r="P208" s="32">
        <f t="shared" si="33"/>
        <v>23.527905524314587</v>
      </c>
      <c r="Q208" s="29">
        <f t="shared" si="32"/>
        <v>4.8235000000000001</v>
      </c>
      <c r="R208" s="30">
        <f>E208-E88</f>
        <v>49</v>
      </c>
      <c r="S208" s="31">
        <f>I208-I88</f>
        <v>0.14300000000000002</v>
      </c>
      <c r="T208" s="31">
        <f>(S208/I88)*100</f>
        <v>8.4415584415584437</v>
      </c>
      <c r="U208" s="31">
        <f>(S208/R208)/I88*1000</f>
        <v>1.7227670288894781</v>
      </c>
      <c r="V208" s="44">
        <f>O208-O88</f>
        <v>0.32086741254203366</v>
      </c>
      <c r="W208" s="44">
        <f>(V208/O88)*100</f>
        <v>8.4293195038120672</v>
      </c>
      <c r="X208" s="44">
        <f>1000*(V208/R208)/O88</f>
        <v>1.7202692864922589</v>
      </c>
      <c r="Y208" s="45">
        <f>1000*(V208/R208)/Q88</f>
        <v>1.6220744467857708</v>
      </c>
      <c r="Z208" s="57">
        <f>X208-U208</f>
        <v>-2.497742397219227E-3</v>
      </c>
    </row>
    <row r="209" spans="1:26" s="1" customFormat="1" x14ac:dyDescent="0.15">
      <c r="A209" s="56">
        <v>218</v>
      </c>
      <c r="B209" s="15" t="s">
        <v>18</v>
      </c>
      <c r="C209" s="15" t="s">
        <v>24</v>
      </c>
      <c r="D209" s="15" t="s">
        <v>32</v>
      </c>
      <c r="E209" s="16">
        <v>43026</v>
      </c>
      <c r="F209" s="17">
        <v>24.1</v>
      </c>
      <c r="G209" s="17">
        <v>31.6</v>
      </c>
      <c r="H209" s="17">
        <v>17.521999999999998</v>
      </c>
      <c r="I209" s="18">
        <v>4.1559999999999997</v>
      </c>
      <c r="J209" s="18"/>
      <c r="K209" s="37">
        <f t="shared" si="29"/>
        <v>997.301901019105</v>
      </c>
      <c r="L209" s="37">
        <f t="shared" si="30"/>
        <v>0.76058970296154682</v>
      </c>
      <c r="M209" s="37">
        <f t="shared" si="31"/>
        <v>-4.2203012260000001E-3</v>
      </c>
      <c r="N209" s="37">
        <f t="shared" si="27"/>
        <v>1021.0693031061121</v>
      </c>
      <c r="O209" s="39">
        <f t="shared" si="28"/>
        <v>9.3378353369880553</v>
      </c>
      <c r="P209" s="32">
        <f t="shared" si="33"/>
        <v>23.527905524314587</v>
      </c>
      <c r="Q209" s="29">
        <f t="shared" si="32"/>
        <v>17.577999999999996</v>
      </c>
      <c r="R209" s="30">
        <f>E209-E89</f>
        <v>49</v>
      </c>
      <c r="S209" s="31">
        <f>I209-I89</f>
        <v>0.48799999999999955</v>
      </c>
      <c r="T209" s="31">
        <f>(S209/I89)*100</f>
        <v>13.304252998909474</v>
      </c>
      <c r="U209" s="31">
        <f>(S209/R209)/I89*1000</f>
        <v>2.7151536732468315</v>
      </c>
      <c r="V209" s="44">
        <f>O209-O89</f>
        <v>1.0931167742331631</v>
      </c>
      <c r="W209" s="44">
        <f>(V209/O89)*100</f>
        <v>13.258387971801294</v>
      </c>
      <c r="X209" s="44">
        <f>1000*(V209/R209)/O89</f>
        <v>2.7057934636329168</v>
      </c>
      <c r="Y209" s="45">
        <f>1000*(V209/R209)/Q89</f>
        <v>1.4978182890153866</v>
      </c>
      <c r="Z209" s="57">
        <f>X209-U209</f>
        <v>-9.3602096139147051E-3</v>
      </c>
    </row>
    <row r="210" spans="1:26" s="1" customFormat="1" x14ac:dyDescent="0.15">
      <c r="A210" s="56">
        <v>224</v>
      </c>
      <c r="B210" s="15" t="s">
        <v>18</v>
      </c>
      <c r="C210" s="15" t="s">
        <v>24</v>
      </c>
      <c r="D210" s="15" t="s">
        <v>32</v>
      </c>
      <c r="E210" s="16">
        <v>43026</v>
      </c>
      <c r="F210" s="17">
        <v>24.1</v>
      </c>
      <c r="G210" s="17">
        <v>31.6</v>
      </c>
      <c r="H210" s="17">
        <v>17.521999999999998</v>
      </c>
      <c r="I210" s="18">
        <v>3.427</v>
      </c>
      <c r="J210" s="18"/>
      <c r="K210" s="37">
        <f t="shared" si="29"/>
        <v>997.301901019105</v>
      </c>
      <c r="L210" s="37">
        <f t="shared" si="30"/>
        <v>0.76058970296154682</v>
      </c>
      <c r="M210" s="37">
        <f t="shared" si="31"/>
        <v>-4.2203012260000001E-3</v>
      </c>
      <c r="N210" s="37">
        <f t="shared" si="27"/>
        <v>1021.0693031061121</v>
      </c>
      <c r="O210" s="39">
        <f t="shared" si="28"/>
        <v>7.6998945379831731</v>
      </c>
      <c r="P210" s="32">
        <f t="shared" si="33"/>
        <v>23.527905524314587</v>
      </c>
      <c r="Q210" s="29">
        <f t="shared" si="32"/>
        <v>13.5685</v>
      </c>
      <c r="R210" s="30">
        <f>E210-E90</f>
        <v>49</v>
      </c>
      <c r="S210" s="31">
        <f>I210-I90</f>
        <v>0.55000000000000027</v>
      </c>
      <c r="T210" s="31">
        <f>(S210/I90)*100</f>
        <v>19.117135905457083</v>
      </c>
      <c r="U210" s="31">
        <f>(S210/R210)/I90*1000</f>
        <v>3.9014563072361401</v>
      </c>
      <c r="V210" s="44">
        <f>O210-O90</f>
        <v>1.2335068087590324</v>
      </c>
      <c r="W210" s="44">
        <f>(V210/O90)*100</f>
        <v>19.075670380610362</v>
      </c>
      <c r="X210" s="44">
        <f>1000*(V210/R210)/O90</f>
        <v>3.8929939552266046</v>
      </c>
      <c r="Y210" s="45">
        <f>1000*(V210/R210)/Q90</f>
        <v>2.3875950435833522</v>
      </c>
      <c r="Z210" s="57">
        <f>X210-U210</f>
        <v>-8.4623520095354898E-3</v>
      </c>
    </row>
    <row r="211" spans="1:26" s="1" customFormat="1" x14ac:dyDescent="0.15">
      <c r="A211" s="56">
        <v>230</v>
      </c>
      <c r="B211" s="15" t="s">
        <v>18</v>
      </c>
      <c r="C211" s="15" t="s">
        <v>24</v>
      </c>
      <c r="D211" s="15" t="s">
        <v>32</v>
      </c>
      <c r="E211" s="16">
        <v>43026</v>
      </c>
      <c r="F211" s="17">
        <v>24.1</v>
      </c>
      <c r="G211" s="17">
        <v>31.6</v>
      </c>
      <c r="H211" s="17">
        <v>17.521999999999998</v>
      </c>
      <c r="I211" s="18">
        <v>2.157</v>
      </c>
      <c r="J211" s="18"/>
      <c r="K211" s="37">
        <f t="shared" si="29"/>
        <v>997.301901019105</v>
      </c>
      <c r="L211" s="37">
        <f t="shared" si="30"/>
        <v>0.76058970296154682</v>
      </c>
      <c r="M211" s="37">
        <f t="shared" si="31"/>
        <v>-4.2203012260000001E-3</v>
      </c>
      <c r="N211" s="37">
        <f t="shared" si="27"/>
        <v>1021.0693031061121</v>
      </c>
      <c r="O211" s="39">
        <f t="shared" si="28"/>
        <v>4.8464174258621844</v>
      </c>
      <c r="P211" s="32">
        <f t="shared" si="33"/>
        <v>23.527905524314587</v>
      </c>
      <c r="Q211" s="29">
        <f t="shared" si="32"/>
        <v>6.5834999999999999</v>
      </c>
      <c r="R211" s="30">
        <f>E211-E91</f>
        <v>49</v>
      </c>
      <c r="S211" s="31">
        <f>I211-I91</f>
        <v>0.22700000000000009</v>
      </c>
      <c r="T211" s="31">
        <f>(S211/I91)*100</f>
        <v>11.761658031088087</v>
      </c>
      <c r="U211" s="31">
        <f>(S211/R211)/I91*1000</f>
        <v>2.4003383736914463</v>
      </c>
      <c r="V211" s="44">
        <f>O211-O91</f>
        <v>0.50852089565620862</v>
      </c>
      <c r="W211" s="44">
        <f>(V211/O91)*100</f>
        <v>11.722753000566904</v>
      </c>
      <c r="X211" s="44">
        <f>1000*(V211/R211)/O91</f>
        <v>2.3923985715442662</v>
      </c>
      <c r="Y211" s="45">
        <f>1000*(V211/R211)/Q91</f>
        <v>1.9452628795448184</v>
      </c>
      <c r="Z211" s="57">
        <f>X211-U211</f>
        <v>-7.9398021471801528E-3</v>
      </c>
    </row>
    <row r="212" spans="1:26" s="1" customFormat="1" x14ac:dyDescent="0.15">
      <c r="A212" s="56">
        <v>154</v>
      </c>
      <c r="B212" s="15" t="s">
        <v>19</v>
      </c>
      <c r="C212" s="15" t="s">
        <v>24</v>
      </c>
      <c r="D212" s="15" t="s">
        <v>32</v>
      </c>
      <c r="E212" s="16">
        <v>43026</v>
      </c>
      <c r="F212" s="17">
        <v>24.1</v>
      </c>
      <c r="G212" s="17">
        <v>31.6</v>
      </c>
      <c r="H212" s="17">
        <v>17.521999999999998</v>
      </c>
      <c r="I212" s="18">
        <v>3.2010000000000001</v>
      </c>
      <c r="J212" s="18"/>
      <c r="K212" s="37">
        <f t="shared" si="29"/>
        <v>997.301901019105</v>
      </c>
      <c r="L212" s="37">
        <f t="shared" si="30"/>
        <v>0.76058970296154682</v>
      </c>
      <c r="M212" s="37">
        <f t="shared" si="31"/>
        <v>-4.2203012260000001E-3</v>
      </c>
      <c r="N212" s="37">
        <f t="shared" si="27"/>
        <v>1021.0693031061121</v>
      </c>
      <c r="O212" s="39">
        <f t="shared" si="28"/>
        <v>7.1921104219679419</v>
      </c>
      <c r="P212" s="32">
        <f t="shared" si="33"/>
        <v>23.527905524314587</v>
      </c>
      <c r="Q212" s="29">
        <f t="shared" si="32"/>
        <v>12.325499999999998</v>
      </c>
      <c r="R212" s="30">
        <f>E212-E92</f>
        <v>49</v>
      </c>
      <c r="S212" s="31">
        <f>I212-I92</f>
        <v>0.61500000000000021</v>
      </c>
      <c r="T212" s="31">
        <f>(S212/I92)*100</f>
        <v>23.781902552204187</v>
      </c>
      <c r="U212" s="31">
        <f>(S212/R212)/I92*1000</f>
        <v>4.8534495004498339</v>
      </c>
      <c r="V212" s="44">
        <f>O212-O92</f>
        <v>1.3814736430394534</v>
      </c>
      <c r="W212" s="44">
        <f>(V212/O92)*100</f>
        <v>23.774909628651823</v>
      </c>
      <c r="X212" s="44">
        <f>1000*(V212/R212)/O92</f>
        <v>4.8520223731942496</v>
      </c>
      <c r="Y212" s="45">
        <f>1000*(V212/R212)/Q92</f>
        <v>3.1525595050728392</v>
      </c>
      <c r="Z212" s="57">
        <f>X212-U212</f>
        <v>-1.4271272555843595E-3</v>
      </c>
    </row>
    <row r="213" spans="1:26" s="1" customFormat="1" x14ac:dyDescent="0.15">
      <c r="A213" s="56">
        <v>246</v>
      </c>
      <c r="B213" s="15" t="s">
        <v>19</v>
      </c>
      <c r="C213" s="15" t="s">
        <v>24</v>
      </c>
      <c r="D213" s="15" t="s">
        <v>32</v>
      </c>
      <c r="E213" s="16">
        <v>43026</v>
      </c>
      <c r="F213" s="17">
        <v>24.1</v>
      </c>
      <c r="G213" s="17">
        <v>31.6</v>
      </c>
      <c r="H213" s="17">
        <v>17.521999999999998</v>
      </c>
      <c r="I213" s="18">
        <v>3.7749999999999999</v>
      </c>
      <c r="J213" s="18"/>
      <c r="K213" s="37">
        <f t="shared" si="29"/>
        <v>997.301901019105</v>
      </c>
      <c r="L213" s="37">
        <f t="shared" si="30"/>
        <v>0.76058970296154682</v>
      </c>
      <c r="M213" s="37">
        <f t="shared" si="31"/>
        <v>-4.2203012260000001E-3</v>
      </c>
      <c r="N213" s="37">
        <f t="shared" si="27"/>
        <v>1021.0693031061121</v>
      </c>
      <c r="O213" s="39">
        <f t="shared" si="28"/>
        <v>8.481792203351759</v>
      </c>
      <c r="P213" s="32">
        <f t="shared" si="33"/>
        <v>23.527905524314587</v>
      </c>
      <c r="Q213" s="29">
        <f t="shared" si="32"/>
        <v>15.482499999999998</v>
      </c>
      <c r="R213" s="30">
        <f>E213-E93</f>
        <v>49</v>
      </c>
      <c r="S213" s="31">
        <f>I213-I93</f>
        <v>0.77300000000000013</v>
      </c>
      <c r="T213" s="31">
        <f>(S213/I93)*100</f>
        <v>25.749500333111264</v>
      </c>
      <c r="U213" s="31">
        <f>(S213/R213)/I93*1000</f>
        <v>5.2550000679818911</v>
      </c>
      <c r="V213" s="44">
        <f>O213-O93</f>
        <v>1.7350755959422584</v>
      </c>
      <c r="W213" s="44">
        <f>(V213/O93)*100</f>
        <v>25.717333288265472</v>
      </c>
      <c r="X213" s="44">
        <f>1000*(V213/R213)/O93</f>
        <v>5.2484353649521367</v>
      </c>
      <c r="Y213" s="45">
        <f>1000*(V213/R213)/Q93</f>
        <v>3.1528542462503721</v>
      </c>
      <c r="Z213" s="57">
        <f>X213-U213</f>
        <v>-6.5647030297544262E-3</v>
      </c>
    </row>
    <row r="214" spans="1:26" s="1" customFormat="1" x14ac:dyDescent="0.15">
      <c r="A214" s="56">
        <v>299</v>
      </c>
      <c r="B214" s="15" t="s">
        <v>19</v>
      </c>
      <c r="C214" s="15" t="s">
        <v>24</v>
      </c>
      <c r="D214" s="15" t="s">
        <v>32</v>
      </c>
      <c r="E214" s="16">
        <v>43026</v>
      </c>
      <c r="F214" s="17">
        <v>24.1</v>
      </c>
      <c r="G214" s="17">
        <v>31.6</v>
      </c>
      <c r="H214" s="17">
        <v>17.521999999999998</v>
      </c>
      <c r="I214" s="18">
        <v>0.64500000000000002</v>
      </c>
      <c r="J214" s="18"/>
      <c r="K214" s="37">
        <f t="shared" si="29"/>
        <v>997.301901019105</v>
      </c>
      <c r="L214" s="37">
        <f t="shared" si="30"/>
        <v>0.76058970296154682</v>
      </c>
      <c r="M214" s="37">
        <f t="shared" si="31"/>
        <v>-4.2203012260000001E-3</v>
      </c>
      <c r="N214" s="37">
        <f t="shared" si="27"/>
        <v>1021.0693031061121</v>
      </c>
      <c r="O214" s="39">
        <f t="shared" si="28"/>
        <v>1.4492068797779827</v>
      </c>
      <c r="P214" s="32">
        <f t="shared" si="33"/>
        <v>23.527905524314587</v>
      </c>
      <c r="Q214" s="29">
        <f t="shared" si="32"/>
        <v>-1.7324999999999999</v>
      </c>
      <c r="R214" s="30">
        <f>E214-E94</f>
        <v>49</v>
      </c>
      <c r="S214" s="31">
        <f>I214-I94</f>
        <v>6.1000000000000054E-2</v>
      </c>
      <c r="T214" s="31">
        <f>(S214/I94)*100</f>
        <v>10.445205479452065</v>
      </c>
      <c r="U214" s="31">
        <f>(S214/R214)/I94*1000</f>
        <v>2.1316745876432783</v>
      </c>
      <c r="V214" s="44">
        <f>O214-O94</f>
        <v>0.13759695116075643</v>
      </c>
      <c r="W214" s="44">
        <f>(V214/O94)*100</f>
        <v>10.490691489795214</v>
      </c>
      <c r="X214" s="44">
        <f>1000*(V214/R214)/O94</f>
        <v>2.1409574468969823</v>
      </c>
      <c r="Y214" s="45">
        <f>1000*(V214/R214)/Q94</f>
        <v>-1.3578825164879447</v>
      </c>
      <c r="Z214" s="57">
        <f>X214-U214</f>
        <v>9.2828592537039789E-3</v>
      </c>
    </row>
    <row r="215" spans="1:26" s="1" customFormat="1" x14ac:dyDescent="0.15">
      <c r="A215" s="56">
        <v>167</v>
      </c>
      <c r="B215" s="15" t="s">
        <v>20</v>
      </c>
      <c r="C215" s="15" t="s">
        <v>24</v>
      </c>
      <c r="D215" s="15" t="s">
        <v>32</v>
      </c>
      <c r="E215" s="16">
        <v>43026</v>
      </c>
      <c r="F215" s="17">
        <v>24.1</v>
      </c>
      <c r="G215" s="17">
        <v>31.6</v>
      </c>
      <c r="H215" s="17">
        <v>17.521999999999998</v>
      </c>
      <c r="I215" s="18">
        <v>3.4020000000000001</v>
      </c>
      <c r="J215" s="18"/>
      <c r="K215" s="37">
        <f t="shared" si="29"/>
        <v>997.301901019105</v>
      </c>
      <c r="L215" s="37">
        <f t="shared" si="30"/>
        <v>0.76058970296154682</v>
      </c>
      <c r="M215" s="37">
        <f t="shared" si="31"/>
        <v>-4.2203012260000001E-3</v>
      </c>
      <c r="N215" s="37">
        <f t="shared" si="27"/>
        <v>1021.0693031061121</v>
      </c>
      <c r="O215" s="39">
        <f t="shared" si="28"/>
        <v>7.6437237286894533</v>
      </c>
      <c r="P215" s="32">
        <f t="shared" si="33"/>
        <v>23.527905524314587</v>
      </c>
      <c r="Q215" s="29">
        <f t="shared" si="32"/>
        <v>13.431000000000001</v>
      </c>
      <c r="R215" s="30">
        <f>E215-E95</f>
        <v>49</v>
      </c>
      <c r="S215" s="31">
        <f>I215-I95</f>
        <v>0.625</v>
      </c>
      <c r="T215" s="31">
        <f>(S215/I95)*100</f>
        <v>22.506301764494058</v>
      </c>
      <c r="U215" s="31">
        <f>(S215/R215)/I95*1000</f>
        <v>4.5931228090804197</v>
      </c>
      <c r="V215" s="44">
        <f>O215-O95</f>
        <v>1.4023197789895567</v>
      </c>
      <c r="W215" s="44">
        <f>(V215/O95)*100</f>
        <v>22.468018258247554</v>
      </c>
      <c r="X215" s="44">
        <f>1000*(V215/R215)/O95</f>
        <v>4.5853098486219501</v>
      </c>
      <c r="Y215" s="45">
        <f>1000*(V215/R215)/Q95</f>
        <v>2.8637385300232019</v>
      </c>
      <c r="Z215" s="57">
        <f>X215-U215</f>
        <v>-7.8129604584695755E-3</v>
      </c>
    </row>
    <row r="216" spans="1:26" s="1" customFormat="1" x14ac:dyDescent="0.15">
      <c r="A216" s="56">
        <v>174</v>
      </c>
      <c r="B216" s="15" t="s">
        <v>20</v>
      </c>
      <c r="C216" s="15" t="s">
        <v>24</v>
      </c>
      <c r="D216" s="15" t="s">
        <v>32</v>
      </c>
      <c r="E216" s="16">
        <v>43026</v>
      </c>
      <c r="F216" s="17">
        <v>24.1</v>
      </c>
      <c r="G216" s="17">
        <v>31.6</v>
      </c>
      <c r="H216" s="17">
        <v>17.521999999999998</v>
      </c>
      <c r="I216" s="18">
        <v>2.7429999999999999</v>
      </c>
      <c r="J216" s="18"/>
      <c r="K216" s="37">
        <f t="shared" si="29"/>
        <v>997.301901019105</v>
      </c>
      <c r="L216" s="37">
        <f t="shared" si="30"/>
        <v>0.76058970296154682</v>
      </c>
      <c r="M216" s="37">
        <f t="shared" si="31"/>
        <v>-4.2203012260000001E-3</v>
      </c>
      <c r="N216" s="37">
        <f t="shared" si="27"/>
        <v>1021.0693031061121</v>
      </c>
      <c r="O216" s="39">
        <f t="shared" si="28"/>
        <v>6.1630611957069865</v>
      </c>
      <c r="P216" s="32">
        <f t="shared" si="33"/>
        <v>23.527905524314587</v>
      </c>
      <c r="Q216" s="29">
        <f t="shared" si="32"/>
        <v>9.8064999999999998</v>
      </c>
      <c r="R216" s="30">
        <f>E216-E96</f>
        <v>49</v>
      </c>
      <c r="S216" s="31">
        <f>I216-I96</f>
        <v>0.52099999999999991</v>
      </c>
      <c r="T216" s="31">
        <f>(S216/I96)*100</f>
        <v>23.447344734473443</v>
      </c>
      <c r="U216" s="31">
        <f>(S216/R216)/I96*1000</f>
        <v>4.7851723947904992</v>
      </c>
      <c r="V216" s="44">
        <f>O216-O96</f>
        <v>1.170421662142525</v>
      </c>
      <c r="W216" s="44">
        <f>(V216/O96)*100</f>
        <v>23.442943442522282</v>
      </c>
      <c r="X216" s="44">
        <f>1000*(V216/R216)/O96</f>
        <v>4.7842741719433226</v>
      </c>
      <c r="Y216" s="45">
        <f>1000*(V216/R216)/Q96</f>
        <v>3.4413134087675572</v>
      </c>
      <c r="Z216" s="57">
        <f>X216-U216</f>
        <v>-8.9822284717655521E-4</v>
      </c>
    </row>
    <row r="217" spans="1:26" s="1" customFormat="1" x14ac:dyDescent="0.15">
      <c r="A217" s="56">
        <v>265</v>
      </c>
      <c r="B217" s="15" t="s">
        <v>20</v>
      </c>
      <c r="C217" s="15" t="s">
        <v>24</v>
      </c>
      <c r="D217" s="15" t="s">
        <v>32</v>
      </c>
      <c r="E217" s="16">
        <v>43026</v>
      </c>
      <c r="F217" s="17">
        <v>24.1</v>
      </c>
      <c r="G217" s="17">
        <v>31.6</v>
      </c>
      <c r="H217" s="17">
        <v>17.521999999999998</v>
      </c>
      <c r="I217" s="18">
        <v>3.5219999999999998</v>
      </c>
      <c r="J217" s="18"/>
      <c r="K217" s="37">
        <f t="shared" si="29"/>
        <v>997.301901019105</v>
      </c>
      <c r="L217" s="37">
        <f t="shared" si="30"/>
        <v>0.76058970296154682</v>
      </c>
      <c r="M217" s="37">
        <f t="shared" si="31"/>
        <v>-4.2203012260000001E-3</v>
      </c>
      <c r="N217" s="37">
        <f t="shared" si="27"/>
        <v>1021.0693031061121</v>
      </c>
      <c r="O217" s="39">
        <f t="shared" si="28"/>
        <v>7.9133436132993094</v>
      </c>
      <c r="P217" s="32">
        <f t="shared" si="33"/>
        <v>23.527905524314587</v>
      </c>
      <c r="Q217" s="29">
        <f t="shared" si="32"/>
        <v>14.090999999999998</v>
      </c>
      <c r="R217" s="30">
        <f>E217-E97</f>
        <v>49</v>
      </c>
      <c r="S217" s="31">
        <f>I217-I97</f>
        <v>0.35099999999999998</v>
      </c>
      <c r="T217" s="31">
        <f>(S217/I97)*100</f>
        <v>11.069063386944181</v>
      </c>
      <c r="U217" s="31">
        <f>(S217/R217)/I97*1000</f>
        <v>2.2589925279477923</v>
      </c>
      <c r="V217" s="44">
        <f>O217-O97</f>
        <v>0.78696808743288216</v>
      </c>
      <c r="W217" s="44">
        <f>(V217/O97)*100</f>
        <v>11.043034212503169</v>
      </c>
      <c r="X217" s="44">
        <f>1000*(V217/R217)/O97</f>
        <v>2.2536804515312587</v>
      </c>
      <c r="Y217" s="45">
        <f>1000*(V217/R217)/Q97</f>
        <v>1.3207165176527251</v>
      </c>
      <c r="Z217" s="57">
        <f>X217-U217</f>
        <v>-5.3120764165335288E-3</v>
      </c>
    </row>
    <row r="218" spans="1:26" s="1" customFormat="1" x14ac:dyDescent="0.15">
      <c r="A218" s="56">
        <v>271</v>
      </c>
      <c r="B218" s="15" t="s">
        <v>20</v>
      </c>
      <c r="C218" s="15" t="s">
        <v>24</v>
      </c>
      <c r="D218" s="15" t="s">
        <v>32</v>
      </c>
      <c r="E218" s="16">
        <v>43026</v>
      </c>
      <c r="F218" s="17">
        <v>24.1</v>
      </c>
      <c r="G218" s="17">
        <v>31.6</v>
      </c>
      <c r="H218" s="17">
        <v>17.521999999999998</v>
      </c>
      <c r="I218" s="18">
        <v>7.1130000000000004</v>
      </c>
      <c r="J218" s="18"/>
      <c r="K218" s="37">
        <f t="shared" si="29"/>
        <v>997.301901019105</v>
      </c>
      <c r="L218" s="37">
        <f t="shared" si="30"/>
        <v>0.76058970296154682</v>
      </c>
      <c r="M218" s="37">
        <f t="shared" si="31"/>
        <v>-4.2203012260000001E-3</v>
      </c>
      <c r="N218" s="37">
        <f t="shared" si="27"/>
        <v>1021.0693031061121</v>
      </c>
      <c r="O218" s="39">
        <f t="shared" si="28"/>
        <v>15.981718660249289</v>
      </c>
      <c r="P218" s="32">
        <f t="shared" si="33"/>
        <v>23.527905524314587</v>
      </c>
      <c r="Q218" s="29">
        <f t="shared" si="32"/>
        <v>33.841500000000003</v>
      </c>
      <c r="R218" s="30">
        <f>E218-E98</f>
        <v>49</v>
      </c>
      <c r="S218" s="31">
        <f>I218-I98</f>
        <v>1.0170000000000003</v>
      </c>
      <c r="T218" s="31">
        <f>(S218/I98)*100</f>
        <v>16.68307086614174</v>
      </c>
      <c r="U218" s="31">
        <f>(S218/R218)/I98*1000</f>
        <v>3.4047083400289262</v>
      </c>
      <c r="V218" s="44">
        <f>O218-O98</f>
        <v>2.2818179331342634</v>
      </c>
      <c r="W218" s="44">
        <f>(V218/O98)*100</f>
        <v>16.655726042000136</v>
      </c>
      <c r="X218" s="44">
        <f>1000*(V218/R218)/O98</f>
        <v>3.3991277636734973</v>
      </c>
      <c r="Y218" s="45">
        <f>1000*(V218/R218)/Q98</f>
        <v>1.6485313268588013</v>
      </c>
      <c r="Z218" s="57">
        <f>X218-U218</f>
        <v>-5.5805763554288568E-3</v>
      </c>
    </row>
    <row r="219" spans="1:26" s="1" customFormat="1" x14ac:dyDescent="0.15">
      <c r="A219" s="56">
        <v>103</v>
      </c>
      <c r="B219" s="15" t="s">
        <v>22</v>
      </c>
      <c r="C219" s="15" t="s">
        <v>24</v>
      </c>
      <c r="D219" s="15" t="s">
        <v>32</v>
      </c>
      <c r="E219" s="16">
        <v>43026</v>
      </c>
      <c r="F219" s="17">
        <v>24.1</v>
      </c>
      <c r="G219" s="17">
        <v>31.6</v>
      </c>
      <c r="H219" s="17">
        <v>17.521999999999998</v>
      </c>
      <c r="I219" s="18">
        <v>2.734</v>
      </c>
      <c r="J219" s="18"/>
      <c r="K219" s="37">
        <f t="shared" si="29"/>
        <v>997.301901019105</v>
      </c>
      <c r="L219" s="37">
        <f t="shared" si="30"/>
        <v>0.76058970296154682</v>
      </c>
      <c r="M219" s="37">
        <f t="shared" si="31"/>
        <v>-4.2203012260000001E-3</v>
      </c>
      <c r="N219" s="37">
        <f t="shared" si="27"/>
        <v>1021.0693031061121</v>
      </c>
      <c r="O219" s="39">
        <f t="shared" si="28"/>
        <v>6.142839704361247</v>
      </c>
      <c r="P219" s="32">
        <f t="shared" si="33"/>
        <v>23.527905524314587</v>
      </c>
      <c r="Q219" s="29">
        <f t="shared" si="32"/>
        <v>9.7569999999999979</v>
      </c>
      <c r="R219" s="30">
        <f>E219-E99</f>
        <v>49</v>
      </c>
      <c r="S219" s="31">
        <f>I219-I99</f>
        <v>0.41999999999999993</v>
      </c>
      <c r="T219" s="31">
        <f>(S219/I99)*100</f>
        <v>18.150388936905788</v>
      </c>
      <c r="U219" s="31">
        <f>(S219/R219)/I99*1000</f>
        <v>3.7041610075317934</v>
      </c>
      <c r="V219" s="44">
        <f>O219-O99</f>
        <v>0.94356234309345144</v>
      </c>
      <c r="W219" s="44">
        <f>(V219/O99)*100</f>
        <v>18.147951677334106</v>
      </c>
      <c r="X219" s="44">
        <f>1000*(V219/R219)/O99</f>
        <v>3.7036636076192058</v>
      </c>
      <c r="Y219" s="45">
        <f>1000*(V219/R219)/Q99</f>
        <v>2.5857894922580837</v>
      </c>
      <c r="Z219" s="57">
        <f>X219-U219</f>
        <v>-4.9739991258768157E-4</v>
      </c>
    </row>
    <row r="220" spans="1:26" s="1" customFormat="1" x14ac:dyDescent="0.15">
      <c r="A220" s="56">
        <v>109</v>
      </c>
      <c r="B220" s="15" t="s">
        <v>22</v>
      </c>
      <c r="C220" s="15" t="s">
        <v>24</v>
      </c>
      <c r="D220" s="15" t="s">
        <v>32</v>
      </c>
      <c r="E220" s="16">
        <v>43026</v>
      </c>
      <c r="F220" s="17">
        <v>24.1</v>
      </c>
      <c r="G220" s="17">
        <v>31.6</v>
      </c>
      <c r="H220" s="17">
        <v>17.521999999999998</v>
      </c>
      <c r="I220" s="18">
        <v>3.181</v>
      </c>
      <c r="J220" s="18"/>
      <c r="K220" s="37">
        <f t="shared" si="29"/>
        <v>997.301901019105</v>
      </c>
      <c r="L220" s="37">
        <f t="shared" si="30"/>
        <v>0.76058970296154682</v>
      </c>
      <c r="M220" s="37">
        <f t="shared" si="31"/>
        <v>-4.2203012260000001E-3</v>
      </c>
      <c r="N220" s="37">
        <f t="shared" si="27"/>
        <v>1021.0693031061121</v>
      </c>
      <c r="O220" s="39">
        <f t="shared" si="28"/>
        <v>7.1471737745329662</v>
      </c>
      <c r="P220" s="32">
        <f t="shared" si="33"/>
        <v>23.527905524314587</v>
      </c>
      <c r="Q220" s="29">
        <f t="shared" si="32"/>
        <v>12.215499999999999</v>
      </c>
      <c r="R220" s="30">
        <f>E220-E100</f>
        <v>49</v>
      </c>
      <c r="S220" s="31">
        <f>I220-I100</f>
        <v>0.64400000000000013</v>
      </c>
      <c r="T220" s="31">
        <f>(S220/I100)*100</f>
        <v>25.384312179739855</v>
      </c>
      <c r="U220" s="31">
        <f>(S220/R220)/I100*1000</f>
        <v>5.1804718734162973</v>
      </c>
      <c r="V220" s="44">
        <f>O220-O100</f>
        <v>1.4468424583979633</v>
      </c>
      <c r="W220" s="44">
        <f>(V220/O100)*100</f>
        <v>25.381725695533191</v>
      </c>
      <c r="X220" s="44">
        <f>1000*(V220/R220)/O100</f>
        <v>5.1799440194965696</v>
      </c>
      <c r="Y220" s="45">
        <f>1000*(V220/R220)/Q100</f>
        <v>3.4043231809722161</v>
      </c>
      <c r="Z220" s="57">
        <f>X220-U220</f>
        <v>-5.2785391972776097E-4</v>
      </c>
    </row>
    <row r="221" spans="1:26" s="1" customFormat="1" x14ac:dyDescent="0.15">
      <c r="A221" s="56">
        <v>232</v>
      </c>
      <c r="B221" s="15" t="s">
        <v>23</v>
      </c>
      <c r="C221" s="15" t="s">
        <v>24</v>
      </c>
      <c r="D221" s="15" t="s">
        <v>32</v>
      </c>
      <c r="E221" s="16">
        <v>43026</v>
      </c>
      <c r="F221" s="17">
        <v>24.1</v>
      </c>
      <c r="G221" s="17">
        <v>31.6</v>
      </c>
      <c r="H221" s="17">
        <v>17.521999999999998</v>
      </c>
      <c r="I221" s="18">
        <v>4.0359999999999996</v>
      </c>
      <c r="J221" s="18"/>
      <c r="K221" s="37">
        <f t="shared" si="29"/>
        <v>997.301901019105</v>
      </c>
      <c r="L221" s="37">
        <f t="shared" si="30"/>
        <v>0.76058970296154682</v>
      </c>
      <c r="M221" s="37">
        <f t="shared" si="31"/>
        <v>-4.2203012260000001E-3</v>
      </c>
      <c r="N221" s="37">
        <f t="shared" si="27"/>
        <v>1021.0693031061121</v>
      </c>
      <c r="O221" s="39">
        <f t="shared" si="28"/>
        <v>9.0682154523781975</v>
      </c>
      <c r="P221" s="32">
        <f t="shared" si="33"/>
        <v>23.527905524314587</v>
      </c>
      <c r="Q221" s="29">
        <f t="shared" si="32"/>
        <v>16.917999999999996</v>
      </c>
      <c r="R221" s="30">
        <f>E221-E101</f>
        <v>49</v>
      </c>
      <c r="S221" s="31">
        <f>I221-I101</f>
        <v>0.70399999999999974</v>
      </c>
      <c r="T221" s="31">
        <f>(S221/I101)*100</f>
        <v>21.128451380552214</v>
      </c>
      <c r="U221" s="31">
        <f>(S221/R221)/I101*1000</f>
        <v>4.3119288531739208</v>
      </c>
      <c r="V221" s="44">
        <f>O221-O101</f>
        <v>1.5800151205627024</v>
      </c>
      <c r="W221" s="44">
        <f>(V221/O101)*100</f>
        <v>21.100064775906333</v>
      </c>
      <c r="X221" s="44">
        <f>1000*(V221/R221)/O101</f>
        <v>4.3061356685523133</v>
      </c>
      <c r="Y221" s="45">
        <f>1000*(V221/R221)/Q101</f>
        <v>2.471654648328681</v>
      </c>
      <c r="Z221" s="57">
        <f>X221-U221</f>
        <v>-5.7931846216074945E-3</v>
      </c>
    </row>
    <row r="222" spans="1:26" s="1" customFormat="1" x14ac:dyDescent="0.15">
      <c r="A222" s="56">
        <v>234</v>
      </c>
      <c r="B222" s="15" t="s">
        <v>23</v>
      </c>
      <c r="C222" s="15" t="s">
        <v>24</v>
      </c>
      <c r="D222" s="15" t="s">
        <v>32</v>
      </c>
      <c r="E222" s="16">
        <v>43026</v>
      </c>
      <c r="F222" s="17">
        <v>24.1</v>
      </c>
      <c r="G222" s="17">
        <v>31.6</v>
      </c>
      <c r="H222" s="17">
        <v>17.521999999999998</v>
      </c>
      <c r="I222" s="18">
        <v>4.3789999999999996</v>
      </c>
      <c r="J222" s="18"/>
      <c r="K222" s="37">
        <f t="shared" si="29"/>
        <v>997.301901019105</v>
      </c>
      <c r="L222" s="37">
        <f t="shared" si="30"/>
        <v>0.76058970296154682</v>
      </c>
      <c r="M222" s="37">
        <f t="shared" si="31"/>
        <v>-4.2203012260000001E-3</v>
      </c>
      <c r="N222" s="37">
        <f t="shared" si="27"/>
        <v>1021.0693031061121</v>
      </c>
      <c r="O222" s="39">
        <f t="shared" si="28"/>
        <v>9.8388789558880401</v>
      </c>
      <c r="P222" s="32">
        <f t="shared" si="33"/>
        <v>23.527905524314587</v>
      </c>
      <c r="Q222" s="29">
        <f t="shared" si="32"/>
        <v>18.804499999999997</v>
      </c>
      <c r="R222" s="30">
        <f>E222-E102</f>
        <v>49</v>
      </c>
      <c r="S222" s="31">
        <f>I222-I102</f>
        <v>0.84799999999999942</v>
      </c>
      <c r="T222" s="31">
        <f>(S222/I102)*100</f>
        <v>24.015859529878202</v>
      </c>
      <c r="U222" s="31">
        <f>(S222/R222)/I102*1000</f>
        <v>4.901195822424123</v>
      </c>
      <c r="V222" s="44">
        <f>O222-O102</f>
        <v>1.9034541744833229</v>
      </c>
      <c r="W222" s="44">
        <f>(V222/O102)*100</f>
        <v>23.98679625750767</v>
      </c>
      <c r="X222" s="44">
        <f>1000*(V222/R222)/O102</f>
        <v>4.8952645423485039</v>
      </c>
      <c r="Y222" s="45">
        <f>1000*(V222/R222)/Q102</f>
        <v>2.7471449779628827</v>
      </c>
      <c r="Z222" s="57">
        <f>X222-U222</f>
        <v>-5.9312800756190498E-3</v>
      </c>
    </row>
    <row r="223" spans="1:26" s="1" customFormat="1" x14ac:dyDescent="0.15">
      <c r="A223" s="56">
        <v>181</v>
      </c>
      <c r="B223" s="15" t="s">
        <v>17</v>
      </c>
      <c r="C223" s="15" t="s">
        <v>29</v>
      </c>
      <c r="D223" s="15" t="s">
        <v>32</v>
      </c>
      <c r="E223" s="16">
        <v>43026</v>
      </c>
      <c r="F223" s="17">
        <v>23.7</v>
      </c>
      <c r="G223" s="17">
        <v>31.7</v>
      </c>
      <c r="H223" s="17">
        <v>17.527999999999999</v>
      </c>
      <c r="I223" s="18">
        <v>3.06</v>
      </c>
      <c r="J223" s="18"/>
      <c r="K223" s="37">
        <f t="shared" si="29"/>
        <v>997.40018425598942</v>
      </c>
      <c r="L223" s="37">
        <f t="shared" si="30"/>
        <v>0.76121220240660681</v>
      </c>
      <c r="M223" s="37">
        <f t="shared" si="31"/>
        <v>-4.2295732740000001E-3</v>
      </c>
      <c r="N223" s="37">
        <f t="shared" si="27"/>
        <v>1021.2612205430163</v>
      </c>
      <c r="O223" s="39">
        <f t="shared" si="28"/>
        <v>6.8769186720754556</v>
      </c>
      <c r="P223" s="32">
        <f t="shared" si="33"/>
        <v>23.537478507189284</v>
      </c>
      <c r="Q223" s="29">
        <f t="shared" si="32"/>
        <v>11.55</v>
      </c>
      <c r="R223" s="30">
        <f>E223-E103</f>
        <v>49</v>
      </c>
      <c r="S223" s="31">
        <f>I223-I103</f>
        <v>0.39100000000000001</v>
      </c>
      <c r="T223" s="31">
        <f>(S223/I103)*100</f>
        <v>14.64968152866242</v>
      </c>
      <c r="U223" s="31">
        <f>(S223/R223)/I103*1000</f>
        <v>2.9897309242168206</v>
      </c>
      <c r="V223" s="44">
        <f>O223-O103</f>
        <v>0.88046259123938064</v>
      </c>
      <c r="W223" s="44">
        <f>(V223/O103)*100</f>
        <v>14.683049110510943</v>
      </c>
      <c r="X223" s="44">
        <f>1000*(V223/R223)/O103</f>
        <v>2.9965406347981509</v>
      </c>
      <c r="Y223" s="45">
        <f>1000*(V223/R223)/Q103</f>
        <v>1.9116574616743194</v>
      </c>
      <c r="Z223" s="57">
        <f>X223-U223</f>
        <v>6.8097105813302861E-3</v>
      </c>
    </row>
    <row r="224" spans="1:26" s="1" customFormat="1" x14ac:dyDescent="0.15">
      <c r="A224" s="56">
        <v>188</v>
      </c>
      <c r="B224" s="15" t="s">
        <v>17</v>
      </c>
      <c r="C224" s="15" t="s">
        <v>29</v>
      </c>
      <c r="D224" s="15" t="s">
        <v>32</v>
      </c>
      <c r="E224" s="16">
        <v>43026</v>
      </c>
      <c r="F224" s="17">
        <v>23.7</v>
      </c>
      <c r="G224" s="17">
        <v>31.7</v>
      </c>
      <c r="H224" s="17">
        <v>17.527999999999999</v>
      </c>
      <c r="I224" s="18">
        <v>8.7680000000000007</v>
      </c>
      <c r="J224" s="18"/>
      <c r="K224" s="37">
        <f t="shared" si="29"/>
        <v>997.40018425598942</v>
      </c>
      <c r="L224" s="37">
        <f t="shared" si="30"/>
        <v>0.76121220240660681</v>
      </c>
      <c r="M224" s="37">
        <f t="shared" si="31"/>
        <v>-4.2295732740000001E-3</v>
      </c>
      <c r="N224" s="37">
        <f t="shared" si="27"/>
        <v>1021.2612205430163</v>
      </c>
      <c r="O224" s="39">
        <f t="shared" si="28"/>
        <v>19.704844090443657</v>
      </c>
      <c r="P224" s="32">
        <f t="shared" si="33"/>
        <v>23.537478507189284</v>
      </c>
      <c r="Q224" s="29">
        <f t="shared" si="32"/>
        <v>42.944000000000003</v>
      </c>
      <c r="R224" s="30">
        <f>E224-E104</f>
        <v>49</v>
      </c>
      <c r="S224" s="31">
        <f>I224-I104</f>
        <v>1.1850000000000005</v>
      </c>
      <c r="T224" s="31">
        <f>(S224/I104)*100</f>
        <v>15.6270605301332</v>
      </c>
      <c r="U224" s="31">
        <f>(S224/R224)/I104*1000</f>
        <v>3.1891960265577954</v>
      </c>
      <c r="V224" s="44">
        <f>O224-O104</f>
        <v>2.6680788371727857</v>
      </c>
      <c r="W224" s="44">
        <f>(V224/O104)*100</f>
        <v>15.660712567842324</v>
      </c>
      <c r="X224" s="44">
        <f>1000*(V224/R224)/O104</f>
        <v>3.1960637893555766</v>
      </c>
      <c r="Y224" s="45">
        <f>1000*(V224/R224)/Q104</f>
        <v>1.4948070364632982</v>
      </c>
      <c r="Z224" s="57">
        <f>X224-U224</f>
        <v>6.8677627977811184E-3</v>
      </c>
    </row>
    <row r="225" spans="1:26" s="1" customFormat="1" x14ac:dyDescent="0.15">
      <c r="A225" s="56">
        <v>280</v>
      </c>
      <c r="B225" s="15" t="s">
        <v>17</v>
      </c>
      <c r="C225" s="15" t="s">
        <v>29</v>
      </c>
      <c r="D225" s="15" t="s">
        <v>32</v>
      </c>
      <c r="E225" s="16">
        <v>43026</v>
      </c>
      <c r="F225" s="17">
        <v>23.7</v>
      </c>
      <c r="G225" s="17">
        <v>31.7</v>
      </c>
      <c r="H225" s="17">
        <v>17.527999999999999</v>
      </c>
      <c r="I225" s="18">
        <v>3.2770000000000001</v>
      </c>
      <c r="J225" s="18"/>
      <c r="K225" s="37">
        <f t="shared" si="29"/>
        <v>997.40018425598942</v>
      </c>
      <c r="L225" s="37">
        <f t="shared" si="30"/>
        <v>0.76121220240660681</v>
      </c>
      <c r="M225" s="37">
        <f t="shared" si="31"/>
        <v>-4.2295732740000001E-3</v>
      </c>
      <c r="N225" s="37">
        <f t="shared" si="27"/>
        <v>1021.2612205430163</v>
      </c>
      <c r="O225" s="39">
        <f t="shared" si="28"/>
        <v>7.3645955844415907</v>
      </c>
      <c r="P225" s="32">
        <f t="shared" si="33"/>
        <v>23.537478507189284</v>
      </c>
      <c r="Q225" s="29">
        <f t="shared" si="32"/>
        <v>12.743500000000001</v>
      </c>
      <c r="R225" s="30">
        <f>E225-E105</f>
        <v>49</v>
      </c>
      <c r="S225" s="31">
        <f>I225-I105</f>
        <v>0.43000000000000016</v>
      </c>
      <c r="T225" s="31">
        <f>(S225/I105)*100</f>
        <v>15.103617843343878</v>
      </c>
      <c r="U225" s="31">
        <f>(S225/R225)/I105*1000</f>
        <v>3.0823709884375257</v>
      </c>
      <c r="V225" s="44">
        <f>O225-O105</f>
        <v>0.97049718243261207</v>
      </c>
      <c r="W225" s="44">
        <f>(V225/O105)*100</f>
        <v>15.178014497363524</v>
      </c>
      <c r="X225" s="44">
        <f>1000*(V225/R225)/O105</f>
        <v>3.0975539790537798</v>
      </c>
      <c r="Y225" s="45">
        <f>1000*(V225/R225)/Q105</f>
        <v>1.9083745192083952</v>
      </c>
      <c r="Z225" s="57">
        <f>X225-U225</f>
        <v>1.5182990616254166E-2</v>
      </c>
    </row>
    <row r="226" spans="1:26" s="1" customFormat="1" x14ac:dyDescent="0.15">
      <c r="A226" s="56">
        <v>286</v>
      </c>
      <c r="B226" s="15" t="s">
        <v>17</v>
      </c>
      <c r="C226" s="15" t="s">
        <v>29</v>
      </c>
      <c r="D226" s="15" t="s">
        <v>32</v>
      </c>
      <c r="E226" s="16">
        <v>43026</v>
      </c>
      <c r="F226" s="17">
        <v>23.7</v>
      </c>
      <c r="G226" s="17">
        <v>31.7</v>
      </c>
      <c r="H226" s="17">
        <v>17.527999999999999</v>
      </c>
      <c r="I226" s="18">
        <v>2.7</v>
      </c>
      <c r="J226" s="18"/>
      <c r="K226" s="37">
        <f t="shared" si="29"/>
        <v>997.40018425598942</v>
      </c>
      <c r="L226" s="37">
        <f t="shared" si="30"/>
        <v>0.76121220240660681</v>
      </c>
      <c r="M226" s="37">
        <f t="shared" si="31"/>
        <v>-4.2295732740000001E-3</v>
      </c>
      <c r="N226" s="37">
        <f t="shared" si="27"/>
        <v>1021.2612205430163</v>
      </c>
      <c r="O226" s="39">
        <f t="shared" si="28"/>
        <v>6.0678694165371665</v>
      </c>
      <c r="P226" s="32">
        <f t="shared" si="33"/>
        <v>23.537478507189284</v>
      </c>
      <c r="Q226" s="29">
        <f t="shared" si="32"/>
        <v>9.57</v>
      </c>
      <c r="R226" s="30">
        <f>E226-E106</f>
        <v>49</v>
      </c>
      <c r="S226" s="31">
        <f>I226-I106</f>
        <v>0.34699999999999998</v>
      </c>
      <c r="T226" s="31">
        <f>(S226/I106)*100</f>
        <v>14.747131321716955</v>
      </c>
      <c r="U226" s="31">
        <f>(S226/R226)/I106*1000</f>
        <v>3.0096186370850928</v>
      </c>
      <c r="V226" s="44">
        <f>O226-O106</f>
        <v>0.78324927606399175</v>
      </c>
      <c r="W226" s="44">
        <f>(V226/O106)*100</f>
        <v>14.821297562436742</v>
      </c>
      <c r="X226" s="44">
        <f>1000*(V226/R226)/O106</f>
        <v>3.0247546045789271</v>
      </c>
      <c r="Y226" s="45">
        <f>1000*(V226/R226)/Q106</f>
        <v>2.0863641719437145</v>
      </c>
      <c r="Z226" s="57">
        <f>X226-U226</f>
        <v>1.5135967493834279E-2</v>
      </c>
    </row>
    <row r="227" spans="1:26" s="1" customFormat="1" x14ac:dyDescent="0.15">
      <c r="A227" s="56">
        <v>121</v>
      </c>
      <c r="B227" s="15" t="s">
        <v>18</v>
      </c>
      <c r="C227" s="15" t="s">
        <v>29</v>
      </c>
      <c r="D227" s="15" t="s">
        <v>32</v>
      </c>
      <c r="E227" s="16">
        <v>43026</v>
      </c>
      <c r="F227" s="17">
        <v>23.7</v>
      </c>
      <c r="G227" s="17">
        <v>31.7</v>
      </c>
      <c r="H227" s="17">
        <v>17.527999999999999</v>
      </c>
      <c r="I227" s="18">
        <v>4.8490000000000002</v>
      </c>
      <c r="J227" s="18"/>
      <c r="K227" s="37">
        <f t="shared" si="29"/>
        <v>997.40018425598942</v>
      </c>
      <c r="L227" s="37">
        <f t="shared" si="30"/>
        <v>0.76121220240660681</v>
      </c>
      <c r="M227" s="37">
        <f t="shared" si="31"/>
        <v>-4.2295732740000001E-3</v>
      </c>
      <c r="N227" s="37">
        <f t="shared" si="27"/>
        <v>1021.2612205430163</v>
      </c>
      <c r="O227" s="39">
        <f t="shared" si="28"/>
        <v>10.897444000292118</v>
      </c>
      <c r="P227" s="32">
        <f t="shared" si="33"/>
        <v>23.537478507189284</v>
      </c>
      <c r="Q227" s="29">
        <f t="shared" si="32"/>
        <v>21.389499999999998</v>
      </c>
      <c r="R227" s="30">
        <f>E227-E107</f>
        <v>49</v>
      </c>
      <c r="S227" s="31">
        <f>I227-I107</f>
        <v>0.72100000000000009</v>
      </c>
      <c r="T227" s="31">
        <f>(S227/I107)*100</f>
        <v>17.46608527131783</v>
      </c>
      <c r="U227" s="31">
        <f>(S227/R227)/I107*1000</f>
        <v>3.5645071982281289</v>
      </c>
      <c r="V227" s="44">
        <f>O227-O107</f>
        <v>1.623706927922667</v>
      </c>
      <c r="W227" s="44">
        <f>(V227/O107)*100</f>
        <v>17.508658216765767</v>
      </c>
      <c r="X227" s="44">
        <f>1000*(V227/R227)/O107</f>
        <v>3.5731955544419933</v>
      </c>
      <c r="Y227" s="45">
        <f>1000*(V227/R227)/Q107</f>
        <v>1.9017950000031238</v>
      </c>
      <c r="Z227" s="57">
        <f>X227-U227</f>
        <v>8.6883562138644344E-3</v>
      </c>
    </row>
    <row r="228" spans="1:26" s="1" customFormat="1" x14ac:dyDescent="0.15">
      <c r="A228" s="56">
        <v>128</v>
      </c>
      <c r="B228" s="15" t="s">
        <v>18</v>
      </c>
      <c r="C228" s="15" t="s">
        <v>29</v>
      </c>
      <c r="D228" s="15" t="s">
        <v>32</v>
      </c>
      <c r="E228" s="16">
        <v>43026</v>
      </c>
      <c r="F228" s="17">
        <v>23.7</v>
      </c>
      <c r="G228" s="17">
        <v>31.7</v>
      </c>
      <c r="H228" s="17">
        <v>17.527999999999999</v>
      </c>
      <c r="I228" s="18">
        <v>2.9380000000000002</v>
      </c>
      <c r="J228" s="18"/>
      <c r="K228" s="37">
        <f t="shared" si="29"/>
        <v>997.40018425598942</v>
      </c>
      <c r="L228" s="37">
        <f t="shared" si="30"/>
        <v>0.76121220240660681</v>
      </c>
      <c r="M228" s="37">
        <f t="shared" si="31"/>
        <v>-4.2295732740000001E-3</v>
      </c>
      <c r="N228" s="37">
        <f t="shared" si="27"/>
        <v>1021.2612205430163</v>
      </c>
      <c r="O228" s="39">
        <f t="shared" si="28"/>
        <v>6.6027408688097022</v>
      </c>
      <c r="P228" s="32">
        <f t="shared" si="33"/>
        <v>23.537478507189284</v>
      </c>
      <c r="Q228" s="29">
        <f t="shared" si="32"/>
        <v>10.879000000000001</v>
      </c>
      <c r="R228" s="30">
        <f>E228-E108</f>
        <v>49</v>
      </c>
      <c r="S228" s="31">
        <f>I228-I108</f>
        <v>0.41500000000000004</v>
      </c>
      <c r="T228" s="31">
        <f>(S228/I108)*100</f>
        <v>16.44867221561633</v>
      </c>
      <c r="U228" s="31">
        <f>(S228/R228)/I108*1000</f>
        <v>3.3568718807380269</v>
      </c>
      <c r="V228" s="44">
        <f>O228-O108</f>
        <v>0.9333429349539637</v>
      </c>
      <c r="W228" s="44">
        <f>(V228/O108)*100</f>
        <v>16.462822787237307</v>
      </c>
      <c r="X228" s="44">
        <f>1000*(V228/R228)/O108</f>
        <v>3.3597597524974101</v>
      </c>
      <c r="Y228" s="45">
        <f>1000*(V228/R228)/Q108</f>
        <v>2.2157639736009407</v>
      </c>
      <c r="Z228" s="57">
        <f>X228-U228</f>
        <v>2.8878717593832093E-3</v>
      </c>
    </row>
    <row r="229" spans="1:26" s="1" customFormat="1" x14ac:dyDescent="0.15">
      <c r="A229" s="56">
        <v>219</v>
      </c>
      <c r="B229" s="15" t="s">
        <v>18</v>
      </c>
      <c r="C229" s="15" t="s">
        <v>29</v>
      </c>
      <c r="D229" s="15" t="s">
        <v>32</v>
      </c>
      <c r="E229" s="16">
        <v>43026</v>
      </c>
      <c r="F229" s="17">
        <v>23.7</v>
      </c>
      <c r="G229" s="17">
        <v>31.7</v>
      </c>
      <c r="H229" s="17">
        <v>17.527999999999999</v>
      </c>
      <c r="I229" s="18">
        <v>4.3</v>
      </c>
      <c r="J229" s="18"/>
      <c r="K229" s="37">
        <f t="shared" si="29"/>
        <v>997.40018425598942</v>
      </c>
      <c r="L229" s="37">
        <f t="shared" si="30"/>
        <v>0.76121220240660681</v>
      </c>
      <c r="M229" s="37">
        <f t="shared" si="31"/>
        <v>-4.2295732740000001E-3</v>
      </c>
      <c r="N229" s="37">
        <f t="shared" si="27"/>
        <v>1021.2612205430163</v>
      </c>
      <c r="O229" s="39">
        <f t="shared" si="28"/>
        <v>9.6636438855962279</v>
      </c>
      <c r="P229" s="32">
        <f t="shared" si="33"/>
        <v>23.537478507189284</v>
      </c>
      <c r="Q229" s="29">
        <f t="shared" si="32"/>
        <v>18.369999999999997</v>
      </c>
      <c r="R229" s="30">
        <f>E229-E109</f>
        <v>49</v>
      </c>
      <c r="S229" s="31">
        <f>I229-I109</f>
        <v>0.60899999999999999</v>
      </c>
      <c r="T229" s="31">
        <f>(S229/I109)*100</f>
        <v>16.499593606068817</v>
      </c>
      <c r="U229" s="31">
        <f>(S229/R229)/I109*1000</f>
        <v>3.3672640012385338</v>
      </c>
      <c r="V229" s="44">
        <f>O229-O109</f>
        <v>1.3672272511555779</v>
      </c>
      <c r="W229" s="44">
        <f>(V229/O109)*100</f>
        <v>16.47973229164807</v>
      </c>
      <c r="X229" s="44">
        <f>1000*(V229/R229)/O109</f>
        <v>3.3632106717649122</v>
      </c>
      <c r="Y229" s="45">
        <f>1000*(V229/R229)/Q109</f>
        <v>1.8576343638599737</v>
      </c>
      <c r="Z229" s="57">
        <f>X229-U229</f>
        <v>-4.0533294736215808E-3</v>
      </c>
    </row>
    <row r="230" spans="1:26" s="1" customFormat="1" x14ac:dyDescent="0.15">
      <c r="A230" s="56">
        <v>225</v>
      </c>
      <c r="B230" s="15" t="s">
        <v>18</v>
      </c>
      <c r="C230" s="15" t="s">
        <v>29</v>
      </c>
      <c r="D230" s="15" t="s">
        <v>32</v>
      </c>
      <c r="E230" s="16">
        <v>43026</v>
      </c>
      <c r="F230" s="17">
        <v>23.7</v>
      </c>
      <c r="G230" s="17">
        <v>31.7</v>
      </c>
      <c r="H230" s="17">
        <v>17.527999999999999</v>
      </c>
      <c r="I230" s="18">
        <v>3.2170000000000001</v>
      </c>
      <c r="J230" s="18"/>
      <c r="K230" s="37">
        <f t="shared" si="29"/>
        <v>997.40018425598942</v>
      </c>
      <c r="L230" s="37">
        <f t="shared" si="30"/>
        <v>0.76121220240660681</v>
      </c>
      <c r="M230" s="37">
        <f t="shared" si="31"/>
        <v>-4.2295732740000001E-3</v>
      </c>
      <c r="N230" s="37">
        <f t="shared" si="27"/>
        <v>1021.2612205430163</v>
      </c>
      <c r="O230" s="39">
        <f t="shared" si="28"/>
        <v>7.2297540418518755</v>
      </c>
      <c r="P230" s="32">
        <f t="shared" si="33"/>
        <v>23.537478507189284</v>
      </c>
      <c r="Q230" s="29">
        <f t="shared" si="32"/>
        <v>12.413499999999999</v>
      </c>
      <c r="R230" s="30">
        <f>E230-E110</f>
        <v>49</v>
      </c>
      <c r="S230" s="31">
        <f>I230-I110</f>
        <v>0.41100000000000003</v>
      </c>
      <c r="T230" s="31">
        <f>(S230/I110)*100</f>
        <v>14.647184604419103</v>
      </c>
      <c r="U230" s="31">
        <f>(S230/R230)/I110*1000</f>
        <v>2.9892213478406333</v>
      </c>
      <c r="V230" s="44">
        <f>O230-O110</f>
        <v>0.92294696218453431</v>
      </c>
      <c r="W230" s="44">
        <f>(V230/O110)*100</f>
        <v>14.634139756074735</v>
      </c>
      <c r="X230" s="44">
        <f>1000*(V230/R230)/O110</f>
        <v>2.9865591338928024</v>
      </c>
      <c r="Y230" s="45">
        <f>1000*(V230/R230)/Q110</f>
        <v>1.8551809602561107</v>
      </c>
      <c r="Z230" s="57">
        <f>X230-U230</f>
        <v>-2.6622139478309492E-3</v>
      </c>
    </row>
    <row r="231" spans="1:26" s="1" customFormat="1" x14ac:dyDescent="0.15">
      <c r="A231" s="56">
        <v>229</v>
      </c>
      <c r="B231" s="15" t="s">
        <v>18</v>
      </c>
      <c r="C231" s="15" t="s">
        <v>29</v>
      </c>
      <c r="D231" s="15" t="s">
        <v>32</v>
      </c>
      <c r="E231" s="16">
        <v>43026</v>
      </c>
      <c r="F231" s="17">
        <v>23.7</v>
      </c>
      <c r="G231" s="17">
        <v>31.7</v>
      </c>
      <c r="H231" s="17">
        <v>17.527999999999999</v>
      </c>
      <c r="I231" s="18">
        <v>4.5380000000000003</v>
      </c>
      <c r="J231" s="18"/>
      <c r="K231" s="37">
        <f t="shared" si="29"/>
        <v>997.40018425598942</v>
      </c>
      <c r="L231" s="37">
        <f t="shared" si="30"/>
        <v>0.76121220240660681</v>
      </c>
      <c r="M231" s="37">
        <f t="shared" si="31"/>
        <v>-4.2295732740000001E-3</v>
      </c>
      <c r="N231" s="37">
        <f t="shared" ref="N231:N241" si="34" xml:space="preserve"> K231 + (L231*G231) + M231*G231^(3/2) + 0.00048314*G231^2</f>
        <v>1021.2612205430163</v>
      </c>
      <c r="O231" s="39">
        <f t="shared" ref="O231:O241" si="35">I231*(1/     (1-   (0.001*N231/1.84)))</f>
        <v>10.198515337868765</v>
      </c>
      <c r="P231" s="32">
        <f t="shared" si="33"/>
        <v>23.537478507189284</v>
      </c>
      <c r="Q231" s="29">
        <f t="shared" si="32"/>
        <v>19.679000000000002</v>
      </c>
      <c r="R231" s="30">
        <f>E231-E111</f>
        <v>49</v>
      </c>
      <c r="S231" s="31">
        <f>I231-I111</f>
        <v>0.71200000000000019</v>
      </c>
      <c r="T231" s="31">
        <f>(S231/I111)*100</f>
        <v>18.609513852587565</v>
      </c>
      <c r="U231" s="31">
        <f>(S231/R231)/I111*1000</f>
        <v>3.7978599699158293</v>
      </c>
      <c r="V231" s="44">
        <f>O231-O111</f>
        <v>1.5991411800614781</v>
      </c>
      <c r="W231" s="44">
        <f>(V231/O111)*100</f>
        <v>18.596018160340584</v>
      </c>
      <c r="X231" s="44">
        <f>1000*(V231/R231)/O111</f>
        <v>3.7951057470082823</v>
      </c>
      <c r="Y231" s="45">
        <f>1000*(V231/R231)/Q111</f>
        <v>2.0703885229314816</v>
      </c>
      <c r="Z231" s="57">
        <f>X231-U231</f>
        <v>-2.7542229075470104E-3</v>
      </c>
    </row>
    <row r="232" spans="1:26" s="1" customFormat="1" x14ac:dyDescent="0.15">
      <c r="A232" s="56">
        <v>155</v>
      </c>
      <c r="B232" s="15" t="s">
        <v>19</v>
      </c>
      <c r="C232" s="15" t="s">
        <v>29</v>
      </c>
      <c r="D232" s="15" t="s">
        <v>32</v>
      </c>
      <c r="E232" s="16">
        <v>43026</v>
      </c>
      <c r="F232" s="17">
        <v>23.7</v>
      </c>
      <c r="G232" s="17">
        <v>31.7</v>
      </c>
      <c r="H232" s="17">
        <v>17.527999999999999</v>
      </c>
      <c r="I232" s="18">
        <v>0.98699999999999999</v>
      </c>
      <c r="J232" s="18"/>
      <c r="K232" s="37">
        <f t="shared" ref="K232:K241" si="36">1000*(1-(F232+288.9414)/(508929.2*(F232+68.12963))*(F232-3.9863)^2)</f>
        <v>997.40018425598942</v>
      </c>
      <c r="L232" s="37">
        <f t="shared" ref="L232:L241" si="37" xml:space="preserve"> 0.824493 - 0.0040899*F232 + 0.000076438*F232^2 -0.00000082467*F232^3 + 0.0000000053675*F232^4</f>
        <v>0.76121220240660681</v>
      </c>
      <c r="M232" s="37">
        <f t="shared" ref="M232:M241" si="38" xml:space="preserve"> -0.005724 + 0.00010227*F232 - 0.0000016546*F232^2</f>
        <v>-4.2295732740000001E-3</v>
      </c>
      <c r="N232" s="37">
        <f t="shared" si="34"/>
        <v>1021.2612205430163</v>
      </c>
      <c r="O232" s="39">
        <f t="shared" si="35"/>
        <v>2.2181433756008087</v>
      </c>
      <c r="P232" s="32">
        <f t="shared" si="33"/>
        <v>23.537478507189284</v>
      </c>
      <c r="Q232" s="29">
        <f t="shared" si="32"/>
        <v>0.14849999999999941</v>
      </c>
      <c r="R232" s="30">
        <f>E232-E112</f>
        <v>49</v>
      </c>
      <c r="S232" s="31">
        <f>I232-I112</f>
        <v>0.20199999999999996</v>
      </c>
      <c r="T232" s="31">
        <f>(S232/I112)*100</f>
        <v>25.732484076433117</v>
      </c>
      <c r="U232" s="31">
        <f>(S232/R232)/I112*1000</f>
        <v>5.2515273625373693</v>
      </c>
      <c r="V232" s="44">
        <f>O232-O112</f>
        <v>0.45428031625863396</v>
      </c>
      <c r="W232" s="44">
        <f>(V232/O112)*100</f>
        <v>25.754851764289221</v>
      </c>
      <c r="X232" s="44">
        <f>1000*(V232/R232)/O112</f>
        <v>5.2560921967937189</v>
      </c>
      <c r="Y232" s="45">
        <f>1000*(V232/R232)/Q112</f>
        <v>-9.6322357012167252</v>
      </c>
      <c r="Z232" s="57">
        <f>X232-U232</f>
        <v>4.5648342563495703E-3</v>
      </c>
    </row>
    <row r="233" spans="1:26" s="1" customFormat="1" x14ac:dyDescent="0.15">
      <c r="A233" s="56">
        <v>247</v>
      </c>
      <c r="B233" s="15" t="s">
        <v>19</v>
      </c>
      <c r="C233" s="15" t="s">
        <v>29</v>
      </c>
      <c r="D233" s="15" t="s">
        <v>32</v>
      </c>
      <c r="E233" s="16">
        <v>43026</v>
      </c>
      <c r="F233" s="17">
        <v>23.7</v>
      </c>
      <c r="G233" s="17">
        <v>31.7</v>
      </c>
      <c r="H233" s="17">
        <v>17.527999999999999</v>
      </c>
      <c r="I233" s="18">
        <v>4.1740000000000004</v>
      </c>
      <c r="J233" s="18"/>
      <c r="K233" s="37">
        <f t="shared" si="36"/>
        <v>997.40018425598942</v>
      </c>
      <c r="L233" s="37">
        <f t="shared" si="37"/>
        <v>0.76121220240660681</v>
      </c>
      <c r="M233" s="37">
        <f t="shared" si="38"/>
        <v>-4.2295732740000001E-3</v>
      </c>
      <c r="N233" s="37">
        <f t="shared" si="34"/>
        <v>1021.2612205430163</v>
      </c>
      <c r="O233" s="39">
        <f t="shared" si="35"/>
        <v>9.3804766461578275</v>
      </c>
      <c r="P233" s="32">
        <f t="shared" si="33"/>
        <v>23.537478507189284</v>
      </c>
      <c r="Q233" s="29">
        <f t="shared" si="32"/>
        <v>17.677</v>
      </c>
      <c r="R233" s="30">
        <f>E233-E113</f>
        <v>49</v>
      </c>
      <c r="S233" s="31">
        <f>I233-I113</f>
        <v>0.84800000000000031</v>
      </c>
      <c r="T233" s="31">
        <f>(S233/I113)*100</f>
        <v>25.496091401082388</v>
      </c>
      <c r="U233" s="31">
        <f>(S233/R233)/I113*1000</f>
        <v>5.203283959404569</v>
      </c>
      <c r="V233" s="44">
        <f>O233-O113</f>
        <v>1.9056000851171877</v>
      </c>
      <c r="W233" s="44">
        <f>(V233/O113)*100</f>
        <v>25.49339871442497</v>
      </c>
      <c r="X233" s="44">
        <f>1000*(V233/R233)/O113</f>
        <v>5.2027344315152995</v>
      </c>
      <c r="Y233" s="45">
        <f>1000*(V233/R233)/Q113</f>
        <v>2.9885343622110825</v>
      </c>
      <c r="Z233" s="57">
        <f>X233-U233</f>
        <v>-5.4952788926954099E-4</v>
      </c>
    </row>
    <row r="234" spans="1:26" s="1" customFormat="1" x14ac:dyDescent="0.15">
      <c r="A234" s="56">
        <v>168</v>
      </c>
      <c r="B234" s="15" t="s">
        <v>20</v>
      </c>
      <c r="C234" s="15" t="s">
        <v>29</v>
      </c>
      <c r="D234" s="15" t="s">
        <v>32</v>
      </c>
      <c r="E234" s="16">
        <v>43026</v>
      </c>
      <c r="F234" s="17">
        <v>23.7</v>
      </c>
      <c r="G234" s="17">
        <v>31.7</v>
      </c>
      <c r="H234" s="17">
        <v>17.527999999999999</v>
      </c>
      <c r="I234" s="18">
        <v>2.5209999999999999</v>
      </c>
      <c r="J234" s="18"/>
      <c r="K234" s="37">
        <f t="shared" si="36"/>
        <v>997.40018425598942</v>
      </c>
      <c r="L234" s="37">
        <f t="shared" si="37"/>
        <v>0.76121220240660681</v>
      </c>
      <c r="M234" s="37">
        <f t="shared" si="38"/>
        <v>-4.2295732740000001E-3</v>
      </c>
      <c r="N234" s="37">
        <f t="shared" si="34"/>
        <v>1021.2612205430163</v>
      </c>
      <c r="O234" s="39">
        <f t="shared" si="35"/>
        <v>5.6655921478111839</v>
      </c>
      <c r="P234" s="32">
        <f t="shared" si="33"/>
        <v>23.537478507189284</v>
      </c>
      <c r="Q234" s="29">
        <f t="shared" si="32"/>
        <v>8.5854999999999997</v>
      </c>
      <c r="R234" s="30">
        <f>E234-E114</f>
        <v>49</v>
      </c>
      <c r="S234" s="31">
        <f>I234-I114</f>
        <v>0.41199999999999992</v>
      </c>
      <c r="T234" s="31">
        <f>(S234/I114)*100</f>
        <v>19.535324798482691</v>
      </c>
      <c r="U234" s="31">
        <f>(S234/R234)/I114*1000</f>
        <v>3.9868009792821817</v>
      </c>
      <c r="V234" s="44">
        <f>O234-O114</f>
        <v>0.9268537246395141</v>
      </c>
      <c r="W234" s="44">
        <f>(V234/O114)*100</f>
        <v>19.559081803446844</v>
      </c>
      <c r="X234" s="44">
        <f>1000*(V234/R234)/O114</f>
        <v>3.9916493476422135</v>
      </c>
      <c r="Y234" s="45">
        <f>1000*(V234/R234)/Q114</f>
        <v>2.9931770132922368</v>
      </c>
      <c r="Z234" s="57">
        <f>X234-U234</f>
        <v>4.848368360031774E-3</v>
      </c>
    </row>
    <row r="235" spans="1:26" s="1" customFormat="1" x14ac:dyDescent="0.15">
      <c r="A235" s="56">
        <v>175</v>
      </c>
      <c r="B235" s="15" t="s">
        <v>20</v>
      </c>
      <c r="C235" s="15" t="s">
        <v>29</v>
      </c>
      <c r="D235" s="15" t="s">
        <v>32</v>
      </c>
      <c r="E235" s="16">
        <v>43026</v>
      </c>
      <c r="F235" s="17">
        <v>23.7</v>
      </c>
      <c r="G235" s="17">
        <v>31.7</v>
      </c>
      <c r="H235" s="17">
        <v>17.527999999999999</v>
      </c>
      <c r="I235" s="18">
        <v>2.2519999999999998</v>
      </c>
      <c r="J235" s="18"/>
      <c r="K235" s="37">
        <f t="shared" si="36"/>
        <v>997.40018425598942</v>
      </c>
      <c r="L235" s="37">
        <f t="shared" si="37"/>
        <v>0.76121220240660681</v>
      </c>
      <c r="M235" s="37">
        <f t="shared" si="38"/>
        <v>-4.2295732740000001E-3</v>
      </c>
      <c r="N235" s="37">
        <f t="shared" si="34"/>
        <v>1021.2612205430163</v>
      </c>
      <c r="O235" s="39">
        <f t="shared" si="35"/>
        <v>5.0610525652006286</v>
      </c>
      <c r="P235" s="32">
        <f t="shared" si="33"/>
        <v>23.537478507189284</v>
      </c>
      <c r="Q235" s="29">
        <f t="shared" si="32"/>
        <v>7.105999999999999</v>
      </c>
      <c r="R235" s="30">
        <f>E235-E115</f>
        <v>49</v>
      </c>
      <c r="S235" s="31">
        <f>I235-I115</f>
        <v>0.46699999999999986</v>
      </c>
      <c r="T235" s="31">
        <f>(S235/I115)*100</f>
        <v>26.162464985994394</v>
      </c>
      <c r="U235" s="31">
        <f>(S235/R235)/I115*1000</f>
        <v>5.3392785685702844</v>
      </c>
      <c r="V235" s="44">
        <f>O235-O115</f>
        <v>1.0503137859870533</v>
      </c>
      <c r="W235" s="44">
        <f>(V235/O115)*100</f>
        <v>26.187539099542118</v>
      </c>
      <c r="X235" s="44">
        <f>1000*(V235/R235)/O115</f>
        <v>5.3443957346004325</v>
      </c>
      <c r="Y235" s="45">
        <f>1000*(V235/R235)/Q115</f>
        <v>4.723961481922994</v>
      </c>
      <c r="Z235" s="57">
        <f>X235-U235</f>
        <v>5.1171660301481126E-3</v>
      </c>
    </row>
    <row r="236" spans="1:26" s="1" customFormat="1" x14ac:dyDescent="0.15">
      <c r="A236" s="56">
        <v>266</v>
      </c>
      <c r="B236" s="15" t="s">
        <v>20</v>
      </c>
      <c r="C236" s="15" t="s">
        <v>29</v>
      </c>
      <c r="D236" s="15" t="s">
        <v>32</v>
      </c>
      <c r="E236" s="16">
        <v>43026</v>
      </c>
      <c r="F236" s="17">
        <v>23.7</v>
      </c>
      <c r="G236" s="17">
        <v>31.7</v>
      </c>
      <c r="H236" s="17">
        <v>17.527999999999999</v>
      </c>
      <c r="I236" s="18">
        <v>4.4130000000000003</v>
      </c>
      <c r="J236" s="18"/>
      <c r="K236" s="37">
        <f t="shared" si="36"/>
        <v>997.40018425598942</v>
      </c>
      <c r="L236" s="37">
        <f t="shared" si="37"/>
        <v>0.76121220240660681</v>
      </c>
      <c r="M236" s="37">
        <f t="shared" si="38"/>
        <v>-4.2295732740000001E-3</v>
      </c>
      <c r="N236" s="37">
        <f t="shared" si="34"/>
        <v>1021.2612205430163</v>
      </c>
      <c r="O236" s="39">
        <f t="shared" si="35"/>
        <v>9.9175954574735243</v>
      </c>
      <c r="P236" s="32">
        <f t="shared" si="33"/>
        <v>23.537478507189284</v>
      </c>
      <c r="Q236" s="29">
        <f t="shared" si="32"/>
        <v>18.991500000000002</v>
      </c>
      <c r="R236" s="30">
        <f>E236-E116</f>
        <v>49</v>
      </c>
      <c r="S236" s="31">
        <f>I236-I116</f>
        <v>0.64200000000000035</v>
      </c>
      <c r="T236" s="31">
        <f>(S236/I116)*100</f>
        <v>17.024661893396985</v>
      </c>
      <c r="U236" s="31">
        <f>(S236/R236)/I116*1000</f>
        <v>3.4744207945708139</v>
      </c>
      <c r="V236" s="44">
        <f>O236-O116</f>
        <v>1.4428045057099492</v>
      </c>
      <c r="W236" s="44">
        <f>(V236/O116)*100</f>
        <v>17.024661893396985</v>
      </c>
      <c r="X236" s="44">
        <f>1000*(V236/R236)/O116</f>
        <v>3.4744207945708139</v>
      </c>
      <c r="Y236" s="45">
        <f>1000*(V236/R236)/Q116</f>
        <v>1.9045302488566311</v>
      </c>
      <c r="Z236" s="57">
        <f>X236-U236</f>
        <v>0</v>
      </c>
    </row>
    <row r="237" spans="1:26" s="1" customFormat="1" x14ac:dyDescent="0.15">
      <c r="A237" s="56">
        <v>272</v>
      </c>
      <c r="B237" s="15" t="s">
        <v>20</v>
      </c>
      <c r="C237" s="15" t="s">
        <v>29</v>
      </c>
      <c r="D237" s="15" t="s">
        <v>32</v>
      </c>
      <c r="E237" s="16">
        <v>43026</v>
      </c>
      <c r="F237" s="17">
        <v>23.7</v>
      </c>
      <c r="G237" s="17">
        <v>31.7</v>
      </c>
      <c r="H237" s="17">
        <v>17.527999999999999</v>
      </c>
      <c r="I237" s="18">
        <v>2.1019999999999999</v>
      </c>
      <c r="J237" s="18"/>
      <c r="K237" s="37">
        <f t="shared" si="36"/>
        <v>997.40018425598942</v>
      </c>
      <c r="L237" s="37">
        <f t="shared" si="37"/>
        <v>0.76121220240660681</v>
      </c>
      <c r="M237" s="37">
        <f t="shared" si="38"/>
        <v>-4.2295732740000001E-3</v>
      </c>
      <c r="N237" s="37">
        <f t="shared" si="34"/>
        <v>1021.2612205430163</v>
      </c>
      <c r="O237" s="39">
        <f t="shared" si="35"/>
        <v>4.7239487087263416</v>
      </c>
      <c r="P237" s="32">
        <f t="shared" si="33"/>
        <v>23.537478507189284</v>
      </c>
      <c r="Q237" s="29">
        <f t="shared" si="32"/>
        <v>6.2809999999999997</v>
      </c>
      <c r="R237" s="30">
        <f>E237-E117</f>
        <v>49</v>
      </c>
      <c r="S237" s="31">
        <f>I237-I117</f>
        <v>0.21199999999999997</v>
      </c>
      <c r="T237" s="31">
        <f>(S237/I117)*100</f>
        <v>11.216931216931215</v>
      </c>
      <c r="U237" s="31">
        <f>(S237/R237)/I117*1000</f>
        <v>2.2891696361084115</v>
      </c>
      <c r="V237" s="44">
        <f>O237-O117</f>
        <v>0.47644011715032519</v>
      </c>
      <c r="W237" s="44">
        <f>(V237/O117)*100</f>
        <v>11.216931216931206</v>
      </c>
      <c r="X237" s="44">
        <f>1000*(V237/R237)/O117</f>
        <v>2.2891696361084093</v>
      </c>
      <c r="Y237" s="45">
        <f>1000*(V237/R237)/Q117</f>
        <v>1.9009321010645968</v>
      </c>
      <c r="Z237" s="57">
        <f>X237-U237</f>
        <v>0</v>
      </c>
    </row>
    <row r="238" spans="1:26" s="1" customFormat="1" x14ac:dyDescent="0.15">
      <c r="A238" s="56">
        <v>104</v>
      </c>
      <c r="B238" s="15" t="s">
        <v>22</v>
      </c>
      <c r="C238" s="15" t="s">
        <v>29</v>
      </c>
      <c r="D238" s="15" t="s">
        <v>32</v>
      </c>
      <c r="E238" s="16">
        <v>43026</v>
      </c>
      <c r="F238" s="17">
        <v>23.7</v>
      </c>
      <c r="G238" s="17">
        <v>31.7</v>
      </c>
      <c r="H238" s="17">
        <v>17.527999999999999</v>
      </c>
      <c r="I238" s="18">
        <v>3.1429999999999998</v>
      </c>
      <c r="J238" s="18"/>
      <c r="K238" s="37">
        <f t="shared" si="36"/>
        <v>997.40018425598942</v>
      </c>
      <c r="L238" s="37">
        <f t="shared" si="37"/>
        <v>0.76121220240660681</v>
      </c>
      <c r="M238" s="37">
        <f t="shared" si="38"/>
        <v>-4.2295732740000001E-3</v>
      </c>
      <c r="N238" s="37">
        <f t="shared" si="34"/>
        <v>1021.2612205430163</v>
      </c>
      <c r="O238" s="39">
        <f t="shared" si="35"/>
        <v>7.0634494726578936</v>
      </c>
      <c r="P238" s="32">
        <f t="shared" si="33"/>
        <v>23.537478507189284</v>
      </c>
      <c r="Q238" s="29">
        <f t="shared" si="32"/>
        <v>12.006499999999999</v>
      </c>
      <c r="R238" s="30">
        <f>E238-E118</f>
        <v>49</v>
      </c>
      <c r="S238" s="31">
        <f>I238-I118</f>
        <v>0.57899999999999974</v>
      </c>
      <c r="T238" s="31">
        <f>(S238/I118)*100</f>
        <v>22.581903276131037</v>
      </c>
      <c r="U238" s="31">
        <f>(S238/R238)/I118*1000</f>
        <v>4.6085516890063332</v>
      </c>
      <c r="V238" s="44">
        <f>O238-O118</f>
        <v>1.3024524310456949</v>
      </c>
      <c r="W238" s="44">
        <f>(V238/O118)*100</f>
        <v>22.608107965304686</v>
      </c>
      <c r="X238" s="44">
        <f>1000*(V238/R238)/O118</f>
        <v>4.6138995847560587</v>
      </c>
      <c r="Y238" s="45">
        <f>1000*(V238/R238)/Q118</f>
        <v>3.0129972634408762</v>
      </c>
      <c r="Z238" s="57">
        <f>X238-U238</f>
        <v>5.3478957497254953E-3</v>
      </c>
    </row>
    <row r="239" spans="1:26" s="1" customFormat="1" x14ac:dyDescent="0.15">
      <c r="A239" s="56">
        <v>110</v>
      </c>
      <c r="B239" s="15" t="s">
        <v>22</v>
      </c>
      <c r="C239" s="15" t="s">
        <v>29</v>
      </c>
      <c r="D239" s="15" t="s">
        <v>32</v>
      </c>
      <c r="E239" s="16">
        <v>43026</v>
      </c>
      <c r="F239" s="17">
        <v>23.7</v>
      </c>
      <c r="G239" s="17">
        <v>31.7</v>
      </c>
      <c r="H239" s="17">
        <v>17.527999999999999</v>
      </c>
      <c r="I239" s="18">
        <v>4.2450000000000001</v>
      </c>
      <c r="J239" s="18"/>
      <c r="K239" s="37">
        <f t="shared" si="36"/>
        <v>997.40018425598942</v>
      </c>
      <c r="L239" s="37">
        <f t="shared" si="37"/>
        <v>0.76121220240660681</v>
      </c>
      <c r="M239" s="37">
        <f t="shared" si="38"/>
        <v>-4.2295732740000001E-3</v>
      </c>
      <c r="N239" s="37">
        <f t="shared" si="34"/>
        <v>1021.2612205430163</v>
      </c>
      <c r="O239" s="39">
        <f t="shared" si="35"/>
        <v>9.5400391382223226</v>
      </c>
      <c r="P239" s="32">
        <f t="shared" si="33"/>
        <v>23.537478507189284</v>
      </c>
      <c r="Q239" s="29">
        <f t="shared" si="32"/>
        <v>18.067499999999999</v>
      </c>
      <c r="R239" s="30">
        <f>E239-E119</f>
        <v>49</v>
      </c>
      <c r="S239" s="31">
        <f>I239-I119</f>
        <v>0.67399999999999993</v>
      </c>
      <c r="T239" s="31">
        <f>(S239/I119)*100</f>
        <v>18.874264911789414</v>
      </c>
      <c r="U239" s="31">
        <f>(S239/R239)/I119*1000</f>
        <v>3.8518907983243698</v>
      </c>
      <c r="V239" s="44">
        <f>O239-O119</f>
        <v>1.5164352241828674</v>
      </c>
      <c r="W239" s="44">
        <f>(V239/O119)*100</f>
        <v>18.899677008351016</v>
      </c>
      <c r="X239" s="44">
        <f>1000*(V239/R239)/O119</f>
        <v>3.8570769404798</v>
      </c>
      <c r="Y239" s="45">
        <f>1000*(V239/R239)/Q119</f>
        <v>2.1550543251547687</v>
      </c>
      <c r="Z239" s="57">
        <f>X239-U239</f>
        <v>5.1861421554302289E-3</v>
      </c>
    </row>
    <row r="240" spans="1:26" s="1" customFormat="1" x14ac:dyDescent="0.15">
      <c r="A240" s="56">
        <v>233</v>
      </c>
      <c r="B240" s="15" t="s">
        <v>23</v>
      </c>
      <c r="C240" s="15" t="s">
        <v>29</v>
      </c>
      <c r="D240" s="15" t="s">
        <v>32</v>
      </c>
      <c r="E240" s="16">
        <v>43026</v>
      </c>
      <c r="F240" s="17">
        <v>23.7</v>
      </c>
      <c r="G240" s="17">
        <v>31.7</v>
      </c>
      <c r="H240" s="17">
        <v>17.527999999999999</v>
      </c>
      <c r="I240" s="18">
        <v>4.1580000000000004</v>
      </c>
      <c r="J240" s="18"/>
      <c r="K240" s="37">
        <f t="shared" si="36"/>
        <v>997.40018425598942</v>
      </c>
      <c r="L240" s="37">
        <f t="shared" si="37"/>
        <v>0.76121220240660681</v>
      </c>
      <c r="M240" s="37">
        <f t="shared" si="38"/>
        <v>-4.2295732740000001E-3</v>
      </c>
      <c r="N240" s="37">
        <f t="shared" si="34"/>
        <v>1021.2612205430163</v>
      </c>
      <c r="O240" s="39">
        <f t="shared" si="35"/>
        <v>9.3445189014672376</v>
      </c>
      <c r="P240" s="32">
        <f t="shared" si="33"/>
        <v>23.537478507189284</v>
      </c>
      <c r="Q240" s="29">
        <f t="shared" si="32"/>
        <v>17.589000000000002</v>
      </c>
      <c r="R240" s="30">
        <f>E240-E120</f>
        <v>49</v>
      </c>
      <c r="S240" s="31">
        <f>I240-I120</f>
        <v>0.74200000000000044</v>
      </c>
      <c r="T240" s="31">
        <f>(S240/I120)*100</f>
        <v>21.721311475409848</v>
      </c>
      <c r="U240" s="31">
        <f>(S240/R240)/I120*1000</f>
        <v>4.4329207092673171</v>
      </c>
      <c r="V240" s="44">
        <f>O240-O120</f>
        <v>1.6675404100261417</v>
      </c>
      <c r="W240" s="44">
        <f>(V240/O120)*100</f>
        <v>21.721311475409863</v>
      </c>
      <c r="X240" s="44">
        <f>1000*(V240/R240)/O120</f>
        <v>4.4329207092673188</v>
      </c>
      <c r="Y240" s="45">
        <f>1000*(V240/R240)/Q120</f>
        <v>2.5193542300347218</v>
      </c>
      <c r="Z240" s="57">
        <f>X240-U240</f>
        <v>0</v>
      </c>
    </row>
    <row r="241" spans="1:26" s="1" customFormat="1" ht="14" thickBot="1" x14ac:dyDescent="0.2">
      <c r="A241" s="58">
        <v>235</v>
      </c>
      <c r="B241" s="59" t="s">
        <v>23</v>
      </c>
      <c r="C241" s="59" t="s">
        <v>29</v>
      </c>
      <c r="D241" s="59" t="s">
        <v>32</v>
      </c>
      <c r="E241" s="60">
        <v>43026</v>
      </c>
      <c r="F241" s="61">
        <v>23.7</v>
      </c>
      <c r="G241" s="61">
        <v>31.7</v>
      </c>
      <c r="H241" s="61">
        <v>17.527999999999999</v>
      </c>
      <c r="I241" s="62">
        <v>2.528</v>
      </c>
      <c r="J241" s="62"/>
      <c r="K241" s="63">
        <f t="shared" si="36"/>
        <v>997.40018425598942</v>
      </c>
      <c r="L241" s="63">
        <f t="shared" si="37"/>
        <v>0.76121220240660681</v>
      </c>
      <c r="M241" s="63">
        <f t="shared" si="38"/>
        <v>-4.2295732740000001E-3</v>
      </c>
      <c r="N241" s="63">
        <f t="shared" si="34"/>
        <v>1021.2612205430163</v>
      </c>
      <c r="O241" s="64">
        <f t="shared" si="35"/>
        <v>5.6813236611133178</v>
      </c>
      <c r="P241" s="32">
        <f t="shared" si="33"/>
        <v>23.537478507189284</v>
      </c>
      <c r="Q241" s="65">
        <f t="shared" si="32"/>
        <v>8.6239999999999988</v>
      </c>
      <c r="R241" s="66">
        <f>E241-E121</f>
        <v>49</v>
      </c>
      <c r="S241" s="67">
        <f>I241-I121</f>
        <v>0.41500000000000004</v>
      </c>
      <c r="T241" s="67">
        <f>(S241/I121)*100</f>
        <v>19.640321817321347</v>
      </c>
      <c r="U241" s="67">
        <f>(S241/R241)/I121*1000</f>
        <v>4.0082289423104784</v>
      </c>
      <c r="V241" s="68">
        <f>O241-O121</f>
        <v>0.93265400291219436</v>
      </c>
      <c r="W241" s="68">
        <f>(V241/O121)*100</f>
        <v>19.64032181732135</v>
      </c>
      <c r="X241" s="68">
        <f>1000*(V241/R241)/O121</f>
        <v>4.0082289423104793</v>
      </c>
      <c r="Y241" s="69">
        <f>1000*(V241/R241)/Q121</f>
        <v>3.001459459350841</v>
      </c>
      <c r="Z241" s="70">
        <f>X241-U241</f>
        <v>0</v>
      </c>
    </row>
    <row r="242" spans="1:26" s="1" customFormat="1" x14ac:dyDescent="0.15">
      <c r="A242" s="14">
        <v>176</v>
      </c>
      <c r="B242" s="15" t="s">
        <v>17</v>
      </c>
      <c r="C242" s="15" t="s">
        <v>11</v>
      </c>
      <c r="D242" s="15" t="s">
        <v>12</v>
      </c>
      <c r="E242" s="71">
        <v>43026</v>
      </c>
      <c r="F242" s="17">
        <v>24.9</v>
      </c>
      <c r="G242" s="17">
        <v>31.4</v>
      </c>
      <c r="H242" s="17">
        <v>17.519100000000002</v>
      </c>
      <c r="I242" s="18">
        <v>1.6779999999999999</v>
      </c>
      <c r="J242" s="17">
        <f>I242-I122</f>
        <v>-3.0000000000001137E-3</v>
      </c>
      <c r="K242" s="37">
        <f t="shared" ref="K242:K305" si="39">1000*(1-(F242+288.9414)/(508929.2*(F242+68.12963))*(F242-3.9863)^2)</f>
        <v>997.10069892065189</v>
      </c>
      <c r="L242" s="37">
        <f t="shared" ref="L242:L305" si="40" xml:space="preserve"> 0.824493 - 0.0040899*F242 + 0.000076438*F242^2 -0.00000082467*F242^3 + 0.0000000053675*F242^4</f>
        <v>0.75937868713470669</v>
      </c>
      <c r="M242" s="37">
        <f t="shared" ref="M242:M305" si="41" xml:space="preserve"> -0.005724 + 0.00010227*F242 - 0.0000016546*F242^2</f>
        <v>-4.2033455460000002E-3</v>
      </c>
      <c r="N242" s="37">
        <f t="shared" ref="N242:N305" si="42" xml:space="preserve"> K242 + (L242*G242) + M242*G242^(3/2) + 0.00048314*G242^2</f>
        <v>1020.6819589053092</v>
      </c>
      <c r="O242" s="39">
        <f t="shared" ref="O242:O305" si="43">I242*(1/     (1-   (0.001*N242/1.84)))</f>
        <v>3.7684023116038854</v>
      </c>
      <c r="P242" s="32">
        <f t="shared" si="33"/>
        <v>23.52095312867365</v>
      </c>
      <c r="Q242" s="72">
        <f t="shared" ref="Q242:Q305" si="44">-5.28+5.5*I242</f>
        <v>3.948999999999999</v>
      </c>
      <c r="R242" s="2"/>
      <c r="S242" s="27"/>
      <c r="T242" s="27"/>
      <c r="U242" s="27"/>
      <c r="V242" s="25"/>
      <c r="W242" s="25"/>
      <c r="X242" s="25"/>
      <c r="Y242" s="43"/>
      <c r="Z242" s="47"/>
    </row>
    <row r="243" spans="1:26" s="1" customFormat="1" x14ac:dyDescent="0.15">
      <c r="A243" s="14">
        <v>182</v>
      </c>
      <c r="B243" s="15" t="s">
        <v>17</v>
      </c>
      <c r="C243" s="15" t="s">
        <v>11</v>
      </c>
      <c r="D243" s="15" t="s">
        <v>12</v>
      </c>
      <c r="E243" s="71">
        <v>43026</v>
      </c>
      <c r="F243" s="17">
        <v>24.9</v>
      </c>
      <c r="G243" s="17">
        <v>31.4</v>
      </c>
      <c r="H243" s="17">
        <v>17.519100000000002</v>
      </c>
      <c r="I243" s="18">
        <v>3.113</v>
      </c>
      <c r="J243" s="17">
        <f>I243-I123</f>
        <v>-2.0000000000002238E-3</v>
      </c>
      <c r="K243" s="37">
        <f t="shared" si="39"/>
        <v>997.10069892065189</v>
      </c>
      <c r="L243" s="37">
        <f t="shared" si="40"/>
        <v>0.75937868713470669</v>
      </c>
      <c r="M243" s="37">
        <f t="shared" si="41"/>
        <v>-4.2033455460000002E-3</v>
      </c>
      <c r="N243" s="37">
        <f t="shared" si="42"/>
        <v>1020.6819589053092</v>
      </c>
      <c r="O243" s="39">
        <f t="shared" si="43"/>
        <v>6.9910824767716893</v>
      </c>
      <c r="P243" s="32">
        <f t="shared" si="33"/>
        <v>23.52095312867365</v>
      </c>
      <c r="Q243" s="72">
        <f t="shared" si="44"/>
        <v>11.8415</v>
      </c>
      <c r="R243" s="2"/>
      <c r="S243" s="27"/>
      <c r="T243" s="27"/>
      <c r="U243" s="27"/>
      <c r="V243" s="25"/>
      <c r="W243" s="25"/>
      <c r="X243" s="25"/>
      <c r="Y243" s="43"/>
      <c r="Z243" s="47"/>
    </row>
    <row r="244" spans="1:26" s="1" customFormat="1" x14ac:dyDescent="0.15">
      <c r="A244" s="14">
        <v>189</v>
      </c>
      <c r="B244" s="15" t="s">
        <v>17</v>
      </c>
      <c r="C244" s="15" t="s">
        <v>11</v>
      </c>
      <c r="D244" s="15" t="s">
        <v>12</v>
      </c>
      <c r="E244" s="71">
        <v>43026</v>
      </c>
      <c r="F244" s="17">
        <v>24.9</v>
      </c>
      <c r="G244" s="17">
        <v>31.4</v>
      </c>
      <c r="H244" s="17">
        <v>17.519100000000002</v>
      </c>
      <c r="I244" s="18">
        <v>2.996</v>
      </c>
      <c r="J244" s="17">
        <f>I244-I124</f>
        <v>0</v>
      </c>
      <c r="K244" s="37">
        <f t="shared" si="39"/>
        <v>997.10069892065189</v>
      </c>
      <c r="L244" s="37">
        <f t="shared" si="40"/>
        <v>0.75937868713470669</v>
      </c>
      <c r="M244" s="37">
        <f t="shared" si="41"/>
        <v>-4.2033455460000002E-3</v>
      </c>
      <c r="N244" s="37">
        <f t="shared" si="42"/>
        <v>1020.6819589053092</v>
      </c>
      <c r="O244" s="39">
        <f t="shared" si="43"/>
        <v>6.7283273692283911</v>
      </c>
      <c r="P244" s="32">
        <f t="shared" si="33"/>
        <v>23.52095312867365</v>
      </c>
      <c r="Q244" s="72">
        <f t="shared" si="44"/>
        <v>11.198</v>
      </c>
      <c r="R244" s="2"/>
      <c r="S244" s="27"/>
      <c r="T244" s="27"/>
      <c r="U244" s="27"/>
      <c r="V244" s="25"/>
      <c r="W244" s="25"/>
      <c r="X244" s="25"/>
      <c r="Y244" s="43"/>
      <c r="Z244" s="47"/>
    </row>
    <row r="245" spans="1:26" s="1" customFormat="1" x14ac:dyDescent="0.15">
      <c r="A245" s="14">
        <v>281</v>
      </c>
      <c r="B245" s="15" t="s">
        <v>17</v>
      </c>
      <c r="C245" s="15" t="s">
        <v>11</v>
      </c>
      <c r="D245" s="15" t="s">
        <v>12</v>
      </c>
      <c r="E245" s="71">
        <v>43026</v>
      </c>
      <c r="F245" s="17">
        <v>24.9</v>
      </c>
      <c r="G245" s="17">
        <v>31.4</v>
      </c>
      <c r="H245" s="17">
        <v>17.519100000000002</v>
      </c>
      <c r="I245" s="18">
        <v>2.9940000000000002</v>
      </c>
      <c r="J245" s="17">
        <f>I245-I125</f>
        <v>0</v>
      </c>
      <c r="K245" s="37">
        <f t="shared" si="39"/>
        <v>997.10069892065189</v>
      </c>
      <c r="L245" s="37">
        <f t="shared" si="40"/>
        <v>0.75937868713470669</v>
      </c>
      <c r="M245" s="37">
        <f t="shared" si="41"/>
        <v>-4.2033455460000002E-3</v>
      </c>
      <c r="N245" s="37">
        <f t="shared" si="42"/>
        <v>1020.6819589053092</v>
      </c>
      <c r="O245" s="39">
        <f t="shared" si="43"/>
        <v>6.7238358289285065</v>
      </c>
      <c r="P245" s="32">
        <f t="shared" si="33"/>
        <v>23.52095312867365</v>
      </c>
      <c r="Q245" s="72">
        <f t="shared" si="44"/>
        <v>11.187000000000001</v>
      </c>
      <c r="R245" s="2"/>
      <c r="S245" s="27"/>
      <c r="T245" s="27"/>
      <c r="U245" s="27"/>
      <c r="V245" s="25"/>
      <c r="W245" s="25"/>
      <c r="X245" s="25"/>
      <c r="Y245" s="43"/>
      <c r="Z245" s="47"/>
    </row>
    <row r="246" spans="1:26" s="1" customFormat="1" x14ac:dyDescent="0.15">
      <c r="A246" s="14">
        <v>287</v>
      </c>
      <c r="B246" s="15" t="s">
        <v>17</v>
      </c>
      <c r="C246" s="15" t="s">
        <v>11</v>
      </c>
      <c r="D246" s="15" t="s">
        <v>12</v>
      </c>
      <c r="E246" s="71">
        <v>43026</v>
      </c>
      <c r="F246" s="17">
        <v>24.9</v>
      </c>
      <c r="G246" s="17">
        <v>31.4</v>
      </c>
      <c r="H246" s="17">
        <v>17.519100000000002</v>
      </c>
      <c r="I246" s="18">
        <v>2.0630000000000002</v>
      </c>
      <c r="J246" s="17">
        <f>I246-I126</f>
        <v>-2.9999999999996696E-3</v>
      </c>
      <c r="K246" s="37">
        <f t="shared" si="39"/>
        <v>997.10069892065189</v>
      </c>
      <c r="L246" s="37">
        <f t="shared" si="40"/>
        <v>0.75937868713470669</v>
      </c>
      <c r="M246" s="37">
        <f t="shared" si="41"/>
        <v>-4.2033455460000002E-3</v>
      </c>
      <c r="N246" s="37">
        <f t="shared" si="42"/>
        <v>1020.6819589053092</v>
      </c>
      <c r="O246" s="39">
        <f t="shared" si="43"/>
        <v>4.6330238193318332</v>
      </c>
      <c r="P246" s="32">
        <f t="shared" si="33"/>
        <v>23.52095312867365</v>
      </c>
      <c r="Q246" s="72">
        <f t="shared" si="44"/>
        <v>6.0665000000000004</v>
      </c>
      <c r="R246" s="2"/>
      <c r="S246" s="27"/>
      <c r="T246" s="27"/>
      <c r="U246" s="27"/>
      <c r="V246" s="25"/>
      <c r="W246" s="25"/>
      <c r="X246" s="25"/>
      <c r="Y246" s="43"/>
      <c r="Z246" s="47"/>
    </row>
    <row r="247" spans="1:26" s="1" customFormat="1" x14ac:dyDescent="0.15">
      <c r="A247" s="14">
        <v>116</v>
      </c>
      <c r="B247" s="15" t="s">
        <v>18</v>
      </c>
      <c r="C247" s="15" t="s">
        <v>11</v>
      </c>
      <c r="D247" s="15" t="s">
        <v>12</v>
      </c>
      <c r="E247" s="71">
        <v>43026</v>
      </c>
      <c r="F247" s="17">
        <v>24.9</v>
      </c>
      <c r="G247" s="17">
        <v>31.4</v>
      </c>
      <c r="H247" s="17">
        <v>17.519100000000002</v>
      </c>
      <c r="I247" s="18">
        <v>3.9</v>
      </c>
      <c r="J247" s="17">
        <f>I247-I127</f>
        <v>-2.0000000000002238E-3</v>
      </c>
      <c r="K247" s="37">
        <f t="shared" si="39"/>
        <v>997.10069892065189</v>
      </c>
      <c r="L247" s="37">
        <f t="shared" si="40"/>
        <v>0.75937868713470669</v>
      </c>
      <c r="M247" s="37">
        <f t="shared" si="41"/>
        <v>-4.2033455460000002E-3</v>
      </c>
      <c r="N247" s="37">
        <f t="shared" si="42"/>
        <v>1020.6819589053092</v>
      </c>
      <c r="O247" s="39">
        <f t="shared" si="43"/>
        <v>8.7585035847766104</v>
      </c>
      <c r="P247" s="32">
        <f t="shared" si="33"/>
        <v>23.52095312867365</v>
      </c>
      <c r="Q247" s="72">
        <f t="shared" si="44"/>
        <v>16.169999999999998</v>
      </c>
      <c r="R247" s="2"/>
      <c r="S247" s="27"/>
      <c r="T247" s="27"/>
      <c r="U247" s="27"/>
      <c r="V247" s="25"/>
      <c r="W247" s="25"/>
      <c r="X247" s="25"/>
      <c r="Y247" s="43"/>
      <c r="Z247" s="47"/>
    </row>
    <row r="248" spans="1:26" s="1" customFormat="1" x14ac:dyDescent="0.15">
      <c r="A248" s="14">
        <v>122</v>
      </c>
      <c r="B248" s="15" t="s">
        <v>18</v>
      </c>
      <c r="C248" s="15" t="s">
        <v>11</v>
      </c>
      <c r="D248" s="15" t="s">
        <v>12</v>
      </c>
      <c r="E248" s="71">
        <v>43026</v>
      </c>
      <c r="F248" s="17">
        <v>24.9</v>
      </c>
      <c r="G248" s="17">
        <v>31.4</v>
      </c>
      <c r="H248" s="17">
        <v>17.519100000000002</v>
      </c>
      <c r="I248" s="18">
        <v>5.1269999999999998</v>
      </c>
      <c r="J248" s="17">
        <f>I248-I128</f>
        <v>-3.0000000000001137E-3</v>
      </c>
      <c r="K248" s="37">
        <f t="shared" si="39"/>
        <v>997.10069892065189</v>
      </c>
      <c r="L248" s="37">
        <f t="shared" si="40"/>
        <v>0.75937868713470669</v>
      </c>
      <c r="M248" s="37">
        <f t="shared" si="41"/>
        <v>-4.2033455460000002E-3</v>
      </c>
      <c r="N248" s="37">
        <f t="shared" si="42"/>
        <v>1020.6819589053092</v>
      </c>
      <c r="O248" s="39">
        <f t="shared" si="43"/>
        <v>11.514063558756328</v>
      </c>
      <c r="P248" s="32">
        <f t="shared" si="33"/>
        <v>23.52095312867365</v>
      </c>
      <c r="Q248" s="72">
        <f t="shared" si="44"/>
        <v>22.918499999999998</v>
      </c>
      <c r="R248" s="2"/>
      <c r="S248" s="27"/>
      <c r="T248" s="27"/>
      <c r="U248" s="27"/>
      <c r="V248" s="25"/>
      <c r="W248" s="25"/>
      <c r="X248" s="25"/>
      <c r="Y248" s="43"/>
      <c r="Z248" s="47"/>
    </row>
    <row r="249" spans="1:26" s="1" customFormat="1" x14ac:dyDescent="0.15">
      <c r="A249" s="14">
        <v>129</v>
      </c>
      <c r="B249" s="15" t="s">
        <v>18</v>
      </c>
      <c r="C249" s="15" t="s">
        <v>11</v>
      </c>
      <c r="D249" s="15" t="s">
        <v>12</v>
      </c>
      <c r="E249" s="71">
        <v>43026</v>
      </c>
      <c r="F249" s="17">
        <v>24.9</v>
      </c>
      <c r="G249" s="17">
        <v>31.4</v>
      </c>
      <c r="H249" s="17">
        <v>17.519100000000002</v>
      </c>
      <c r="I249" s="18">
        <v>5.0110000000000001</v>
      </c>
      <c r="J249" s="17">
        <f>I249-I129</f>
        <v>-9.9999999999944578E-4</v>
      </c>
      <c r="K249" s="37">
        <f t="shared" si="39"/>
        <v>997.10069892065189</v>
      </c>
      <c r="L249" s="37">
        <f t="shared" si="40"/>
        <v>0.75937868713470669</v>
      </c>
      <c r="M249" s="37">
        <f t="shared" si="41"/>
        <v>-4.2033455460000002E-3</v>
      </c>
      <c r="N249" s="37">
        <f t="shared" si="42"/>
        <v>1020.6819589053092</v>
      </c>
      <c r="O249" s="39">
        <f t="shared" si="43"/>
        <v>11.253554221362974</v>
      </c>
      <c r="P249" s="32">
        <f t="shared" si="33"/>
        <v>23.52095312867365</v>
      </c>
      <c r="Q249" s="72">
        <f t="shared" si="44"/>
        <v>22.2805</v>
      </c>
      <c r="R249" s="2"/>
      <c r="S249" s="27"/>
      <c r="T249" s="27"/>
      <c r="U249" s="27"/>
      <c r="V249" s="25"/>
      <c r="W249" s="25"/>
      <c r="X249" s="25"/>
      <c r="Y249" s="43"/>
      <c r="Z249" s="47"/>
    </row>
    <row r="250" spans="1:26" s="1" customFormat="1" x14ac:dyDescent="0.15">
      <c r="A250" s="14">
        <v>220</v>
      </c>
      <c r="B250" s="15" t="s">
        <v>18</v>
      </c>
      <c r="C250" s="15" t="s">
        <v>11</v>
      </c>
      <c r="D250" s="15" t="s">
        <v>12</v>
      </c>
      <c r="E250" s="71">
        <v>43026</v>
      </c>
      <c r="F250" s="17">
        <v>24.9</v>
      </c>
      <c r="G250" s="17">
        <v>31.4</v>
      </c>
      <c r="H250" s="17">
        <v>17.519100000000002</v>
      </c>
      <c r="I250" s="18">
        <v>3.0920000000000001</v>
      </c>
      <c r="J250" s="17">
        <f>I250-I130</f>
        <v>-3.0000000000001137E-3</v>
      </c>
      <c r="K250" s="37">
        <f t="shared" si="39"/>
        <v>997.10069892065189</v>
      </c>
      <c r="L250" s="37">
        <f t="shared" si="40"/>
        <v>0.75937868713470669</v>
      </c>
      <c r="M250" s="37">
        <f t="shared" si="41"/>
        <v>-4.2033455460000002E-3</v>
      </c>
      <c r="N250" s="37">
        <f t="shared" si="42"/>
        <v>1020.6819589053092</v>
      </c>
      <c r="O250" s="39">
        <f t="shared" si="43"/>
        <v>6.9439213036228926</v>
      </c>
      <c r="P250" s="32">
        <f t="shared" si="33"/>
        <v>23.52095312867365</v>
      </c>
      <c r="Q250" s="72">
        <f t="shared" si="44"/>
        <v>11.725999999999999</v>
      </c>
      <c r="R250" s="2"/>
      <c r="S250" s="27"/>
      <c r="T250" s="27"/>
      <c r="U250" s="27"/>
      <c r="V250" s="25"/>
      <c r="W250" s="25"/>
      <c r="X250" s="25"/>
      <c r="Y250" s="43"/>
      <c r="Z250" s="47"/>
    </row>
    <row r="251" spans="1:26" s="1" customFormat="1" x14ac:dyDescent="0.15">
      <c r="A251" s="14">
        <v>226</v>
      </c>
      <c r="B251" s="15" t="s">
        <v>18</v>
      </c>
      <c r="C251" s="15" t="s">
        <v>11</v>
      </c>
      <c r="D251" s="15" t="s">
        <v>12</v>
      </c>
      <c r="E251" s="71">
        <v>43026</v>
      </c>
      <c r="F251" s="17">
        <v>24.9</v>
      </c>
      <c r="G251" s="17">
        <v>31.4</v>
      </c>
      <c r="H251" s="17">
        <v>17.519100000000002</v>
      </c>
      <c r="I251" s="18">
        <v>3.1379999999999999</v>
      </c>
      <c r="J251" s="17">
        <f>I251-I131</f>
        <v>-3.0000000000001137E-3</v>
      </c>
      <c r="K251" s="37">
        <f t="shared" si="39"/>
        <v>997.10069892065189</v>
      </c>
      <c r="L251" s="37">
        <f t="shared" si="40"/>
        <v>0.75937868713470669</v>
      </c>
      <c r="M251" s="37">
        <f t="shared" si="41"/>
        <v>-4.2033455460000002E-3</v>
      </c>
      <c r="N251" s="37">
        <f t="shared" si="42"/>
        <v>1020.6819589053092</v>
      </c>
      <c r="O251" s="39">
        <f t="shared" si="43"/>
        <v>7.0472267305202578</v>
      </c>
      <c r="P251" s="32">
        <f t="shared" si="33"/>
        <v>23.52095312867365</v>
      </c>
      <c r="Q251" s="72">
        <f t="shared" si="44"/>
        <v>11.978999999999999</v>
      </c>
      <c r="R251" s="2"/>
      <c r="S251" s="27"/>
      <c r="T251" s="27"/>
      <c r="U251" s="27"/>
      <c r="V251" s="25"/>
      <c r="W251" s="25"/>
      <c r="X251" s="25"/>
      <c r="Y251" s="43"/>
      <c r="Z251" s="47"/>
    </row>
    <row r="252" spans="1:26" s="1" customFormat="1" x14ac:dyDescent="0.15">
      <c r="A252" s="14">
        <v>149</v>
      </c>
      <c r="B252" s="15" t="s">
        <v>19</v>
      </c>
      <c r="C252" s="15" t="s">
        <v>11</v>
      </c>
      <c r="D252" s="15" t="s">
        <v>12</v>
      </c>
      <c r="E252" s="71">
        <v>43026</v>
      </c>
      <c r="F252" s="17">
        <v>24.9</v>
      </c>
      <c r="G252" s="17">
        <v>31.4</v>
      </c>
      <c r="H252" s="17">
        <v>17.519100000000002</v>
      </c>
      <c r="I252" s="18">
        <v>1.6759999999999999</v>
      </c>
      <c r="J252" s="17">
        <f>I252-I132</f>
        <v>-2.0000000000000018E-3</v>
      </c>
      <c r="K252" s="37">
        <f t="shared" si="39"/>
        <v>997.10069892065189</v>
      </c>
      <c r="L252" s="37">
        <f t="shared" si="40"/>
        <v>0.75937868713470669</v>
      </c>
      <c r="M252" s="37">
        <f t="shared" si="41"/>
        <v>-4.2033455460000002E-3</v>
      </c>
      <c r="N252" s="37">
        <f t="shared" si="42"/>
        <v>1020.6819589053092</v>
      </c>
      <c r="O252" s="39">
        <f t="shared" si="43"/>
        <v>3.7639107713039999</v>
      </c>
      <c r="P252" s="32">
        <f t="shared" si="33"/>
        <v>23.52095312867365</v>
      </c>
      <c r="Q252" s="72">
        <f t="shared" si="44"/>
        <v>3.9379999999999997</v>
      </c>
      <c r="R252" s="2"/>
      <c r="S252" s="27"/>
      <c r="T252" s="27"/>
      <c r="U252" s="27"/>
      <c r="V252" s="25"/>
      <c r="W252" s="25"/>
      <c r="X252" s="25"/>
      <c r="Y252" s="43"/>
      <c r="Z252" s="47"/>
    </row>
    <row r="253" spans="1:26" s="1" customFormat="1" x14ac:dyDescent="0.15">
      <c r="A253" s="14">
        <v>157</v>
      </c>
      <c r="B253" s="15" t="s">
        <v>19</v>
      </c>
      <c r="C253" s="15" t="s">
        <v>11</v>
      </c>
      <c r="D253" s="15" t="s">
        <v>12</v>
      </c>
      <c r="E253" s="71">
        <v>43026</v>
      </c>
      <c r="F253" s="17">
        <v>24.9</v>
      </c>
      <c r="G253" s="17">
        <v>31.4</v>
      </c>
      <c r="H253" s="17">
        <v>17.519100000000002</v>
      </c>
      <c r="I253" s="18">
        <v>1.661</v>
      </c>
      <c r="J253" s="17">
        <f>I253-I133</f>
        <v>-2.0000000000000018E-3</v>
      </c>
      <c r="K253" s="37">
        <f t="shared" si="39"/>
        <v>997.10069892065189</v>
      </c>
      <c r="L253" s="37">
        <f t="shared" si="40"/>
        <v>0.75937868713470669</v>
      </c>
      <c r="M253" s="37">
        <f t="shared" si="41"/>
        <v>-4.2033455460000002E-3</v>
      </c>
      <c r="N253" s="37">
        <f t="shared" si="42"/>
        <v>1020.6819589053092</v>
      </c>
      <c r="O253" s="39">
        <f t="shared" si="43"/>
        <v>3.7302242190548593</v>
      </c>
      <c r="P253" s="32">
        <f t="shared" si="33"/>
        <v>23.52095312867365</v>
      </c>
      <c r="Q253" s="72">
        <f t="shared" si="44"/>
        <v>3.8555000000000001</v>
      </c>
      <c r="R253" s="2"/>
      <c r="S253" s="27"/>
      <c r="T253" s="27"/>
      <c r="U253" s="27"/>
      <c r="V253" s="25"/>
      <c r="W253" s="25"/>
      <c r="X253" s="25"/>
      <c r="Y253" s="43"/>
      <c r="Z253" s="47"/>
    </row>
    <row r="254" spans="1:26" s="1" customFormat="1" x14ac:dyDescent="0.15">
      <c r="A254" s="14">
        <v>248</v>
      </c>
      <c r="B254" s="15" t="s">
        <v>19</v>
      </c>
      <c r="C254" s="15" t="s">
        <v>11</v>
      </c>
      <c r="D254" s="15" t="s">
        <v>12</v>
      </c>
      <c r="E254" s="71">
        <v>43026</v>
      </c>
      <c r="F254" s="17">
        <v>24.9</v>
      </c>
      <c r="G254" s="17">
        <v>31.4</v>
      </c>
      <c r="H254" s="17">
        <v>17.519100000000002</v>
      </c>
      <c r="I254" s="18">
        <v>2.8519999999999999</v>
      </c>
      <c r="J254" s="17">
        <f>I254-I134</f>
        <v>-2.0000000000002238E-3</v>
      </c>
      <c r="K254" s="37">
        <f t="shared" si="39"/>
        <v>997.10069892065189</v>
      </c>
      <c r="L254" s="37">
        <f t="shared" si="40"/>
        <v>0.75937868713470669</v>
      </c>
      <c r="M254" s="37">
        <f t="shared" si="41"/>
        <v>-4.2033455460000002E-3</v>
      </c>
      <c r="N254" s="37">
        <f t="shared" si="42"/>
        <v>1020.6819589053092</v>
      </c>
      <c r="O254" s="39">
        <f t="shared" si="43"/>
        <v>6.4049364676366389</v>
      </c>
      <c r="P254" s="32">
        <f t="shared" si="33"/>
        <v>23.52095312867365</v>
      </c>
      <c r="Q254" s="72">
        <f t="shared" si="44"/>
        <v>10.405999999999999</v>
      </c>
      <c r="R254" s="2"/>
      <c r="S254" s="27"/>
      <c r="T254" s="27"/>
      <c r="U254" s="27"/>
      <c r="V254" s="25"/>
      <c r="W254" s="25"/>
      <c r="X254" s="25"/>
      <c r="Y254" s="43"/>
      <c r="Z254" s="47"/>
    </row>
    <row r="255" spans="1:26" s="1" customFormat="1" x14ac:dyDescent="0.15">
      <c r="A255" s="14">
        <v>162</v>
      </c>
      <c r="B255" s="15" t="s">
        <v>20</v>
      </c>
      <c r="C255" s="15" t="s">
        <v>11</v>
      </c>
      <c r="D255" s="15" t="s">
        <v>12</v>
      </c>
      <c r="E255" s="71">
        <v>43026</v>
      </c>
      <c r="F255" s="17">
        <v>24.9</v>
      </c>
      <c r="G255" s="17">
        <v>31.4</v>
      </c>
      <c r="H255" s="17">
        <v>17.519100000000002</v>
      </c>
      <c r="I255" s="18">
        <v>5.4649999999999999</v>
      </c>
      <c r="J255" s="17">
        <f>I255-I135</f>
        <v>-7.0000000000005613E-3</v>
      </c>
      <c r="K255" s="37">
        <f t="shared" si="39"/>
        <v>997.10069892065189</v>
      </c>
      <c r="L255" s="37">
        <f t="shared" si="40"/>
        <v>0.75937868713470669</v>
      </c>
      <c r="M255" s="37">
        <f t="shared" si="41"/>
        <v>-4.2033455460000002E-3</v>
      </c>
      <c r="N255" s="37">
        <f t="shared" si="42"/>
        <v>1020.6819589053092</v>
      </c>
      <c r="O255" s="39">
        <f t="shared" si="43"/>
        <v>12.273133869436968</v>
      </c>
      <c r="P255" s="32">
        <f t="shared" si="33"/>
        <v>23.52095312867365</v>
      </c>
      <c r="Q255" s="72">
        <f t="shared" si="44"/>
        <v>24.777499999999996</v>
      </c>
      <c r="R255" s="2"/>
      <c r="S255" s="27"/>
      <c r="T255" s="27"/>
      <c r="U255" s="27"/>
      <c r="V255" s="25"/>
      <c r="W255" s="25"/>
      <c r="X255" s="25"/>
      <c r="Y255" s="43"/>
      <c r="Z255" s="47"/>
    </row>
    <row r="256" spans="1:26" s="1" customFormat="1" x14ac:dyDescent="0.15">
      <c r="A256" s="14">
        <v>169</v>
      </c>
      <c r="B256" s="15" t="s">
        <v>20</v>
      </c>
      <c r="C256" s="15" t="s">
        <v>11</v>
      </c>
      <c r="D256" s="15" t="s">
        <v>12</v>
      </c>
      <c r="E256" s="71">
        <v>43026</v>
      </c>
      <c r="F256" s="17">
        <v>24.9</v>
      </c>
      <c r="G256" s="17">
        <v>31.4</v>
      </c>
      <c r="H256" s="17">
        <v>17.519100000000002</v>
      </c>
      <c r="I256" s="18">
        <v>3.5190000000000001</v>
      </c>
      <c r="J256" s="17">
        <f>I256-I136</f>
        <v>-4.0000000000000036E-3</v>
      </c>
      <c r="K256" s="37">
        <f t="shared" si="39"/>
        <v>997.10069892065189</v>
      </c>
      <c r="L256" s="37">
        <f t="shared" si="40"/>
        <v>0.75937868713470669</v>
      </c>
      <c r="M256" s="37">
        <f t="shared" si="41"/>
        <v>-4.2033455460000002E-3</v>
      </c>
      <c r="N256" s="37">
        <f t="shared" si="42"/>
        <v>1020.6819589053092</v>
      </c>
      <c r="O256" s="39">
        <f t="shared" si="43"/>
        <v>7.9028651576484341</v>
      </c>
      <c r="P256" s="32">
        <f t="shared" si="33"/>
        <v>23.52095312867365</v>
      </c>
      <c r="Q256" s="72">
        <f t="shared" si="44"/>
        <v>14.0745</v>
      </c>
      <c r="R256" s="2"/>
      <c r="S256" s="27"/>
      <c r="T256" s="27"/>
      <c r="U256" s="27"/>
      <c r="V256" s="25"/>
      <c r="W256" s="25"/>
      <c r="X256" s="25"/>
      <c r="Y256" s="43"/>
      <c r="Z256" s="47"/>
    </row>
    <row r="257" spans="1:26" s="1" customFormat="1" x14ac:dyDescent="0.15">
      <c r="A257" s="14">
        <v>261</v>
      </c>
      <c r="B257" s="15" t="s">
        <v>20</v>
      </c>
      <c r="C257" s="15" t="s">
        <v>11</v>
      </c>
      <c r="D257" s="15" t="s">
        <v>12</v>
      </c>
      <c r="E257" s="71">
        <v>43026</v>
      </c>
      <c r="F257" s="17">
        <v>24.9</v>
      </c>
      <c r="G257" s="17">
        <v>31.4</v>
      </c>
      <c r="H257" s="17">
        <v>17.519100000000002</v>
      </c>
      <c r="I257" s="18">
        <v>3.8180000000000001</v>
      </c>
      <c r="J257" s="17">
        <f>I257-I137</f>
        <v>-5.9999999999997833E-3</v>
      </c>
      <c r="K257" s="37">
        <f t="shared" si="39"/>
        <v>997.10069892065189</v>
      </c>
      <c r="L257" s="37">
        <f t="shared" si="40"/>
        <v>0.75937868713470669</v>
      </c>
      <c r="M257" s="37">
        <f t="shared" si="41"/>
        <v>-4.2033455460000002E-3</v>
      </c>
      <c r="N257" s="37">
        <f t="shared" si="42"/>
        <v>1020.6819589053092</v>
      </c>
      <c r="O257" s="39">
        <f t="shared" si="43"/>
        <v>8.5743504324813085</v>
      </c>
      <c r="P257" s="32">
        <f t="shared" si="33"/>
        <v>23.52095312867365</v>
      </c>
      <c r="Q257" s="72">
        <f t="shared" si="44"/>
        <v>15.718999999999998</v>
      </c>
      <c r="R257" s="2"/>
      <c r="S257" s="27"/>
      <c r="T257" s="27"/>
      <c r="U257" s="27"/>
      <c r="V257" s="25"/>
      <c r="W257" s="25"/>
      <c r="X257" s="25"/>
      <c r="Y257" s="43"/>
      <c r="Z257" s="47"/>
    </row>
    <row r="258" spans="1:26" s="1" customFormat="1" x14ac:dyDescent="0.15">
      <c r="A258" s="14">
        <v>267</v>
      </c>
      <c r="B258" s="15" t="s">
        <v>20</v>
      </c>
      <c r="C258" s="15" t="s">
        <v>11</v>
      </c>
      <c r="D258" s="15" t="s">
        <v>12</v>
      </c>
      <c r="E258" s="71">
        <v>43026</v>
      </c>
      <c r="F258" s="17">
        <v>24.9</v>
      </c>
      <c r="G258" s="17">
        <v>31.4</v>
      </c>
      <c r="H258" s="17">
        <v>17.519100000000002</v>
      </c>
      <c r="I258" s="18">
        <v>4.8780000000000001</v>
      </c>
      <c r="J258" s="17">
        <f>I258-I138</f>
        <v>-8.0000000000000071E-3</v>
      </c>
      <c r="K258" s="37">
        <f t="shared" si="39"/>
        <v>997.10069892065189</v>
      </c>
      <c r="L258" s="37">
        <f t="shared" si="40"/>
        <v>0.75937868713470669</v>
      </c>
      <c r="M258" s="37">
        <f t="shared" si="41"/>
        <v>-4.2033455460000002E-3</v>
      </c>
      <c r="N258" s="37">
        <f t="shared" si="42"/>
        <v>1020.6819589053092</v>
      </c>
      <c r="O258" s="39">
        <f t="shared" si="43"/>
        <v>10.954866791420592</v>
      </c>
      <c r="P258" s="32">
        <f t="shared" si="33"/>
        <v>23.52095312867365</v>
      </c>
      <c r="Q258" s="72">
        <f t="shared" si="44"/>
        <v>21.548999999999999</v>
      </c>
      <c r="R258" s="2"/>
      <c r="S258" s="27"/>
      <c r="T258" s="27"/>
      <c r="U258" s="27"/>
      <c r="V258" s="25"/>
      <c r="W258" s="25"/>
      <c r="X258" s="25"/>
      <c r="Y258" s="43"/>
      <c r="Z258" s="47"/>
    </row>
    <row r="259" spans="1:26" s="1" customFormat="1" x14ac:dyDescent="0.15">
      <c r="A259" s="14">
        <v>273</v>
      </c>
      <c r="B259" s="15" t="s">
        <v>20</v>
      </c>
      <c r="C259" s="15" t="s">
        <v>11</v>
      </c>
      <c r="D259" s="15" t="s">
        <v>12</v>
      </c>
      <c r="E259" s="71">
        <v>43026</v>
      </c>
      <c r="F259" s="17">
        <v>24.9</v>
      </c>
      <c r="G259" s="17">
        <v>31.4</v>
      </c>
      <c r="H259" s="17">
        <v>17.519100000000002</v>
      </c>
      <c r="I259" s="18">
        <v>4.601</v>
      </c>
      <c r="J259" s="17">
        <f>I259-I139</f>
        <v>-4.0000000000004476E-3</v>
      </c>
      <c r="K259" s="37">
        <f t="shared" si="39"/>
        <v>997.10069892065189</v>
      </c>
      <c r="L259" s="37">
        <f t="shared" si="40"/>
        <v>0.75937868713470669</v>
      </c>
      <c r="M259" s="37">
        <f t="shared" si="41"/>
        <v>-4.2033455460000002E-3</v>
      </c>
      <c r="N259" s="37">
        <f t="shared" si="42"/>
        <v>1020.6819589053092</v>
      </c>
      <c r="O259" s="39">
        <f t="shared" si="43"/>
        <v>10.332788459886459</v>
      </c>
      <c r="P259" s="32">
        <f t="shared" ref="P259:P322" si="45">H259*(1/     (1-   (0.001*N259/4)))</f>
        <v>23.52095312867365</v>
      </c>
      <c r="Q259" s="72">
        <f t="shared" si="44"/>
        <v>20.025499999999997</v>
      </c>
      <c r="R259" s="2"/>
      <c r="S259" s="27"/>
      <c r="T259" s="27"/>
      <c r="U259" s="27"/>
      <c r="V259" s="25"/>
      <c r="W259" s="25"/>
      <c r="X259" s="25"/>
      <c r="Y259" s="43"/>
      <c r="Z259" s="47"/>
    </row>
    <row r="260" spans="1:26" s="1" customFormat="1" x14ac:dyDescent="0.15">
      <c r="A260" s="14">
        <v>105</v>
      </c>
      <c r="B260" s="15" t="s">
        <v>22</v>
      </c>
      <c r="C260" s="15" t="s">
        <v>11</v>
      </c>
      <c r="D260" s="15" t="s">
        <v>12</v>
      </c>
      <c r="E260" s="71">
        <v>43026</v>
      </c>
      <c r="F260" s="17">
        <v>24.9</v>
      </c>
      <c r="G260" s="17">
        <v>31.4</v>
      </c>
      <c r="H260" s="17">
        <v>17.519100000000002</v>
      </c>
      <c r="I260" s="18">
        <v>3.3530000000000002</v>
      </c>
      <c r="J260" s="17">
        <f>I260-I140</f>
        <v>-5.9999999999997833E-3</v>
      </c>
      <c r="K260" s="37">
        <f t="shared" si="39"/>
        <v>997.10069892065189</v>
      </c>
      <c r="L260" s="37">
        <f t="shared" si="40"/>
        <v>0.75937868713470669</v>
      </c>
      <c r="M260" s="37">
        <f t="shared" si="41"/>
        <v>-4.2033455460000002E-3</v>
      </c>
      <c r="N260" s="37">
        <f t="shared" si="42"/>
        <v>1020.6819589053092</v>
      </c>
      <c r="O260" s="39">
        <f t="shared" si="43"/>
        <v>7.5300673127579429</v>
      </c>
      <c r="P260" s="32">
        <f t="shared" si="45"/>
        <v>23.52095312867365</v>
      </c>
      <c r="Q260" s="72">
        <f t="shared" si="44"/>
        <v>13.1615</v>
      </c>
      <c r="R260" s="2"/>
      <c r="S260" s="27"/>
      <c r="T260" s="27"/>
      <c r="U260" s="27"/>
      <c r="V260" s="25"/>
      <c r="W260" s="25"/>
      <c r="X260" s="25"/>
      <c r="Y260" s="43"/>
      <c r="Z260" s="47"/>
    </row>
    <row r="261" spans="1:26" s="1" customFormat="1" x14ac:dyDescent="0.15">
      <c r="A261" s="14">
        <v>204</v>
      </c>
      <c r="B261" s="15" t="s">
        <v>22</v>
      </c>
      <c r="C261" s="15" t="s">
        <v>11</v>
      </c>
      <c r="D261" s="15" t="s">
        <v>12</v>
      </c>
      <c r="E261" s="71">
        <v>43026</v>
      </c>
      <c r="F261" s="17">
        <v>24.9</v>
      </c>
      <c r="G261" s="17">
        <v>31.4</v>
      </c>
      <c r="H261" s="17">
        <v>17.519100000000002</v>
      </c>
      <c r="I261" s="18">
        <v>3.7639999999999998</v>
      </c>
      <c r="J261" s="17">
        <f>I261-I141</f>
        <v>-1.000000000000334E-3</v>
      </c>
      <c r="K261" s="37">
        <f t="shared" si="39"/>
        <v>997.10069892065189</v>
      </c>
      <c r="L261" s="37">
        <f t="shared" si="40"/>
        <v>0.75937868713470669</v>
      </c>
      <c r="M261" s="37">
        <f t="shared" si="41"/>
        <v>-4.2033455460000002E-3</v>
      </c>
      <c r="N261" s="37">
        <f t="shared" si="42"/>
        <v>1020.6819589053092</v>
      </c>
      <c r="O261" s="39">
        <f t="shared" si="43"/>
        <v>8.4530788443844003</v>
      </c>
      <c r="P261" s="32">
        <f t="shared" si="45"/>
        <v>23.52095312867365</v>
      </c>
      <c r="Q261" s="72">
        <f t="shared" si="44"/>
        <v>15.421999999999997</v>
      </c>
      <c r="R261" s="2"/>
      <c r="S261" s="27"/>
      <c r="T261" s="27"/>
      <c r="U261" s="27"/>
      <c r="V261" s="25"/>
      <c r="W261" s="25"/>
      <c r="X261" s="25"/>
      <c r="Y261" s="43"/>
      <c r="Z261" s="47"/>
    </row>
    <row r="262" spans="1:26" s="1" customFormat="1" x14ac:dyDescent="0.15">
      <c r="A262" s="14">
        <v>143</v>
      </c>
      <c r="B262" s="15" t="s">
        <v>23</v>
      </c>
      <c r="C262" s="15" t="s">
        <v>11</v>
      </c>
      <c r="D262" s="15" t="s">
        <v>12</v>
      </c>
      <c r="E262" s="71">
        <v>43026</v>
      </c>
      <c r="F262" s="17">
        <v>24.9</v>
      </c>
      <c r="G262" s="17">
        <v>31.4</v>
      </c>
      <c r="H262" s="17">
        <v>17.519100000000002</v>
      </c>
      <c r="I262" s="18">
        <v>4.38</v>
      </c>
      <c r="J262" s="17">
        <f>I262-I142</f>
        <v>-1.9999999999997797E-3</v>
      </c>
      <c r="K262" s="37">
        <f t="shared" si="39"/>
        <v>997.10069892065189</v>
      </c>
      <c r="L262" s="37">
        <f t="shared" si="40"/>
        <v>0.75937868713470669</v>
      </c>
      <c r="M262" s="37">
        <f t="shared" si="41"/>
        <v>-4.2033455460000002E-3</v>
      </c>
      <c r="N262" s="37">
        <f t="shared" si="42"/>
        <v>1020.6819589053092</v>
      </c>
      <c r="O262" s="39">
        <f t="shared" si="43"/>
        <v>9.836473256749116</v>
      </c>
      <c r="P262" s="32">
        <f t="shared" si="45"/>
        <v>23.52095312867365</v>
      </c>
      <c r="Q262" s="72">
        <f t="shared" si="44"/>
        <v>18.809999999999999</v>
      </c>
      <c r="R262" s="2"/>
      <c r="S262" s="27"/>
      <c r="T262" s="27"/>
      <c r="U262" s="27"/>
      <c r="V262" s="25"/>
      <c r="W262" s="25"/>
      <c r="X262" s="25"/>
      <c r="Y262" s="43"/>
      <c r="Z262" s="47"/>
    </row>
    <row r="263" spans="1:26" s="1" customFormat="1" x14ac:dyDescent="0.15">
      <c r="A263" s="14">
        <v>177</v>
      </c>
      <c r="B263" s="15" t="s">
        <v>17</v>
      </c>
      <c r="C263" s="15" t="s">
        <v>24</v>
      </c>
      <c r="D263" s="15" t="s">
        <v>12</v>
      </c>
      <c r="E263" s="71">
        <v>43026</v>
      </c>
      <c r="F263" s="17">
        <v>24.9</v>
      </c>
      <c r="G263" s="17">
        <v>31.5</v>
      </c>
      <c r="H263" s="17">
        <v>17.521999999999998</v>
      </c>
      <c r="I263" s="18">
        <v>4.5439999999999996</v>
      </c>
      <c r="J263" s="17">
        <f>I263-I143</f>
        <v>-3.0000000000001137E-3</v>
      </c>
      <c r="K263" s="37">
        <f t="shared" si="39"/>
        <v>997.10069892065189</v>
      </c>
      <c r="L263" s="37">
        <f t="shared" si="40"/>
        <v>0.75937868713470669</v>
      </c>
      <c r="M263" s="37">
        <f t="shared" si="41"/>
        <v>-4.2033455460000002E-3</v>
      </c>
      <c r="N263" s="37">
        <f t="shared" si="42"/>
        <v>1020.7573998518337</v>
      </c>
      <c r="O263" s="39">
        <f t="shared" si="43"/>
        <v>10.205719280818473</v>
      </c>
      <c r="P263" s="32">
        <f t="shared" si="45"/>
        <v>23.525442337765419</v>
      </c>
      <c r="Q263" s="72">
        <f t="shared" si="44"/>
        <v>19.711999999999996</v>
      </c>
      <c r="R263" s="2"/>
      <c r="S263" s="27"/>
      <c r="T263" s="27"/>
      <c r="U263" s="27"/>
      <c r="V263" s="25"/>
      <c r="W263" s="25"/>
      <c r="X263" s="25"/>
      <c r="Y263" s="43"/>
      <c r="Z263" s="47"/>
    </row>
    <row r="264" spans="1:26" s="1" customFormat="1" x14ac:dyDescent="0.15">
      <c r="A264" s="14">
        <v>183</v>
      </c>
      <c r="B264" s="15" t="s">
        <v>17</v>
      </c>
      <c r="C264" s="15" t="s">
        <v>24</v>
      </c>
      <c r="D264" s="15" t="s">
        <v>12</v>
      </c>
      <c r="E264" s="71">
        <v>43026</v>
      </c>
      <c r="F264" s="17">
        <v>24.9</v>
      </c>
      <c r="G264" s="17">
        <v>31.5</v>
      </c>
      <c r="H264" s="17">
        <v>17.521999999999998</v>
      </c>
      <c r="I264" s="18">
        <v>3.4449999999999998</v>
      </c>
      <c r="J264" s="17">
        <f>I264-I144</f>
        <v>-1.000000000000334E-3</v>
      </c>
      <c r="K264" s="37">
        <f t="shared" si="39"/>
        <v>997.10069892065189</v>
      </c>
      <c r="L264" s="37">
        <f t="shared" si="40"/>
        <v>0.75937868713470669</v>
      </c>
      <c r="M264" s="37">
        <f t="shared" si="41"/>
        <v>-4.2033455460000002E-3</v>
      </c>
      <c r="N264" s="37">
        <f t="shared" si="42"/>
        <v>1020.7573998518337</v>
      </c>
      <c r="O264" s="39">
        <f t="shared" si="43"/>
        <v>7.7373906079268577</v>
      </c>
      <c r="P264" s="32">
        <f t="shared" si="45"/>
        <v>23.525442337765419</v>
      </c>
      <c r="Q264" s="72">
        <f t="shared" si="44"/>
        <v>13.667499999999997</v>
      </c>
      <c r="R264" s="2"/>
      <c r="S264" s="27"/>
      <c r="T264" s="27"/>
      <c r="U264" s="27"/>
      <c r="V264" s="25"/>
      <c r="W264" s="25"/>
      <c r="X264" s="25"/>
      <c r="Y264" s="43"/>
      <c r="Z264" s="47"/>
    </row>
    <row r="265" spans="1:26" s="1" customFormat="1" x14ac:dyDescent="0.15">
      <c r="A265" s="14">
        <v>190</v>
      </c>
      <c r="B265" s="15" t="s">
        <v>17</v>
      </c>
      <c r="C265" s="15" t="s">
        <v>24</v>
      </c>
      <c r="D265" s="15" t="s">
        <v>12</v>
      </c>
      <c r="E265" s="71">
        <v>43026</v>
      </c>
      <c r="F265" s="17">
        <v>24.9</v>
      </c>
      <c r="G265" s="17">
        <v>31.5</v>
      </c>
      <c r="H265" s="17">
        <v>17.521999999999998</v>
      </c>
      <c r="I265" s="18">
        <v>3.71</v>
      </c>
      <c r="J265" s="17">
        <f>I265-I145</f>
        <v>-4.9999999999998934E-3</v>
      </c>
      <c r="K265" s="37">
        <f t="shared" si="39"/>
        <v>997.10069892065189</v>
      </c>
      <c r="L265" s="37">
        <f t="shared" si="40"/>
        <v>0.75937868713470669</v>
      </c>
      <c r="M265" s="37">
        <f t="shared" si="41"/>
        <v>-4.2033455460000002E-3</v>
      </c>
      <c r="N265" s="37">
        <f t="shared" si="42"/>
        <v>1020.7573998518337</v>
      </c>
      <c r="O265" s="39">
        <f t="shared" si="43"/>
        <v>8.3325745008443075</v>
      </c>
      <c r="P265" s="32">
        <f t="shared" si="45"/>
        <v>23.525442337765419</v>
      </c>
      <c r="Q265" s="72">
        <f t="shared" si="44"/>
        <v>15.125</v>
      </c>
      <c r="R265" s="2"/>
      <c r="S265" s="27"/>
      <c r="T265" s="27"/>
      <c r="U265" s="27"/>
      <c r="V265" s="25"/>
      <c r="W265" s="25"/>
      <c r="X265" s="25"/>
      <c r="Y265" s="43"/>
      <c r="Z265" s="47"/>
    </row>
    <row r="266" spans="1:26" s="1" customFormat="1" x14ac:dyDescent="0.15">
      <c r="A266" s="14">
        <v>282</v>
      </c>
      <c r="B266" s="15" t="s">
        <v>17</v>
      </c>
      <c r="C266" s="15" t="s">
        <v>24</v>
      </c>
      <c r="D266" s="15" t="s">
        <v>12</v>
      </c>
      <c r="E266" s="71">
        <v>43026</v>
      </c>
      <c r="F266" s="17">
        <v>24.9</v>
      </c>
      <c r="G266" s="17">
        <v>31.5</v>
      </c>
      <c r="H266" s="17">
        <v>17.521999999999998</v>
      </c>
      <c r="I266" s="18">
        <v>1.6279999999999999</v>
      </c>
      <c r="J266" s="17">
        <f>I266-I146</f>
        <v>-2.0000000000000018E-3</v>
      </c>
      <c r="K266" s="37">
        <f t="shared" si="39"/>
        <v>997.10069892065189</v>
      </c>
      <c r="L266" s="37">
        <f t="shared" si="40"/>
        <v>0.75937868713470669</v>
      </c>
      <c r="M266" s="37">
        <f t="shared" si="41"/>
        <v>-4.2033455460000002E-3</v>
      </c>
      <c r="N266" s="37">
        <f t="shared" si="42"/>
        <v>1020.7573998518337</v>
      </c>
      <c r="O266" s="39">
        <f t="shared" si="43"/>
        <v>3.6564504817721115</v>
      </c>
      <c r="P266" s="32">
        <f t="shared" si="45"/>
        <v>23.525442337765419</v>
      </c>
      <c r="Q266" s="72">
        <f t="shared" si="44"/>
        <v>3.6739999999999986</v>
      </c>
      <c r="R266" s="2"/>
      <c r="S266" s="27"/>
      <c r="T266" s="27"/>
      <c r="U266" s="27"/>
      <c r="V266" s="25"/>
      <c r="W266" s="25"/>
      <c r="X266" s="25"/>
      <c r="Y266" s="43"/>
      <c r="Z266" s="47"/>
    </row>
    <row r="267" spans="1:26" s="1" customFormat="1" x14ac:dyDescent="0.15">
      <c r="A267" s="14">
        <v>288</v>
      </c>
      <c r="B267" s="15" t="s">
        <v>17</v>
      </c>
      <c r="C267" s="15" t="s">
        <v>24</v>
      </c>
      <c r="D267" s="15" t="s">
        <v>12</v>
      </c>
      <c r="E267" s="71">
        <v>43026</v>
      </c>
      <c r="F267" s="17">
        <v>24.9</v>
      </c>
      <c r="G267" s="17">
        <v>31.5</v>
      </c>
      <c r="H267" s="17">
        <v>17.521999999999998</v>
      </c>
      <c r="I267" s="18">
        <v>5.8460000000000001</v>
      </c>
      <c r="J267" s="17">
        <f>I267-I147</f>
        <v>0</v>
      </c>
      <c r="K267" s="37">
        <f t="shared" si="39"/>
        <v>997.10069892065189</v>
      </c>
      <c r="L267" s="37">
        <f t="shared" si="40"/>
        <v>0.75937868713470669</v>
      </c>
      <c r="M267" s="37">
        <f t="shared" si="41"/>
        <v>-4.2033455460000002E-3</v>
      </c>
      <c r="N267" s="37">
        <f t="shared" si="42"/>
        <v>1020.7573998518337</v>
      </c>
      <c r="O267" s="39">
        <f t="shared" si="43"/>
        <v>13.129981275454401</v>
      </c>
      <c r="P267" s="32">
        <f t="shared" si="45"/>
        <v>23.525442337765419</v>
      </c>
      <c r="Q267" s="72">
        <f t="shared" si="44"/>
        <v>26.872999999999998</v>
      </c>
      <c r="R267" s="2"/>
      <c r="S267" s="27"/>
      <c r="T267" s="27"/>
      <c r="U267" s="27"/>
      <c r="V267" s="25"/>
      <c r="W267" s="25"/>
      <c r="X267" s="25"/>
      <c r="Y267" s="43"/>
      <c r="Z267" s="47"/>
    </row>
    <row r="268" spans="1:26" s="1" customFormat="1" x14ac:dyDescent="0.15">
      <c r="A268" s="14">
        <v>117</v>
      </c>
      <c r="B268" s="15" t="s">
        <v>18</v>
      </c>
      <c r="C268" s="15" t="s">
        <v>24</v>
      </c>
      <c r="D268" s="15" t="s">
        <v>12</v>
      </c>
      <c r="E268" s="71">
        <v>43026</v>
      </c>
      <c r="F268" s="17">
        <v>24.9</v>
      </c>
      <c r="G268" s="17">
        <v>31.5</v>
      </c>
      <c r="H268" s="17">
        <v>17.521999999999998</v>
      </c>
      <c r="I268" s="18">
        <v>2.6739999999999999</v>
      </c>
      <c r="J268" s="17">
        <f>I268-I148</f>
        <v>-2.0000000000002238E-3</v>
      </c>
      <c r="K268" s="37">
        <f t="shared" si="39"/>
        <v>997.10069892065189</v>
      </c>
      <c r="L268" s="37">
        <f t="shared" si="40"/>
        <v>0.75937868713470669</v>
      </c>
      <c r="M268" s="37">
        <f t="shared" si="41"/>
        <v>-4.2033455460000002E-3</v>
      </c>
      <c r="N268" s="37">
        <f t="shared" si="42"/>
        <v>1020.7573998518337</v>
      </c>
      <c r="O268" s="39">
        <f t="shared" si="43"/>
        <v>6.0057423760802369</v>
      </c>
      <c r="P268" s="32">
        <f t="shared" si="45"/>
        <v>23.525442337765419</v>
      </c>
      <c r="Q268" s="72">
        <f t="shared" si="44"/>
        <v>9.4269999999999996</v>
      </c>
      <c r="R268" s="2"/>
      <c r="S268" s="27"/>
      <c r="T268" s="27"/>
      <c r="U268" s="27"/>
      <c r="V268" s="25"/>
      <c r="W268" s="25"/>
      <c r="X268" s="25"/>
      <c r="Y268" s="43"/>
      <c r="Z268" s="47"/>
    </row>
    <row r="269" spans="1:26" s="1" customFormat="1" x14ac:dyDescent="0.15">
      <c r="A269" s="14">
        <v>123</v>
      </c>
      <c r="B269" s="15" t="s">
        <v>18</v>
      </c>
      <c r="C269" s="15" t="s">
        <v>24</v>
      </c>
      <c r="D269" s="15" t="s">
        <v>12</v>
      </c>
      <c r="E269" s="71">
        <v>43026</v>
      </c>
      <c r="F269" s="17">
        <v>24.9</v>
      </c>
      <c r="G269" s="17">
        <v>31.5</v>
      </c>
      <c r="H269" s="17">
        <v>17.521999999999998</v>
      </c>
      <c r="I269" s="18">
        <v>4.6900000000000004</v>
      </c>
      <c r="J269" s="17">
        <f>I269-I149</f>
        <v>-9.9999999999944578E-4</v>
      </c>
      <c r="K269" s="37">
        <f t="shared" si="39"/>
        <v>997.10069892065189</v>
      </c>
      <c r="L269" s="37">
        <f t="shared" si="40"/>
        <v>0.75937868713470669</v>
      </c>
      <c r="M269" s="37">
        <f t="shared" si="41"/>
        <v>-4.2033455460000002E-3</v>
      </c>
      <c r="N269" s="37">
        <f t="shared" si="42"/>
        <v>1020.7573998518337</v>
      </c>
      <c r="O269" s="39">
        <f t="shared" si="43"/>
        <v>10.533631916161674</v>
      </c>
      <c r="P269" s="32">
        <f t="shared" si="45"/>
        <v>23.525442337765419</v>
      </c>
      <c r="Q269" s="72">
        <f t="shared" si="44"/>
        <v>20.515000000000001</v>
      </c>
      <c r="R269" s="2"/>
      <c r="S269" s="27"/>
      <c r="T269" s="27"/>
      <c r="U269" s="27"/>
      <c r="V269" s="25"/>
      <c r="W269" s="25"/>
      <c r="X269" s="25"/>
      <c r="Y269" s="43"/>
      <c r="Z269" s="47"/>
    </row>
    <row r="270" spans="1:26" s="1" customFormat="1" x14ac:dyDescent="0.15">
      <c r="A270" s="14">
        <v>130</v>
      </c>
      <c r="B270" s="15" t="s">
        <v>18</v>
      </c>
      <c r="C270" s="15" t="s">
        <v>24</v>
      </c>
      <c r="D270" s="15" t="s">
        <v>12</v>
      </c>
      <c r="E270" s="71">
        <v>43026</v>
      </c>
      <c r="F270" s="17">
        <v>24.9</v>
      </c>
      <c r="G270" s="17">
        <v>31.5</v>
      </c>
      <c r="H270" s="17">
        <v>17.521999999999998</v>
      </c>
      <c r="I270" s="18">
        <v>4.2300000000000004</v>
      </c>
      <c r="J270" s="17">
        <f>I270-I150</f>
        <v>-7.8999999999999737E-2</v>
      </c>
      <c r="K270" s="37">
        <f t="shared" si="39"/>
        <v>997.10069892065189</v>
      </c>
      <c r="L270" s="37">
        <f t="shared" si="40"/>
        <v>0.75937868713470669</v>
      </c>
      <c r="M270" s="37">
        <f t="shared" si="41"/>
        <v>-4.2033455460000002E-3</v>
      </c>
      <c r="N270" s="37">
        <f t="shared" si="42"/>
        <v>1020.7573998518337</v>
      </c>
      <c r="O270" s="39">
        <f t="shared" si="43"/>
        <v>9.5004825171351559</v>
      </c>
      <c r="P270" s="32">
        <f t="shared" si="45"/>
        <v>23.525442337765419</v>
      </c>
      <c r="Q270" s="72">
        <f t="shared" si="44"/>
        <v>17.984999999999999</v>
      </c>
      <c r="R270" s="2"/>
      <c r="S270" s="27"/>
      <c r="T270" s="27"/>
      <c r="U270" s="27"/>
      <c r="V270" s="25"/>
      <c r="W270" s="25"/>
      <c r="X270" s="25"/>
      <c r="Y270" s="43"/>
      <c r="Z270" s="47"/>
    </row>
    <row r="271" spans="1:26" s="1" customFormat="1" x14ac:dyDescent="0.15">
      <c r="A271" s="14">
        <v>221</v>
      </c>
      <c r="B271" s="15" t="s">
        <v>18</v>
      </c>
      <c r="C271" s="15" t="s">
        <v>24</v>
      </c>
      <c r="D271" s="15" t="s">
        <v>12</v>
      </c>
      <c r="E271" s="71">
        <v>43026</v>
      </c>
      <c r="F271" s="17">
        <v>24.9</v>
      </c>
      <c r="G271" s="17">
        <v>31.5</v>
      </c>
      <c r="H271" s="17">
        <v>17.521999999999998</v>
      </c>
      <c r="I271" s="18">
        <v>4.07</v>
      </c>
      <c r="J271" s="17">
        <f>I271-I151</f>
        <v>-9.1999999999999638E-2</v>
      </c>
      <c r="K271" s="37">
        <f t="shared" si="39"/>
        <v>997.10069892065189</v>
      </c>
      <c r="L271" s="37">
        <f t="shared" si="40"/>
        <v>0.75937868713470669</v>
      </c>
      <c r="M271" s="37">
        <f t="shared" si="41"/>
        <v>-4.2033455460000002E-3</v>
      </c>
      <c r="N271" s="37">
        <f t="shared" si="42"/>
        <v>1020.7573998518337</v>
      </c>
      <c r="O271" s="39">
        <f t="shared" si="43"/>
        <v>9.1411262044302788</v>
      </c>
      <c r="P271" s="32">
        <f t="shared" si="45"/>
        <v>23.525442337765419</v>
      </c>
      <c r="Q271" s="72">
        <f t="shared" si="44"/>
        <v>17.105</v>
      </c>
      <c r="R271" s="2"/>
      <c r="S271" s="27"/>
      <c r="T271" s="27"/>
      <c r="U271" s="27"/>
      <c r="V271" s="25"/>
      <c r="W271" s="25"/>
      <c r="X271" s="25"/>
      <c r="Y271" s="43"/>
      <c r="Z271" s="47"/>
    </row>
    <row r="272" spans="1:26" s="1" customFormat="1" x14ac:dyDescent="0.15">
      <c r="A272" s="14">
        <v>227</v>
      </c>
      <c r="B272" s="15" t="s">
        <v>18</v>
      </c>
      <c r="C272" s="15" t="s">
        <v>24</v>
      </c>
      <c r="D272" s="15" t="s">
        <v>12</v>
      </c>
      <c r="E272" s="71">
        <v>43026</v>
      </c>
      <c r="F272" s="17">
        <v>24.9</v>
      </c>
      <c r="G272" s="17">
        <v>31.5</v>
      </c>
      <c r="H272" s="17">
        <v>17.521999999999998</v>
      </c>
      <c r="I272" s="18">
        <v>4.5990000000000002</v>
      </c>
      <c r="J272" s="17">
        <f>I272-I152</f>
        <v>-3.0000000000001137E-3</v>
      </c>
      <c r="K272" s="37">
        <f t="shared" si="39"/>
        <v>997.10069892065189</v>
      </c>
      <c r="L272" s="37">
        <f t="shared" si="40"/>
        <v>0.75937868713470669</v>
      </c>
      <c r="M272" s="37">
        <f t="shared" si="41"/>
        <v>-4.2033455460000002E-3</v>
      </c>
      <c r="N272" s="37">
        <f t="shared" si="42"/>
        <v>1020.7573998518337</v>
      </c>
      <c r="O272" s="39">
        <f t="shared" si="43"/>
        <v>10.329248013310774</v>
      </c>
      <c r="P272" s="32">
        <f t="shared" si="45"/>
        <v>23.525442337765419</v>
      </c>
      <c r="Q272" s="72">
        <f t="shared" si="44"/>
        <v>20.014499999999998</v>
      </c>
      <c r="R272" s="2"/>
      <c r="S272" s="27"/>
      <c r="T272" s="27"/>
      <c r="U272" s="27"/>
      <c r="V272" s="25"/>
      <c r="W272" s="25"/>
      <c r="X272" s="25"/>
      <c r="Y272" s="43"/>
      <c r="Z272" s="47"/>
    </row>
    <row r="273" spans="1:26" s="1" customFormat="1" x14ac:dyDescent="0.15">
      <c r="A273" s="14">
        <v>150</v>
      </c>
      <c r="B273" s="15" t="s">
        <v>19</v>
      </c>
      <c r="C273" s="15" t="s">
        <v>24</v>
      </c>
      <c r="D273" s="15" t="s">
        <v>12</v>
      </c>
      <c r="E273" s="71">
        <v>43026</v>
      </c>
      <c r="F273" s="17">
        <v>24.9</v>
      </c>
      <c r="G273" s="17">
        <v>31.5</v>
      </c>
      <c r="H273" s="17">
        <v>17.521999999999998</v>
      </c>
      <c r="I273" s="18">
        <v>1.4390000000000001</v>
      </c>
      <c r="J273" s="17">
        <f>I273-I153</f>
        <v>-6.0000000000000053E-3</v>
      </c>
      <c r="K273" s="37">
        <f t="shared" si="39"/>
        <v>997.10069892065189</v>
      </c>
      <c r="L273" s="37">
        <f t="shared" si="40"/>
        <v>0.75937868713470669</v>
      </c>
      <c r="M273" s="37">
        <f t="shared" si="41"/>
        <v>-4.2033455460000002E-3</v>
      </c>
      <c r="N273" s="37">
        <f t="shared" si="42"/>
        <v>1020.7573998518337</v>
      </c>
      <c r="O273" s="39">
        <f t="shared" si="43"/>
        <v>3.2319608373894773</v>
      </c>
      <c r="P273" s="32">
        <f t="shared" si="45"/>
        <v>23.525442337765419</v>
      </c>
      <c r="Q273" s="72">
        <f t="shared" si="44"/>
        <v>2.6345000000000001</v>
      </c>
      <c r="R273" s="2"/>
      <c r="S273" s="27"/>
      <c r="T273" s="27"/>
      <c r="U273" s="27"/>
      <c r="V273" s="25"/>
      <c r="W273" s="25"/>
      <c r="X273" s="25"/>
      <c r="Y273" s="43"/>
      <c r="Z273" s="47"/>
    </row>
    <row r="274" spans="1:26" s="1" customFormat="1" x14ac:dyDescent="0.15">
      <c r="A274" s="14">
        <v>158</v>
      </c>
      <c r="B274" s="15" t="s">
        <v>19</v>
      </c>
      <c r="C274" s="15" t="s">
        <v>24</v>
      </c>
      <c r="D274" s="15" t="s">
        <v>12</v>
      </c>
      <c r="E274" s="71">
        <v>43026</v>
      </c>
      <c r="F274" s="17">
        <v>24.9</v>
      </c>
      <c r="G274" s="17">
        <v>31.5</v>
      </c>
      <c r="H274" s="17">
        <v>17.521999999999998</v>
      </c>
      <c r="I274" s="18">
        <v>4.5960000000000001</v>
      </c>
      <c r="J274" s="17">
        <f>I274-I154</f>
        <v>0</v>
      </c>
      <c r="K274" s="37">
        <f t="shared" si="39"/>
        <v>997.10069892065189</v>
      </c>
      <c r="L274" s="37">
        <f t="shared" si="40"/>
        <v>0.75937868713470669</v>
      </c>
      <c r="M274" s="37">
        <f t="shared" si="41"/>
        <v>-4.2033455460000002E-3</v>
      </c>
      <c r="N274" s="37">
        <f t="shared" si="42"/>
        <v>1020.7573998518337</v>
      </c>
      <c r="O274" s="39">
        <f t="shared" si="43"/>
        <v>10.322510082447559</v>
      </c>
      <c r="P274" s="32">
        <f t="shared" si="45"/>
        <v>23.525442337765419</v>
      </c>
      <c r="Q274" s="72">
        <f t="shared" si="44"/>
        <v>19.997999999999998</v>
      </c>
      <c r="R274" s="2"/>
      <c r="S274" s="27"/>
      <c r="T274" s="27"/>
      <c r="U274" s="27"/>
      <c r="V274" s="25"/>
      <c r="W274" s="25"/>
      <c r="X274" s="25"/>
      <c r="Y274" s="43"/>
      <c r="Z274" s="47"/>
    </row>
    <row r="275" spans="1:26" s="1" customFormat="1" x14ac:dyDescent="0.15">
      <c r="A275" s="14">
        <v>249</v>
      </c>
      <c r="B275" s="15" t="s">
        <v>19</v>
      </c>
      <c r="C275" s="15" t="s">
        <v>24</v>
      </c>
      <c r="D275" s="15" t="s">
        <v>12</v>
      </c>
      <c r="E275" s="71">
        <v>43026</v>
      </c>
      <c r="F275" s="17">
        <v>24.9</v>
      </c>
      <c r="G275" s="17">
        <v>31.5</v>
      </c>
      <c r="H275" s="17">
        <v>17.521999999999998</v>
      </c>
      <c r="I275" s="18">
        <v>2.5720000000000001</v>
      </c>
      <c r="J275" s="17">
        <f>I275-I155</f>
        <v>-3.0000000000001137E-3</v>
      </c>
      <c r="K275" s="37">
        <f t="shared" si="39"/>
        <v>997.10069892065189</v>
      </c>
      <c r="L275" s="37">
        <f t="shared" si="40"/>
        <v>0.75937868713470669</v>
      </c>
      <c r="M275" s="37">
        <f t="shared" si="41"/>
        <v>-4.2033455460000002E-3</v>
      </c>
      <c r="N275" s="37">
        <f t="shared" si="42"/>
        <v>1020.7573998518337</v>
      </c>
      <c r="O275" s="39">
        <f t="shared" si="43"/>
        <v>5.7766527267308794</v>
      </c>
      <c r="P275" s="32">
        <f t="shared" si="45"/>
        <v>23.525442337765419</v>
      </c>
      <c r="Q275" s="72">
        <f t="shared" si="44"/>
        <v>8.8659999999999997</v>
      </c>
      <c r="R275" s="2"/>
      <c r="S275" s="27"/>
      <c r="T275" s="27"/>
      <c r="U275" s="27"/>
      <c r="V275" s="25"/>
      <c r="W275" s="25"/>
      <c r="X275" s="25"/>
      <c r="Y275" s="43"/>
      <c r="Z275" s="47"/>
    </row>
    <row r="276" spans="1:26" s="1" customFormat="1" x14ac:dyDescent="0.15">
      <c r="A276" s="14">
        <v>164</v>
      </c>
      <c r="B276" s="15" t="s">
        <v>20</v>
      </c>
      <c r="C276" s="15" t="s">
        <v>24</v>
      </c>
      <c r="D276" s="15" t="s">
        <v>12</v>
      </c>
      <c r="E276" s="71">
        <v>43026</v>
      </c>
      <c r="F276" s="17">
        <v>24.9</v>
      </c>
      <c r="G276" s="17">
        <v>31.5</v>
      </c>
      <c r="H276" s="17">
        <v>17.521999999999998</v>
      </c>
      <c r="I276" s="18">
        <v>1.7949999999999999</v>
      </c>
      <c r="J276" s="17">
        <f>I276-I156</f>
        <v>-2.0000000000000018E-3</v>
      </c>
      <c r="K276" s="37">
        <f t="shared" si="39"/>
        <v>997.10069892065189</v>
      </c>
      <c r="L276" s="37">
        <f t="shared" si="40"/>
        <v>0.75937868713470669</v>
      </c>
      <c r="M276" s="37">
        <f t="shared" si="41"/>
        <v>-4.2033455460000002E-3</v>
      </c>
      <c r="N276" s="37">
        <f t="shared" si="42"/>
        <v>1020.7573998518337</v>
      </c>
      <c r="O276" s="39">
        <f t="shared" si="43"/>
        <v>4.0315286331578255</v>
      </c>
      <c r="P276" s="32">
        <f t="shared" si="45"/>
        <v>23.525442337765419</v>
      </c>
      <c r="Q276" s="72">
        <f t="shared" si="44"/>
        <v>4.5924999999999985</v>
      </c>
      <c r="R276" s="2"/>
      <c r="S276" s="27"/>
      <c r="T276" s="27"/>
      <c r="U276" s="27"/>
      <c r="V276" s="25"/>
      <c r="W276" s="25"/>
      <c r="X276" s="25"/>
      <c r="Y276" s="43"/>
      <c r="Z276" s="47"/>
    </row>
    <row r="277" spans="1:26" s="1" customFormat="1" x14ac:dyDescent="0.15">
      <c r="A277" s="14">
        <v>170</v>
      </c>
      <c r="B277" s="15" t="s">
        <v>20</v>
      </c>
      <c r="C277" s="15" t="s">
        <v>24</v>
      </c>
      <c r="D277" s="15" t="s">
        <v>12</v>
      </c>
      <c r="E277" s="71">
        <v>43026</v>
      </c>
      <c r="F277" s="17">
        <v>24.9</v>
      </c>
      <c r="G277" s="17">
        <v>31.5</v>
      </c>
      <c r="H277" s="17">
        <v>17.521999999999998</v>
      </c>
      <c r="I277" s="18">
        <v>3.9140000000000001</v>
      </c>
      <c r="J277" s="17">
        <f>I277-I157</f>
        <v>-2.9999999999996696E-3</v>
      </c>
      <c r="K277" s="37">
        <f t="shared" si="39"/>
        <v>997.10069892065189</v>
      </c>
      <c r="L277" s="37">
        <f t="shared" si="40"/>
        <v>0.75937868713470669</v>
      </c>
      <c r="M277" s="37">
        <f t="shared" si="41"/>
        <v>-4.2033455460000002E-3</v>
      </c>
      <c r="N277" s="37">
        <f t="shared" si="42"/>
        <v>1020.7573998518337</v>
      </c>
      <c r="O277" s="39">
        <f t="shared" si="43"/>
        <v>8.790753799543026</v>
      </c>
      <c r="P277" s="32">
        <f t="shared" si="45"/>
        <v>23.525442337765419</v>
      </c>
      <c r="Q277" s="72">
        <f t="shared" si="44"/>
        <v>16.247</v>
      </c>
      <c r="R277" s="2"/>
      <c r="S277" s="27"/>
      <c r="T277" s="27"/>
      <c r="U277" s="27"/>
      <c r="V277" s="25"/>
      <c r="W277" s="25"/>
      <c r="X277" s="25"/>
      <c r="Y277" s="43"/>
      <c r="Z277" s="47"/>
    </row>
    <row r="278" spans="1:26" s="1" customFormat="1" x14ac:dyDescent="0.15">
      <c r="A278" s="14">
        <v>262</v>
      </c>
      <c r="B278" s="15" t="s">
        <v>20</v>
      </c>
      <c r="C278" s="15" t="s">
        <v>24</v>
      </c>
      <c r="D278" s="15" t="s">
        <v>12</v>
      </c>
      <c r="E278" s="71">
        <v>43026</v>
      </c>
      <c r="F278" s="17">
        <v>24.9</v>
      </c>
      <c r="G278" s="17">
        <v>31.5</v>
      </c>
      <c r="H278" s="17">
        <v>17.521999999999998</v>
      </c>
      <c r="I278" s="18">
        <v>4.08</v>
      </c>
      <c r="J278" s="17">
        <f>I278-I158</f>
        <v>-8.0000000000000071E-3</v>
      </c>
      <c r="K278" s="37">
        <f t="shared" si="39"/>
        <v>997.10069892065189</v>
      </c>
      <c r="L278" s="37">
        <f t="shared" si="40"/>
        <v>0.75937868713470669</v>
      </c>
      <c r="M278" s="37">
        <f t="shared" si="41"/>
        <v>-4.2033455460000002E-3</v>
      </c>
      <c r="N278" s="37">
        <f t="shared" si="42"/>
        <v>1020.7573998518337</v>
      </c>
      <c r="O278" s="39">
        <f t="shared" si="43"/>
        <v>9.1635859739743335</v>
      </c>
      <c r="P278" s="32">
        <f t="shared" si="45"/>
        <v>23.525442337765419</v>
      </c>
      <c r="Q278" s="72">
        <f t="shared" si="44"/>
        <v>17.16</v>
      </c>
      <c r="R278" s="2"/>
      <c r="S278" s="27"/>
      <c r="T278" s="27"/>
      <c r="U278" s="27"/>
      <c r="V278" s="25"/>
      <c r="W278" s="25"/>
      <c r="X278" s="25"/>
      <c r="Y278" s="43"/>
      <c r="Z278" s="47"/>
    </row>
    <row r="279" spans="1:26" s="1" customFormat="1" x14ac:dyDescent="0.15">
      <c r="A279" s="14">
        <v>268</v>
      </c>
      <c r="B279" s="15" t="s">
        <v>20</v>
      </c>
      <c r="C279" s="15" t="s">
        <v>24</v>
      </c>
      <c r="D279" s="15" t="s">
        <v>12</v>
      </c>
      <c r="E279" s="71">
        <v>43026</v>
      </c>
      <c r="F279" s="17">
        <v>24.9</v>
      </c>
      <c r="G279" s="17">
        <v>31.5</v>
      </c>
      <c r="H279" s="17">
        <v>17.521999999999998</v>
      </c>
      <c r="I279" s="18">
        <v>8.6470000000000002</v>
      </c>
      <c r="J279" s="17">
        <f>I279-I159</f>
        <v>-6.0000000000002274E-3</v>
      </c>
      <c r="K279" s="37">
        <f t="shared" si="39"/>
        <v>997.10069892065189</v>
      </c>
      <c r="L279" s="37">
        <f t="shared" si="40"/>
        <v>0.75937868713470669</v>
      </c>
      <c r="M279" s="37">
        <f t="shared" si="41"/>
        <v>-4.2033455460000002E-3</v>
      </c>
      <c r="N279" s="37">
        <f t="shared" si="42"/>
        <v>1020.7573998518337</v>
      </c>
      <c r="O279" s="39">
        <f t="shared" si="43"/>
        <v>19.420962724744133</v>
      </c>
      <c r="P279" s="32">
        <f t="shared" si="45"/>
        <v>23.525442337765419</v>
      </c>
      <c r="Q279" s="72">
        <f t="shared" si="44"/>
        <v>42.278500000000001</v>
      </c>
      <c r="R279" s="2"/>
      <c r="S279" s="27"/>
      <c r="T279" s="27"/>
      <c r="U279" s="27"/>
      <c r="V279" s="25"/>
      <c r="W279" s="25"/>
      <c r="X279" s="25"/>
      <c r="Y279" s="43"/>
      <c r="Z279" s="47"/>
    </row>
    <row r="280" spans="1:26" s="1" customFormat="1" x14ac:dyDescent="0.15">
      <c r="A280" s="14">
        <v>274</v>
      </c>
      <c r="B280" s="15" t="s">
        <v>20</v>
      </c>
      <c r="C280" s="15" t="s">
        <v>24</v>
      </c>
      <c r="D280" s="15" t="s">
        <v>12</v>
      </c>
      <c r="E280" s="71">
        <v>43026</v>
      </c>
      <c r="F280" s="17">
        <v>24.9</v>
      </c>
      <c r="G280" s="17">
        <v>31.5</v>
      </c>
      <c r="H280" s="17">
        <v>17.521999999999998</v>
      </c>
      <c r="I280" s="18">
        <v>1.885</v>
      </c>
      <c r="J280" s="17">
        <f>I280-I160</f>
        <v>-2.9999999999998916E-3</v>
      </c>
      <c r="K280" s="37">
        <f t="shared" si="39"/>
        <v>997.10069892065189</v>
      </c>
      <c r="L280" s="37">
        <f t="shared" si="40"/>
        <v>0.75937868713470669</v>
      </c>
      <c r="M280" s="37">
        <f t="shared" si="41"/>
        <v>-4.2033455460000002E-3</v>
      </c>
      <c r="N280" s="37">
        <f t="shared" si="42"/>
        <v>1020.7573998518337</v>
      </c>
      <c r="O280" s="39">
        <f t="shared" si="43"/>
        <v>4.2336665590543188</v>
      </c>
      <c r="P280" s="32">
        <f t="shared" si="45"/>
        <v>23.525442337765419</v>
      </c>
      <c r="Q280" s="72">
        <f t="shared" si="44"/>
        <v>5.0874999999999995</v>
      </c>
      <c r="R280" s="2"/>
      <c r="S280" s="27"/>
      <c r="T280" s="27"/>
      <c r="U280" s="27"/>
      <c r="V280" s="25"/>
      <c r="W280" s="25"/>
      <c r="X280" s="25"/>
      <c r="Y280" s="43"/>
      <c r="Z280" s="47"/>
    </row>
    <row r="281" spans="1:26" s="1" customFormat="1" x14ac:dyDescent="0.15">
      <c r="A281" s="14">
        <v>106</v>
      </c>
      <c r="B281" s="15" t="s">
        <v>22</v>
      </c>
      <c r="C281" s="15" t="s">
        <v>24</v>
      </c>
      <c r="D281" s="15" t="s">
        <v>12</v>
      </c>
      <c r="E281" s="71">
        <v>43026</v>
      </c>
      <c r="F281" s="17">
        <v>24.9</v>
      </c>
      <c r="G281" s="17">
        <v>31.5</v>
      </c>
      <c r="H281" s="17">
        <v>17.521999999999998</v>
      </c>
      <c r="I281" s="18">
        <v>2.677</v>
      </c>
      <c r="J281" s="17">
        <f>I281-I161</f>
        <v>-0.18299999999999983</v>
      </c>
      <c r="K281" s="37">
        <f t="shared" si="39"/>
        <v>997.10069892065189</v>
      </c>
      <c r="L281" s="37">
        <f t="shared" si="40"/>
        <v>0.75937868713470669</v>
      </c>
      <c r="M281" s="37">
        <f t="shared" si="41"/>
        <v>-4.2033455460000002E-3</v>
      </c>
      <c r="N281" s="37">
        <f t="shared" si="42"/>
        <v>1020.7573998518337</v>
      </c>
      <c r="O281" s="39">
        <f t="shared" si="43"/>
        <v>6.0124803069434538</v>
      </c>
      <c r="P281" s="32">
        <f t="shared" si="45"/>
        <v>23.525442337765419</v>
      </c>
      <c r="Q281" s="72">
        <f t="shared" si="44"/>
        <v>9.4435000000000002</v>
      </c>
      <c r="R281" s="2"/>
      <c r="S281" s="27"/>
      <c r="T281" s="27"/>
      <c r="U281" s="27"/>
      <c r="V281" s="25"/>
      <c r="W281" s="25"/>
      <c r="X281" s="25"/>
      <c r="Y281" s="43"/>
      <c r="Z281" s="47"/>
    </row>
    <row r="282" spans="1:26" s="1" customFormat="1" x14ac:dyDescent="0.15">
      <c r="A282" s="14">
        <v>206</v>
      </c>
      <c r="B282" s="15" t="s">
        <v>22</v>
      </c>
      <c r="C282" s="15" t="s">
        <v>24</v>
      </c>
      <c r="D282" s="15" t="s">
        <v>12</v>
      </c>
      <c r="E282" s="71">
        <v>43026</v>
      </c>
      <c r="F282" s="17">
        <v>24.9</v>
      </c>
      <c r="G282" s="17">
        <v>31.5</v>
      </c>
      <c r="H282" s="17">
        <v>17.521999999999998</v>
      </c>
      <c r="I282" s="18">
        <v>2.0230000000000001</v>
      </c>
      <c r="J282" s="17">
        <f>I282-I162</f>
        <v>-2.9999999999996696E-3</v>
      </c>
      <c r="K282" s="37">
        <f t="shared" si="39"/>
        <v>997.10069892065189</v>
      </c>
      <c r="L282" s="37">
        <f t="shared" si="40"/>
        <v>0.75937868713470669</v>
      </c>
      <c r="M282" s="37">
        <f t="shared" si="41"/>
        <v>-4.2033455460000002E-3</v>
      </c>
      <c r="N282" s="37">
        <f t="shared" si="42"/>
        <v>1020.7573998518337</v>
      </c>
      <c r="O282" s="39">
        <f t="shared" si="43"/>
        <v>4.5436113787622743</v>
      </c>
      <c r="P282" s="32">
        <f t="shared" si="45"/>
        <v>23.525442337765419</v>
      </c>
      <c r="Q282" s="72">
        <f t="shared" si="44"/>
        <v>5.8464999999999998</v>
      </c>
      <c r="R282" s="2"/>
      <c r="S282" s="27"/>
      <c r="T282" s="27"/>
      <c r="U282" s="27"/>
      <c r="V282" s="25"/>
      <c r="W282" s="25"/>
      <c r="X282" s="25"/>
      <c r="Y282" s="43"/>
      <c r="Z282" s="47"/>
    </row>
    <row r="283" spans="1:26" s="1" customFormat="1" x14ac:dyDescent="0.15">
      <c r="A283" s="14">
        <v>144</v>
      </c>
      <c r="B283" s="15" t="s">
        <v>23</v>
      </c>
      <c r="C283" s="15" t="s">
        <v>24</v>
      </c>
      <c r="D283" s="15" t="s">
        <v>12</v>
      </c>
      <c r="E283" s="71">
        <v>43026</v>
      </c>
      <c r="F283" s="17">
        <v>24.9</v>
      </c>
      <c r="G283" s="17">
        <v>31.5</v>
      </c>
      <c r="H283" s="17">
        <v>17.521999999999998</v>
      </c>
      <c r="I283" s="18">
        <v>4.1500000000000004</v>
      </c>
      <c r="J283" s="17">
        <f>I283-I163</f>
        <v>1.000000000000334E-3</v>
      </c>
      <c r="K283" s="37">
        <f t="shared" si="39"/>
        <v>997.10069892065189</v>
      </c>
      <c r="L283" s="37">
        <f t="shared" si="40"/>
        <v>0.75937868713470669</v>
      </c>
      <c r="M283" s="37">
        <f t="shared" si="41"/>
        <v>-4.2033455460000002E-3</v>
      </c>
      <c r="N283" s="37">
        <f t="shared" si="42"/>
        <v>1020.7573998518337</v>
      </c>
      <c r="O283" s="39">
        <f t="shared" si="43"/>
        <v>9.3208043607827182</v>
      </c>
      <c r="P283" s="32">
        <f t="shared" si="45"/>
        <v>23.525442337765419</v>
      </c>
      <c r="Q283" s="72">
        <f t="shared" si="44"/>
        <v>17.545000000000002</v>
      </c>
      <c r="R283" s="2"/>
      <c r="S283" s="27"/>
      <c r="T283" s="27"/>
      <c r="U283" s="27"/>
      <c r="V283" s="25"/>
      <c r="W283" s="25"/>
      <c r="X283" s="25"/>
      <c r="Y283" s="43"/>
      <c r="Z283" s="47"/>
    </row>
    <row r="284" spans="1:26" s="1" customFormat="1" x14ac:dyDescent="0.15">
      <c r="A284" s="14">
        <v>178</v>
      </c>
      <c r="B284" s="15" t="s">
        <v>17</v>
      </c>
      <c r="C284" s="15" t="s">
        <v>29</v>
      </c>
      <c r="D284" s="15" t="s">
        <v>12</v>
      </c>
      <c r="E284" s="71">
        <v>43026</v>
      </c>
      <c r="F284" s="17">
        <v>24.6</v>
      </c>
      <c r="G284" s="17">
        <v>31.5</v>
      </c>
      <c r="H284" s="17">
        <v>17.518999999999998</v>
      </c>
      <c r="I284" s="18">
        <v>4.6180000000000003</v>
      </c>
      <c r="J284" s="17">
        <f>I284-I164</f>
        <v>4.0000000000004476E-3</v>
      </c>
      <c r="K284" s="37">
        <f t="shared" si="39"/>
        <v>997.17686985458295</v>
      </c>
      <c r="L284" s="37">
        <f t="shared" si="40"/>
        <v>0.75982754904178806</v>
      </c>
      <c r="M284" s="37">
        <f t="shared" si="41"/>
        <v>-4.2094557359999996E-3</v>
      </c>
      <c r="N284" s="37">
        <f t="shared" si="42"/>
        <v>1020.8466296951136</v>
      </c>
      <c r="O284" s="39">
        <f t="shared" si="43"/>
        <v>10.37305138210858</v>
      </c>
      <c r="P284" s="32">
        <f t="shared" si="45"/>
        <v>23.522118967922896</v>
      </c>
      <c r="Q284" s="72">
        <f t="shared" si="44"/>
        <v>20.119</v>
      </c>
      <c r="R284" s="2"/>
      <c r="S284" s="27"/>
      <c r="T284" s="27"/>
      <c r="U284" s="27"/>
      <c r="V284" s="25"/>
      <c r="W284" s="25"/>
      <c r="X284" s="25"/>
      <c r="Y284" s="43"/>
      <c r="Z284" s="47"/>
    </row>
    <row r="285" spans="1:26" s="1" customFormat="1" x14ac:dyDescent="0.15">
      <c r="A285" s="14">
        <v>184</v>
      </c>
      <c r="B285" s="15" t="s">
        <v>17</v>
      </c>
      <c r="C285" s="15" t="s">
        <v>29</v>
      </c>
      <c r="D285" s="15" t="s">
        <v>12</v>
      </c>
      <c r="E285" s="71">
        <v>43026</v>
      </c>
      <c r="F285" s="17">
        <v>24.6</v>
      </c>
      <c r="G285" s="17">
        <v>31.5</v>
      </c>
      <c r="H285" s="17">
        <v>17.518999999999998</v>
      </c>
      <c r="I285" s="18">
        <v>2.6110000000000002</v>
      </c>
      <c r="J285" s="17">
        <f>I285-I165</f>
        <v>-1.9999999999997797E-3</v>
      </c>
      <c r="K285" s="37">
        <f t="shared" si="39"/>
        <v>997.17686985458295</v>
      </c>
      <c r="L285" s="37">
        <f t="shared" si="40"/>
        <v>0.75982754904178806</v>
      </c>
      <c r="M285" s="37">
        <f t="shared" si="41"/>
        <v>-4.2094557359999996E-3</v>
      </c>
      <c r="N285" s="37">
        <f t="shared" si="42"/>
        <v>1020.8466296951136</v>
      </c>
      <c r="O285" s="39">
        <f t="shared" si="43"/>
        <v>5.8648846164325468</v>
      </c>
      <c r="P285" s="32">
        <f t="shared" si="45"/>
        <v>23.522118967922896</v>
      </c>
      <c r="Q285" s="72">
        <f t="shared" si="44"/>
        <v>9.0805000000000007</v>
      </c>
      <c r="R285" s="2"/>
      <c r="S285" s="27"/>
      <c r="T285" s="27"/>
      <c r="U285" s="27"/>
      <c r="V285" s="25"/>
      <c r="W285" s="25"/>
      <c r="X285" s="25"/>
      <c r="Y285" s="43"/>
      <c r="Z285" s="47"/>
    </row>
    <row r="286" spans="1:26" s="1" customFormat="1" x14ac:dyDescent="0.15">
      <c r="A286" s="14">
        <v>276</v>
      </c>
      <c r="B286" s="15" t="s">
        <v>17</v>
      </c>
      <c r="C286" s="15" t="s">
        <v>29</v>
      </c>
      <c r="D286" s="15" t="s">
        <v>12</v>
      </c>
      <c r="E286" s="71">
        <v>43026</v>
      </c>
      <c r="F286" s="17">
        <v>24.6</v>
      </c>
      <c r="G286" s="17">
        <v>31.5</v>
      </c>
      <c r="H286" s="17">
        <v>17.518999999999998</v>
      </c>
      <c r="I286" s="18">
        <v>3.91</v>
      </c>
      <c r="J286" s="17">
        <f>I286-I166</f>
        <v>2.0000000000002238E-3</v>
      </c>
      <c r="K286" s="37">
        <f t="shared" si="39"/>
        <v>997.17686985458295</v>
      </c>
      <c r="L286" s="37">
        <f t="shared" si="40"/>
        <v>0.75982754904178806</v>
      </c>
      <c r="M286" s="37">
        <f t="shared" si="41"/>
        <v>-4.2094557359999996E-3</v>
      </c>
      <c r="N286" s="37">
        <f t="shared" si="42"/>
        <v>1020.8466296951136</v>
      </c>
      <c r="O286" s="39">
        <f t="shared" si="43"/>
        <v>8.7827264842019357</v>
      </c>
      <c r="P286" s="32">
        <f t="shared" si="45"/>
        <v>23.522118967922896</v>
      </c>
      <c r="Q286" s="72">
        <f t="shared" si="44"/>
        <v>16.225000000000001</v>
      </c>
      <c r="R286" s="2"/>
      <c r="S286" s="27"/>
      <c r="T286" s="27"/>
      <c r="U286" s="27"/>
      <c r="V286" s="25"/>
      <c r="W286" s="25"/>
      <c r="X286" s="25"/>
      <c r="Y286" s="43"/>
      <c r="Z286" s="47"/>
    </row>
    <row r="287" spans="1:26" s="1" customFormat="1" x14ac:dyDescent="0.15">
      <c r="A287" s="14">
        <v>283</v>
      </c>
      <c r="B287" s="15" t="s">
        <v>17</v>
      </c>
      <c r="C287" s="15" t="s">
        <v>29</v>
      </c>
      <c r="D287" s="15" t="s">
        <v>12</v>
      </c>
      <c r="E287" s="71">
        <v>43026</v>
      </c>
      <c r="F287" s="17">
        <v>24.6</v>
      </c>
      <c r="G287" s="17">
        <v>31.5</v>
      </c>
      <c r="H287" s="17">
        <v>17.518999999999998</v>
      </c>
      <c r="I287" s="18">
        <v>4.18</v>
      </c>
      <c r="J287" s="17">
        <f>I287-I167</f>
        <v>-4.9999999999998934E-3</v>
      </c>
      <c r="K287" s="37">
        <f t="shared" si="39"/>
        <v>997.17686985458295</v>
      </c>
      <c r="L287" s="37">
        <f t="shared" si="40"/>
        <v>0.75982754904178806</v>
      </c>
      <c r="M287" s="37">
        <f t="shared" si="41"/>
        <v>-4.2094557359999996E-3</v>
      </c>
      <c r="N287" s="37">
        <f t="shared" si="42"/>
        <v>1020.8466296951136</v>
      </c>
      <c r="O287" s="39">
        <f t="shared" si="43"/>
        <v>9.3892063181493839</v>
      </c>
      <c r="P287" s="32">
        <f t="shared" si="45"/>
        <v>23.522118967922896</v>
      </c>
      <c r="Q287" s="72">
        <f t="shared" si="44"/>
        <v>17.709999999999997</v>
      </c>
      <c r="R287" s="2"/>
      <c r="S287" s="27"/>
      <c r="T287" s="27"/>
      <c r="U287" s="27"/>
      <c r="V287" s="25"/>
      <c r="W287" s="25"/>
      <c r="X287" s="25"/>
      <c r="Y287" s="43"/>
      <c r="Z287" s="47"/>
    </row>
    <row r="288" spans="1:26" s="1" customFormat="1" x14ac:dyDescent="0.15">
      <c r="A288" s="14">
        <v>289</v>
      </c>
      <c r="B288" s="15" t="s">
        <v>17</v>
      </c>
      <c r="C288" s="15" t="s">
        <v>29</v>
      </c>
      <c r="D288" s="15" t="s">
        <v>12</v>
      </c>
      <c r="E288" s="71">
        <v>43026</v>
      </c>
      <c r="F288" s="17">
        <v>24.6</v>
      </c>
      <c r="G288" s="17">
        <v>31.5</v>
      </c>
      <c r="H288" s="17">
        <v>17.518999999999998</v>
      </c>
      <c r="I288" s="18">
        <v>4.1050000000000004</v>
      </c>
      <c r="J288" s="17">
        <f>I288-I168</f>
        <v>-3.9999999999995595E-3</v>
      </c>
      <c r="K288" s="37">
        <f t="shared" si="39"/>
        <v>997.17686985458295</v>
      </c>
      <c r="L288" s="37">
        <f t="shared" si="40"/>
        <v>0.75982754904178806</v>
      </c>
      <c r="M288" s="37">
        <f t="shared" si="41"/>
        <v>-4.2094557359999996E-3</v>
      </c>
      <c r="N288" s="37">
        <f t="shared" si="42"/>
        <v>1020.8466296951136</v>
      </c>
      <c r="O288" s="39">
        <f t="shared" si="43"/>
        <v>9.2207396976084279</v>
      </c>
      <c r="P288" s="32">
        <f t="shared" si="45"/>
        <v>23.522118967922896</v>
      </c>
      <c r="Q288" s="72">
        <f t="shared" si="44"/>
        <v>17.297499999999999</v>
      </c>
      <c r="R288" s="2"/>
      <c r="S288" s="27"/>
      <c r="T288" s="27"/>
      <c r="U288" s="27"/>
      <c r="V288" s="25"/>
      <c r="W288" s="25"/>
      <c r="X288" s="25"/>
      <c r="Y288" s="43"/>
      <c r="Z288" s="47"/>
    </row>
    <row r="289" spans="1:26" s="1" customFormat="1" x14ac:dyDescent="0.15">
      <c r="A289" s="14">
        <v>118</v>
      </c>
      <c r="B289" s="15" t="s">
        <v>18</v>
      </c>
      <c r="C289" s="15" t="s">
        <v>29</v>
      </c>
      <c r="D289" s="15" t="s">
        <v>12</v>
      </c>
      <c r="E289" s="71">
        <v>43026</v>
      </c>
      <c r="F289" s="17">
        <v>24.6</v>
      </c>
      <c r="G289" s="17">
        <v>31.5</v>
      </c>
      <c r="H289" s="17">
        <v>17.518999999999998</v>
      </c>
      <c r="I289" s="18">
        <v>4.3289999999999997</v>
      </c>
      <c r="J289" s="17">
        <f>I289-I169</f>
        <v>-4.0000000000004476E-3</v>
      </c>
      <c r="K289" s="37">
        <f t="shared" si="39"/>
        <v>997.17686985458295</v>
      </c>
      <c r="L289" s="37">
        <f t="shared" si="40"/>
        <v>0.75982754904178806</v>
      </c>
      <c r="M289" s="37">
        <f t="shared" si="41"/>
        <v>-4.2094557359999996E-3</v>
      </c>
      <c r="N289" s="37">
        <f t="shared" si="42"/>
        <v>1020.8466296951136</v>
      </c>
      <c r="O289" s="39">
        <f t="shared" si="43"/>
        <v>9.7238933376240873</v>
      </c>
      <c r="P289" s="32">
        <f t="shared" si="45"/>
        <v>23.522118967922896</v>
      </c>
      <c r="Q289" s="72">
        <f t="shared" si="44"/>
        <v>18.529499999999999</v>
      </c>
      <c r="R289" s="2"/>
      <c r="S289" s="27"/>
      <c r="T289" s="27"/>
      <c r="U289" s="27"/>
      <c r="V289" s="25"/>
      <c r="W289" s="25"/>
      <c r="X289" s="25"/>
      <c r="Y289" s="43"/>
      <c r="Z289" s="47"/>
    </row>
    <row r="290" spans="1:26" s="1" customFormat="1" x14ac:dyDescent="0.15">
      <c r="A290" s="14">
        <v>124</v>
      </c>
      <c r="B290" s="15" t="s">
        <v>18</v>
      </c>
      <c r="C290" s="15" t="s">
        <v>29</v>
      </c>
      <c r="D290" s="15" t="s">
        <v>12</v>
      </c>
      <c r="E290" s="71">
        <v>43026</v>
      </c>
      <c r="F290" s="17">
        <v>24.6</v>
      </c>
      <c r="G290" s="17">
        <v>31.5</v>
      </c>
      <c r="H290" s="17">
        <v>17.518999999999998</v>
      </c>
      <c r="I290" s="18">
        <v>3.3919999999999999</v>
      </c>
      <c r="J290" s="17">
        <f>I290-I170</f>
        <v>-2.0000000000002238E-3</v>
      </c>
      <c r="K290" s="37">
        <f t="shared" si="39"/>
        <v>997.17686985458295</v>
      </c>
      <c r="L290" s="37">
        <f t="shared" si="40"/>
        <v>0.75982754904178806</v>
      </c>
      <c r="M290" s="37">
        <f t="shared" si="41"/>
        <v>-4.2094557359999996E-3</v>
      </c>
      <c r="N290" s="37">
        <f t="shared" si="42"/>
        <v>1020.8466296951136</v>
      </c>
      <c r="O290" s="39">
        <f t="shared" si="43"/>
        <v>7.6191836916657207</v>
      </c>
      <c r="P290" s="32">
        <f t="shared" si="45"/>
        <v>23.522118967922896</v>
      </c>
      <c r="Q290" s="72">
        <f t="shared" si="44"/>
        <v>13.375999999999998</v>
      </c>
      <c r="R290" s="2"/>
      <c r="S290" s="27"/>
      <c r="T290" s="27"/>
      <c r="U290" s="27"/>
      <c r="V290" s="25"/>
      <c r="W290" s="25"/>
      <c r="X290" s="25"/>
      <c r="Y290" s="43"/>
      <c r="Z290" s="47"/>
    </row>
    <row r="291" spans="1:26" s="1" customFormat="1" x14ac:dyDescent="0.15">
      <c r="A291" s="14">
        <v>216</v>
      </c>
      <c r="B291" s="15" t="s">
        <v>18</v>
      </c>
      <c r="C291" s="15" t="s">
        <v>29</v>
      </c>
      <c r="D291" s="15" t="s">
        <v>12</v>
      </c>
      <c r="E291" s="71">
        <v>43026</v>
      </c>
      <c r="F291" s="17">
        <v>24.6</v>
      </c>
      <c r="G291" s="17">
        <v>31.5</v>
      </c>
      <c r="H291" s="17">
        <v>17.518999999999998</v>
      </c>
      <c r="I291" s="18">
        <v>3.7650000000000001</v>
      </c>
      <c r="J291" s="17">
        <f>I291-I171</f>
        <v>1.000000000000334E-3</v>
      </c>
      <c r="K291" s="37">
        <f t="shared" si="39"/>
        <v>997.17686985458295</v>
      </c>
      <c r="L291" s="37">
        <f t="shared" si="40"/>
        <v>0.75982754904178806</v>
      </c>
      <c r="M291" s="37">
        <f t="shared" si="41"/>
        <v>-4.2094557359999996E-3</v>
      </c>
      <c r="N291" s="37">
        <f t="shared" si="42"/>
        <v>1020.8466296951136</v>
      </c>
      <c r="O291" s="39">
        <f t="shared" si="43"/>
        <v>8.4570243511560843</v>
      </c>
      <c r="P291" s="32">
        <f t="shared" si="45"/>
        <v>23.522118967922896</v>
      </c>
      <c r="Q291" s="72">
        <f t="shared" si="44"/>
        <v>15.427499999999998</v>
      </c>
      <c r="R291" s="2"/>
      <c r="S291" s="27"/>
      <c r="T291" s="27"/>
      <c r="U291" s="27"/>
      <c r="V291" s="25"/>
      <c r="W291" s="25"/>
      <c r="X291" s="25"/>
      <c r="Y291" s="43"/>
      <c r="Z291" s="47"/>
    </row>
    <row r="292" spans="1:26" s="1" customFormat="1" x14ac:dyDescent="0.15">
      <c r="A292" s="14">
        <v>222</v>
      </c>
      <c r="B292" s="15" t="s">
        <v>18</v>
      </c>
      <c r="C292" s="15" t="s">
        <v>29</v>
      </c>
      <c r="D292" s="15" t="s">
        <v>12</v>
      </c>
      <c r="E292" s="71">
        <v>43026</v>
      </c>
      <c r="F292" s="17">
        <v>24.6</v>
      </c>
      <c r="G292" s="17">
        <v>31.5</v>
      </c>
      <c r="H292" s="17">
        <v>17.518999999999998</v>
      </c>
      <c r="I292" s="18">
        <v>1.923</v>
      </c>
      <c r="J292" s="17">
        <f>I292-I172</f>
        <v>-2.0000000000000018E-3</v>
      </c>
      <c r="K292" s="37">
        <f t="shared" si="39"/>
        <v>997.17686985458295</v>
      </c>
      <c r="L292" s="37">
        <f t="shared" si="40"/>
        <v>0.75982754904178806</v>
      </c>
      <c r="M292" s="37">
        <f t="shared" si="41"/>
        <v>-4.2094557359999996E-3</v>
      </c>
      <c r="N292" s="37">
        <f t="shared" si="42"/>
        <v>1020.8466296951136</v>
      </c>
      <c r="O292" s="39">
        <f t="shared" si="43"/>
        <v>4.3194841506701591</v>
      </c>
      <c r="P292" s="32">
        <f t="shared" si="45"/>
        <v>23.522118967922896</v>
      </c>
      <c r="Q292" s="72">
        <f t="shared" si="44"/>
        <v>5.2964999999999991</v>
      </c>
      <c r="R292" s="2"/>
      <c r="S292" s="27"/>
      <c r="T292" s="27"/>
      <c r="U292" s="27"/>
      <c r="V292" s="25"/>
      <c r="W292" s="25"/>
      <c r="X292" s="25"/>
      <c r="Y292" s="43"/>
      <c r="Z292" s="47"/>
    </row>
    <row r="293" spans="1:26" s="1" customFormat="1" x14ac:dyDescent="0.15">
      <c r="A293" s="14">
        <v>228</v>
      </c>
      <c r="B293" s="15" t="s">
        <v>18</v>
      </c>
      <c r="C293" s="15" t="s">
        <v>29</v>
      </c>
      <c r="D293" s="15" t="s">
        <v>12</v>
      </c>
      <c r="E293" s="71">
        <v>43026</v>
      </c>
      <c r="F293" s="17">
        <v>24.6</v>
      </c>
      <c r="G293" s="17">
        <v>31.5</v>
      </c>
      <c r="H293" s="17">
        <v>17.518999999999998</v>
      </c>
      <c r="I293" s="18">
        <v>2.7269999999999999</v>
      </c>
      <c r="J293" s="17">
        <f>I293-I173</f>
        <v>-2.0000000000002238E-3</v>
      </c>
      <c r="K293" s="37">
        <f t="shared" si="39"/>
        <v>997.17686985458295</v>
      </c>
      <c r="L293" s="37">
        <f t="shared" si="40"/>
        <v>0.75982754904178806</v>
      </c>
      <c r="M293" s="37">
        <f t="shared" si="41"/>
        <v>-4.2094557359999996E-3</v>
      </c>
      <c r="N293" s="37">
        <f t="shared" si="42"/>
        <v>1020.8466296951136</v>
      </c>
      <c r="O293" s="39">
        <f t="shared" si="43"/>
        <v>6.1254463228692275</v>
      </c>
      <c r="P293" s="32">
        <f t="shared" si="45"/>
        <v>23.522118967922896</v>
      </c>
      <c r="Q293" s="72">
        <f t="shared" si="44"/>
        <v>9.7184999999999988</v>
      </c>
      <c r="R293" s="2"/>
      <c r="S293" s="27"/>
      <c r="T293" s="27"/>
      <c r="U293" s="27"/>
      <c r="V293" s="25"/>
      <c r="W293" s="25"/>
      <c r="X293" s="25"/>
      <c r="Y293" s="43"/>
      <c r="Z293" s="47"/>
    </row>
    <row r="294" spans="1:26" s="1" customFormat="1" x14ac:dyDescent="0.15">
      <c r="A294" s="14">
        <v>151</v>
      </c>
      <c r="B294" s="15" t="s">
        <v>19</v>
      </c>
      <c r="C294" s="15" t="s">
        <v>29</v>
      </c>
      <c r="D294" s="15" t="s">
        <v>12</v>
      </c>
      <c r="E294" s="71">
        <v>43026</v>
      </c>
      <c r="F294" s="17">
        <v>24.6</v>
      </c>
      <c r="G294" s="17">
        <v>31.5</v>
      </c>
      <c r="H294" s="17">
        <v>17.518999999999998</v>
      </c>
      <c r="I294" s="18">
        <v>1.5209999999999999</v>
      </c>
      <c r="J294" s="17">
        <f>I294-I174</f>
        <v>9.9999999999988987E-4</v>
      </c>
      <c r="K294" s="37">
        <f t="shared" si="39"/>
        <v>997.17686985458295</v>
      </c>
      <c r="L294" s="37">
        <f t="shared" si="40"/>
        <v>0.75982754904178806</v>
      </c>
      <c r="M294" s="37">
        <f t="shared" si="41"/>
        <v>-4.2094557359999996E-3</v>
      </c>
      <c r="N294" s="37">
        <f t="shared" si="42"/>
        <v>1020.8466296951136</v>
      </c>
      <c r="O294" s="39">
        <f t="shared" si="43"/>
        <v>3.4165030645706249</v>
      </c>
      <c r="P294" s="32">
        <f t="shared" si="45"/>
        <v>23.522118967922896</v>
      </c>
      <c r="Q294" s="72">
        <f t="shared" si="44"/>
        <v>3.0854999999999988</v>
      </c>
      <c r="R294" s="2"/>
      <c r="S294" s="27"/>
      <c r="T294" s="27"/>
      <c r="U294" s="27"/>
      <c r="V294" s="25"/>
      <c r="W294" s="25"/>
      <c r="X294" s="25"/>
      <c r="Y294" s="43"/>
      <c r="Z294" s="47"/>
    </row>
    <row r="295" spans="1:26" s="1" customFormat="1" x14ac:dyDescent="0.15">
      <c r="A295" s="14">
        <v>159</v>
      </c>
      <c r="B295" s="15" t="s">
        <v>19</v>
      </c>
      <c r="C295" s="15" t="s">
        <v>29</v>
      </c>
      <c r="D295" s="15" t="s">
        <v>12</v>
      </c>
      <c r="E295" s="71">
        <v>43026</v>
      </c>
      <c r="F295" s="17">
        <v>24.6</v>
      </c>
      <c r="G295" s="17">
        <v>31.5</v>
      </c>
      <c r="H295" s="17">
        <v>17.518999999999998</v>
      </c>
      <c r="I295" s="18">
        <v>3.798</v>
      </c>
      <c r="J295" s="17">
        <f>I295-I175</f>
        <v>-3.0000000000001137E-3</v>
      </c>
      <c r="K295" s="37">
        <f t="shared" si="39"/>
        <v>997.17686985458295</v>
      </c>
      <c r="L295" s="37">
        <f t="shared" si="40"/>
        <v>0.75982754904178806</v>
      </c>
      <c r="M295" s="37">
        <f t="shared" si="41"/>
        <v>-4.2094557359999996E-3</v>
      </c>
      <c r="N295" s="37">
        <f t="shared" si="42"/>
        <v>1020.8466296951136</v>
      </c>
      <c r="O295" s="39">
        <f t="shared" si="43"/>
        <v>8.5311496641941051</v>
      </c>
      <c r="P295" s="32">
        <f t="shared" si="45"/>
        <v>23.522118967922896</v>
      </c>
      <c r="Q295" s="72">
        <f t="shared" si="44"/>
        <v>15.608999999999998</v>
      </c>
      <c r="R295" s="2"/>
      <c r="S295" s="27"/>
      <c r="T295" s="27"/>
      <c r="U295" s="27"/>
      <c r="V295" s="25"/>
      <c r="W295" s="25"/>
      <c r="X295" s="25"/>
      <c r="Y295" s="43"/>
      <c r="Z295" s="47"/>
    </row>
    <row r="296" spans="1:26" s="1" customFormat="1" x14ac:dyDescent="0.15">
      <c r="A296" s="14">
        <v>250</v>
      </c>
      <c r="B296" s="15" t="s">
        <v>19</v>
      </c>
      <c r="C296" s="15" t="s">
        <v>29</v>
      </c>
      <c r="D296" s="15" t="s">
        <v>12</v>
      </c>
      <c r="E296" s="71">
        <v>43026</v>
      </c>
      <c r="F296" s="17">
        <v>24.6</v>
      </c>
      <c r="G296" s="17">
        <v>31.5</v>
      </c>
      <c r="H296" s="17">
        <v>17.518999999999998</v>
      </c>
      <c r="I296" s="18">
        <v>3.762</v>
      </c>
      <c r="J296" s="17">
        <f>I296-I176</f>
        <v>-9.9999999999988987E-4</v>
      </c>
      <c r="K296" s="37">
        <f t="shared" si="39"/>
        <v>997.17686985458295</v>
      </c>
      <c r="L296" s="37">
        <f t="shared" si="40"/>
        <v>0.75982754904178806</v>
      </c>
      <c r="M296" s="37">
        <f t="shared" si="41"/>
        <v>-4.2094557359999996E-3</v>
      </c>
      <c r="N296" s="37">
        <f t="shared" si="42"/>
        <v>1020.8466296951136</v>
      </c>
      <c r="O296" s="39">
        <f t="shared" si="43"/>
        <v>8.4502856863344462</v>
      </c>
      <c r="P296" s="32">
        <f t="shared" si="45"/>
        <v>23.522118967922896</v>
      </c>
      <c r="Q296" s="72">
        <f t="shared" si="44"/>
        <v>15.410999999999998</v>
      </c>
      <c r="R296" s="2"/>
      <c r="S296" s="27"/>
      <c r="T296" s="27"/>
      <c r="U296" s="27"/>
      <c r="V296" s="25"/>
      <c r="W296" s="25"/>
      <c r="X296" s="25"/>
      <c r="Y296" s="43"/>
      <c r="Z296" s="47"/>
    </row>
    <row r="297" spans="1:26" s="1" customFormat="1" x14ac:dyDescent="0.15">
      <c r="A297" s="14">
        <v>165</v>
      </c>
      <c r="B297" s="15" t="s">
        <v>20</v>
      </c>
      <c r="C297" s="15" t="s">
        <v>29</v>
      </c>
      <c r="D297" s="15" t="s">
        <v>12</v>
      </c>
      <c r="E297" s="71">
        <v>43026</v>
      </c>
      <c r="F297" s="17">
        <v>24.6</v>
      </c>
      <c r="G297" s="17">
        <v>31.5</v>
      </c>
      <c r="H297" s="17">
        <v>17.518999999999998</v>
      </c>
      <c r="I297" s="18">
        <v>5.3490000000000002</v>
      </c>
      <c r="J297" s="17">
        <f>I297-I177</f>
        <v>-1.2999999999999901E-2</v>
      </c>
      <c r="K297" s="37">
        <f t="shared" si="39"/>
        <v>997.17686985458295</v>
      </c>
      <c r="L297" s="37">
        <f t="shared" si="40"/>
        <v>0.75982754904178806</v>
      </c>
      <c r="M297" s="37">
        <f t="shared" si="41"/>
        <v>-4.2094557359999996E-3</v>
      </c>
      <c r="N297" s="37">
        <f t="shared" si="42"/>
        <v>1020.8466296951136</v>
      </c>
      <c r="O297" s="39">
        <f t="shared" si="43"/>
        <v>12.015039376981115</v>
      </c>
      <c r="P297" s="32">
        <f t="shared" si="45"/>
        <v>23.522118967922896</v>
      </c>
      <c r="Q297" s="72">
        <f t="shared" si="44"/>
        <v>24.139499999999998</v>
      </c>
      <c r="R297" s="2"/>
      <c r="S297" s="27"/>
      <c r="T297" s="27"/>
      <c r="U297" s="27"/>
      <c r="V297" s="25"/>
      <c r="W297" s="25"/>
      <c r="X297" s="25"/>
      <c r="Y297" s="43"/>
      <c r="Z297" s="47"/>
    </row>
    <row r="298" spans="1:26" s="1" customFormat="1" x14ac:dyDescent="0.15">
      <c r="A298" s="14">
        <v>171</v>
      </c>
      <c r="B298" s="15" t="s">
        <v>20</v>
      </c>
      <c r="C298" s="15" t="s">
        <v>29</v>
      </c>
      <c r="D298" s="15" t="s">
        <v>12</v>
      </c>
      <c r="E298" s="71">
        <v>43026</v>
      </c>
      <c r="F298" s="17">
        <v>24.6</v>
      </c>
      <c r="G298" s="17">
        <v>31.5</v>
      </c>
      <c r="H298" s="17">
        <v>17.518999999999998</v>
      </c>
      <c r="I298" s="18">
        <v>1.8480000000000001</v>
      </c>
      <c r="J298" s="17">
        <f>I298-I178</f>
        <v>-2.9999999999998916E-3</v>
      </c>
      <c r="K298" s="37">
        <f t="shared" si="39"/>
        <v>997.17686985458295</v>
      </c>
      <c r="L298" s="37">
        <f t="shared" si="40"/>
        <v>0.75982754904178806</v>
      </c>
      <c r="M298" s="37">
        <f t="shared" si="41"/>
        <v>-4.2094557359999996E-3</v>
      </c>
      <c r="N298" s="37">
        <f t="shared" si="42"/>
        <v>1020.8466296951136</v>
      </c>
      <c r="O298" s="39">
        <f t="shared" si="43"/>
        <v>4.1510175301292014</v>
      </c>
      <c r="P298" s="32">
        <f t="shared" si="45"/>
        <v>23.522118967922896</v>
      </c>
      <c r="Q298" s="72">
        <f t="shared" si="44"/>
        <v>4.8839999999999995</v>
      </c>
      <c r="R298" s="2"/>
      <c r="S298" s="27"/>
      <c r="T298" s="27"/>
      <c r="U298" s="27"/>
      <c r="V298" s="25"/>
      <c r="W298" s="25"/>
      <c r="X298" s="25"/>
      <c r="Y298" s="43"/>
      <c r="Z298" s="47"/>
    </row>
    <row r="299" spans="1:26" s="1" customFormat="1" x14ac:dyDescent="0.15">
      <c r="A299" s="14">
        <v>263</v>
      </c>
      <c r="B299" s="15" t="s">
        <v>20</v>
      </c>
      <c r="C299" s="15" t="s">
        <v>29</v>
      </c>
      <c r="D299" s="15" t="s">
        <v>12</v>
      </c>
      <c r="E299" s="71">
        <v>43026</v>
      </c>
      <c r="F299" s="17">
        <v>24.6</v>
      </c>
      <c r="G299" s="17">
        <v>31.5</v>
      </c>
      <c r="H299" s="17">
        <v>17.518999999999998</v>
      </c>
      <c r="I299" s="18">
        <v>1.079</v>
      </c>
      <c r="J299" s="17">
        <f>I299-I179</f>
        <v>-1.0000000000001119E-3</v>
      </c>
      <c r="K299" s="37">
        <f t="shared" si="39"/>
        <v>997.17686985458295</v>
      </c>
      <c r="L299" s="37">
        <f t="shared" si="40"/>
        <v>0.75982754904178806</v>
      </c>
      <c r="M299" s="37">
        <f t="shared" si="41"/>
        <v>-4.2094557359999996E-3</v>
      </c>
      <c r="N299" s="37">
        <f t="shared" si="42"/>
        <v>1020.8466296951136</v>
      </c>
      <c r="O299" s="39">
        <f t="shared" si="43"/>
        <v>2.4236731141825802</v>
      </c>
      <c r="P299" s="32">
        <f t="shared" si="45"/>
        <v>23.522118967922896</v>
      </c>
      <c r="Q299" s="72">
        <f t="shared" si="44"/>
        <v>0.65449999999999964</v>
      </c>
      <c r="R299" s="2"/>
      <c r="S299" s="27"/>
      <c r="T299" s="27"/>
      <c r="U299" s="27"/>
      <c r="V299" s="25"/>
      <c r="W299" s="25"/>
      <c r="X299" s="25"/>
      <c r="Y299" s="43"/>
      <c r="Z299" s="47"/>
    </row>
    <row r="300" spans="1:26" s="1" customFormat="1" x14ac:dyDescent="0.15">
      <c r="A300" s="14">
        <v>269</v>
      </c>
      <c r="B300" s="15" t="s">
        <v>20</v>
      </c>
      <c r="C300" s="15" t="s">
        <v>29</v>
      </c>
      <c r="D300" s="15" t="s">
        <v>12</v>
      </c>
      <c r="E300" s="71">
        <v>43026</v>
      </c>
      <c r="F300" s="17">
        <v>24.6</v>
      </c>
      <c r="G300" s="17">
        <v>31.5</v>
      </c>
      <c r="H300" s="17">
        <v>17.518999999999998</v>
      </c>
      <c r="I300" s="18">
        <v>4.8730000000000002</v>
      </c>
      <c r="J300" s="17">
        <f>I300-I180</f>
        <v>-1.9999999999997797E-3</v>
      </c>
      <c r="K300" s="37">
        <f t="shared" si="39"/>
        <v>997.17686985458295</v>
      </c>
      <c r="L300" s="37">
        <f t="shared" si="40"/>
        <v>0.75982754904178806</v>
      </c>
      <c r="M300" s="37">
        <f t="shared" si="41"/>
        <v>-4.2094557359999996E-3</v>
      </c>
      <c r="N300" s="37">
        <f t="shared" si="42"/>
        <v>1020.8466296951136</v>
      </c>
      <c r="O300" s="39">
        <f t="shared" si="43"/>
        <v>10.945837891947836</v>
      </c>
      <c r="P300" s="32">
        <f t="shared" si="45"/>
        <v>23.522118967922896</v>
      </c>
      <c r="Q300" s="72">
        <f t="shared" si="44"/>
        <v>21.5215</v>
      </c>
      <c r="R300" s="2"/>
      <c r="S300" s="27"/>
      <c r="T300" s="27"/>
      <c r="U300" s="27"/>
      <c r="V300" s="25"/>
      <c r="W300" s="25"/>
      <c r="X300" s="25"/>
      <c r="Y300" s="43"/>
      <c r="Z300" s="47"/>
    </row>
    <row r="301" spans="1:26" s="1" customFormat="1" x14ac:dyDescent="0.15">
      <c r="A301" s="14">
        <v>101</v>
      </c>
      <c r="B301" s="15" t="s">
        <v>22</v>
      </c>
      <c r="C301" s="15" t="s">
        <v>29</v>
      </c>
      <c r="D301" s="15" t="s">
        <v>12</v>
      </c>
      <c r="E301" s="71">
        <v>43026</v>
      </c>
      <c r="F301" s="17">
        <v>24.6</v>
      </c>
      <c r="G301" s="17">
        <v>31.5</v>
      </c>
      <c r="H301" s="17">
        <v>17.518999999999998</v>
      </c>
      <c r="I301" s="18">
        <v>3.415</v>
      </c>
      <c r="J301" s="17">
        <f>I301-I181</f>
        <v>-3.0000000000001137E-3</v>
      </c>
      <c r="K301" s="37">
        <f t="shared" si="39"/>
        <v>997.17686985458295</v>
      </c>
      <c r="L301" s="37">
        <f t="shared" si="40"/>
        <v>0.75982754904178806</v>
      </c>
      <c r="M301" s="37">
        <f t="shared" si="41"/>
        <v>-4.2094557359999996E-3</v>
      </c>
      <c r="N301" s="37">
        <f t="shared" si="42"/>
        <v>1020.8466296951136</v>
      </c>
      <c r="O301" s="39">
        <f t="shared" si="43"/>
        <v>7.6708467886316143</v>
      </c>
      <c r="P301" s="32">
        <f t="shared" si="45"/>
        <v>23.522118967922896</v>
      </c>
      <c r="Q301" s="72">
        <f t="shared" si="44"/>
        <v>13.502499999999998</v>
      </c>
      <c r="R301" s="2"/>
      <c r="S301" s="27"/>
      <c r="T301" s="27"/>
      <c r="U301" s="27"/>
      <c r="V301" s="25"/>
      <c r="W301" s="25"/>
      <c r="X301" s="25"/>
      <c r="Y301" s="43"/>
      <c r="Z301" s="47"/>
    </row>
    <row r="302" spans="1:26" s="1" customFormat="1" x14ac:dyDescent="0.15">
      <c r="A302" s="14">
        <v>107</v>
      </c>
      <c r="B302" s="15" t="s">
        <v>22</v>
      </c>
      <c r="C302" s="15" t="s">
        <v>29</v>
      </c>
      <c r="D302" s="15" t="s">
        <v>12</v>
      </c>
      <c r="E302" s="71">
        <v>43026</v>
      </c>
      <c r="F302" s="17">
        <v>24.6</v>
      </c>
      <c r="G302" s="17">
        <v>31.5</v>
      </c>
      <c r="H302" s="17">
        <v>17.518999999999998</v>
      </c>
      <c r="I302" s="18">
        <v>2.9689999999999999</v>
      </c>
      <c r="J302" s="17">
        <f>I302-I182</f>
        <v>0</v>
      </c>
      <c r="K302" s="37">
        <f t="shared" si="39"/>
        <v>997.17686985458295</v>
      </c>
      <c r="L302" s="37">
        <f t="shared" si="40"/>
        <v>0.75982754904178806</v>
      </c>
      <c r="M302" s="37">
        <f t="shared" si="41"/>
        <v>-4.2094557359999996E-3</v>
      </c>
      <c r="N302" s="37">
        <f t="shared" si="42"/>
        <v>1020.8466296951136</v>
      </c>
      <c r="O302" s="39">
        <f t="shared" si="43"/>
        <v>6.6690319518147181</v>
      </c>
      <c r="P302" s="32">
        <f t="shared" si="45"/>
        <v>23.522118967922896</v>
      </c>
      <c r="Q302" s="72">
        <f t="shared" si="44"/>
        <v>11.049499999999998</v>
      </c>
      <c r="R302" s="2"/>
      <c r="S302" s="27"/>
      <c r="T302" s="27"/>
      <c r="U302" s="27"/>
      <c r="V302" s="25"/>
      <c r="W302" s="25"/>
      <c r="X302" s="25"/>
      <c r="Y302" s="43"/>
      <c r="Z302" s="47"/>
    </row>
    <row r="303" spans="1:26" s="1" customFormat="1" x14ac:dyDescent="0.15">
      <c r="A303" s="14">
        <v>300</v>
      </c>
      <c r="B303" s="15" t="s">
        <v>22</v>
      </c>
      <c r="C303" s="15" t="s">
        <v>29</v>
      </c>
      <c r="D303" s="15" t="s">
        <v>12</v>
      </c>
      <c r="E303" s="71">
        <v>43026</v>
      </c>
      <c r="F303" s="17">
        <v>24.6</v>
      </c>
      <c r="G303" s="17">
        <v>31.5</v>
      </c>
      <c r="H303" s="17">
        <v>17.518999999999998</v>
      </c>
      <c r="I303" s="18">
        <v>0.97</v>
      </c>
      <c r="J303" s="17">
        <f>I303-I183</f>
        <v>0</v>
      </c>
      <c r="K303" s="37">
        <f t="shared" si="39"/>
        <v>997.17686985458295</v>
      </c>
      <c r="L303" s="37">
        <f t="shared" si="40"/>
        <v>0.75982754904178806</v>
      </c>
      <c r="M303" s="37">
        <f t="shared" si="41"/>
        <v>-4.2094557359999996E-3</v>
      </c>
      <c r="N303" s="37">
        <f t="shared" si="42"/>
        <v>1020.8466296951136</v>
      </c>
      <c r="O303" s="39">
        <f t="shared" si="43"/>
        <v>2.1788349589963882</v>
      </c>
      <c r="P303" s="32">
        <f t="shared" si="45"/>
        <v>23.522118967922896</v>
      </c>
      <c r="Q303" s="72">
        <f t="shared" si="44"/>
        <v>5.4999999999999716E-2</v>
      </c>
      <c r="R303" s="2"/>
      <c r="S303" s="27"/>
      <c r="T303" s="27"/>
      <c r="U303" s="27"/>
      <c r="V303" s="25"/>
      <c r="W303" s="25"/>
      <c r="X303" s="25"/>
      <c r="Y303" s="43"/>
      <c r="Z303" s="47"/>
    </row>
    <row r="304" spans="1:26" s="1" customFormat="1" x14ac:dyDescent="0.15">
      <c r="A304" s="14">
        <v>145</v>
      </c>
      <c r="B304" s="15" t="s">
        <v>23</v>
      </c>
      <c r="C304" s="15" t="s">
        <v>29</v>
      </c>
      <c r="D304" s="15" t="s">
        <v>12</v>
      </c>
      <c r="E304" s="71">
        <v>43026</v>
      </c>
      <c r="F304" s="17">
        <v>24.6</v>
      </c>
      <c r="G304" s="17">
        <v>31.5</v>
      </c>
      <c r="H304" s="17">
        <v>17.518999999999998</v>
      </c>
      <c r="I304" s="18">
        <v>1.587</v>
      </c>
      <c r="J304" s="17">
        <f>I304-I184</f>
        <v>-1.0000000000001119E-3</v>
      </c>
      <c r="K304" s="37">
        <f t="shared" si="39"/>
        <v>997.17686985458295</v>
      </c>
      <c r="L304" s="37">
        <f t="shared" si="40"/>
        <v>0.75982754904178806</v>
      </c>
      <c r="M304" s="37">
        <f t="shared" si="41"/>
        <v>-4.2094557359999996E-3</v>
      </c>
      <c r="N304" s="37">
        <f t="shared" si="42"/>
        <v>1020.8466296951136</v>
      </c>
      <c r="O304" s="39">
        <f t="shared" si="43"/>
        <v>3.5647536906466684</v>
      </c>
      <c r="P304" s="32">
        <f t="shared" si="45"/>
        <v>23.522118967922896</v>
      </c>
      <c r="Q304" s="72">
        <f t="shared" si="44"/>
        <v>3.4485000000000001</v>
      </c>
      <c r="R304" s="2"/>
      <c r="S304" s="27"/>
      <c r="T304" s="27"/>
      <c r="U304" s="27"/>
      <c r="V304" s="25"/>
      <c r="W304" s="25"/>
      <c r="X304" s="25"/>
      <c r="Y304" s="43"/>
      <c r="Z304" s="47"/>
    </row>
    <row r="305" spans="1:26" s="1" customFormat="1" x14ac:dyDescent="0.15">
      <c r="A305" s="14">
        <v>179</v>
      </c>
      <c r="B305" s="15" t="s">
        <v>17</v>
      </c>
      <c r="C305" s="15" t="s">
        <v>11</v>
      </c>
      <c r="D305" s="15" t="s">
        <v>32</v>
      </c>
      <c r="E305" s="71">
        <v>43026</v>
      </c>
      <c r="F305" s="17">
        <v>24.1</v>
      </c>
      <c r="G305" s="17">
        <v>31.5</v>
      </c>
      <c r="H305" s="17">
        <v>17.521000000000001</v>
      </c>
      <c r="I305" s="18">
        <v>4.2409999999999997</v>
      </c>
      <c r="J305" s="17">
        <f>I305-I185</f>
        <v>-5.0000000000007816E-3</v>
      </c>
      <c r="K305" s="37">
        <f t="shared" si="39"/>
        <v>997.301901019105</v>
      </c>
      <c r="L305" s="37">
        <f t="shared" si="40"/>
        <v>0.76058970296154682</v>
      </c>
      <c r="M305" s="37">
        <f t="shared" si="41"/>
        <v>-4.2203012260000001E-3</v>
      </c>
      <c r="N305" s="37">
        <f t="shared" si="42"/>
        <v>1020.9937512980159</v>
      </c>
      <c r="O305" s="39">
        <f t="shared" si="43"/>
        <v>9.5279370729678945</v>
      </c>
      <c r="P305" s="32">
        <f t="shared" si="45"/>
        <v>23.525966093739171</v>
      </c>
      <c r="Q305" s="72">
        <f t="shared" si="44"/>
        <v>18.045499999999997</v>
      </c>
      <c r="R305" s="2"/>
      <c r="S305" s="27"/>
      <c r="T305" s="27"/>
      <c r="U305" s="27"/>
      <c r="V305" s="25"/>
      <c r="W305" s="25"/>
      <c r="X305" s="25"/>
      <c r="Y305" s="43"/>
      <c r="Z305" s="47"/>
    </row>
    <row r="306" spans="1:26" s="1" customFormat="1" x14ac:dyDescent="0.15">
      <c r="A306" s="14">
        <v>186</v>
      </c>
      <c r="B306" s="15" t="s">
        <v>17</v>
      </c>
      <c r="C306" s="15" t="s">
        <v>11</v>
      </c>
      <c r="D306" s="15" t="s">
        <v>32</v>
      </c>
      <c r="E306" s="71">
        <v>43026</v>
      </c>
      <c r="F306" s="17">
        <v>24.1</v>
      </c>
      <c r="G306" s="17">
        <v>31.5</v>
      </c>
      <c r="H306" s="17">
        <v>17.521000000000001</v>
      </c>
      <c r="I306" s="18">
        <v>3.0369999999999999</v>
      </c>
      <c r="J306" s="17">
        <f>I306-I186</f>
        <v>-4.0000000000000036E-3</v>
      </c>
      <c r="K306" s="37">
        <f t="shared" ref="K306:K361" si="46">1000*(1-(F306+288.9414)/(508929.2*(F306+68.12963))*(F306-3.9863)^2)</f>
        <v>997.301901019105</v>
      </c>
      <c r="L306" s="37">
        <f t="shared" ref="L306:L361" si="47" xml:space="preserve"> 0.824493 - 0.0040899*F306 + 0.000076438*F306^2 -0.00000082467*F306^3 + 0.0000000053675*F306^4</f>
        <v>0.76058970296154682</v>
      </c>
      <c r="M306" s="37">
        <f t="shared" ref="M306:M361" si="48" xml:space="preserve"> -0.005724 + 0.00010227*F306 - 0.0000016546*F306^2</f>
        <v>-4.2203012260000001E-3</v>
      </c>
      <c r="N306" s="37">
        <f t="shared" ref="N306:N361" si="49" xml:space="preserve"> K306 + (L306*G306) + M306*G306^(3/2) + 0.00048314*G306^2</f>
        <v>1020.9937512980159</v>
      </c>
      <c r="O306" s="39">
        <f t="shared" ref="O306:O361" si="50">I306*(1/     (1-   (0.001*N306/1.84)))</f>
        <v>6.8230004457919122</v>
      </c>
      <c r="P306" s="32">
        <f t="shared" si="45"/>
        <v>23.525966093739171</v>
      </c>
      <c r="Q306" s="72">
        <f t="shared" ref="Q306:Q361" si="51">-5.28+5.5*I306</f>
        <v>11.423499999999997</v>
      </c>
      <c r="R306" s="2"/>
      <c r="S306" s="27"/>
      <c r="T306" s="27"/>
      <c r="U306" s="27"/>
      <c r="V306" s="25"/>
      <c r="W306" s="25"/>
      <c r="X306" s="25"/>
      <c r="Y306" s="43"/>
      <c r="Z306" s="47"/>
    </row>
    <row r="307" spans="1:26" s="1" customFormat="1" x14ac:dyDescent="0.15">
      <c r="A307" s="14">
        <v>277</v>
      </c>
      <c r="B307" s="15" t="s">
        <v>17</v>
      </c>
      <c r="C307" s="15" t="s">
        <v>11</v>
      </c>
      <c r="D307" s="15" t="s">
        <v>32</v>
      </c>
      <c r="E307" s="71">
        <v>43026</v>
      </c>
      <c r="F307" s="17">
        <v>24.1</v>
      </c>
      <c r="G307" s="17">
        <v>31.5</v>
      </c>
      <c r="H307" s="17">
        <v>17.521000000000001</v>
      </c>
      <c r="I307" s="18">
        <v>3.806</v>
      </c>
      <c r="J307" s="17">
        <f>I307-I187</f>
        <v>-1.9999999999997797E-3</v>
      </c>
      <c r="K307" s="37">
        <f t="shared" si="46"/>
        <v>997.301901019105</v>
      </c>
      <c r="L307" s="37">
        <f t="shared" si="47"/>
        <v>0.76058970296154682</v>
      </c>
      <c r="M307" s="37">
        <f t="shared" si="48"/>
        <v>-4.2203012260000001E-3</v>
      </c>
      <c r="N307" s="37">
        <f t="shared" si="49"/>
        <v>1020.9937512980159</v>
      </c>
      <c r="O307" s="39">
        <f t="shared" si="50"/>
        <v>8.5506551520197629</v>
      </c>
      <c r="P307" s="32">
        <f t="shared" si="45"/>
        <v>23.525966093739171</v>
      </c>
      <c r="Q307" s="72">
        <f t="shared" si="51"/>
        <v>15.652999999999999</v>
      </c>
      <c r="R307" s="2"/>
      <c r="S307" s="27"/>
      <c r="T307" s="27"/>
      <c r="U307" s="27"/>
      <c r="V307" s="25"/>
      <c r="W307" s="25"/>
      <c r="X307" s="25"/>
      <c r="Y307" s="43"/>
      <c r="Z307" s="47"/>
    </row>
    <row r="308" spans="1:26" s="1" customFormat="1" x14ac:dyDescent="0.15">
      <c r="A308" s="14">
        <v>284</v>
      </c>
      <c r="B308" s="15" t="s">
        <v>17</v>
      </c>
      <c r="C308" s="15" t="s">
        <v>11</v>
      </c>
      <c r="D308" s="15" t="s">
        <v>32</v>
      </c>
      <c r="E308" s="71">
        <v>43026</v>
      </c>
      <c r="F308" s="17">
        <v>24.1</v>
      </c>
      <c r="G308" s="17">
        <v>31.5</v>
      </c>
      <c r="H308" s="17">
        <v>17.521000000000001</v>
      </c>
      <c r="I308" s="18">
        <v>3.875</v>
      </c>
      <c r="J308" s="17">
        <f>I308-I188</f>
        <v>3.0000000000001137E-3</v>
      </c>
      <c r="K308" s="37">
        <f t="shared" si="46"/>
        <v>997.301901019105</v>
      </c>
      <c r="L308" s="37">
        <f t="shared" si="47"/>
        <v>0.76058970296154682</v>
      </c>
      <c r="M308" s="37">
        <f t="shared" si="48"/>
        <v>-4.2203012260000001E-3</v>
      </c>
      <c r="N308" s="37">
        <f t="shared" si="49"/>
        <v>1020.9937512980159</v>
      </c>
      <c r="O308" s="39">
        <f t="shared" si="50"/>
        <v>8.7056722843080863</v>
      </c>
      <c r="P308" s="32">
        <f t="shared" si="45"/>
        <v>23.525966093739171</v>
      </c>
      <c r="Q308" s="72">
        <f t="shared" si="51"/>
        <v>16.032499999999999</v>
      </c>
      <c r="R308" s="2"/>
      <c r="S308" s="27"/>
      <c r="T308" s="27"/>
      <c r="U308" s="27"/>
      <c r="V308" s="25"/>
      <c r="W308" s="25"/>
      <c r="X308" s="25"/>
      <c r="Y308" s="43"/>
      <c r="Z308" s="47"/>
    </row>
    <row r="309" spans="1:26" s="1" customFormat="1" x14ac:dyDescent="0.15">
      <c r="A309" s="14">
        <v>290</v>
      </c>
      <c r="B309" s="15" t="s">
        <v>17</v>
      </c>
      <c r="C309" s="15" t="s">
        <v>11</v>
      </c>
      <c r="D309" s="15" t="s">
        <v>32</v>
      </c>
      <c r="E309" s="71">
        <v>43026</v>
      </c>
      <c r="F309" s="17">
        <v>24.1</v>
      </c>
      <c r="G309" s="17">
        <v>31.5</v>
      </c>
      <c r="H309" s="17">
        <v>17.521000000000001</v>
      </c>
      <c r="I309" s="18">
        <v>5.0259999999999998</v>
      </c>
      <c r="J309" s="17">
        <f>I309-I189</f>
        <v>-1.000000000000334E-3</v>
      </c>
      <c r="K309" s="37">
        <f t="shared" si="46"/>
        <v>997.301901019105</v>
      </c>
      <c r="L309" s="37">
        <f t="shared" si="47"/>
        <v>0.76058970296154682</v>
      </c>
      <c r="M309" s="37">
        <f t="shared" si="48"/>
        <v>-4.2203012260000001E-3</v>
      </c>
      <c r="N309" s="37">
        <f t="shared" si="49"/>
        <v>1020.9937512980159</v>
      </c>
      <c r="O309" s="39">
        <f t="shared" si="50"/>
        <v>11.291537780885792</v>
      </c>
      <c r="P309" s="32">
        <f t="shared" si="45"/>
        <v>23.525966093739171</v>
      </c>
      <c r="Q309" s="72">
        <f t="shared" si="51"/>
        <v>22.363</v>
      </c>
      <c r="R309" s="2"/>
      <c r="S309" s="27"/>
      <c r="T309" s="27"/>
      <c r="U309" s="27"/>
      <c r="V309" s="25"/>
      <c r="W309" s="25"/>
      <c r="X309" s="25"/>
      <c r="Y309" s="43"/>
      <c r="Z309" s="47"/>
    </row>
    <row r="310" spans="1:26" s="1" customFormat="1" x14ac:dyDescent="0.15">
      <c r="A310" s="14">
        <v>119</v>
      </c>
      <c r="B310" s="15" t="s">
        <v>18</v>
      </c>
      <c r="C310" s="15" t="s">
        <v>11</v>
      </c>
      <c r="D310" s="15" t="s">
        <v>32</v>
      </c>
      <c r="E310" s="71">
        <v>43026</v>
      </c>
      <c r="F310" s="17">
        <v>24.1</v>
      </c>
      <c r="G310" s="17">
        <v>31.5</v>
      </c>
      <c r="H310" s="17">
        <v>17.521000000000001</v>
      </c>
      <c r="I310" s="18">
        <v>3.488</v>
      </c>
      <c r="J310" s="17">
        <f>I310-I190</f>
        <v>-3.0000000000001137E-3</v>
      </c>
      <c r="K310" s="37">
        <f t="shared" si="46"/>
        <v>997.301901019105</v>
      </c>
      <c r="L310" s="37">
        <f t="shared" si="47"/>
        <v>0.76058970296154682</v>
      </c>
      <c r="M310" s="37">
        <f t="shared" si="48"/>
        <v>-4.2203012260000001E-3</v>
      </c>
      <c r="N310" s="37">
        <f t="shared" si="49"/>
        <v>1020.9937512980159</v>
      </c>
      <c r="O310" s="39">
        <f t="shared" si="50"/>
        <v>7.836228368430092</v>
      </c>
      <c r="P310" s="32">
        <f t="shared" si="45"/>
        <v>23.525966093739171</v>
      </c>
      <c r="Q310" s="72">
        <f t="shared" si="51"/>
        <v>13.904</v>
      </c>
      <c r="R310" s="2"/>
      <c r="S310" s="27"/>
      <c r="T310" s="27"/>
      <c r="U310" s="27"/>
      <c r="V310" s="25"/>
      <c r="W310" s="25"/>
      <c r="X310" s="25"/>
      <c r="Y310" s="43"/>
      <c r="Z310" s="47"/>
    </row>
    <row r="311" spans="1:26" s="1" customFormat="1" x14ac:dyDescent="0.15">
      <c r="A311" s="14">
        <v>125</v>
      </c>
      <c r="B311" s="15" t="s">
        <v>18</v>
      </c>
      <c r="C311" s="15" t="s">
        <v>11</v>
      </c>
      <c r="D311" s="15" t="s">
        <v>32</v>
      </c>
      <c r="E311" s="71">
        <v>43026</v>
      </c>
      <c r="F311" s="17">
        <v>24.1</v>
      </c>
      <c r="G311" s="17">
        <v>31.5</v>
      </c>
      <c r="H311" s="17">
        <v>17.521000000000001</v>
      </c>
      <c r="I311" s="18">
        <v>3.0129999999999999</v>
      </c>
      <c r="J311" s="17">
        <f>I311-I191</f>
        <v>-3.0000000000001137E-3</v>
      </c>
      <c r="K311" s="37">
        <f t="shared" si="46"/>
        <v>997.301901019105</v>
      </c>
      <c r="L311" s="37">
        <f t="shared" si="47"/>
        <v>0.76058970296154682</v>
      </c>
      <c r="M311" s="37">
        <f t="shared" si="48"/>
        <v>-4.2203012260000001E-3</v>
      </c>
      <c r="N311" s="37">
        <f t="shared" si="49"/>
        <v>1020.9937512980159</v>
      </c>
      <c r="O311" s="39">
        <f t="shared" si="50"/>
        <v>6.7690814432568427</v>
      </c>
      <c r="P311" s="32">
        <f t="shared" si="45"/>
        <v>23.525966093739171</v>
      </c>
      <c r="Q311" s="72">
        <f t="shared" si="51"/>
        <v>11.291499999999999</v>
      </c>
      <c r="R311" s="2"/>
      <c r="S311" s="27"/>
      <c r="T311" s="27"/>
      <c r="U311" s="27"/>
      <c r="V311" s="25"/>
      <c r="W311" s="25"/>
      <c r="X311" s="25"/>
      <c r="Y311" s="43"/>
      <c r="Z311" s="47"/>
    </row>
    <row r="312" spans="1:26" s="1" customFormat="1" x14ac:dyDescent="0.15">
      <c r="A312" s="14">
        <v>217</v>
      </c>
      <c r="B312" s="15" t="s">
        <v>18</v>
      </c>
      <c r="C312" s="15" t="s">
        <v>11</v>
      </c>
      <c r="D312" s="15" t="s">
        <v>32</v>
      </c>
      <c r="E312" s="71">
        <v>43026</v>
      </c>
      <c r="F312" s="17">
        <v>24.1</v>
      </c>
      <c r="G312" s="17">
        <v>31.5</v>
      </c>
      <c r="H312" s="17">
        <v>17.521000000000001</v>
      </c>
      <c r="I312" s="18">
        <v>4.7439999999999998</v>
      </c>
      <c r="J312" s="17">
        <f>I312-I192</f>
        <v>-2.0000000000006679E-3</v>
      </c>
      <c r="K312" s="37">
        <f t="shared" si="46"/>
        <v>997.301901019105</v>
      </c>
      <c r="L312" s="37">
        <f t="shared" si="47"/>
        <v>0.76058970296154682</v>
      </c>
      <c r="M312" s="37">
        <f t="shared" si="48"/>
        <v>-4.2203012260000001E-3</v>
      </c>
      <c r="N312" s="37">
        <f t="shared" si="49"/>
        <v>1020.9937512980159</v>
      </c>
      <c r="O312" s="39">
        <f t="shared" si="50"/>
        <v>10.657989501098726</v>
      </c>
      <c r="P312" s="32">
        <f t="shared" si="45"/>
        <v>23.525966093739171</v>
      </c>
      <c r="Q312" s="72">
        <f t="shared" si="51"/>
        <v>20.811999999999998</v>
      </c>
      <c r="R312" s="2"/>
      <c r="S312" s="27"/>
      <c r="T312" s="27"/>
      <c r="U312" s="27"/>
      <c r="V312" s="25"/>
      <c r="W312" s="25"/>
      <c r="X312" s="25"/>
      <c r="Y312" s="43"/>
      <c r="Z312" s="47"/>
    </row>
    <row r="313" spans="1:26" s="1" customFormat="1" x14ac:dyDescent="0.15">
      <c r="A313" s="14">
        <v>223</v>
      </c>
      <c r="B313" s="15" t="s">
        <v>18</v>
      </c>
      <c r="C313" s="15" t="s">
        <v>11</v>
      </c>
      <c r="D313" s="15" t="s">
        <v>32</v>
      </c>
      <c r="E313" s="71">
        <v>43026</v>
      </c>
      <c r="F313" s="17">
        <v>24.1</v>
      </c>
      <c r="G313" s="17">
        <v>31.5</v>
      </c>
      <c r="H313" s="17">
        <v>17.521000000000001</v>
      </c>
      <c r="I313" s="18">
        <v>3.371</v>
      </c>
      <c r="J313" s="17">
        <f>I313-I193</f>
        <v>1.9999999999997797E-3</v>
      </c>
      <c r="K313" s="37">
        <f t="shared" si="46"/>
        <v>997.301901019105</v>
      </c>
      <c r="L313" s="37">
        <f t="shared" si="47"/>
        <v>0.76058970296154682</v>
      </c>
      <c r="M313" s="37">
        <f t="shared" si="48"/>
        <v>-4.2203012260000001E-3</v>
      </c>
      <c r="N313" s="37">
        <f t="shared" si="49"/>
        <v>1020.9937512980159</v>
      </c>
      <c r="O313" s="39">
        <f t="shared" si="50"/>
        <v>7.5733732310716286</v>
      </c>
      <c r="P313" s="32">
        <f t="shared" si="45"/>
        <v>23.525966093739171</v>
      </c>
      <c r="Q313" s="72">
        <f t="shared" si="51"/>
        <v>13.2605</v>
      </c>
      <c r="R313" s="2"/>
      <c r="S313" s="27"/>
      <c r="T313" s="27"/>
      <c r="U313" s="27"/>
      <c r="V313" s="25"/>
      <c r="W313" s="25"/>
      <c r="X313" s="25"/>
      <c r="Y313" s="43"/>
      <c r="Z313" s="47"/>
    </row>
    <row r="314" spans="1:26" s="1" customFormat="1" x14ac:dyDescent="0.15">
      <c r="A314" s="14">
        <v>152</v>
      </c>
      <c r="B314" s="15" t="s">
        <v>19</v>
      </c>
      <c r="C314" s="15" t="s">
        <v>11</v>
      </c>
      <c r="D314" s="15" t="s">
        <v>32</v>
      </c>
      <c r="E314" s="71">
        <v>43026</v>
      </c>
      <c r="F314" s="17">
        <v>24.1</v>
      </c>
      <c r="G314" s="17">
        <v>31.5</v>
      </c>
      <c r="H314" s="17">
        <v>17.521000000000001</v>
      </c>
      <c r="I314" s="18">
        <v>4.6589999999999998</v>
      </c>
      <c r="J314" s="17">
        <f>I314-I194</f>
        <v>8.0000000000000071E-3</v>
      </c>
      <c r="K314" s="37">
        <f t="shared" si="46"/>
        <v>997.301901019105</v>
      </c>
      <c r="L314" s="37">
        <f t="shared" si="47"/>
        <v>0.76058970296154682</v>
      </c>
      <c r="M314" s="37">
        <f t="shared" si="48"/>
        <v>-4.2203012260000001E-3</v>
      </c>
      <c r="N314" s="37">
        <f t="shared" si="49"/>
        <v>1020.9937512980159</v>
      </c>
      <c r="O314" s="39">
        <f t="shared" si="50"/>
        <v>10.467026367120354</v>
      </c>
      <c r="P314" s="32">
        <f t="shared" si="45"/>
        <v>23.525966093739171</v>
      </c>
      <c r="Q314" s="72">
        <f t="shared" si="51"/>
        <v>20.344499999999996</v>
      </c>
      <c r="R314" s="2"/>
      <c r="S314" s="27"/>
      <c r="T314" s="27"/>
      <c r="U314" s="27"/>
      <c r="V314" s="25"/>
      <c r="W314" s="25"/>
      <c r="X314" s="25"/>
      <c r="Y314" s="43"/>
      <c r="Z314" s="47"/>
    </row>
    <row r="315" spans="1:26" s="1" customFormat="1" x14ac:dyDescent="0.15">
      <c r="A315" s="14">
        <v>160</v>
      </c>
      <c r="B315" s="15" t="s">
        <v>19</v>
      </c>
      <c r="C315" s="15" t="s">
        <v>11</v>
      </c>
      <c r="D315" s="15" t="s">
        <v>32</v>
      </c>
      <c r="E315" s="71">
        <v>43026</v>
      </c>
      <c r="F315" s="17">
        <v>24.1</v>
      </c>
      <c r="G315" s="17">
        <v>31.5</v>
      </c>
      <c r="H315" s="17">
        <v>17.521000000000001</v>
      </c>
      <c r="I315" s="18">
        <v>3.742</v>
      </c>
      <c r="J315" s="17">
        <f>I315-I195</f>
        <v>0</v>
      </c>
      <c r="K315" s="37">
        <f t="shared" si="46"/>
        <v>997.301901019105</v>
      </c>
      <c r="L315" s="37">
        <f t="shared" si="47"/>
        <v>0.76058970296154682</v>
      </c>
      <c r="M315" s="37">
        <f t="shared" si="48"/>
        <v>-4.2203012260000001E-3</v>
      </c>
      <c r="N315" s="37">
        <f t="shared" si="49"/>
        <v>1020.9937512980159</v>
      </c>
      <c r="O315" s="39">
        <f t="shared" si="50"/>
        <v>8.4068711452595775</v>
      </c>
      <c r="P315" s="32">
        <f t="shared" si="45"/>
        <v>23.525966093739171</v>
      </c>
      <c r="Q315" s="72">
        <f t="shared" si="51"/>
        <v>15.300999999999998</v>
      </c>
      <c r="R315" s="2"/>
      <c r="S315" s="27"/>
      <c r="T315" s="27"/>
      <c r="U315" s="27"/>
      <c r="V315" s="25"/>
      <c r="W315" s="25"/>
      <c r="X315" s="25"/>
      <c r="Y315" s="43"/>
      <c r="Z315" s="47"/>
    </row>
    <row r="316" spans="1:26" s="1" customFormat="1" x14ac:dyDescent="0.15">
      <c r="A316" s="14">
        <v>166</v>
      </c>
      <c r="B316" s="15" t="s">
        <v>20</v>
      </c>
      <c r="C316" s="15" t="s">
        <v>11</v>
      </c>
      <c r="D316" s="15" t="s">
        <v>32</v>
      </c>
      <c r="E316" s="71">
        <v>43026</v>
      </c>
      <c r="F316" s="17">
        <v>24.1</v>
      </c>
      <c r="G316" s="17">
        <v>31.5</v>
      </c>
      <c r="H316" s="17">
        <v>17.521000000000001</v>
      </c>
      <c r="I316" s="18">
        <v>3.964</v>
      </c>
      <c r="J316" s="17">
        <f>I316-I196</f>
        <v>-9.9999999999988987E-4</v>
      </c>
      <c r="K316" s="37">
        <f t="shared" si="46"/>
        <v>997.301901019105</v>
      </c>
      <c r="L316" s="37">
        <f t="shared" si="47"/>
        <v>0.76058970296154682</v>
      </c>
      <c r="M316" s="37">
        <f t="shared" si="48"/>
        <v>-4.2203012260000001E-3</v>
      </c>
      <c r="N316" s="37">
        <f t="shared" si="49"/>
        <v>1020.9937512980159</v>
      </c>
      <c r="O316" s="39">
        <f t="shared" si="50"/>
        <v>8.9056219187089702</v>
      </c>
      <c r="P316" s="32">
        <f t="shared" si="45"/>
        <v>23.525966093739171</v>
      </c>
      <c r="Q316" s="72">
        <f t="shared" si="51"/>
        <v>16.521999999999998</v>
      </c>
      <c r="R316" s="2"/>
      <c r="S316" s="27"/>
      <c r="T316" s="27"/>
      <c r="U316" s="27"/>
      <c r="V316" s="25"/>
      <c r="W316" s="25"/>
      <c r="X316" s="25"/>
      <c r="Y316" s="43"/>
      <c r="Z316" s="47"/>
    </row>
    <row r="317" spans="1:26" s="1" customFormat="1" x14ac:dyDescent="0.15">
      <c r="A317" s="14">
        <v>173</v>
      </c>
      <c r="B317" s="15" t="s">
        <v>20</v>
      </c>
      <c r="C317" s="15" t="s">
        <v>11</v>
      </c>
      <c r="D317" s="15" t="s">
        <v>32</v>
      </c>
      <c r="E317" s="71">
        <v>43026</v>
      </c>
      <c r="F317" s="17">
        <v>24.1</v>
      </c>
      <c r="G317" s="17">
        <v>31.5</v>
      </c>
      <c r="H317" s="17">
        <v>17.521000000000001</v>
      </c>
      <c r="I317" s="18">
        <v>4.07</v>
      </c>
      <c r="J317" s="17">
        <f>I317-I197</f>
        <v>0</v>
      </c>
      <c r="K317" s="37">
        <f t="shared" si="46"/>
        <v>997.301901019105</v>
      </c>
      <c r="L317" s="37">
        <f t="shared" si="47"/>
        <v>0.76058970296154682</v>
      </c>
      <c r="M317" s="37">
        <f t="shared" si="48"/>
        <v>-4.2203012260000001E-3</v>
      </c>
      <c r="N317" s="37">
        <f t="shared" si="49"/>
        <v>1020.9937512980159</v>
      </c>
      <c r="O317" s="39">
        <f t="shared" si="50"/>
        <v>9.143764179905526</v>
      </c>
      <c r="P317" s="32">
        <f t="shared" si="45"/>
        <v>23.525966093739171</v>
      </c>
      <c r="Q317" s="72">
        <f t="shared" si="51"/>
        <v>17.105</v>
      </c>
      <c r="R317" s="2"/>
      <c r="S317" s="27"/>
      <c r="T317" s="27"/>
      <c r="U317" s="27"/>
      <c r="V317" s="25"/>
      <c r="W317" s="25"/>
      <c r="X317" s="25"/>
      <c r="Y317" s="43"/>
      <c r="Z317" s="47"/>
    </row>
    <row r="318" spans="1:26" s="1" customFormat="1" x14ac:dyDescent="0.15">
      <c r="A318" s="14">
        <v>264</v>
      </c>
      <c r="B318" s="15" t="s">
        <v>20</v>
      </c>
      <c r="C318" s="15" t="s">
        <v>11</v>
      </c>
      <c r="D318" s="15" t="s">
        <v>32</v>
      </c>
      <c r="E318" s="71">
        <v>43026</v>
      </c>
      <c r="F318" s="17">
        <v>24.1</v>
      </c>
      <c r="G318" s="17">
        <v>31.5</v>
      </c>
      <c r="H318" s="17">
        <v>17.521000000000001</v>
      </c>
      <c r="I318" s="18">
        <v>3.8940000000000001</v>
      </c>
      <c r="J318" s="17">
        <f>I318-I198</f>
        <v>0</v>
      </c>
      <c r="K318" s="37">
        <f t="shared" si="46"/>
        <v>997.301901019105</v>
      </c>
      <c r="L318" s="37">
        <f t="shared" si="47"/>
        <v>0.76058970296154682</v>
      </c>
      <c r="M318" s="37">
        <f t="shared" si="48"/>
        <v>-4.2203012260000001E-3</v>
      </c>
      <c r="N318" s="37">
        <f t="shared" si="49"/>
        <v>1020.9937512980159</v>
      </c>
      <c r="O318" s="39">
        <f t="shared" si="50"/>
        <v>8.7483581613150179</v>
      </c>
      <c r="P318" s="32">
        <f t="shared" si="45"/>
        <v>23.525966093739171</v>
      </c>
      <c r="Q318" s="72">
        <f t="shared" si="51"/>
        <v>16.137</v>
      </c>
      <c r="R318" s="2"/>
      <c r="S318" s="27"/>
      <c r="T318" s="27"/>
      <c r="U318" s="27"/>
      <c r="V318" s="25"/>
      <c r="W318" s="25"/>
      <c r="X318" s="25"/>
      <c r="Y318" s="43"/>
      <c r="Z318" s="47"/>
    </row>
    <row r="319" spans="1:26" s="1" customFormat="1" x14ac:dyDescent="0.15">
      <c r="A319" s="14">
        <v>270</v>
      </c>
      <c r="B319" s="15" t="s">
        <v>20</v>
      </c>
      <c r="C319" s="15" t="s">
        <v>11</v>
      </c>
      <c r="D319" s="15" t="s">
        <v>32</v>
      </c>
      <c r="E319" s="71">
        <v>43026</v>
      </c>
      <c r="F319" s="17">
        <v>24.1</v>
      </c>
      <c r="G319" s="17">
        <v>31.5</v>
      </c>
      <c r="H319" s="17">
        <v>17.521000000000001</v>
      </c>
      <c r="I319" s="18">
        <v>5.1360000000000001</v>
      </c>
      <c r="J319" s="17">
        <f>I319-I199</f>
        <v>-3.9999999999995595E-3</v>
      </c>
      <c r="K319" s="37">
        <f t="shared" si="46"/>
        <v>997.301901019105</v>
      </c>
      <c r="L319" s="37">
        <f t="shared" si="47"/>
        <v>0.76058970296154682</v>
      </c>
      <c r="M319" s="37">
        <f t="shared" si="48"/>
        <v>-4.2203012260000001E-3</v>
      </c>
      <c r="N319" s="37">
        <f t="shared" si="49"/>
        <v>1020.9937512980159</v>
      </c>
      <c r="O319" s="39">
        <f t="shared" si="50"/>
        <v>11.538666542504862</v>
      </c>
      <c r="P319" s="32">
        <f t="shared" si="45"/>
        <v>23.525966093739171</v>
      </c>
      <c r="Q319" s="72">
        <f t="shared" si="51"/>
        <v>22.968</v>
      </c>
      <c r="R319" s="2"/>
      <c r="S319" s="27"/>
      <c r="T319" s="27"/>
      <c r="U319" s="27"/>
      <c r="V319" s="25"/>
      <c r="W319" s="25"/>
      <c r="X319" s="25"/>
      <c r="Y319" s="43"/>
      <c r="Z319" s="47"/>
    </row>
    <row r="320" spans="1:26" s="1" customFormat="1" x14ac:dyDescent="0.15">
      <c r="A320" s="14">
        <v>102</v>
      </c>
      <c r="B320" s="15" t="s">
        <v>22</v>
      </c>
      <c r="C320" s="15" t="s">
        <v>11</v>
      </c>
      <c r="D320" s="15" t="s">
        <v>32</v>
      </c>
      <c r="E320" s="71">
        <v>43026</v>
      </c>
      <c r="F320" s="17">
        <v>24.1</v>
      </c>
      <c r="G320" s="17">
        <v>31.5</v>
      </c>
      <c r="H320" s="17">
        <v>17.521000000000001</v>
      </c>
      <c r="I320" s="18">
        <v>3.306</v>
      </c>
      <c r="J320" s="17">
        <f>I320-I200</f>
        <v>-4.0000000000000036E-3</v>
      </c>
      <c r="K320" s="37">
        <f t="shared" si="46"/>
        <v>997.301901019105</v>
      </c>
      <c r="L320" s="37">
        <f t="shared" si="47"/>
        <v>0.76058970296154682</v>
      </c>
      <c r="M320" s="37">
        <f t="shared" si="48"/>
        <v>-4.2203012260000001E-3</v>
      </c>
      <c r="N320" s="37">
        <f t="shared" si="49"/>
        <v>1020.9937512980159</v>
      </c>
      <c r="O320" s="39">
        <f t="shared" si="50"/>
        <v>7.427342599205816</v>
      </c>
      <c r="P320" s="32">
        <f t="shared" si="45"/>
        <v>23.525966093739171</v>
      </c>
      <c r="Q320" s="72">
        <f t="shared" si="51"/>
        <v>12.902999999999999</v>
      </c>
      <c r="R320" s="2"/>
      <c r="S320" s="27"/>
      <c r="T320" s="27"/>
      <c r="U320" s="27"/>
      <c r="V320" s="25"/>
      <c r="W320" s="25"/>
      <c r="X320" s="25"/>
      <c r="Y320" s="43"/>
      <c r="Z320" s="47"/>
    </row>
    <row r="321" spans="1:26" s="1" customFormat="1" x14ac:dyDescent="0.15">
      <c r="A321" s="14">
        <v>108</v>
      </c>
      <c r="B321" s="15" t="s">
        <v>22</v>
      </c>
      <c r="C321" s="15" t="s">
        <v>11</v>
      </c>
      <c r="D321" s="15" t="s">
        <v>32</v>
      </c>
      <c r="E321" s="71">
        <v>43026</v>
      </c>
      <c r="F321" s="17">
        <v>24.1</v>
      </c>
      <c r="G321" s="17">
        <v>31.5</v>
      </c>
      <c r="H321" s="17">
        <v>17.521000000000001</v>
      </c>
      <c r="I321" s="18">
        <v>3.4689999999999999</v>
      </c>
      <c r="J321" s="17">
        <f>I321-I201</f>
        <v>-2.0000000000002238E-3</v>
      </c>
      <c r="K321" s="37">
        <f t="shared" si="46"/>
        <v>997.301901019105</v>
      </c>
      <c r="L321" s="37">
        <f t="shared" si="47"/>
        <v>0.76058970296154682</v>
      </c>
      <c r="M321" s="37">
        <f t="shared" si="48"/>
        <v>-4.2203012260000001E-3</v>
      </c>
      <c r="N321" s="37">
        <f t="shared" si="49"/>
        <v>1020.9937512980159</v>
      </c>
      <c r="O321" s="39">
        <f t="shared" si="50"/>
        <v>7.7935424914231621</v>
      </c>
      <c r="P321" s="32">
        <f t="shared" si="45"/>
        <v>23.525966093739171</v>
      </c>
      <c r="Q321" s="72">
        <f t="shared" si="51"/>
        <v>13.799499999999998</v>
      </c>
      <c r="R321" s="2"/>
      <c r="S321" s="27"/>
      <c r="T321" s="27"/>
      <c r="U321" s="27"/>
      <c r="V321" s="25"/>
      <c r="W321" s="25"/>
      <c r="X321" s="25"/>
      <c r="Y321" s="43"/>
      <c r="Z321" s="47"/>
    </row>
    <row r="322" spans="1:26" s="1" customFormat="1" x14ac:dyDescent="0.15">
      <c r="A322" s="14">
        <v>231</v>
      </c>
      <c r="B322" s="15" t="s">
        <v>23</v>
      </c>
      <c r="C322" s="15" t="s">
        <v>11</v>
      </c>
      <c r="D322" s="15" t="s">
        <v>32</v>
      </c>
      <c r="E322" s="71">
        <v>43026</v>
      </c>
      <c r="F322" s="17">
        <v>24.1</v>
      </c>
      <c r="G322" s="17">
        <v>31.5</v>
      </c>
      <c r="H322" s="17">
        <v>17.521000000000001</v>
      </c>
      <c r="I322" s="18">
        <v>2.6480000000000001</v>
      </c>
      <c r="J322" s="17">
        <f>I322-I202</f>
        <v>0</v>
      </c>
      <c r="K322" s="37">
        <f t="shared" si="46"/>
        <v>997.301901019105</v>
      </c>
      <c r="L322" s="37">
        <f t="shared" si="47"/>
        <v>0.76058970296154682</v>
      </c>
      <c r="M322" s="37">
        <f t="shared" si="48"/>
        <v>-4.2203012260000001E-3</v>
      </c>
      <c r="N322" s="37">
        <f t="shared" si="49"/>
        <v>1020.9937512980159</v>
      </c>
      <c r="O322" s="39">
        <f t="shared" si="50"/>
        <v>5.9490632797026617</v>
      </c>
      <c r="P322" s="32">
        <f t="shared" si="45"/>
        <v>23.525966093739171</v>
      </c>
      <c r="Q322" s="72">
        <f t="shared" si="51"/>
        <v>9.2839999999999989</v>
      </c>
      <c r="R322" s="2"/>
      <c r="S322" s="27"/>
      <c r="T322" s="27"/>
      <c r="U322" s="27"/>
      <c r="V322" s="25"/>
      <c r="W322" s="25"/>
      <c r="X322" s="25"/>
      <c r="Y322" s="43"/>
      <c r="Z322" s="47"/>
    </row>
    <row r="323" spans="1:26" s="1" customFormat="1" x14ac:dyDescent="0.15">
      <c r="A323" s="14">
        <v>180</v>
      </c>
      <c r="B323" s="15" t="s">
        <v>17</v>
      </c>
      <c r="C323" s="15" t="s">
        <v>24</v>
      </c>
      <c r="D323" s="15" t="s">
        <v>32</v>
      </c>
      <c r="E323" s="71">
        <v>43026</v>
      </c>
      <c r="F323" s="17">
        <v>24.1</v>
      </c>
      <c r="G323" s="17">
        <v>31.6</v>
      </c>
      <c r="H323" s="17">
        <v>17.521999999999998</v>
      </c>
      <c r="I323" s="18">
        <v>2.8730000000000002</v>
      </c>
      <c r="J323" s="17">
        <f>I323-I203</f>
        <v>-2.9999999999996696E-3</v>
      </c>
      <c r="K323" s="37">
        <f t="shared" si="46"/>
        <v>997.301901019105</v>
      </c>
      <c r="L323" s="37">
        <f t="shared" si="47"/>
        <v>0.76058970296154682</v>
      </c>
      <c r="M323" s="37">
        <f t="shared" si="48"/>
        <v>-4.2203012260000001E-3</v>
      </c>
      <c r="N323" s="37">
        <f t="shared" si="49"/>
        <v>1021.0693031061121</v>
      </c>
      <c r="O323" s="39">
        <f t="shared" si="50"/>
        <v>6.4551494040343327</v>
      </c>
      <c r="P323" s="32">
        <f t="shared" ref="P323:P386" si="52">H323*(1/     (1-   (0.001*N323/4)))</f>
        <v>23.527905524314587</v>
      </c>
      <c r="Q323" s="72">
        <f t="shared" si="51"/>
        <v>10.5215</v>
      </c>
      <c r="R323" s="2"/>
      <c r="S323" s="27"/>
      <c r="T323" s="27"/>
      <c r="U323" s="27"/>
      <c r="V323" s="25"/>
      <c r="W323" s="25"/>
      <c r="X323" s="25"/>
      <c r="Y323" s="43"/>
      <c r="Z323" s="47"/>
    </row>
    <row r="324" spans="1:26" s="1" customFormat="1" x14ac:dyDescent="0.15">
      <c r="A324" s="14">
        <v>187</v>
      </c>
      <c r="B324" s="15" t="s">
        <v>17</v>
      </c>
      <c r="C324" s="15" t="s">
        <v>24</v>
      </c>
      <c r="D324" s="15" t="s">
        <v>32</v>
      </c>
      <c r="E324" s="71">
        <v>43026</v>
      </c>
      <c r="F324" s="17">
        <v>24.1</v>
      </c>
      <c r="G324" s="17">
        <v>31.6</v>
      </c>
      <c r="H324" s="17">
        <v>17.521999999999998</v>
      </c>
      <c r="I324" s="18">
        <v>0.67300000000000004</v>
      </c>
      <c r="J324" s="17">
        <f>I324-I204</f>
        <v>0</v>
      </c>
      <c r="K324" s="37">
        <f t="shared" si="46"/>
        <v>997.301901019105</v>
      </c>
      <c r="L324" s="37">
        <f t="shared" si="47"/>
        <v>0.76058970296154682</v>
      </c>
      <c r="M324" s="37">
        <f t="shared" si="48"/>
        <v>-4.2203012260000001E-3</v>
      </c>
      <c r="N324" s="37">
        <f t="shared" si="49"/>
        <v>1021.0693031061121</v>
      </c>
      <c r="O324" s="39">
        <f t="shared" si="50"/>
        <v>1.5121181861869495</v>
      </c>
      <c r="P324" s="32">
        <f t="shared" si="52"/>
        <v>23.527905524314587</v>
      </c>
      <c r="Q324" s="72">
        <f t="shared" si="51"/>
        <v>-1.5785</v>
      </c>
      <c r="R324" s="2"/>
      <c r="S324" s="27"/>
      <c r="T324" s="27"/>
      <c r="U324" s="27"/>
      <c r="V324" s="25"/>
      <c r="W324" s="25"/>
      <c r="X324" s="25"/>
      <c r="Y324" s="43"/>
      <c r="Z324" s="47"/>
    </row>
    <row r="325" spans="1:26" s="1" customFormat="1" x14ac:dyDescent="0.15">
      <c r="A325" s="14">
        <v>278</v>
      </c>
      <c r="B325" s="15" t="s">
        <v>17</v>
      </c>
      <c r="C325" s="15" t="s">
        <v>24</v>
      </c>
      <c r="D325" s="15" t="s">
        <v>32</v>
      </c>
      <c r="E325" s="71">
        <v>43026</v>
      </c>
      <c r="F325" s="17">
        <v>24.1</v>
      </c>
      <c r="G325" s="17">
        <v>31.6</v>
      </c>
      <c r="H325" s="17">
        <v>17.521999999999998</v>
      </c>
      <c r="I325" s="18">
        <v>3.4260000000000002</v>
      </c>
      <c r="J325" s="17">
        <f>I325-I205</f>
        <v>-9.9999999999988987E-4</v>
      </c>
      <c r="K325" s="37">
        <f t="shared" si="46"/>
        <v>997.301901019105</v>
      </c>
      <c r="L325" s="37">
        <f t="shared" si="47"/>
        <v>0.76058970296154682</v>
      </c>
      <c r="M325" s="37">
        <f t="shared" si="48"/>
        <v>-4.2203012260000001E-3</v>
      </c>
      <c r="N325" s="37">
        <f t="shared" si="49"/>
        <v>1021.0693031061121</v>
      </c>
      <c r="O325" s="39">
        <f t="shared" si="50"/>
        <v>7.6976477056114243</v>
      </c>
      <c r="P325" s="32">
        <f t="shared" si="52"/>
        <v>23.527905524314587</v>
      </c>
      <c r="Q325" s="72">
        <f t="shared" si="51"/>
        <v>13.562999999999999</v>
      </c>
      <c r="R325" s="2"/>
      <c r="S325" s="27"/>
      <c r="T325" s="27"/>
      <c r="U325" s="27"/>
      <c r="V325" s="25"/>
      <c r="W325" s="25"/>
      <c r="X325" s="25"/>
      <c r="Y325" s="43"/>
      <c r="Z325" s="47"/>
    </row>
    <row r="326" spans="1:26" s="1" customFormat="1" x14ac:dyDescent="0.15">
      <c r="A326" s="14">
        <v>285</v>
      </c>
      <c r="B326" s="15" t="s">
        <v>17</v>
      </c>
      <c r="C326" s="15" t="s">
        <v>24</v>
      </c>
      <c r="D326" s="15" t="s">
        <v>32</v>
      </c>
      <c r="E326" s="71">
        <v>43026</v>
      </c>
      <c r="F326" s="17">
        <v>24.1</v>
      </c>
      <c r="G326" s="17">
        <v>31.6</v>
      </c>
      <c r="H326" s="17">
        <v>17.521999999999998</v>
      </c>
      <c r="I326" s="18">
        <v>2.14</v>
      </c>
      <c r="J326" s="17">
        <f>I326-I206</f>
        <v>-4.9999999999998934E-3</v>
      </c>
      <c r="K326" s="37">
        <f t="shared" si="46"/>
        <v>997.301901019105</v>
      </c>
      <c r="L326" s="37">
        <f t="shared" si="47"/>
        <v>0.76058970296154682</v>
      </c>
      <c r="M326" s="37">
        <f t="shared" si="48"/>
        <v>-4.2203012260000001E-3</v>
      </c>
      <c r="N326" s="37">
        <f t="shared" si="49"/>
        <v>1021.0693031061121</v>
      </c>
      <c r="O326" s="39">
        <f t="shared" si="50"/>
        <v>4.8082212755424543</v>
      </c>
      <c r="P326" s="32">
        <f t="shared" si="52"/>
        <v>23.527905524314587</v>
      </c>
      <c r="Q326" s="72">
        <f t="shared" si="51"/>
        <v>6.4900000000000011</v>
      </c>
      <c r="R326" s="2"/>
      <c r="S326" s="27"/>
      <c r="T326" s="27"/>
      <c r="U326" s="27"/>
      <c r="V326" s="25"/>
      <c r="W326" s="25"/>
      <c r="X326" s="25"/>
      <c r="Y326" s="43"/>
      <c r="Z326" s="47"/>
    </row>
    <row r="327" spans="1:26" s="1" customFormat="1" x14ac:dyDescent="0.15">
      <c r="A327" s="14">
        <v>120</v>
      </c>
      <c r="B327" s="15" t="s">
        <v>18</v>
      </c>
      <c r="C327" s="15" t="s">
        <v>24</v>
      </c>
      <c r="D327" s="15" t="s">
        <v>32</v>
      </c>
      <c r="E327" s="71">
        <v>43026</v>
      </c>
      <c r="F327" s="17">
        <v>24.1</v>
      </c>
      <c r="G327" s="17">
        <v>31.6</v>
      </c>
      <c r="H327" s="17">
        <v>17.521999999999998</v>
      </c>
      <c r="I327" s="18">
        <v>4.2649999999999997</v>
      </c>
      <c r="J327" s="17">
        <f>I327-I207</f>
        <v>-4.0000000000004476E-3</v>
      </c>
      <c r="K327" s="37">
        <f t="shared" si="46"/>
        <v>997.301901019105</v>
      </c>
      <c r="L327" s="37">
        <f t="shared" si="47"/>
        <v>0.76058970296154682</v>
      </c>
      <c r="M327" s="37">
        <f t="shared" si="48"/>
        <v>-4.2203012260000001E-3</v>
      </c>
      <c r="N327" s="37">
        <f t="shared" si="49"/>
        <v>1021.0693031061121</v>
      </c>
      <c r="O327" s="39">
        <f t="shared" si="50"/>
        <v>9.5827400655086752</v>
      </c>
      <c r="P327" s="32">
        <f t="shared" si="52"/>
        <v>23.527905524314587</v>
      </c>
      <c r="Q327" s="72">
        <f t="shared" si="51"/>
        <v>18.177499999999998</v>
      </c>
      <c r="R327" s="2"/>
      <c r="S327" s="27"/>
      <c r="T327" s="27"/>
      <c r="U327" s="27"/>
      <c r="V327" s="25"/>
      <c r="W327" s="25"/>
      <c r="X327" s="25"/>
      <c r="Y327" s="43"/>
      <c r="Z327" s="47"/>
    </row>
    <row r="328" spans="1:26" s="1" customFormat="1" x14ac:dyDescent="0.15">
      <c r="A328" s="14">
        <v>126</v>
      </c>
      <c r="B328" s="15" t="s">
        <v>18</v>
      </c>
      <c r="C328" s="15" t="s">
        <v>24</v>
      </c>
      <c r="D328" s="15" t="s">
        <v>32</v>
      </c>
      <c r="E328" s="71">
        <v>43026</v>
      </c>
      <c r="F328" s="17">
        <v>24.1</v>
      </c>
      <c r="G328" s="17">
        <v>31.6</v>
      </c>
      <c r="H328" s="17">
        <v>17.521999999999998</v>
      </c>
      <c r="I328" s="18">
        <v>1.833</v>
      </c>
      <c r="J328" s="17">
        <f>I328-I208</f>
        <v>-4.0000000000000036E-3</v>
      </c>
      <c r="K328" s="37">
        <f t="shared" si="46"/>
        <v>997.301901019105</v>
      </c>
      <c r="L328" s="37">
        <f t="shared" si="47"/>
        <v>0.76058970296154682</v>
      </c>
      <c r="M328" s="37">
        <f t="shared" si="48"/>
        <v>-4.2203012260000001E-3</v>
      </c>
      <c r="N328" s="37">
        <f t="shared" si="49"/>
        <v>1021.0693031061121</v>
      </c>
      <c r="O328" s="39">
        <f t="shared" si="50"/>
        <v>4.1184437374155696</v>
      </c>
      <c r="P328" s="32">
        <f t="shared" si="52"/>
        <v>23.527905524314587</v>
      </c>
      <c r="Q328" s="72">
        <f t="shared" si="51"/>
        <v>4.8014999999999999</v>
      </c>
      <c r="R328" s="2"/>
      <c r="S328" s="27"/>
      <c r="T328" s="27"/>
      <c r="U328" s="27"/>
      <c r="V328" s="25"/>
      <c r="W328" s="25"/>
      <c r="X328" s="25"/>
      <c r="Y328" s="43"/>
      <c r="Z328" s="47"/>
    </row>
    <row r="329" spans="1:26" s="1" customFormat="1" x14ac:dyDescent="0.15">
      <c r="A329" s="14">
        <v>218</v>
      </c>
      <c r="B329" s="15" t="s">
        <v>18</v>
      </c>
      <c r="C329" s="15" t="s">
        <v>24</v>
      </c>
      <c r="D329" s="15" t="s">
        <v>32</v>
      </c>
      <c r="E329" s="71">
        <v>43026</v>
      </c>
      <c r="F329" s="17">
        <v>24.1</v>
      </c>
      <c r="G329" s="17">
        <v>31.6</v>
      </c>
      <c r="H329" s="17">
        <v>17.521999999999998</v>
      </c>
      <c r="I329" s="18">
        <v>4.1520000000000001</v>
      </c>
      <c r="J329" s="17">
        <f>I329-I209</f>
        <v>-3.9999999999995595E-3</v>
      </c>
      <c r="K329" s="37">
        <f t="shared" si="46"/>
        <v>997.301901019105</v>
      </c>
      <c r="L329" s="37">
        <f t="shared" si="47"/>
        <v>0.76058970296154682</v>
      </c>
      <c r="M329" s="37">
        <f t="shared" si="48"/>
        <v>-4.2203012260000001E-3</v>
      </c>
      <c r="N329" s="37">
        <f t="shared" si="49"/>
        <v>1021.0693031061121</v>
      </c>
      <c r="O329" s="39">
        <f t="shared" si="50"/>
        <v>9.32884800750106</v>
      </c>
      <c r="P329" s="32">
        <f t="shared" si="52"/>
        <v>23.527905524314587</v>
      </c>
      <c r="Q329" s="72">
        <f t="shared" si="51"/>
        <v>17.556000000000001</v>
      </c>
      <c r="R329" s="2"/>
      <c r="S329" s="27"/>
      <c r="T329" s="27"/>
      <c r="U329" s="27"/>
      <c r="V329" s="25"/>
      <c r="W329" s="25"/>
      <c r="X329" s="25"/>
      <c r="Y329" s="43"/>
      <c r="Z329" s="47"/>
    </row>
    <row r="330" spans="1:26" s="1" customFormat="1" x14ac:dyDescent="0.15">
      <c r="A330" s="14">
        <v>224</v>
      </c>
      <c r="B330" s="15" t="s">
        <v>18</v>
      </c>
      <c r="C330" s="15" t="s">
        <v>24</v>
      </c>
      <c r="D330" s="15" t="s">
        <v>32</v>
      </c>
      <c r="E330" s="71">
        <v>43026</v>
      </c>
      <c r="F330" s="17">
        <v>24.1</v>
      </c>
      <c r="G330" s="17">
        <v>31.6</v>
      </c>
      <c r="H330" s="17">
        <v>17.521999999999998</v>
      </c>
      <c r="I330" s="18">
        <v>3.4239999999999999</v>
      </c>
      <c r="J330" s="17">
        <f>I330-I210</f>
        <v>-3.0000000000001137E-3</v>
      </c>
      <c r="K330" s="37">
        <f t="shared" si="46"/>
        <v>997.301901019105</v>
      </c>
      <c r="L330" s="37">
        <f t="shared" si="47"/>
        <v>0.76058970296154682</v>
      </c>
      <c r="M330" s="37">
        <f t="shared" si="48"/>
        <v>-4.2203012260000001E-3</v>
      </c>
      <c r="N330" s="37">
        <f t="shared" si="49"/>
        <v>1021.0693031061121</v>
      </c>
      <c r="O330" s="39">
        <f t="shared" si="50"/>
        <v>7.6931540408679266</v>
      </c>
      <c r="P330" s="32">
        <f t="shared" si="52"/>
        <v>23.527905524314587</v>
      </c>
      <c r="Q330" s="72">
        <f t="shared" si="51"/>
        <v>13.552</v>
      </c>
      <c r="R330" s="2"/>
      <c r="S330" s="27"/>
      <c r="T330" s="27"/>
      <c r="U330" s="27"/>
      <c r="V330" s="25"/>
      <c r="W330" s="25"/>
      <c r="X330" s="25"/>
      <c r="Y330" s="43"/>
      <c r="Z330" s="47"/>
    </row>
    <row r="331" spans="1:26" s="1" customFormat="1" x14ac:dyDescent="0.15">
      <c r="A331" s="14">
        <v>230</v>
      </c>
      <c r="B331" s="15" t="s">
        <v>18</v>
      </c>
      <c r="C331" s="15" t="s">
        <v>24</v>
      </c>
      <c r="D331" s="15" t="s">
        <v>32</v>
      </c>
      <c r="E331" s="71">
        <v>43026</v>
      </c>
      <c r="F331" s="17">
        <v>24.1</v>
      </c>
      <c r="G331" s="17">
        <v>31.6</v>
      </c>
      <c r="H331" s="17">
        <v>17.521999999999998</v>
      </c>
      <c r="I331" s="18">
        <v>2.1539999999999999</v>
      </c>
      <c r="J331" s="17">
        <f>I331-I211</f>
        <v>-3.0000000000001137E-3</v>
      </c>
      <c r="K331" s="37">
        <f t="shared" si="46"/>
        <v>997.301901019105</v>
      </c>
      <c r="L331" s="37">
        <f t="shared" si="47"/>
        <v>0.76058970296154682</v>
      </c>
      <c r="M331" s="37">
        <f t="shared" si="48"/>
        <v>-4.2203012260000001E-3</v>
      </c>
      <c r="N331" s="37">
        <f t="shared" si="49"/>
        <v>1021.0693031061121</v>
      </c>
      <c r="O331" s="39">
        <f t="shared" si="50"/>
        <v>4.839676928746937</v>
      </c>
      <c r="P331" s="32">
        <f t="shared" si="52"/>
        <v>23.527905524314587</v>
      </c>
      <c r="Q331" s="72">
        <f t="shared" si="51"/>
        <v>6.5669999999999993</v>
      </c>
      <c r="R331" s="2"/>
      <c r="S331" s="27"/>
      <c r="T331" s="27"/>
      <c r="U331" s="27"/>
      <c r="V331" s="25"/>
      <c r="W331" s="25"/>
      <c r="X331" s="25"/>
      <c r="Y331" s="43"/>
      <c r="Z331" s="47"/>
    </row>
    <row r="332" spans="1:26" s="1" customFormat="1" x14ac:dyDescent="0.15">
      <c r="A332" s="14">
        <v>154</v>
      </c>
      <c r="B332" s="15" t="s">
        <v>19</v>
      </c>
      <c r="C332" s="15" t="s">
        <v>24</v>
      </c>
      <c r="D332" s="15" t="s">
        <v>32</v>
      </c>
      <c r="E332" s="71">
        <v>43026</v>
      </c>
      <c r="F332" s="17">
        <v>24.1</v>
      </c>
      <c r="G332" s="17">
        <v>31.6</v>
      </c>
      <c r="H332" s="17">
        <v>17.521999999999998</v>
      </c>
      <c r="I332" s="18">
        <v>3.1989999999999998</v>
      </c>
      <c r="J332" s="17">
        <f>I332-I212</f>
        <v>-2.0000000000002238E-3</v>
      </c>
      <c r="K332" s="37">
        <f t="shared" si="46"/>
        <v>997.301901019105</v>
      </c>
      <c r="L332" s="37">
        <f t="shared" si="47"/>
        <v>0.76058970296154682</v>
      </c>
      <c r="M332" s="37">
        <f t="shared" si="48"/>
        <v>-4.2203012260000001E-3</v>
      </c>
      <c r="N332" s="37">
        <f t="shared" si="49"/>
        <v>1021.0693031061121</v>
      </c>
      <c r="O332" s="39">
        <f t="shared" si="50"/>
        <v>7.1876167572244443</v>
      </c>
      <c r="P332" s="32">
        <f t="shared" si="52"/>
        <v>23.527905524314587</v>
      </c>
      <c r="Q332" s="72">
        <f t="shared" si="51"/>
        <v>12.314499999999999</v>
      </c>
      <c r="R332" s="2"/>
      <c r="S332" s="27"/>
      <c r="T332" s="27"/>
      <c r="U332" s="27"/>
      <c r="V332" s="25"/>
      <c r="W332" s="25"/>
      <c r="X332" s="25"/>
      <c r="Y332" s="43"/>
      <c r="Z332" s="47"/>
    </row>
    <row r="333" spans="1:26" s="1" customFormat="1" x14ac:dyDescent="0.15">
      <c r="A333" s="14">
        <v>246</v>
      </c>
      <c r="B333" s="15" t="s">
        <v>19</v>
      </c>
      <c r="C333" s="15" t="s">
        <v>24</v>
      </c>
      <c r="D333" s="15" t="s">
        <v>32</v>
      </c>
      <c r="E333" s="71">
        <v>43026</v>
      </c>
      <c r="F333" s="17">
        <v>24.1</v>
      </c>
      <c r="G333" s="17">
        <v>31.6</v>
      </c>
      <c r="H333" s="17">
        <v>17.521999999999998</v>
      </c>
      <c r="I333" s="18">
        <v>3.7719999999999998</v>
      </c>
      <c r="J333" s="17">
        <f>I333-I213</f>
        <v>-3.0000000000001137E-3</v>
      </c>
      <c r="K333" s="37">
        <f t="shared" si="46"/>
        <v>997.301901019105</v>
      </c>
      <c r="L333" s="37">
        <f t="shared" si="47"/>
        <v>0.76058970296154682</v>
      </c>
      <c r="M333" s="37">
        <f t="shared" si="48"/>
        <v>-4.2203012260000001E-3</v>
      </c>
      <c r="N333" s="37">
        <f t="shared" si="49"/>
        <v>1021.0693031061121</v>
      </c>
      <c r="O333" s="39">
        <f t="shared" si="50"/>
        <v>8.4750517062365116</v>
      </c>
      <c r="P333" s="32">
        <f t="shared" si="52"/>
        <v>23.527905524314587</v>
      </c>
      <c r="Q333" s="72">
        <f t="shared" si="51"/>
        <v>15.465999999999998</v>
      </c>
      <c r="R333" s="2"/>
      <c r="S333" s="27"/>
      <c r="T333" s="27"/>
      <c r="U333" s="27"/>
      <c r="V333" s="25"/>
      <c r="W333" s="25"/>
      <c r="X333" s="25"/>
      <c r="Y333" s="43"/>
      <c r="Z333" s="47"/>
    </row>
    <row r="334" spans="1:26" s="1" customFormat="1" x14ac:dyDescent="0.15">
      <c r="A334" s="14">
        <v>299</v>
      </c>
      <c r="B334" s="15" t="s">
        <v>19</v>
      </c>
      <c r="C334" s="15" t="s">
        <v>24</v>
      </c>
      <c r="D334" s="15" t="s">
        <v>32</v>
      </c>
      <c r="E334" s="71">
        <v>43026</v>
      </c>
      <c r="F334" s="17">
        <v>24.1</v>
      </c>
      <c r="G334" s="17">
        <v>31.6</v>
      </c>
      <c r="H334" s="17">
        <v>17.521999999999998</v>
      </c>
      <c r="I334" s="18">
        <v>0.64500000000000002</v>
      </c>
      <c r="J334" s="17">
        <f>I334-I214</f>
        <v>0</v>
      </c>
      <c r="K334" s="37">
        <f t="shared" si="46"/>
        <v>997.301901019105</v>
      </c>
      <c r="L334" s="37">
        <f t="shared" si="47"/>
        <v>0.76058970296154682</v>
      </c>
      <c r="M334" s="37">
        <f t="shared" si="48"/>
        <v>-4.2203012260000001E-3</v>
      </c>
      <c r="N334" s="37">
        <f t="shared" si="49"/>
        <v>1021.0693031061121</v>
      </c>
      <c r="O334" s="39">
        <f t="shared" si="50"/>
        <v>1.4492068797779827</v>
      </c>
      <c r="P334" s="32">
        <f t="shared" si="52"/>
        <v>23.527905524314587</v>
      </c>
      <c r="Q334" s="72">
        <f t="shared" si="51"/>
        <v>-1.7324999999999999</v>
      </c>
      <c r="R334" s="2"/>
      <c r="S334" s="27"/>
      <c r="T334" s="27"/>
      <c r="U334" s="27"/>
      <c r="V334" s="25"/>
      <c r="W334" s="25"/>
      <c r="X334" s="25"/>
      <c r="Y334" s="43"/>
      <c r="Z334" s="47"/>
    </row>
    <row r="335" spans="1:26" s="1" customFormat="1" x14ac:dyDescent="0.15">
      <c r="A335" s="14">
        <v>167</v>
      </c>
      <c r="B335" s="15" t="s">
        <v>20</v>
      </c>
      <c r="C335" s="15" t="s">
        <v>24</v>
      </c>
      <c r="D335" s="15" t="s">
        <v>32</v>
      </c>
      <c r="E335" s="71">
        <v>43026</v>
      </c>
      <c r="F335" s="17">
        <v>24.1</v>
      </c>
      <c r="G335" s="17">
        <v>31.6</v>
      </c>
      <c r="H335" s="17">
        <v>17.521999999999998</v>
      </c>
      <c r="I335" s="18">
        <v>3.4159999999999999</v>
      </c>
      <c r="J335" s="17">
        <f>I335-I215</f>
        <v>1.399999999999979E-2</v>
      </c>
      <c r="K335" s="37">
        <f t="shared" si="46"/>
        <v>997.301901019105</v>
      </c>
      <c r="L335" s="37">
        <f t="shared" si="47"/>
        <v>0.76058970296154682</v>
      </c>
      <c r="M335" s="37">
        <f t="shared" si="48"/>
        <v>-4.2203012260000001E-3</v>
      </c>
      <c r="N335" s="37">
        <f t="shared" si="49"/>
        <v>1021.0693031061121</v>
      </c>
      <c r="O335" s="39">
        <f t="shared" si="50"/>
        <v>7.675179381893936</v>
      </c>
      <c r="P335" s="32">
        <f t="shared" si="52"/>
        <v>23.527905524314587</v>
      </c>
      <c r="Q335" s="72">
        <f t="shared" si="51"/>
        <v>13.507999999999999</v>
      </c>
      <c r="R335" s="2"/>
      <c r="S335" s="27"/>
      <c r="T335" s="27"/>
      <c r="U335" s="27"/>
      <c r="V335" s="25"/>
      <c r="W335" s="25"/>
      <c r="X335" s="25"/>
      <c r="Y335" s="43"/>
      <c r="Z335" s="47"/>
    </row>
    <row r="336" spans="1:26" s="1" customFormat="1" x14ac:dyDescent="0.15">
      <c r="A336" s="14">
        <v>174</v>
      </c>
      <c r="B336" s="15" t="s">
        <v>20</v>
      </c>
      <c r="C336" s="15" t="s">
        <v>24</v>
      </c>
      <c r="D336" s="15" t="s">
        <v>32</v>
      </c>
      <c r="E336" s="71">
        <v>43026</v>
      </c>
      <c r="F336" s="17">
        <v>24.1</v>
      </c>
      <c r="G336" s="17">
        <v>31.6</v>
      </c>
      <c r="H336" s="17">
        <v>17.521999999999998</v>
      </c>
      <c r="I336" s="18">
        <v>2.7250000000000001</v>
      </c>
      <c r="J336" s="17">
        <f>I336-I216</f>
        <v>-1.7999999999999794E-2</v>
      </c>
      <c r="K336" s="37">
        <f t="shared" si="46"/>
        <v>997.301901019105</v>
      </c>
      <c r="L336" s="37">
        <f t="shared" si="47"/>
        <v>0.76058970296154682</v>
      </c>
      <c r="M336" s="37">
        <f t="shared" si="48"/>
        <v>-4.2203012260000001E-3</v>
      </c>
      <c r="N336" s="37">
        <f t="shared" si="49"/>
        <v>1021.0693031061121</v>
      </c>
      <c r="O336" s="39">
        <f t="shared" si="50"/>
        <v>6.1226182130155085</v>
      </c>
      <c r="P336" s="32">
        <f t="shared" si="52"/>
        <v>23.527905524314587</v>
      </c>
      <c r="Q336" s="72">
        <f t="shared" si="51"/>
        <v>9.7074999999999996</v>
      </c>
      <c r="R336" s="2"/>
      <c r="S336" s="27"/>
      <c r="T336" s="27"/>
      <c r="U336" s="27"/>
      <c r="V336" s="25"/>
      <c r="W336" s="25"/>
      <c r="X336" s="25"/>
      <c r="Y336" s="43"/>
      <c r="Z336" s="47"/>
    </row>
    <row r="337" spans="1:26" s="1" customFormat="1" x14ac:dyDescent="0.15">
      <c r="A337" s="14">
        <v>265</v>
      </c>
      <c r="B337" s="15" t="s">
        <v>20</v>
      </c>
      <c r="C337" s="15" t="s">
        <v>24</v>
      </c>
      <c r="D337" s="15" t="s">
        <v>32</v>
      </c>
      <c r="E337" s="71">
        <v>43026</v>
      </c>
      <c r="F337" s="17">
        <v>24.1</v>
      </c>
      <c r="G337" s="17">
        <v>31.6</v>
      </c>
      <c r="H337" s="17">
        <v>17.521999999999998</v>
      </c>
      <c r="I337" s="18">
        <v>3.52</v>
      </c>
      <c r="J337" s="17">
        <f>I337-I217</f>
        <v>-1.9999999999997797E-3</v>
      </c>
      <c r="K337" s="37">
        <f t="shared" si="46"/>
        <v>997.301901019105</v>
      </c>
      <c r="L337" s="37">
        <f t="shared" si="47"/>
        <v>0.76058970296154682</v>
      </c>
      <c r="M337" s="37">
        <f t="shared" si="48"/>
        <v>-4.2203012260000001E-3</v>
      </c>
      <c r="N337" s="37">
        <f t="shared" si="49"/>
        <v>1021.0693031061121</v>
      </c>
      <c r="O337" s="39">
        <f t="shared" si="50"/>
        <v>7.9088499485558126</v>
      </c>
      <c r="P337" s="32">
        <f t="shared" si="52"/>
        <v>23.527905524314587</v>
      </c>
      <c r="Q337" s="72">
        <f t="shared" si="51"/>
        <v>14.079999999999998</v>
      </c>
      <c r="R337" s="2"/>
      <c r="S337" s="27"/>
      <c r="T337" s="27"/>
      <c r="U337" s="27"/>
      <c r="V337" s="25"/>
      <c r="W337" s="25"/>
      <c r="X337" s="25"/>
      <c r="Y337" s="43"/>
      <c r="Z337" s="47"/>
    </row>
    <row r="338" spans="1:26" s="1" customFormat="1" x14ac:dyDescent="0.15">
      <c r="A338" s="14">
        <v>271</v>
      </c>
      <c r="B338" s="15" t="s">
        <v>20</v>
      </c>
      <c r="C338" s="15" t="s">
        <v>24</v>
      </c>
      <c r="D338" s="15" t="s">
        <v>32</v>
      </c>
      <c r="E338" s="71">
        <v>43026</v>
      </c>
      <c r="F338" s="17">
        <v>24.1</v>
      </c>
      <c r="G338" s="17">
        <v>31.6</v>
      </c>
      <c r="H338" s="17">
        <v>17.521999999999998</v>
      </c>
      <c r="I338" s="18">
        <v>7.1079999999999997</v>
      </c>
      <c r="J338" s="17">
        <f>I338-I218</f>
        <v>-5.0000000000007816E-3</v>
      </c>
      <c r="K338" s="37">
        <f t="shared" si="46"/>
        <v>997.301901019105</v>
      </c>
      <c r="L338" s="37">
        <f t="shared" si="47"/>
        <v>0.76058970296154682</v>
      </c>
      <c r="M338" s="37">
        <f t="shared" si="48"/>
        <v>-4.2203012260000001E-3</v>
      </c>
      <c r="N338" s="37">
        <f t="shared" si="49"/>
        <v>1021.0693031061121</v>
      </c>
      <c r="O338" s="39">
        <f t="shared" si="50"/>
        <v>15.970484498390544</v>
      </c>
      <c r="P338" s="32">
        <f t="shared" si="52"/>
        <v>23.527905524314587</v>
      </c>
      <c r="Q338" s="72">
        <f t="shared" si="51"/>
        <v>33.814</v>
      </c>
      <c r="R338" s="2"/>
      <c r="S338" s="27"/>
      <c r="T338" s="27"/>
      <c r="U338" s="27"/>
      <c r="V338" s="25"/>
      <c r="W338" s="25"/>
      <c r="X338" s="25"/>
      <c r="Y338" s="43"/>
      <c r="Z338" s="47"/>
    </row>
    <row r="339" spans="1:26" s="1" customFormat="1" x14ac:dyDescent="0.15">
      <c r="A339" s="14">
        <v>103</v>
      </c>
      <c r="B339" s="15" t="s">
        <v>22</v>
      </c>
      <c r="C339" s="15" t="s">
        <v>24</v>
      </c>
      <c r="D339" s="15" t="s">
        <v>32</v>
      </c>
      <c r="E339" s="71">
        <v>43026</v>
      </c>
      <c r="F339" s="17">
        <v>24.1</v>
      </c>
      <c r="G339" s="17">
        <v>31.6</v>
      </c>
      <c r="H339" s="17">
        <v>17.521999999999998</v>
      </c>
      <c r="I339" s="18">
        <v>2.7370000000000001</v>
      </c>
      <c r="J339" s="17">
        <f>I339-I219</f>
        <v>3.0000000000001137E-3</v>
      </c>
      <c r="K339" s="37">
        <f t="shared" si="46"/>
        <v>997.301901019105</v>
      </c>
      <c r="L339" s="37">
        <f t="shared" si="47"/>
        <v>0.76058970296154682</v>
      </c>
      <c r="M339" s="37">
        <f t="shared" si="48"/>
        <v>-4.2203012260000001E-3</v>
      </c>
      <c r="N339" s="37">
        <f t="shared" si="49"/>
        <v>1021.0693031061121</v>
      </c>
      <c r="O339" s="39">
        <f t="shared" si="50"/>
        <v>6.1495802014764944</v>
      </c>
      <c r="P339" s="32">
        <f t="shared" si="52"/>
        <v>23.527905524314587</v>
      </c>
      <c r="Q339" s="72">
        <f t="shared" si="51"/>
        <v>9.7734999999999985</v>
      </c>
      <c r="R339" s="2"/>
      <c r="S339" s="27"/>
      <c r="T339" s="27"/>
      <c r="U339" s="27"/>
      <c r="V339" s="25"/>
      <c r="W339" s="25"/>
      <c r="X339" s="25"/>
      <c r="Y339" s="43"/>
      <c r="Z339" s="47"/>
    </row>
    <row r="340" spans="1:26" s="1" customFormat="1" x14ac:dyDescent="0.15">
      <c r="A340" s="14">
        <v>109</v>
      </c>
      <c r="B340" s="15" t="s">
        <v>22</v>
      </c>
      <c r="C340" s="15" t="s">
        <v>24</v>
      </c>
      <c r="D340" s="15" t="s">
        <v>32</v>
      </c>
      <c r="E340" s="71">
        <v>43026</v>
      </c>
      <c r="F340" s="17">
        <v>24.1</v>
      </c>
      <c r="G340" s="17">
        <v>31.6</v>
      </c>
      <c r="H340" s="17">
        <v>17.521999999999998</v>
      </c>
      <c r="I340" s="18">
        <v>3.18</v>
      </c>
      <c r="J340" s="17">
        <f>I340-I220</f>
        <v>-9.9999999999988987E-4</v>
      </c>
      <c r="K340" s="37">
        <f t="shared" si="46"/>
        <v>997.301901019105</v>
      </c>
      <c r="L340" s="37">
        <f t="shared" si="47"/>
        <v>0.76058970296154682</v>
      </c>
      <c r="M340" s="37">
        <f t="shared" si="48"/>
        <v>-4.2203012260000001E-3</v>
      </c>
      <c r="N340" s="37">
        <f t="shared" si="49"/>
        <v>1021.0693031061121</v>
      </c>
      <c r="O340" s="39">
        <f t="shared" si="50"/>
        <v>7.1449269421612174</v>
      </c>
      <c r="P340" s="32">
        <f t="shared" si="52"/>
        <v>23.527905524314587</v>
      </c>
      <c r="Q340" s="72">
        <f t="shared" si="51"/>
        <v>12.21</v>
      </c>
      <c r="R340" s="2"/>
      <c r="S340" s="27"/>
      <c r="T340" s="27"/>
      <c r="U340" s="27"/>
      <c r="V340" s="25"/>
      <c r="W340" s="25"/>
      <c r="X340" s="25"/>
      <c r="Y340" s="43"/>
      <c r="Z340" s="47"/>
    </row>
    <row r="341" spans="1:26" s="1" customFormat="1" x14ac:dyDescent="0.15">
      <c r="A341" s="14">
        <v>232</v>
      </c>
      <c r="B341" s="15" t="s">
        <v>23</v>
      </c>
      <c r="C341" s="15" t="s">
        <v>24</v>
      </c>
      <c r="D341" s="15" t="s">
        <v>32</v>
      </c>
      <c r="E341" s="71">
        <v>43026</v>
      </c>
      <c r="F341" s="17">
        <v>24.1</v>
      </c>
      <c r="G341" s="17">
        <v>31.6</v>
      </c>
      <c r="H341" s="17">
        <v>17.521999999999998</v>
      </c>
      <c r="I341" s="18">
        <v>4.0369999999999999</v>
      </c>
      <c r="J341" s="17">
        <f>I341-I221</f>
        <v>1.000000000000334E-3</v>
      </c>
      <c r="K341" s="37">
        <f t="shared" si="46"/>
        <v>997.301901019105</v>
      </c>
      <c r="L341" s="37">
        <f t="shared" si="47"/>
        <v>0.76058970296154682</v>
      </c>
      <c r="M341" s="37">
        <f t="shared" si="48"/>
        <v>-4.2203012260000001E-3</v>
      </c>
      <c r="N341" s="37">
        <f t="shared" si="49"/>
        <v>1021.0693031061121</v>
      </c>
      <c r="O341" s="39">
        <f t="shared" si="50"/>
        <v>9.0704622847499472</v>
      </c>
      <c r="P341" s="32">
        <f t="shared" si="52"/>
        <v>23.527905524314587</v>
      </c>
      <c r="Q341" s="72">
        <f t="shared" si="51"/>
        <v>16.923499999999997</v>
      </c>
      <c r="R341" s="2"/>
      <c r="S341" s="27"/>
      <c r="T341" s="27"/>
      <c r="U341" s="27"/>
      <c r="V341" s="25"/>
      <c r="W341" s="25"/>
      <c r="X341" s="25"/>
      <c r="Y341" s="43"/>
      <c r="Z341" s="47"/>
    </row>
    <row r="342" spans="1:26" s="1" customFormat="1" x14ac:dyDescent="0.15">
      <c r="A342" s="14">
        <v>234</v>
      </c>
      <c r="B342" s="15" t="s">
        <v>23</v>
      </c>
      <c r="C342" s="15" t="s">
        <v>24</v>
      </c>
      <c r="D342" s="15" t="s">
        <v>32</v>
      </c>
      <c r="E342" s="71">
        <v>43026</v>
      </c>
      <c r="F342" s="17">
        <v>24.1</v>
      </c>
      <c r="G342" s="17">
        <v>31.6</v>
      </c>
      <c r="H342" s="17">
        <v>17.521999999999998</v>
      </c>
      <c r="I342" s="18">
        <v>4.3760000000000003</v>
      </c>
      <c r="J342" s="17">
        <f>I342-I222</f>
        <v>-2.9999999999992255E-3</v>
      </c>
      <c r="K342" s="37">
        <f t="shared" si="46"/>
        <v>997.301901019105</v>
      </c>
      <c r="L342" s="37">
        <f t="shared" si="47"/>
        <v>0.76058970296154682</v>
      </c>
      <c r="M342" s="37">
        <f t="shared" si="48"/>
        <v>-4.2203012260000001E-3</v>
      </c>
      <c r="N342" s="37">
        <f t="shared" si="49"/>
        <v>1021.0693031061121</v>
      </c>
      <c r="O342" s="39">
        <f t="shared" si="50"/>
        <v>9.8321384587727945</v>
      </c>
      <c r="P342" s="32">
        <f t="shared" si="52"/>
        <v>23.527905524314587</v>
      </c>
      <c r="Q342" s="72">
        <f t="shared" si="51"/>
        <v>18.788</v>
      </c>
      <c r="R342" s="2"/>
      <c r="S342" s="27"/>
      <c r="T342" s="27"/>
      <c r="U342" s="27"/>
      <c r="V342" s="25"/>
      <c r="W342" s="25"/>
      <c r="X342" s="25"/>
      <c r="Y342" s="43"/>
      <c r="Z342" s="47"/>
    </row>
    <row r="343" spans="1:26" s="1" customFormat="1" x14ac:dyDescent="0.15">
      <c r="A343" s="14">
        <v>181</v>
      </c>
      <c r="B343" s="15" t="s">
        <v>17</v>
      </c>
      <c r="C343" s="15" t="s">
        <v>29</v>
      </c>
      <c r="D343" s="15" t="s">
        <v>32</v>
      </c>
      <c r="E343" s="71">
        <v>43026</v>
      </c>
      <c r="F343" s="17">
        <v>23.7</v>
      </c>
      <c r="G343" s="17">
        <v>31.7</v>
      </c>
      <c r="H343" s="17">
        <v>17.527999999999999</v>
      </c>
      <c r="I343" s="18">
        <v>3.06</v>
      </c>
      <c r="J343" s="17">
        <f>I343-I223</f>
        <v>0</v>
      </c>
      <c r="K343" s="37">
        <f t="shared" si="46"/>
        <v>997.40018425598942</v>
      </c>
      <c r="L343" s="37">
        <f t="shared" si="47"/>
        <v>0.76121220240660681</v>
      </c>
      <c r="M343" s="37">
        <f t="shared" si="48"/>
        <v>-4.2295732740000001E-3</v>
      </c>
      <c r="N343" s="37">
        <f t="shared" si="49"/>
        <v>1021.2612205430163</v>
      </c>
      <c r="O343" s="39">
        <f t="shared" si="50"/>
        <v>6.8769186720754556</v>
      </c>
      <c r="P343" s="32">
        <f t="shared" si="52"/>
        <v>23.537478507189284</v>
      </c>
      <c r="Q343" s="72">
        <f t="shared" si="51"/>
        <v>11.55</v>
      </c>
      <c r="R343" s="2"/>
      <c r="S343" s="27"/>
      <c r="T343" s="27"/>
      <c r="U343" s="27"/>
      <c r="V343" s="25"/>
      <c r="W343" s="25"/>
      <c r="X343" s="25"/>
      <c r="Y343" s="43"/>
      <c r="Z343" s="47"/>
    </row>
    <row r="344" spans="1:26" s="1" customFormat="1" x14ac:dyDescent="0.15">
      <c r="A344" s="14">
        <v>188</v>
      </c>
      <c r="B344" s="15" t="s">
        <v>17</v>
      </c>
      <c r="C344" s="15" t="s">
        <v>29</v>
      </c>
      <c r="D344" s="15" t="s">
        <v>32</v>
      </c>
      <c r="E344" s="71">
        <v>43026</v>
      </c>
      <c r="F344" s="17">
        <v>23.7</v>
      </c>
      <c r="G344" s="17">
        <v>31.7</v>
      </c>
      <c r="H344" s="17">
        <v>17.527999999999999</v>
      </c>
      <c r="I344" s="18">
        <v>8.7680000000000007</v>
      </c>
      <c r="J344" s="17">
        <f>I344-I224</f>
        <v>0</v>
      </c>
      <c r="K344" s="37">
        <f t="shared" si="46"/>
        <v>997.40018425598942</v>
      </c>
      <c r="L344" s="37">
        <f t="shared" si="47"/>
        <v>0.76121220240660681</v>
      </c>
      <c r="M344" s="37">
        <f t="shared" si="48"/>
        <v>-4.2295732740000001E-3</v>
      </c>
      <c r="N344" s="37">
        <f t="shared" si="49"/>
        <v>1021.2612205430163</v>
      </c>
      <c r="O344" s="39">
        <f t="shared" si="50"/>
        <v>19.704844090443657</v>
      </c>
      <c r="P344" s="32">
        <f t="shared" si="52"/>
        <v>23.537478507189284</v>
      </c>
      <c r="Q344" s="72">
        <f t="shared" si="51"/>
        <v>42.944000000000003</v>
      </c>
      <c r="R344" s="2"/>
      <c r="S344" s="27"/>
      <c r="T344" s="27"/>
      <c r="U344" s="27"/>
      <c r="V344" s="25"/>
      <c r="W344" s="25"/>
      <c r="X344" s="25"/>
      <c r="Y344" s="43"/>
      <c r="Z344" s="47"/>
    </row>
    <row r="345" spans="1:26" s="1" customFormat="1" x14ac:dyDescent="0.15">
      <c r="A345" s="14">
        <v>280</v>
      </c>
      <c r="B345" s="15" t="s">
        <v>17</v>
      </c>
      <c r="C345" s="15" t="s">
        <v>29</v>
      </c>
      <c r="D345" s="15" t="s">
        <v>32</v>
      </c>
      <c r="E345" s="71">
        <v>43026</v>
      </c>
      <c r="F345" s="17">
        <v>23.7</v>
      </c>
      <c r="G345" s="17">
        <v>31.7</v>
      </c>
      <c r="H345" s="17">
        <v>17.527999999999999</v>
      </c>
      <c r="I345" s="18">
        <v>3.2719999999999998</v>
      </c>
      <c r="J345" s="17">
        <f>I345-I225</f>
        <v>-5.0000000000003375E-3</v>
      </c>
      <c r="K345" s="37">
        <f t="shared" si="46"/>
        <v>997.40018425598942</v>
      </c>
      <c r="L345" s="37">
        <f t="shared" si="47"/>
        <v>0.76121220240660681</v>
      </c>
      <c r="M345" s="37">
        <f t="shared" si="48"/>
        <v>-4.2295732740000001E-3</v>
      </c>
      <c r="N345" s="37">
        <f t="shared" si="49"/>
        <v>1021.2612205430163</v>
      </c>
      <c r="O345" s="39">
        <f t="shared" si="50"/>
        <v>7.3533587892257808</v>
      </c>
      <c r="P345" s="32">
        <f t="shared" si="52"/>
        <v>23.537478507189284</v>
      </c>
      <c r="Q345" s="72">
        <f t="shared" si="51"/>
        <v>12.715999999999998</v>
      </c>
      <c r="R345" s="2"/>
      <c r="S345" s="27"/>
      <c r="T345" s="27"/>
      <c r="U345" s="27"/>
      <c r="V345" s="25"/>
      <c r="W345" s="25"/>
      <c r="X345" s="25"/>
      <c r="Y345" s="43"/>
      <c r="Z345" s="47"/>
    </row>
    <row r="346" spans="1:26" s="1" customFormat="1" x14ac:dyDescent="0.15">
      <c r="A346" s="14">
        <v>286</v>
      </c>
      <c r="B346" s="15" t="s">
        <v>17</v>
      </c>
      <c r="C346" s="15" t="s">
        <v>29</v>
      </c>
      <c r="D346" s="15" t="s">
        <v>32</v>
      </c>
      <c r="E346" s="71">
        <v>43026</v>
      </c>
      <c r="F346" s="17">
        <v>23.7</v>
      </c>
      <c r="G346" s="17">
        <v>31.7</v>
      </c>
      <c r="H346" s="17">
        <v>17.527999999999999</v>
      </c>
      <c r="I346" s="18">
        <v>2.6970000000000001</v>
      </c>
      <c r="J346" s="17">
        <f>I346-I226</f>
        <v>-3.0000000000001137E-3</v>
      </c>
      <c r="K346" s="37">
        <f t="shared" si="46"/>
        <v>997.40018425598942</v>
      </c>
      <c r="L346" s="37">
        <f t="shared" si="47"/>
        <v>0.76121220240660681</v>
      </c>
      <c r="M346" s="37">
        <f t="shared" si="48"/>
        <v>-4.2295732740000001E-3</v>
      </c>
      <c r="N346" s="37">
        <f t="shared" si="49"/>
        <v>1021.2612205430163</v>
      </c>
      <c r="O346" s="39">
        <f t="shared" si="50"/>
        <v>6.0611273394076806</v>
      </c>
      <c r="P346" s="32">
        <f t="shared" si="52"/>
        <v>23.537478507189284</v>
      </c>
      <c r="Q346" s="72">
        <f t="shared" si="51"/>
        <v>9.5534999999999997</v>
      </c>
      <c r="R346" s="2"/>
      <c r="S346" s="27"/>
      <c r="T346" s="27"/>
      <c r="U346" s="27"/>
      <c r="V346" s="25"/>
      <c r="W346" s="25"/>
      <c r="X346" s="25"/>
      <c r="Y346" s="43"/>
      <c r="Z346" s="47"/>
    </row>
    <row r="347" spans="1:26" s="1" customFormat="1" x14ac:dyDescent="0.15">
      <c r="A347" s="14">
        <v>121</v>
      </c>
      <c r="B347" s="15" t="s">
        <v>18</v>
      </c>
      <c r="C347" s="15" t="s">
        <v>29</v>
      </c>
      <c r="D347" s="15" t="s">
        <v>32</v>
      </c>
      <c r="E347" s="71">
        <v>43026</v>
      </c>
      <c r="F347" s="17">
        <v>23.7</v>
      </c>
      <c r="G347" s="17">
        <v>31.7</v>
      </c>
      <c r="H347" s="17">
        <v>17.527999999999999</v>
      </c>
      <c r="I347" s="18">
        <v>4.8490000000000002</v>
      </c>
      <c r="J347" s="17">
        <f>I347-I227</f>
        <v>0</v>
      </c>
      <c r="K347" s="37">
        <f t="shared" si="46"/>
        <v>997.40018425598942</v>
      </c>
      <c r="L347" s="37">
        <f t="shared" si="47"/>
        <v>0.76121220240660681</v>
      </c>
      <c r="M347" s="37">
        <f t="shared" si="48"/>
        <v>-4.2295732740000001E-3</v>
      </c>
      <c r="N347" s="37">
        <f t="shared" si="49"/>
        <v>1021.2612205430163</v>
      </c>
      <c r="O347" s="39">
        <f t="shared" si="50"/>
        <v>10.897444000292118</v>
      </c>
      <c r="P347" s="32">
        <f t="shared" si="52"/>
        <v>23.537478507189284</v>
      </c>
      <c r="Q347" s="72">
        <f t="shared" si="51"/>
        <v>21.389499999999998</v>
      </c>
      <c r="R347" s="2"/>
      <c r="S347" s="27"/>
      <c r="T347" s="27"/>
      <c r="U347" s="27"/>
      <c r="V347" s="25"/>
      <c r="W347" s="25"/>
      <c r="X347" s="25"/>
      <c r="Y347" s="43"/>
      <c r="Z347" s="47"/>
    </row>
    <row r="348" spans="1:26" s="1" customFormat="1" x14ac:dyDescent="0.15">
      <c r="A348" s="14">
        <v>128</v>
      </c>
      <c r="B348" s="15" t="s">
        <v>18</v>
      </c>
      <c r="C348" s="15" t="s">
        <v>29</v>
      </c>
      <c r="D348" s="15" t="s">
        <v>32</v>
      </c>
      <c r="E348" s="71">
        <v>43026</v>
      </c>
      <c r="F348" s="17">
        <v>23.7</v>
      </c>
      <c r="G348" s="17">
        <v>31.7</v>
      </c>
      <c r="H348" s="17">
        <v>17.527999999999999</v>
      </c>
      <c r="I348" s="18">
        <v>2.931</v>
      </c>
      <c r="J348" s="17">
        <f>I348-I228</f>
        <v>-7.0000000000001172E-3</v>
      </c>
      <c r="K348" s="37">
        <f t="shared" si="46"/>
        <v>997.40018425598942</v>
      </c>
      <c r="L348" s="37">
        <f t="shared" si="47"/>
        <v>0.76121220240660681</v>
      </c>
      <c r="M348" s="37">
        <f t="shared" si="48"/>
        <v>-4.2295732740000001E-3</v>
      </c>
      <c r="N348" s="37">
        <f t="shared" si="49"/>
        <v>1021.2612205430163</v>
      </c>
      <c r="O348" s="39">
        <f t="shared" si="50"/>
        <v>6.5870093555075684</v>
      </c>
      <c r="P348" s="32">
        <f t="shared" si="52"/>
        <v>23.537478507189284</v>
      </c>
      <c r="Q348" s="72">
        <f t="shared" si="51"/>
        <v>10.840499999999999</v>
      </c>
      <c r="R348" s="2"/>
      <c r="S348" s="27"/>
      <c r="T348" s="27"/>
      <c r="U348" s="27"/>
      <c r="V348" s="25"/>
      <c r="W348" s="25"/>
      <c r="X348" s="25"/>
      <c r="Y348" s="43"/>
      <c r="Z348" s="47"/>
    </row>
    <row r="349" spans="1:26" s="1" customFormat="1" x14ac:dyDescent="0.15">
      <c r="A349" s="14">
        <v>219</v>
      </c>
      <c r="B349" s="15" t="s">
        <v>18</v>
      </c>
      <c r="C349" s="15" t="s">
        <v>29</v>
      </c>
      <c r="D349" s="15" t="s">
        <v>32</v>
      </c>
      <c r="E349" s="71">
        <v>43026</v>
      </c>
      <c r="F349" s="17">
        <v>23.7</v>
      </c>
      <c r="G349" s="17">
        <v>31.7</v>
      </c>
      <c r="H349" s="17">
        <v>17.527999999999999</v>
      </c>
      <c r="I349" s="18">
        <v>4.2939999999999996</v>
      </c>
      <c r="J349" s="17">
        <f>I349-I229</f>
        <v>-6.0000000000002274E-3</v>
      </c>
      <c r="K349" s="37">
        <f t="shared" si="46"/>
        <v>997.40018425598942</v>
      </c>
      <c r="L349" s="37">
        <f t="shared" si="47"/>
        <v>0.76121220240660681</v>
      </c>
      <c r="M349" s="37">
        <f t="shared" si="48"/>
        <v>-4.2295732740000001E-3</v>
      </c>
      <c r="N349" s="37">
        <f t="shared" si="49"/>
        <v>1021.2612205430163</v>
      </c>
      <c r="O349" s="39">
        <f t="shared" si="50"/>
        <v>9.650159731337256</v>
      </c>
      <c r="P349" s="32">
        <f t="shared" si="52"/>
        <v>23.537478507189284</v>
      </c>
      <c r="Q349" s="72">
        <f t="shared" si="51"/>
        <v>18.336999999999996</v>
      </c>
      <c r="R349" s="2"/>
      <c r="S349" s="27"/>
      <c r="T349" s="27"/>
      <c r="U349" s="27"/>
      <c r="V349" s="25"/>
      <c r="W349" s="25"/>
      <c r="X349" s="25"/>
      <c r="Y349" s="43"/>
      <c r="Z349" s="47"/>
    </row>
    <row r="350" spans="1:26" s="1" customFormat="1" x14ac:dyDescent="0.15">
      <c r="A350" s="14">
        <v>225</v>
      </c>
      <c r="B350" s="15" t="s">
        <v>18</v>
      </c>
      <c r="C350" s="15" t="s">
        <v>29</v>
      </c>
      <c r="D350" s="15" t="s">
        <v>32</v>
      </c>
      <c r="E350" s="71">
        <v>43026</v>
      </c>
      <c r="F350" s="17">
        <v>23.7</v>
      </c>
      <c r="G350" s="17">
        <v>31.7</v>
      </c>
      <c r="H350" s="17">
        <v>17.527999999999999</v>
      </c>
      <c r="I350" s="18">
        <v>3.2170000000000001</v>
      </c>
      <c r="J350" s="17">
        <f>I350-I230</f>
        <v>0</v>
      </c>
      <c r="K350" s="37">
        <f t="shared" si="46"/>
        <v>997.40018425598942</v>
      </c>
      <c r="L350" s="37">
        <f t="shared" si="47"/>
        <v>0.76121220240660681</v>
      </c>
      <c r="M350" s="37">
        <f t="shared" si="48"/>
        <v>-4.2295732740000001E-3</v>
      </c>
      <c r="N350" s="37">
        <f t="shared" si="49"/>
        <v>1021.2612205430163</v>
      </c>
      <c r="O350" s="39">
        <f t="shared" si="50"/>
        <v>7.2297540418518755</v>
      </c>
      <c r="P350" s="32">
        <f t="shared" si="52"/>
        <v>23.537478507189284</v>
      </c>
      <c r="Q350" s="72">
        <f t="shared" si="51"/>
        <v>12.413499999999999</v>
      </c>
      <c r="R350" s="2"/>
      <c r="S350" s="27"/>
      <c r="T350" s="27"/>
      <c r="U350" s="27"/>
      <c r="V350" s="25"/>
      <c r="W350" s="25"/>
      <c r="X350" s="25"/>
      <c r="Y350" s="43"/>
      <c r="Z350" s="47"/>
    </row>
    <row r="351" spans="1:26" s="1" customFormat="1" x14ac:dyDescent="0.15">
      <c r="A351" s="14">
        <v>229</v>
      </c>
      <c r="B351" s="15" t="s">
        <v>18</v>
      </c>
      <c r="C351" s="15" t="s">
        <v>29</v>
      </c>
      <c r="D351" s="15" t="s">
        <v>32</v>
      </c>
      <c r="E351" s="71">
        <v>43026</v>
      </c>
      <c r="F351" s="17">
        <v>23.7</v>
      </c>
      <c r="G351" s="17">
        <v>31.7</v>
      </c>
      <c r="H351" s="17">
        <v>17.527999999999999</v>
      </c>
      <c r="I351" s="18">
        <v>4.532</v>
      </c>
      <c r="J351" s="17">
        <f>I351-I231</f>
        <v>-6.0000000000002274E-3</v>
      </c>
      <c r="K351" s="37">
        <f t="shared" si="46"/>
        <v>997.40018425598942</v>
      </c>
      <c r="L351" s="37">
        <f t="shared" si="47"/>
        <v>0.76121220240660681</v>
      </c>
      <c r="M351" s="37">
        <f t="shared" si="48"/>
        <v>-4.2295732740000001E-3</v>
      </c>
      <c r="N351" s="37">
        <f t="shared" si="49"/>
        <v>1021.2612205430163</v>
      </c>
      <c r="O351" s="39">
        <f t="shared" si="50"/>
        <v>10.185031183609793</v>
      </c>
      <c r="P351" s="32">
        <f t="shared" si="52"/>
        <v>23.537478507189284</v>
      </c>
      <c r="Q351" s="72">
        <f t="shared" si="51"/>
        <v>19.646000000000001</v>
      </c>
      <c r="R351" s="2"/>
      <c r="S351" s="27"/>
      <c r="T351" s="27"/>
      <c r="U351" s="27"/>
      <c r="V351" s="25"/>
      <c r="W351" s="25"/>
      <c r="X351" s="25"/>
      <c r="Y351" s="43"/>
      <c r="Z351" s="47"/>
    </row>
    <row r="352" spans="1:26" s="1" customFormat="1" x14ac:dyDescent="0.15">
      <c r="A352" s="14">
        <v>155</v>
      </c>
      <c r="B352" s="15" t="s">
        <v>19</v>
      </c>
      <c r="C352" s="15" t="s">
        <v>29</v>
      </c>
      <c r="D352" s="15" t="s">
        <v>32</v>
      </c>
      <c r="E352" s="71">
        <v>43026</v>
      </c>
      <c r="F352" s="17">
        <v>23.7</v>
      </c>
      <c r="G352" s="17">
        <v>31.7</v>
      </c>
      <c r="H352" s="17">
        <v>17.527999999999999</v>
      </c>
      <c r="I352" s="18">
        <v>0.98399999999999999</v>
      </c>
      <c r="J352" s="17">
        <f>I352-I232</f>
        <v>-3.0000000000000027E-3</v>
      </c>
      <c r="K352" s="37">
        <f t="shared" si="46"/>
        <v>997.40018425598942</v>
      </c>
      <c r="L352" s="37">
        <f t="shared" si="47"/>
        <v>0.76121220240660681</v>
      </c>
      <c r="M352" s="37">
        <f t="shared" si="48"/>
        <v>-4.2295732740000001E-3</v>
      </c>
      <c r="N352" s="37">
        <f t="shared" si="49"/>
        <v>1021.2612205430163</v>
      </c>
      <c r="O352" s="39">
        <f t="shared" si="50"/>
        <v>2.2114012984713227</v>
      </c>
      <c r="P352" s="32">
        <f t="shared" si="52"/>
        <v>23.537478507189284</v>
      </c>
      <c r="Q352" s="72">
        <f t="shared" si="51"/>
        <v>0.13199999999999967</v>
      </c>
      <c r="R352" s="2"/>
      <c r="S352" s="27"/>
      <c r="T352" s="27"/>
      <c r="U352" s="27"/>
      <c r="V352" s="25"/>
      <c r="W352" s="25"/>
      <c r="X352" s="25"/>
      <c r="Y352" s="43"/>
      <c r="Z352" s="47"/>
    </row>
    <row r="353" spans="1:26" s="1" customFormat="1" x14ac:dyDescent="0.15">
      <c r="A353" s="14">
        <v>247</v>
      </c>
      <c r="B353" s="15" t="s">
        <v>19</v>
      </c>
      <c r="C353" s="15" t="s">
        <v>29</v>
      </c>
      <c r="D353" s="15" t="s">
        <v>32</v>
      </c>
      <c r="E353" s="71">
        <v>43026</v>
      </c>
      <c r="F353" s="17">
        <v>23.7</v>
      </c>
      <c r="G353" s="17">
        <v>31.7</v>
      </c>
      <c r="H353" s="17">
        <v>17.527999999999999</v>
      </c>
      <c r="I353" s="18">
        <v>4.173</v>
      </c>
      <c r="J353" s="17">
        <f>I353-I233</f>
        <v>-1.000000000000334E-3</v>
      </c>
      <c r="K353" s="37">
        <f t="shared" si="46"/>
        <v>997.40018425598942</v>
      </c>
      <c r="L353" s="37">
        <f t="shared" si="47"/>
        <v>0.76121220240660681</v>
      </c>
      <c r="M353" s="37">
        <f t="shared" si="48"/>
        <v>-4.2295732740000001E-3</v>
      </c>
      <c r="N353" s="37">
        <f t="shared" si="49"/>
        <v>1021.2612205430163</v>
      </c>
      <c r="O353" s="39">
        <f t="shared" si="50"/>
        <v>9.3782292871146655</v>
      </c>
      <c r="P353" s="32">
        <f t="shared" si="52"/>
        <v>23.537478507189284</v>
      </c>
      <c r="Q353" s="72">
        <f t="shared" si="51"/>
        <v>17.671499999999998</v>
      </c>
      <c r="R353" s="2"/>
      <c r="S353" s="27"/>
      <c r="T353" s="27"/>
      <c r="U353" s="27"/>
      <c r="V353" s="25"/>
      <c r="W353" s="25"/>
      <c r="X353" s="25"/>
      <c r="Y353" s="43"/>
      <c r="Z353" s="47"/>
    </row>
    <row r="354" spans="1:26" s="1" customFormat="1" x14ac:dyDescent="0.15">
      <c r="A354" s="14">
        <v>168</v>
      </c>
      <c r="B354" s="15" t="s">
        <v>20</v>
      </c>
      <c r="C354" s="15" t="s">
        <v>29</v>
      </c>
      <c r="D354" s="15" t="s">
        <v>32</v>
      </c>
      <c r="E354" s="71">
        <v>43026</v>
      </c>
      <c r="F354" s="17">
        <v>23.7</v>
      </c>
      <c r="G354" s="17">
        <v>31.7</v>
      </c>
      <c r="H354" s="17">
        <v>17.527999999999999</v>
      </c>
      <c r="I354" s="18">
        <v>2.5209999999999999</v>
      </c>
      <c r="J354" s="17">
        <f>I354-I234</f>
        <v>0</v>
      </c>
      <c r="K354" s="37">
        <f t="shared" si="46"/>
        <v>997.40018425598942</v>
      </c>
      <c r="L354" s="37">
        <f t="shared" si="47"/>
        <v>0.76121220240660681</v>
      </c>
      <c r="M354" s="37">
        <f t="shared" si="48"/>
        <v>-4.2295732740000001E-3</v>
      </c>
      <c r="N354" s="37">
        <f t="shared" si="49"/>
        <v>1021.2612205430163</v>
      </c>
      <c r="O354" s="39">
        <f t="shared" si="50"/>
        <v>5.6655921478111839</v>
      </c>
      <c r="P354" s="32">
        <f t="shared" si="52"/>
        <v>23.537478507189284</v>
      </c>
      <c r="Q354" s="72">
        <f t="shared" si="51"/>
        <v>8.5854999999999997</v>
      </c>
      <c r="R354" s="2"/>
      <c r="S354" s="27"/>
      <c r="T354" s="27"/>
      <c r="U354" s="27"/>
      <c r="V354" s="25"/>
      <c r="W354" s="25"/>
      <c r="X354" s="25"/>
      <c r="Y354" s="43"/>
      <c r="Z354" s="47"/>
    </row>
    <row r="355" spans="1:26" s="1" customFormat="1" x14ac:dyDescent="0.15">
      <c r="A355" s="14">
        <v>175</v>
      </c>
      <c r="B355" s="15" t="s">
        <v>20</v>
      </c>
      <c r="C355" s="15" t="s">
        <v>29</v>
      </c>
      <c r="D355" s="15" t="s">
        <v>32</v>
      </c>
      <c r="E355" s="71">
        <v>43026</v>
      </c>
      <c r="F355" s="17">
        <v>23.7</v>
      </c>
      <c r="G355" s="17">
        <v>31.7</v>
      </c>
      <c r="H355" s="17">
        <v>17.527999999999999</v>
      </c>
      <c r="I355" s="18">
        <v>2.25</v>
      </c>
      <c r="J355" s="17">
        <f>I355-I235</f>
        <v>-1.9999999999997797E-3</v>
      </c>
      <c r="K355" s="37">
        <f t="shared" si="46"/>
        <v>997.40018425598942</v>
      </c>
      <c r="L355" s="37">
        <f t="shared" si="47"/>
        <v>0.76121220240660681</v>
      </c>
      <c r="M355" s="37">
        <f t="shared" si="48"/>
        <v>-4.2295732740000001E-3</v>
      </c>
      <c r="N355" s="37">
        <f t="shared" si="49"/>
        <v>1021.2612205430163</v>
      </c>
      <c r="O355" s="39">
        <f t="shared" si="50"/>
        <v>5.0565578471143056</v>
      </c>
      <c r="P355" s="32">
        <f t="shared" si="52"/>
        <v>23.537478507189284</v>
      </c>
      <c r="Q355" s="72">
        <f t="shared" si="51"/>
        <v>7.0949999999999998</v>
      </c>
      <c r="R355" s="2"/>
      <c r="S355" s="27"/>
      <c r="T355" s="27"/>
      <c r="U355" s="27"/>
      <c r="V355" s="25"/>
      <c r="W355" s="25"/>
      <c r="X355" s="25"/>
      <c r="Y355" s="43"/>
      <c r="Z355" s="47"/>
    </row>
    <row r="356" spans="1:26" s="1" customFormat="1" x14ac:dyDescent="0.15">
      <c r="A356" s="14">
        <v>266</v>
      </c>
      <c r="B356" s="15" t="s">
        <v>20</v>
      </c>
      <c r="C356" s="15" t="s">
        <v>29</v>
      </c>
      <c r="D356" s="15" t="s">
        <v>32</v>
      </c>
      <c r="E356" s="71">
        <v>43026</v>
      </c>
      <c r="F356" s="17">
        <v>23.7</v>
      </c>
      <c r="G356" s="17">
        <v>31.7</v>
      </c>
      <c r="H356" s="17">
        <v>17.527999999999999</v>
      </c>
      <c r="I356" s="18">
        <v>4.4119999999999999</v>
      </c>
      <c r="J356" s="17">
        <f>I356-I236</f>
        <v>-1.000000000000334E-3</v>
      </c>
      <c r="K356" s="37">
        <f t="shared" si="46"/>
        <v>997.40018425598942</v>
      </c>
      <c r="L356" s="37">
        <f t="shared" si="47"/>
        <v>0.76121220240660681</v>
      </c>
      <c r="M356" s="37">
        <f t="shared" si="48"/>
        <v>-4.2295732740000001E-3</v>
      </c>
      <c r="N356" s="37">
        <f t="shared" si="49"/>
        <v>1021.2612205430163</v>
      </c>
      <c r="O356" s="39">
        <f t="shared" si="50"/>
        <v>9.9153480984303624</v>
      </c>
      <c r="P356" s="32">
        <f t="shared" si="52"/>
        <v>23.537478507189284</v>
      </c>
      <c r="Q356" s="72">
        <f t="shared" si="51"/>
        <v>18.985999999999997</v>
      </c>
      <c r="R356" s="2"/>
      <c r="S356" s="27"/>
      <c r="T356" s="27"/>
      <c r="U356" s="27"/>
      <c r="V356" s="25"/>
      <c r="W356" s="25"/>
      <c r="X356" s="25"/>
      <c r="Y356" s="43"/>
      <c r="Z356" s="47"/>
    </row>
    <row r="357" spans="1:26" s="1" customFormat="1" x14ac:dyDescent="0.15">
      <c r="A357" s="14">
        <v>272</v>
      </c>
      <c r="B357" s="15" t="s">
        <v>20</v>
      </c>
      <c r="C357" s="15" t="s">
        <v>29</v>
      </c>
      <c r="D357" s="15" t="s">
        <v>32</v>
      </c>
      <c r="E357" s="71">
        <v>43026</v>
      </c>
      <c r="F357" s="17">
        <v>23.7</v>
      </c>
      <c r="G357" s="17">
        <v>31.7</v>
      </c>
      <c r="H357" s="17">
        <v>17.527999999999999</v>
      </c>
      <c r="I357" s="18">
        <v>2.0990000000000002</v>
      </c>
      <c r="J357" s="17">
        <f>I357-I237</f>
        <v>-2.9999999999996696E-3</v>
      </c>
      <c r="K357" s="37">
        <f t="shared" si="46"/>
        <v>997.40018425598942</v>
      </c>
      <c r="L357" s="37">
        <f t="shared" si="47"/>
        <v>0.76121220240660681</v>
      </c>
      <c r="M357" s="37">
        <f t="shared" si="48"/>
        <v>-4.2295732740000001E-3</v>
      </c>
      <c r="N357" s="37">
        <f t="shared" si="49"/>
        <v>1021.2612205430163</v>
      </c>
      <c r="O357" s="39">
        <f t="shared" si="50"/>
        <v>4.7172066315968566</v>
      </c>
      <c r="P357" s="32">
        <f t="shared" si="52"/>
        <v>23.537478507189284</v>
      </c>
      <c r="Q357" s="72">
        <f t="shared" si="51"/>
        <v>6.2645000000000008</v>
      </c>
      <c r="R357" s="2"/>
      <c r="S357" s="27"/>
      <c r="T357" s="27"/>
      <c r="U357" s="27"/>
      <c r="V357" s="25"/>
      <c r="W357" s="25"/>
      <c r="X357" s="25"/>
      <c r="Y357" s="43"/>
      <c r="Z357" s="47"/>
    </row>
    <row r="358" spans="1:26" s="1" customFormat="1" x14ac:dyDescent="0.15">
      <c r="A358" s="14">
        <v>104</v>
      </c>
      <c r="B358" s="15" t="s">
        <v>22</v>
      </c>
      <c r="C358" s="15" t="s">
        <v>29</v>
      </c>
      <c r="D358" s="15" t="s">
        <v>32</v>
      </c>
      <c r="E358" s="71">
        <v>43026</v>
      </c>
      <c r="F358" s="17">
        <v>23.7</v>
      </c>
      <c r="G358" s="17">
        <v>31.7</v>
      </c>
      <c r="H358" s="17">
        <v>17.527999999999999</v>
      </c>
      <c r="I358" s="18">
        <v>3.1419999999999999</v>
      </c>
      <c r="J358" s="17">
        <f>I358-I238</f>
        <v>-9.9999999999988987E-4</v>
      </c>
      <c r="K358" s="37">
        <f t="shared" si="46"/>
        <v>997.40018425598942</v>
      </c>
      <c r="L358" s="37">
        <f t="shared" si="47"/>
        <v>0.76121220240660681</v>
      </c>
      <c r="M358" s="37">
        <f t="shared" si="48"/>
        <v>-4.2295732740000001E-3</v>
      </c>
      <c r="N358" s="37">
        <f t="shared" si="49"/>
        <v>1021.2612205430163</v>
      </c>
      <c r="O358" s="39">
        <f t="shared" si="50"/>
        <v>7.0612021136147316</v>
      </c>
      <c r="P358" s="32">
        <f t="shared" si="52"/>
        <v>23.537478507189284</v>
      </c>
      <c r="Q358" s="72">
        <f t="shared" si="51"/>
        <v>12.000999999999998</v>
      </c>
      <c r="R358" s="2"/>
      <c r="S358" s="27"/>
      <c r="T358" s="27"/>
      <c r="U358" s="27"/>
      <c r="V358" s="25"/>
      <c r="W358" s="25"/>
      <c r="X358" s="25"/>
      <c r="Y358" s="43"/>
      <c r="Z358" s="47"/>
    </row>
    <row r="359" spans="1:26" s="1" customFormat="1" x14ac:dyDescent="0.15">
      <c r="A359" s="14">
        <v>110</v>
      </c>
      <c r="B359" s="15" t="s">
        <v>22</v>
      </c>
      <c r="C359" s="15" t="s">
        <v>29</v>
      </c>
      <c r="D359" s="15" t="s">
        <v>32</v>
      </c>
      <c r="E359" s="71">
        <v>43026</v>
      </c>
      <c r="F359" s="17">
        <v>23.7</v>
      </c>
      <c r="G359" s="17">
        <v>31.7</v>
      </c>
      <c r="H359" s="17">
        <v>17.527999999999999</v>
      </c>
      <c r="I359" s="18">
        <v>4.2409999999999997</v>
      </c>
      <c r="J359" s="17">
        <f>I359-I239</f>
        <v>-4.0000000000004476E-3</v>
      </c>
      <c r="K359" s="37">
        <f t="shared" si="46"/>
        <v>997.40018425598942</v>
      </c>
      <c r="L359" s="37">
        <f t="shared" si="47"/>
        <v>0.76121220240660681</v>
      </c>
      <c r="M359" s="37">
        <f t="shared" si="48"/>
        <v>-4.2295732740000001E-3</v>
      </c>
      <c r="N359" s="37">
        <f t="shared" si="49"/>
        <v>1021.2612205430163</v>
      </c>
      <c r="O359" s="39">
        <f t="shared" si="50"/>
        <v>9.5310497020496747</v>
      </c>
      <c r="P359" s="32">
        <f t="shared" si="52"/>
        <v>23.537478507189284</v>
      </c>
      <c r="Q359" s="72">
        <f t="shared" si="51"/>
        <v>18.045499999999997</v>
      </c>
      <c r="R359" s="2"/>
      <c r="S359" s="27"/>
      <c r="T359" s="27"/>
      <c r="U359" s="27"/>
      <c r="V359" s="25"/>
      <c r="W359" s="25"/>
      <c r="X359" s="25"/>
      <c r="Y359" s="43"/>
      <c r="Z359" s="47"/>
    </row>
    <row r="360" spans="1:26" s="1" customFormat="1" x14ac:dyDescent="0.15">
      <c r="A360" s="14">
        <v>233</v>
      </c>
      <c r="B360" s="15" t="s">
        <v>23</v>
      </c>
      <c r="C360" s="15" t="s">
        <v>29</v>
      </c>
      <c r="D360" s="15" t="s">
        <v>32</v>
      </c>
      <c r="E360" s="71">
        <v>43026</v>
      </c>
      <c r="F360" s="17">
        <v>23.7</v>
      </c>
      <c r="G360" s="17">
        <v>31.7</v>
      </c>
      <c r="H360" s="17">
        <v>17.527999999999999</v>
      </c>
      <c r="I360" s="18">
        <v>4.1580000000000004</v>
      </c>
      <c r="J360" s="17">
        <f>I360-I240</f>
        <v>0</v>
      </c>
      <c r="K360" s="37">
        <f t="shared" si="46"/>
        <v>997.40018425598942</v>
      </c>
      <c r="L360" s="37">
        <f t="shared" si="47"/>
        <v>0.76121220240660681</v>
      </c>
      <c r="M360" s="37">
        <f t="shared" si="48"/>
        <v>-4.2295732740000001E-3</v>
      </c>
      <c r="N360" s="37">
        <f t="shared" si="49"/>
        <v>1021.2612205430163</v>
      </c>
      <c r="O360" s="39">
        <f t="shared" si="50"/>
        <v>9.3445189014672376</v>
      </c>
      <c r="P360" s="32">
        <f t="shared" si="52"/>
        <v>23.537478507189284</v>
      </c>
      <c r="Q360" s="72">
        <f t="shared" si="51"/>
        <v>17.589000000000002</v>
      </c>
      <c r="R360" s="2"/>
      <c r="S360" s="27"/>
      <c r="T360" s="27"/>
      <c r="U360" s="27"/>
      <c r="V360" s="25"/>
      <c r="W360" s="25"/>
      <c r="X360" s="25"/>
      <c r="Y360" s="43"/>
      <c r="Z360" s="47"/>
    </row>
    <row r="361" spans="1:26" s="1" customFormat="1" ht="14" thickBot="1" x14ac:dyDescent="0.2">
      <c r="A361" s="14">
        <v>235</v>
      </c>
      <c r="B361" s="15" t="s">
        <v>23</v>
      </c>
      <c r="C361" s="15" t="s">
        <v>29</v>
      </c>
      <c r="D361" s="15" t="s">
        <v>32</v>
      </c>
      <c r="E361" s="71">
        <v>43026</v>
      </c>
      <c r="F361" s="17">
        <v>23.7</v>
      </c>
      <c r="G361" s="17">
        <v>31.7</v>
      </c>
      <c r="H361" s="17">
        <v>17.527999999999999</v>
      </c>
      <c r="I361" s="18">
        <v>2.5270000000000001</v>
      </c>
      <c r="J361" s="17">
        <f>I361-I241</f>
        <v>-9.9999999999988987E-4</v>
      </c>
      <c r="K361" s="37">
        <f t="shared" si="46"/>
        <v>997.40018425598942</v>
      </c>
      <c r="L361" s="37">
        <f t="shared" si="47"/>
        <v>0.76121220240660681</v>
      </c>
      <c r="M361" s="37">
        <f t="shared" si="48"/>
        <v>-4.2295732740000001E-3</v>
      </c>
      <c r="N361" s="37">
        <f t="shared" si="49"/>
        <v>1021.2612205430163</v>
      </c>
      <c r="O361" s="39">
        <f t="shared" si="50"/>
        <v>5.6790763020701558</v>
      </c>
      <c r="P361" s="32">
        <f t="shared" si="52"/>
        <v>23.537478507189284</v>
      </c>
      <c r="Q361" s="72">
        <f t="shared" si="51"/>
        <v>8.6185000000000009</v>
      </c>
      <c r="R361" s="2"/>
      <c r="S361" s="27"/>
      <c r="T361" s="27"/>
      <c r="U361" s="27"/>
      <c r="V361" s="25"/>
      <c r="W361" s="25"/>
      <c r="X361" s="25"/>
      <c r="Y361" s="43"/>
      <c r="Z361" s="47"/>
    </row>
    <row r="362" spans="1:26" s="1" customFormat="1" x14ac:dyDescent="0.15">
      <c r="A362" s="119">
        <v>176</v>
      </c>
      <c r="B362" s="78" t="s">
        <v>17</v>
      </c>
      <c r="C362" s="78" t="s">
        <v>11</v>
      </c>
      <c r="D362" s="78" t="s">
        <v>12</v>
      </c>
      <c r="E362" s="120">
        <v>43047</v>
      </c>
      <c r="F362" s="97">
        <v>25.4</v>
      </c>
      <c r="G362" s="97">
        <v>33</v>
      </c>
      <c r="H362" s="97">
        <v>17.514800000000001</v>
      </c>
      <c r="I362" s="49">
        <v>1.7276</v>
      </c>
      <c r="J362" s="49"/>
      <c r="K362" s="50">
        <f>1000*(1-(F362+288.9414)/(508929.2*(F362+68.12963))*(F362-3.9863)^2)</f>
        <v>996.97184273987057</v>
      </c>
      <c r="L362" s="50">
        <f xml:space="preserve"> 0.824493 - 0.0040899*F362 + 0.000076438*F362^2 -0.00000082467*F362^3 + 0.0000000053675*F362^4</f>
        <v>0.75864448218802816</v>
      </c>
      <c r="M362" s="50">
        <f xml:space="preserve"> -0.005724 + 0.00010227*F362 - 0.0000016546*F362^2</f>
        <v>-4.1938237359999998E-3</v>
      </c>
      <c r="N362" s="50">
        <f xml:space="preserve"> K362 + (L362*G362) + M362*G362^(3/2) + 0.00048314*G362^2</f>
        <v>1021.7382245671358</v>
      </c>
      <c r="O362" s="51">
        <f>I362*(1/     (1-   (0.001*N362/1.84)))</f>
        <v>3.884800800230964</v>
      </c>
      <c r="P362" s="32">
        <f t="shared" si="52"/>
        <v>23.523519852386887</v>
      </c>
      <c r="Q362" s="52">
        <f>-5.28+5.5*I362</f>
        <v>4.2217999999999991</v>
      </c>
      <c r="R362" s="121">
        <f>E362-E242</f>
        <v>21</v>
      </c>
      <c r="S362" s="53">
        <f>I362-I242</f>
        <v>4.9600000000000088E-2</v>
      </c>
      <c r="T362" s="53">
        <f>(S362/I242)*100</f>
        <v>2.9558998808104939</v>
      </c>
      <c r="U362" s="53">
        <f>(S362/R362)/I242*1000</f>
        <v>1.4075713718145209</v>
      </c>
      <c r="V362" s="54">
        <f>O362-O242</f>
        <v>0.11639848862707858</v>
      </c>
      <c r="W362" s="54">
        <f>(V362/O242)*100</f>
        <v>3.0888020705394839</v>
      </c>
      <c r="X362" s="54">
        <f>1000*(V362/R362)/O242</f>
        <v>1.4708581288283253</v>
      </c>
      <c r="Y362" s="55">
        <f>1000*(V362/R362)/Q242</f>
        <v>1.4035920923570595</v>
      </c>
      <c r="Z362" s="122">
        <f>X362-U362</f>
        <v>6.3286757013804484E-2</v>
      </c>
    </row>
    <row r="363" spans="1:26" s="1" customFormat="1" x14ac:dyDescent="0.15">
      <c r="A363" s="56">
        <v>182</v>
      </c>
      <c r="B363" s="15" t="s">
        <v>17</v>
      </c>
      <c r="C363" s="15" t="s">
        <v>11</v>
      </c>
      <c r="D363" s="15" t="s">
        <v>12</v>
      </c>
      <c r="E363" s="16">
        <v>43047</v>
      </c>
      <c r="F363" s="17">
        <v>25.4</v>
      </c>
      <c r="G363" s="17">
        <v>33</v>
      </c>
      <c r="H363" s="17">
        <v>17.514800000000001</v>
      </c>
      <c r="I363" s="18">
        <v>3.2930999999999999</v>
      </c>
      <c r="J363" s="18"/>
      <c r="K363" s="37">
        <f>1000*(1-(F363+288.9414)/(508929.2*(F363+68.12963))*(F363-3.9863)^2)</f>
        <v>996.97184273987057</v>
      </c>
      <c r="L363" s="37">
        <f xml:space="preserve"> 0.824493 - 0.0040899*F363 + 0.000076438*F363^2 -0.00000082467*F363^3 + 0.0000000053675*F363^4</f>
        <v>0.75864448218802816</v>
      </c>
      <c r="M363" s="37">
        <f xml:space="preserve"> -0.005724 + 0.00010227*F363 - 0.0000016546*F363^2</f>
        <v>-4.1938237359999998E-3</v>
      </c>
      <c r="N363" s="37">
        <f xml:space="preserve"> K363 + (L363*G363) + M363*G363^(3/2) + 0.00048314*G363^2</f>
        <v>1021.7382245671358</v>
      </c>
      <c r="O363" s="39">
        <f>I363*(1/     (1-   (0.001*N363/1.84)))</f>
        <v>7.4050923334340046</v>
      </c>
      <c r="P363" s="32">
        <f t="shared" si="52"/>
        <v>23.523519852386887</v>
      </c>
      <c r="Q363" s="29">
        <f t="shared" ref="Q363:Q416" si="53">-5.28+5.5*I363</f>
        <v>12.832049999999999</v>
      </c>
      <c r="R363" s="30">
        <f>E363-E243</f>
        <v>21</v>
      </c>
      <c r="S363" s="31">
        <f>I363-I243</f>
        <v>0.18009999999999993</v>
      </c>
      <c r="T363" s="31">
        <f>(S363/I243)*100</f>
        <v>5.7854159974301291</v>
      </c>
      <c r="U363" s="31">
        <f>(S363/R363)/I243*1000</f>
        <v>2.7549599987762523</v>
      </c>
      <c r="V363" s="44">
        <f>O363-O243</f>
        <v>0.41400985666231538</v>
      </c>
      <c r="W363" s="44">
        <f>(V363/O243)*100</f>
        <v>5.9219707110864324</v>
      </c>
      <c r="X363" s="44">
        <f>1000*(V363/R363)/O243</f>
        <v>2.819986052898301</v>
      </c>
      <c r="Y363" s="45">
        <f>1000*(V363/R363)/Q243</f>
        <v>1.6648866342235253</v>
      </c>
      <c r="Z363" s="57">
        <f>X363-U363</f>
        <v>6.5026054122048649E-2</v>
      </c>
    </row>
    <row r="364" spans="1:26" s="1" customFormat="1" x14ac:dyDescent="0.15">
      <c r="A364" s="56">
        <v>189</v>
      </c>
      <c r="B364" s="15" t="s">
        <v>17</v>
      </c>
      <c r="C364" s="15" t="s">
        <v>11</v>
      </c>
      <c r="D364" s="15" t="s">
        <v>12</v>
      </c>
      <c r="E364" s="16">
        <v>43047</v>
      </c>
      <c r="F364" s="17">
        <v>25.4</v>
      </c>
      <c r="G364" s="17">
        <v>33</v>
      </c>
      <c r="H364" s="17">
        <v>17.514800000000001</v>
      </c>
      <c r="I364" s="18">
        <v>3.1669</v>
      </c>
      <c r="J364" s="18"/>
      <c r="K364" s="37">
        <f>1000*(1-(F364+288.9414)/(508929.2*(F364+68.12963))*(F364-3.9863)^2)</f>
        <v>996.97184273987057</v>
      </c>
      <c r="L364" s="37">
        <f xml:space="preserve"> 0.824493 - 0.0040899*F364 + 0.000076438*F364^2 -0.00000082467*F364^3 + 0.0000000053675*F364^4</f>
        <v>0.75864448218802816</v>
      </c>
      <c r="M364" s="37">
        <f xml:space="preserve"> -0.005724 + 0.00010227*F364 - 0.0000016546*F364^2</f>
        <v>-4.1938237359999998E-3</v>
      </c>
      <c r="N364" s="37">
        <f xml:space="preserve"> K364 + (L364*G364) + M364*G364^(3/2) + 0.00048314*G364^2</f>
        <v>1021.7382245671358</v>
      </c>
      <c r="O364" s="39">
        <f>I364*(1/     (1-   (0.001*N364/1.84)))</f>
        <v>7.1213102884067139</v>
      </c>
      <c r="P364" s="32">
        <f t="shared" si="52"/>
        <v>23.523519852386887</v>
      </c>
      <c r="Q364" s="29">
        <f t="shared" si="53"/>
        <v>12.13795</v>
      </c>
      <c r="R364" s="30">
        <f>E364-E244</f>
        <v>21</v>
      </c>
      <c r="S364" s="31">
        <f>I364-I244</f>
        <v>0.17090000000000005</v>
      </c>
      <c r="T364" s="31">
        <f>(S364/I244)*100</f>
        <v>5.7042723631508698</v>
      </c>
      <c r="U364" s="31">
        <f>(S364/R364)/I244*1000</f>
        <v>2.7163201729289859</v>
      </c>
      <c r="V364" s="44">
        <f>O364-O244</f>
        <v>0.39298291917832273</v>
      </c>
      <c r="W364" s="44">
        <f>(V364/O244)*100</f>
        <v>5.8407223313123406</v>
      </c>
      <c r="X364" s="44">
        <f>1000*(V364/R364)/O244</f>
        <v>2.7812963482439717</v>
      </c>
      <c r="Y364" s="45">
        <f>1000*(V364/R364)/Q244</f>
        <v>1.6711441634064021</v>
      </c>
      <c r="Z364" s="57">
        <f>X364-U364</f>
        <v>6.4976175314985785E-2</v>
      </c>
    </row>
    <row r="365" spans="1:26" s="1" customFormat="1" x14ac:dyDescent="0.15">
      <c r="A365" s="56">
        <v>281</v>
      </c>
      <c r="B365" s="15" t="s">
        <v>17</v>
      </c>
      <c r="C365" s="15" t="s">
        <v>11</v>
      </c>
      <c r="D365" s="15" t="s">
        <v>12</v>
      </c>
      <c r="E365" s="16">
        <v>43047</v>
      </c>
      <c r="F365" s="17">
        <v>25.4</v>
      </c>
      <c r="G365" s="17">
        <v>33</v>
      </c>
      <c r="H365" s="17">
        <v>17.514800000000001</v>
      </c>
      <c r="I365" s="18">
        <v>3.0998999999999999</v>
      </c>
      <c r="J365" s="18"/>
      <c r="K365" s="37">
        <f>1000*(1-(F365+288.9414)/(508929.2*(F365+68.12963))*(F365-3.9863)^2)</f>
        <v>996.97184273987057</v>
      </c>
      <c r="L365" s="37">
        <f xml:space="preserve"> 0.824493 - 0.0040899*F365 + 0.000076438*F365^2 -0.00000082467*F365^3 + 0.0000000053675*F365^4</f>
        <v>0.75864448218802816</v>
      </c>
      <c r="M365" s="37">
        <f xml:space="preserve"> -0.005724 + 0.00010227*F365 - 0.0000016546*F365^2</f>
        <v>-4.1938237359999998E-3</v>
      </c>
      <c r="N365" s="37">
        <f xml:space="preserve"> K365 + (L365*G365) + M365*G365^(3/2) + 0.00048314*G365^2</f>
        <v>1021.7382245671358</v>
      </c>
      <c r="O365" s="39">
        <f>I365*(1/     (1-   (0.001*N365/1.84)))</f>
        <v>6.9706494562606878</v>
      </c>
      <c r="P365" s="32">
        <f t="shared" si="52"/>
        <v>23.523519852386887</v>
      </c>
      <c r="Q365" s="29">
        <f t="shared" si="53"/>
        <v>11.769449999999999</v>
      </c>
      <c r="R365" s="30">
        <f>E365-E245</f>
        <v>21</v>
      </c>
      <c r="S365" s="31">
        <f>I365-I245</f>
        <v>0.10589999999999966</v>
      </c>
      <c r="T365" s="31">
        <f>(S365/I245)*100</f>
        <v>3.5370741482965817</v>
      </c>
      <c r="U365" s="31">
        <f>(S365/R365)/I245*1000</f>
        <v>1.6843210229983723</v>
      </c>
      <c r="V365" s="44">
        <f>O365-O245</f>
        <v>0.24681362733218126</v>
      </c>
      <c r="W365" s="44">
        <f>(V365/O245)*100</f>
        <v>3.6707265556707211</v>
      </c>
      <c r="X365" s="44">
        <f>1000*(V365/R365)/O245</f>
        <v>1.7479650265098672</v>
      </c>
      <c r="Y365" s="45">
        <f>1000*(V365/R365)/Q245</f>
        <v>1.0505971103031206</v>
      </c>
      <c r="Z365" s="57">
        <f>X365-U365</f>
        <v>6.3644003511494907E-2</v>
      </c>
    </row>
    <row r="366" spans="1:26" s="1" customFormat="1" x14ac:dyDescent="0.15">
      <c r="A366" s="56">
        <v>287</v>
      </c>
      <c r="B366" s="15" t="s">
        <v>17</v>
      </c>
      <c r="C366" s="15" t="s">
        <v>11</v>
      </c>
      <c r="D366" s="15" t="s">
        <v>12</v>
      </c>
      <c r="E366" s="16">
        <v>43047</v>
      </c>
      <c r="F366" s="17">
        <v>25.4</v>
      </c>
      <c r="G366" s="17">
        <v>33</v>
      </c>
      <c r="H366" s="17">
        <v>17.514800000000001</v>
      </c>
      <c r="I366" s="18">
        <v>2.1555</v>
      </c>
      <c r="J366" s="18"/>
      <c r="K366" s="37">
        <f>1000*(1-(F366+288.9414)/(508929.2*(F366+68.12963))*(F366-3.9863)^2)</f>
        <v>996.97184273987057</v>
      </c>
      <c r="L366" s="37">
        <f xml:space="preserve"> 0.824493 - 0.0040899*F366 + 0.000076438*F366^2 -0.00000082467*F366^3 + 0.0000000053675*F366^4</f>
        <v>0.75864448218802816</v>
      </c>
      <c r="M366" s="37">
        <f xml:space="preserve"> -0.005724 + 0.00010227*F366 - 0.0000016546*F366^2</f>
        <v>-4.1938237359999998E-3</v>
      </c>
      <c r="N366" s="37">
        <f xml:space="preserve"> K366 + (L366*G366) + M366*G366^(3/2) + 0.00048314*G366^2</f>
        <v>1021.7382245671358</v>
      </c>
      <c r="O366" s="39">
        <f>I366*(1/     (1-   (0.001*N366/1.84)))</f>
        <v>4.847006323742673</v>
      </c>
      <c r="P366" s="32">
        <f t="shared" si="52"/>
        <v>23.523519852386887</v>
      </c>
      <c r="Q366" s="29">
        <f t="shared" si="53"/>
        <v>6.5752499999999996</v>
      </c>
      <c r="R366" s="30">
        <f>E366-E246</f>
        <v>21</v>
      </c>
      <c r="S366" s="31">
        <f>I366-I246</f>
        <v>9.2499999999999805E-2</v>
      </c>
      <c r="T366" s="31">
        <f>(S366/I246)*100</f>
        <v>4.4837615123606307</v>
      </c>
      <c r="U366" s="31">
        <f>(S366/R366)/I246*1000</f>
        <v>2.1351245296955383</v>
      </c>
      <c r="V366" s="44">
        <f>O366-O246</f>
        <v>0.21398250441083988</v>
      </c>
      <c r="W366" s="44">
        <f>(V366/O246)*100</f>
        <v>4.618635965521543</v>
      </c>
      <c r="X366" s="44">
        <f>1000*(V366/R366)/O246</f>
        <v>2.1993504597721634</v>
      </c>
      <c r="Y366" s="45">
        <f>1000*(V366/R366)/Q246</f>
        <v>1.6796576390312126</v>
      </c>
      <c r="Z366" s="57">
        <f>X366-U366</f>
        <v>6.4225930076625026E-2</v>
      </c>
    </row>
    <row r="367" spans="1:26" s="1" customFormat="1" x14ac:dyDescent="0.15">
      <c r="A367" s="56">
        <v>116</v>
      </c>
      <c r="B367" s="15" t="s">
        <v>18</v>
      </c>
      <c r="C367" s="15" t="s">
        <v>11</v>
      </c>
      <c r="D367" s="15" t="s">
        <v>12</v>
      </c>
      <c r="E367" s="16">
        <v>43047</v>
      </c>
      <c r="F367" s="17">
        <v>25.4</v>
      </c>
      <c r="G367" s="17">
        <v>33</v>
      </c>
      <c r="H367" s="17">
        <v>17.514800000000001</v>
      </c>
      <c r="I367" s="18">
        <v>4.1361999999999997</v>
      </c>
      <c r="J367" s="18"/>
      <c r="K367" s="37">
        <f>1000*(1-(F367+288.9414)/(508929.2*(F367+68.12963))*(F367-3.9863)^2)</f>
        <v>996.97184273987057</v>
      </c>
      <c r="L367" s="37">
        <f xml:space="preserve"> 0.824493 - 0.0040899*F367 + 0.000076438*F367^2 -0.00000082467*F367^3 + 0.0000000053675*F367^4</f>
        <v>0.75864448218802816</v>
      </c>
      <c r="M367" s="37">
        <f xml:space="preserve"> -0.005724 + 0.00010227*F367 - 0.0000016546*F367^2</f>
        <v>-4.1938237359999998E-3</v>
      </c>
      <c r="N367" s="37">
        <f xml:space="preserve"> K367 + (L367*G367) + M367*G367^(3/2) + 0.00048314*G367^2</f>
        <v>1021.7382245671358</v>
      </c>
      <c r="O367" s="39">
        <f>I367*(1/     (1-   (0.001*N367/1.84)))</f>
        <v>9.3009452824237737</v>
      </c>
      <c r="P367" s="32">
        <f t="shared" si="52"/>
        <v>23.523519852386887</v>
      </c>
      <c r="Q367" s="29">
        <f t="shared" si="53"/>
        <v>17.469099999999997</v>
      </c>
      <c r="R367" s="30">
        <f>E367-E247</f>
        <v>21</v>
      </c>
      <c r="S367" s="31">
        <f>I367-I247</f>
        <v>0.23619999999999974</v>
      </c>
      <c r="T367" s="31">
        <f>(S367/I247)*100</f>
        <v>6.05641025641025</v>
      </c>
      <c r="U367" s="31">
        <f>(S367/R367)/I247*1000</f>
        <v>2.8840048840048809</v>
      </c>
      <c r="V367" s="44">
        <f>O367-O247</f>
        <v>0.54244169764716332</v>
      </c>
      <c r="W367" s="44">
        <f>(V367/O247)*100</f>
        <v>6.1933147871286574</v>
      </c>
      <c r="X367" s="44">
        <f>1000*(V367/R367)/O247</f>
        <v>2.9491975176803127</v>
      </c>
      <c r="Y367" s="45">
        <f>1000*(V367/R367)/Q247</f>
        <v>1.5974370458143043</v>
      </c>
      <c r="Z367" s="57">
        <f>X367-U367</f>
        <v>6.5192633675431821E-2</v>
      </c>
    </row>
    <row r="368" spans="1:26" s="1" customFormat="1" x14ac:dyDescent="0.15">
      <c r="A368" s="56">
        <v>122</v>
      </c>
      <c r="B368" s="15" t="s">
        <v>18</v>
      </c>
      <c r="C368" s="15" t="s">
        <v>11</v>
      </c>
      <c r="D368" s="15" t="s">
        <v>12</v>
      </c>
      <c r="E368" s="16">
        <v>43047</v>
      </c>
      <c r="F368" s="17">
        <v>25.4</v>
      </c>
      <c r="G368" s="17">
        <v>33</v>
      </c>
      <c r="H368" s="17">
        <v>17.514800000000001</v>
      </c>
      <c r="I368" s="18">
        <v>5.3800999999999997</v>
      </c>
      <c r="J368" s="18"/>
      <c r="K368" s="37">
        <f>1000*(1-(F368+288.9414)/(508929.2*(F368+68.12963))*(F368-3.9863)^2)</f>
        <v>996.97184273987057</v>
      </c>
      <c r="L368" s="37">
        <f xml:space="preserve"> 0.824493 - 0.0040899*F368 + 0.000076438*F368^2 -0.00000082467*F368^3 + 0.0000000053675*F368^4</f>
        <v>0.75864448218802816</v>
      </c>
      <c r="M368" s="37">
        <f xml:space="preserve"> -0.005724 + 0.00010227*F368 - 0.0000016546*F368^2</f>
        <v>-4.1938237359999998E-3</v>
      </c>
      <c r="N368" s="37">
        <f xml:space="preserve"> K368 + (L368*G368) + M368*G368^(3/2) + 0.00048314*G368^2</f>
        <v>1021.7382245671358</v>
      </c>
      <c r="O368" s="39">
        <f>I368*(1/     (1-   (0.001*N368/1.84)))</f>
        <v>12.09806482132589</v>
      </c>
      <c r="P368" s="32">
        <f t="shared" si="52"/>
        <v>23.523519852386887</v>
      </c>
      <c r="Q368" s="29">
        <f t="shared" si="53"/>
        <v>24.310549999999996</v>
      </c>
      <c r="R368" s="30">
        <f>E368-E248</f>
        <v>21</v>
      </c>
      <c r="S368" s="31">
        <f>I368-I248</f>
        <v>0.25309999999999988</v>
      </c>
      <c r="T368" s="31">
        <f>(S368/I248)*100</f>
        <v>4.9366101033742904</v>
      </c>
      <c r="U368" s="31">
        <f>(S368/R368)/I248*1000</f>
        <v>2.3507667158925196</v>
      </c>
      <c r="V368" s="44">
        <f>O368-O248</f>
        <v>0.58400126256956142</v>
      </c>
      <c r="W368" s="44">
        <f>(V368/O248)*100</f>
        <v>5.0720691230285455</v>
      </c>
      <c r="X368" s="44">
        <f>1000*(V368/R368)/O248</f>
        <v>2.4152710109659741</v>
      </c>
      <c r="Y368" s="45">
        <f>1000*(V368/R368)/Q248</f>
        <v>1.2134120440641352</v>
      </c>
      <c r="Z368" s="57">
        <f>X368-U368</f>
        <v>6.4504295073454454E-2</v>
      </c>
    </row>
    <row r="369" spans="1:26" s="1" customFormat="1" x14ac:dyDescent="0.15">
      <c r="A369" s="56">
        <v>129</v>
      </c>
      <c r="B369" s="15" t="s">
        <v>18</v>
      </c>
      <c r="C369" s="15" t="s">
        <v>11</v>
      </c>
      <c r="D369" s="15" t="s">
        <v>12</v>
      </c>
      <c r="E369" s="16">
        <v>43047</v>
      </c>
      <c r="F369" s="17">
        <v>25.4</v>
      </c>
      <c r="G369" s="17">
        <v>32.9</v>
      </c>
      <c r="H369" s="17">
        <v>17.521000000000001</v>
      </c>
      <c r="I369" s="18">
        <v>5.2398999999999996</v>
      </c>
      <c r="J369" s="18"/>
      <c r="K369" s="37">
        <f>1000*(1-(F369+288.9414)/(508929.2*(F369+68.12963))*(F369-3.9863)^2)</f>
        <v>996.97184273987057</v>
      </c>
      <c r="L369" s="37">
        <f xml:space="preserve"> 0.824493 - 0.0040899*F369 + 0.000076438*F369^2 -0.00000082467*F369^3 + 0.0000000053675*F369^4</f>
        <v>0.75864448218802816</v>
      </c>
      <c r="M369" s="37">
        <f xml:space="preserve"> -0.005724 + 0.00010227*F369 - 0.0000016546*F369^2</f>
        <v>-4.1938237359999998E-3</v>
      </c>
      <c r="N369" s="37">
        <f xml:space="preserve"> K369 + (L369*G369) + M369*G369^(3/2) + 0.00048314*G369^2</f>
        <v>1021.6627872397186</v>
      </c>
      <c r="O369" s="39">
        <f>I369*(1/     (1-   (0.001*N369/1.84)))</f>
        <v>11.781715226512979</v>
      </c>
      <c r="P369" s="32">
        <f t="shared" si="52"/>
        <v>23.531250826714526</v>
      </c>
      <c r="Q369" s="29">
        <f t="shared" si="53"/>
        <v>23.539449999999995</v>
      </c>
      <c r="R369" s="30">
        <f>E369-E249</f>
        <v>21</v>
      </c>
      <c r="S369" s="31">
        <f>I369-I249</f>
        <v>0.22889999999999944</v>
      </c>
      <c r="T369" s="31">
        <f>(S369/I249)*100</f>
        <v>4.5679505088804513</v>
      </c>
      <c r="U369" s="31">
        <f>(S369/R369)/I249*1000</f>
        <v>2.1752145280383104</v>
      </c>
      <c r="V369" s="44">
        <f>O369-O249</f>
        <v>0.52816100515000564</v>
      </c>
      <c r="W369" s="44">
        <f>(V369/O249)*100</f>
        <v>4.6932817380253171</v>
      </c>
      <c r="X369" s="44">
        <f>1000*(V369/R369)/O249</f>
        <v>2.2348960657263417</v>
      </c>
      <c r="Y369" s="45">
        <f>1000*(V369/R369)/Q249</f>
        <v>1.1288132696646025</v>
      </c>
      <c r="Z369" s="57">
        <f>X369-U369</f>
        <v>5.9681537688031305E-2</v>
      </c>
    </row>
    <row r="370" spans="1:26" s="1" customFormat="1" x14ac:dyDescent="0.15">
      <c r="A370" s="56">
        <v>220</v>
      </c>
      <c r="B370" s="15" t="s">
        <v>18</v>
      </c>
      <c r="C370" s="15" t="s">
        <v>11</v>
      </c>
      <c r="D370" s="15" t="s">
        <v>12</v>
      </c>
      <c r="E370" s="16">
        <v>43047</v>
      </c>
      <c r="F370" s="17">
        <v>25.4</v>
      </c>
      <c r="G370" s="17">
        <v>32.9</v>
      </c>
      <c r="H370" s="17">
        <v>17.521000000000001</v>
      </c>
      <c r="I370" s="18">
        <v>3.3096000000000001</v>
      </c>
      <c r="J370" s="18"/>
      <c r="K370" s="37">
        <f>1000*(1-(F370+288.9414)/(508929.2*(F370+68.12963))*(F370-3.9863)^2)</f>
        <v>996.97184273987057</v>
      </c>
      <c r="L370" s="37">
        <f xml:space="preserve"> 0.824493 - 0.0040899*F370 + 0.000076438*F370^2 -0.00000082467*F370^3 + 0.0000000053675*F370^4</f>
        <v>0.75864448218802816</v>
      </c>
      <c r="M370" s="37">
        <f xml:space="preserve"> -0.005724 + 0.00010227*F370 - 0.0000016546*F370^2</f>
        <v>-4.1938237359999998E-3</v>
      </c>
      <c r="N370" s="37">
        <f xml:space="preserve"> K370 + (L370*G370) + M370*G370^(3/2) + 0.00048314*G370^2</f>
        <v>1021.6627872397186</v>
      </c>
      <c r="O370" s="39">
        <f>I370*(1/     (1-   (0.001*N370/1.84)))</f>
        <v>7.4415093253053231</v>
      </c>
      <c r="P370" s="32">
        <f t="shared" si="52"/>
        <v>23.531250826714526</v>
      </c>
      <c r="Q370" s="29">
        <f t="shared" si="53"/>
        <v>12.922799999999999</v>
      </c>
      <c r="R370" s="30">
        <f>E370-E250</f>
        <v>21</v>
      </c>
      <c r="S370" s="31">
        <f>I370-I250</f>
        <v>0.21760000000000002</v>
      </c>
      <c r="T370" s="31">
        <f>(S370/I250)*100</f>
        <v>7.0375161707632596</v>
      </c>
      <c r="U370" s="31">
        <f>(S370/R370)/I250*1000</f>
        <v>3.3511981765539334</v>
      </c>
      <c r="V370" s="44">
        <f>O370-O250</f>
        <v>0.49758802168243044</v>
      </c>
      <c r="W370" s="44">
        <f>(V370/O250)*100</f>
        <v>7.1658073288189614</v>
      </c>
      <c r="X370" s="44">
        <f>1000*(V370/R370)/O250</f>
        <v>3.4122892041995057</v>
      </c>
      <c r="Y370" s="45">
        <f>1000*(V370/R370)/Q250</f>
        <v>2.0206948404539786</v>
      </c>
      <c r="Z370" s="57">
        <f>X370-U370</f>
        <v>6.1091027645572282E-2</v>
      </c>
    </row>
    <row r="371" spans="1:26" s="1" customFormat="1" x14ac:dyDescent="0.15">
      <c r="A371" s="56">
        <v>226</v>
      </c>
      <c r="B371" s="15" t="s">
        <v>18</v>
      </c>
      <c r="C371" s="15" t="s">
        <v>11</v>
      </c>
      <c r="D371" s="15" t="s">
        <v>12</v>
      </c>
      <c r="E371" s="16">
        <v>43047</v>
      </c>
      <c r="F371" s="17">
        <v>25.4</v>
      </c>
      <c r="G371" s="17">
        <v>32.9</v>
      </c>
      <c r="H371" s="17">
        <v>17.521000000000001</v>
      </c>
      <c r="I371" s="18">
        <v>3.3210999999999999</v>
      </c>
      <c r="J371" s="18"/>
      <c r="K371" s="37">
        <f>1000*(1-(F371+288.9414)/(508929.2*(F371+68.12963))*(F371-3.9863)^2)</f>
        <v>996.97184273987057</v>
      </c>
      <c r="L371" s="37">
        <f xml:space="preserve"> 0.824493 - 0.0040899*F371 + 0.000076438*F371^2 -0.00000082467*F371^3 + 0.0000000053675*F371^4</f>
        <v>0.75864448218802816</v>
      </c>
      <c r="M371" s="37">
        <f xml:space="preserve"> -0.005724 + 0.00010227*F371 - 0.0000016546*F371^2</f>
        <v>-4.1938237359999998E-3</v>
      </c>
      <c r="N371" s="37">
        <f xml:space="preserve"> K371 + (L371*G371) + M371*G371^(3/2) + 0.00048314*G371^2</f>
        <v>1021.6627872397186</v>
      </c>
      <c r="O371" s="39">
        <f>I371*(1/     (1-   (0.001*N371/1.84)))</f>
        <v>7.4673666365335709</v>
      </c>
      <c r="P371" s="32">
        <f t="shared" si="52"/>
        <v>23.531250826714526</v>
      </c>
      <c r="Q371" s="29">
        <f t="shared" si="53"/>
        <v>12.986049999999999</v>
      </c>
      <c r="R371" s="30">
        <f>E371-E251</f>
        <v>21</v>
      </c>
      <c r="S371" s="31">
        <f>I371-I251</f>
        <v>0.18310000000000004</v>
      </c>
      <c r="T371" s="31">
        <f>(S371/I251)*100</f>
        <v>5.8349267049075859</v>
      </c>
      <c r="U371" s="31">
        <f>(S371/R371)/I251*1000</f>
        <v>2.7785365261464694</v>
      </c>
      <c r="V371" s="44">
        <f>O371-O251</f>
        <v>0.42013990601331308</v>
      </c>
      <c r="W371" s="44">
        <f>(V371/O251)*100</f>
        <v>5.9617764842695289</v>
      </c>
      <c r="X371" s="44">
        <f>1000*(V371/R371)/O251</f>
        <v>2.8389411829854896</v>
      </c>
      <c r="Y371" s="45">
        <f>1000*(V371/R371)/Q251</f>
        <v>1.6701446023132269</v>
      </c>
      <c r="Z371" s="57">
        <f>X371-U371</f>
        <v>6.0404656839020188E-2</v>
      </c>
    </row>
    <row r="372" spans="1:26" s="1" customFormat="1" x14ac:dyDescent="0.15">
      <c r="A372" s="56">
        <v>149</v>
      </c>
      <c r="B372" s="15" t="s">
        <v>19</v>
      </c>
      <c r="C372" s="15" t="s">
        <v>11</v>
      </c>
      <c r="D372" s="15" t="s">
        <v>12</v>
      </c>
      <c r="E372" s="16">
        <v>43047</v>
      </c>
      <c r="F372" s="17">
        <v>25.4</v>
      </c>
      <c r="G372" s="17">
        <v>32.9</v>
      </c>
      <c r="H372" s="17">
        <v>17.521000000000001</v>
      </c>
      <c r="I372" s="18">
        <v>1.8287</v>
      </c>
      <c r="J372" s="18"/>
      <c r="K372" s="37">
        <f>1000*(1-(F372+288.9414)/(508929.2*(F372+68.12963))*(F372-3.9863)^2)</f>
        <v>996.97184273987057</v>
      </c>
      <c r="L372" s="37">
        <f xml:space="preserve"> 0.824493 - 0.0040899*F372 + 0.000076438*F372^2 -0.00000082467*F372^3 + 0.0000000053675*F372^4</f>
        <v>0.75864448218802816</v>
      </c>
      <c r="M372" s="37">
        <f xml:space="preserve"> -0.005724 + 0.00010227*F372 - 0.0000016546*F372^2</f>
        <v>-4.1938237359999998E-3</v>
      </c>
      <c r="N372" s="37">
        <f xml:space="preserve"> K372 + (L372*G372) + M372*G372^(3/2) + 0.00048314*G372^2</f>
        <v>1021.6627872397186</v>
      </c>
      <c r="O372" s="39">
        <f>I372*(1/     (1-   (0.001*N372/1.84)))</f>
        <v>4.1117621776606974</v>
      </c>
      <c r="P372" s="32">
        <f t="shared" si="52"/>
        <v>23.531250826714526</v>
      </c>
      <c r="Q372" s="29">
        <f t="shared" si="53"/>
        <v>4.7778499999999999</v>
      </c>
      <c r="R372" s="30">
        <f>E372-E252</f>
        <v>21</v>
      </c>
      <c r="S372" s="31">
        <f>I372-I252</f>
        <v>0.15270000000000006</v>
      </c>
      <c r="T372" s="31">
        <f>(S372/I252)*100</f>
        <v>9.1109785202864</v>
      </c>
      <c r="U372" s="31">
        <f>(S372/R372)/I252*1000</f>
        <v>4.3385612001363807</v>
      </c>
      <c r="V372" s="44">
        <f>O372-O252</f>
        <v>0.34785140635669753</v>
      </c>
      <c r="W372" s="44">
        <f>(V372/O252)*100</f>
        <v>9.241754852657813</v>
      </c>
      <c r="X372" s="44">
        <f>1000*(V372/R372)/O252</f>
        <v>4.4008356441227683</v>
      </c>
      <c r="Y372" s="45">
        <f>1000*(V372/R372)/Q252</f>
        <v>4.2062855976770601</v>
      </c>
      <c r="Z372" s="57">
        <f>X372-U372</f>
        <v>6.2274443986387595E-2</v>
      </c>
    </row>
    <row r="373" spans="1:26" s="1" customFormat="1" x14ac:dyDescent="0.15">
      <c r="A373" s="56">
        <v>157</v>
      </c>
      <c r="B373" s="15" t="s">
        <v>19</v>
      </c>
      <c r="C373" s="15" t="s">
        <v>11</v>
      </c>
      <c r="D373" s="15" t="s">
        <v>12</v>
      </c>
      <c r="E373" s="16">
        <v>43047</v>
      </c>
      <c r="F373" s="17">
        <v>25.4</v>
      </c>
      <c r="G373" s="17">
        <v>32.9</v>
      </c>
      <c r="H373" s="17">
        <v>17.521000000000001</v>
      </c>
      <c r="I373" s="18">
        <v>1.8126</v>
      </c>
      <c r="J373" s="18"/>
      <c r="K373" s="37">
        <f>1000*(1-(F373+288.9414)/(508929.2*(F373+68.12963))*(F373-3.9863)^2)</f>
        <v>996.97184273987057</v>
      </c>
      <c r="L373" s="37">
        <f xml:space="preserve"> 0.824493 - 0.0040899*F373 + 0.000076438*F373^2 -0.00000082467*F373^3 + 0.0000000053675*F373^4</f>
        <v>0.75864448218802816</v>
      </c>
      <c r="M373" s="37">
        <f xml:space="preserve"> -0.005724 + 0.00010227*F373 - 0.0000016546*F373^2</f>
        <v>-4.1938237359999998E-3</v>
      </c>
      <c r="N373" s="37">
        <f xml:space="preserve"> K373 + (L373*G373) + M373*G373^(3/2) + 0.00048314*G373^2</f>
        <v>1021.6627872397186</v>
      </c>
      <c r="O373" s="39">
        <f>I373*(1/     (1-   (0.001*N373/1.84)))</f>
        <v>4.0755619419411495</v>
      </c>
      <c r="P373" s="32">
        <f t="shared" si="52"/>
        <v>23.531250826714526</v>
      </c>
      <c r="Q373" s="29">
        <f t="shared" si="53"/>
        <v>4.6893000000000002</v>
      </c>
      <c r="R373" s="30">
        <f>E373-E253</f>
        <v>21</v>
      </c>
      <c r="S373" s="31">
        <f>I373-I253</f>
        <v>0.15159999999999996</v>
      </c>
      <c r="T373" s="31">
        <f>(S373/I253)*100</f>
        <v>9.1270319084888598</v>
      </c>
      <c r="U373" s="31">
        <f>(S373/R373)/I253*1000</f>
        <v>4.3462056707089811</v>
      </c>
      <c r="V373" s="44">
        <f>O373-O253</f>
        <v>0.34533772288629017</v>
      </c>
      <c r="W373" s="44">
        <f>(V373/O253)*100</f>
        <v>9.2578274818501303</v>
      </c>
      <c r="X373" s="44">
        <f>1000*(V373/R373)/O253</f>
        <v>4.4084892770714896</v>
      </c>
      <c r="Y373" s="45">
        <f>1000*(V373/R373)/Q253</f>
        <v>4.2652453561861545</v>
      </c>
      <c r="Z373" s="57">
        <f>X373-U373</f>
        <v>6.2283606362508515E-2</v>
      </c>
    </row>
    <row r="374" spans="1:26" s="1" customFormat="1" x14ac:dyDescent="0.15">
      <c r="A374" s="56">
        <v>248</v>
      </c>
      <c r="B374" s="15" t="s">
        <v>19</v>
      </c>
      <c r="C374" s="15" t="s">
        <v>11</v>
      </c>
      <c r="D374" s="15" t="s">
        <v>12</v>
      </c>
      <c r="E374" s="16">
        <v>43047</v>
      </c>
      <c r="F374" s="17">
        <v>25.4</v>
      </c>
      <c r="G374" s="17">
        <v>32.9</v>
      </c>
      <c r="H374" s="17">
        <v>17.521000000000001</v>
      </c>
      <c r="I374" s="18">
        <v>3.0623</v>
      </c>
      <c r="J374" s="18"/>
      <c r="K374" s="37">
        <f>1000*(1-(F374+288.9414)/(508929.2*(F374+68.12963))*(F374-3.9863)^2)</f>
        <v>996.97184273987057</v>
      </c>
      <c r="L374" s="37">
        <f xml:space="preserve"> 0.824493 - 0.0040899*F374 + 0.000076438*F374^2 -0.00000082467*F374^3 + 0.0000000053675*F374^4</f>
        <v>0.75864448218802816</v>
      </c>
      <c r="M374" s="37">
        <f xml:space="preserve"> -0.005724 + 0.00010227*F374 - 0.0000016546*F374^2</f>
        <v>-4.1938237359999998E-3</v>
      </c>
      <c r="N374" s="37">
        <f xml:space="preserve"> K374 + (L374*G374) + M374*G374^(3/2) + 0.00048314*G374^2</f>
        <v>1021.6627872397186</v>
      </c>
      <c r="O374" s="39">
        <f>I374*(1/     (1-   (0.001*N374/1.84)))</f>
        <v>6.8854647108056835</v>
      </c>
      <c r="P374" s="32">
        <f t="shared" si="52"/>
        <v>23.531250826714526</v>
      </c>
      <c r="Q374" s="29">
        <f t="shared" si="53"/>
        <v>11.562649999999998</v>
      </c>
      <c r="R374" s="30">
        <f>E374-E254</f>
        <v>21</v>
      </c>
      <c r="S374" s="31">
        <f>I374-I254</f>
        <v>0.21030000000000015</v>
      </c>
      <c r="T374" s="31">
        <f>(S374/I254)*100</f>
        <v>7.3737727910238489</v>
      </c>
      <c r="U374" s="31">
        <f>(S374/R374)/I254*1000</f>
        <v>3.5113203766780234</v>
      </c>
      <c r="V374" s="44">
        <f>O374-O254</f>
        <v>0.48052824316904452</v>
      </c>
      <c r="W374" s="44">
        <f>(V374/O254)*100</f>
        <v>7.5024669736709333</v>
      </c>
      <c r="X374" s="44">
        <f>1000*(V374/R374)/O254</f>
        <v>3.5726033207956829</v>
      </c>
      <c r="Y374" s="45">
        <f>1000*(V374/R374)/Q254</f>
        <v>2.1989522673230857</v>
      </c>
      <c r="Z374" s="57">
        <f>X374-U374</f>
        <v>6.1282944117659444E-2</v>
      </c>
    </row>
    <row r="375" spans="1:26" s="1" customFormat="1" x14ac:dyDescent="0.15">
      <c r="A375" s="56">
        <v>162</v>
      </c>
      <c r="B375" s="15" t="s">
        <v>20</v>
      </c>
      <c r="C375" s="15" t="s">
        <v>11</v>
      </c>
      <c r="D375" s="15" t="s">
        <v>12</v>
      </c>
      <c r="E375" s="16">
        <v>43047</v>
      </c>
      <c r="F375" s="17">
        <v>25.4</v>
      </c>
      <c r="G375" s="17">
        <v>32.9</v>
      </c>
      <c r="H375" s="17">
        <v>17.521000000000001</v>
      </c>
      <c r="I375" s="18">
        <v>5.8791000000000002</v>
      </c>
      <c r="J375" s="18"/>
      <c r="K375" s="37">
        <f>1000*(1-(F375+288.9414)/(508929.2*(F375+68.12963))*(F375-3.9863)^2)</f>
        <v>996.97184273987057</v>
      </c>
      <c r="L375" s="37">
        <f xml:space="preserve"> 0.824493 - 0.0040899*F375 + 0.000076438*F375^2 -0.00000082467*F375^3 + 0.0000000053675*F375^4</f>
        <v>0.75864448218802816</v>
      </c>
      <c r="M375" s="37">
        <f xml:space="preserve"> -0.005724 + 0.00010227*F375 - 0.0000016546*F375^2</f>
        <v>-4.1938237359999998E-3</v>
      </c>
      <c r="N375" s="37">
        <f xml:space="preserve"> K375 + (L375*G375) + M375*G375^(3/2) + 0.00048314*G375^2</f>
        <v>1021.6627872397186</v>
      </c>
      <c r="O375" s="39">
        <f>I375*(1/     (1-   (0.001*N375/1.84)))</f>
        <v>13.21893203843441</v>
      </c>
      <c r="P375" s="32">
        <f t="shared" si="52"/>
        <v>23.531250826714526</v>
      </c>
      <c r="Q375" s="29">
        <f t="shared" si="53"/>
        <v>27.055050000000001</v>
      </c>
      <c r="R375" s="30">
        <f>E375-E255</f>
        <v>21</v>
      </c>
      <c r="S375" s="31">
        <f>I375-I255</f>
        <v>0.41410000000000036</v>
      </c>
      <c r="T375" s="31">
        <f>(S375/I255)*100</f>
        <v>7.5773101555352316</v>
      </c>
      <c r="U375" s="31">
        <f>(S375/R375)/I255*1000</f>
        <v>3.6082429312072524</v>
      </c>
      <c r="V375" s="44">
        <f>O375-O255</f>
        <v>0.94579816899744173</v>
      </c>
      <c r="W375" s="44">
        <f>(V375/O255)*100</f>
        <v>7.7062482904444218</v>
      </c>
      <c r="X375" s="44">
        <f>1000*(V375/R375)/O255</f>
        <v>3.6696420430687726</v>
      </c>
      <c r="Y375" s="45">
        <f>1000*(V375/R375)/Q255</f>
        <v>1.8176978326101194</v>
      </c>
      <c r="Z375" s="57">
        <f>X375-U375</f>
        <v>6.139911186152025E-2</v>
      </c>
    </row>
    <row r="376" spans="1:26" s="1" customFormat="1" x14ac:dyDescent="0.15">
      <c r="A376" s="56">
        <v>169</v>
      </c>
      <c r="B376" s="15" t="s">
        <v>20</v>
      </c>
      <c r="C376" s="15" t="s">
        <v>11</v>
      </c>
      <c r="D376" s="15" t="s">
        <v>12</v>
      </c>
      <c r="E376" s="16">
        <v>43047</v>
      </c>
      <c r="F376" s="17">
        <v>25.4</v>
      </c>
      <c r="G376" s="17">
        <v>32.9</v>
      </c>
      <c r="H376" s="17">
        <v>17.521000000000001</v>
      </c>
      <c r="I376" s="18">
        <v>3.7008000000000001</v>
      </c>
      <c r="J376" s="18"/>
      <c r="K376" s="37">
        <f>1000*(1-(F376+288.9414)/(508929.2*(F376+68.12963))*(F376-3.9863)^2)</f>
        <v>996.97184273987057</v>
      </c>
      <c r="L376" s="37">
        <f xml:space="preserve"> 0.824493 - 0.0040899*F376 + 0.000076438*F376^2 -0.00000082467*F376^3 + 0.0000000053675*F376^4</f>
        <v>0.75864448218802816</v>
      </c>
      <c r="M376" s="37">
        <f xml:space="preserve"> -0.005724 + 0.00010227*F376 - 0.0000016546*F376^2</f>
        <v>-4.1938237359999998E-3</v>
      </c>
      <c r="N376" s="37">
        <f xml:space="preserve"> K376 + (L376*G376) + M376*G376^(3/2) + 0.00048314*G376^2</f>
        <v>1021.6627872397186</v>
      </c>
      <c r="O376" s="39">
        <f>I376*(1/     (1-   (0.001*N376/1.84)))</f>
        <v>8.3211075994349581</v>
      </c>
      <c r="P376" s="32">
        <f t="shared" si="52"/>
        <v>23.531250826714526</v>
      </c>
      <c r="Q376" s="29">
        <f t="shared" si="53"/>
        <v>15.074400000000001</v>
      </c>
      <c r="R376" s="30">
        <f>E376-E256</f>
        <v>21</v>
      </c>
      <c r="S376" s="31">
        <f>I376-I256</f>
        <v>0.18179999999999996</v>
      </c>
      <c r="T376" s="31">
        <f>(S376/I256)*100</f>
        <v>5.1662404092071599</v>
      </c>
      <c r="U376" s="31">
        <f>(S376/R376)/I256*1000</f>
        <v>2.4601144805748381</v>
      </c>
      <c r="V376" s="44">
        <f>O376-O256</f>
        <v>0.41824244178652403</v>
      </c>
      <c r="W376" s="44">
        <f>(V376/O256)*100</f>
        <v>5.2922887262190823</v>
      </c>
      <c r="X376" s="44">
        <f>1000*(V376/R376)/O256</f>
        <v>2.5201374886757537</v>
      </c>
      <c r="Y376" s="45">
        <f>1000*(V376/R376)/Q256</f>
        <v>1.4150631817641293</v>
      </c>
      <c r="Z376" s="57">
        <f>X376-U376</f>
        <v>6.0023008100915654E-2</v>
      </c>
    </row>
    <row r="377" spans="1:26" s="1" customFormat="1" x14ac:dyDescent="0.15">
      <c r="A377" s="56">
        <v>261</v>
      </c>
      <c r="B377" s="15" t="s">
        <v>20</v>
      </c>
      <c r="C377" s="15" t="s">
        <v>11</v>
      </c>
      <c r="D377" s="15" t="s">
        <v>12</v>
      </c>
      <c r="E377" s="16">
        <v>43047</v>
      </c>
      <c r="F377" s="17">
        <v>25.4</v>
      </c>
      <c r="G377" s="17">
        <v>32.9</v>
      </c>
      <c r="H377" s="17">
        <v>17.521000000000001</v>
      </c>
      <c r="I377" s="18">
        <v>4.0472999999999999</v>
      </c>
      <c r="J377" s="18"/>
      <c r="K377" s="37">
        <f>1000*(1-(F377+288.9414)/(508929.2*(F377+68.12963))*(F377-3.9863)^2)</f>
        <v>996.97184273987057</v>
      </c>
      <c r="L377" s="37">
        <f xml:space="preserve"> 0.824493 - 0.0040899*F377 + 0.000076438*F377^2 -0.00000082467*F377^3 + 0.0000000053675*F377^4</f>
        <v>0.75864448218802816</v>
      </c>
      <c r="M377" s="37">
        <f xml:space="preserve"> -0.005724 + 0.00010227*F377 - 0.0000016546*F377^2</f>
        <v>-4.1938237359999998E-3</v>
      </c>
      <c r="N377" s="37">
        <f xml:space="preserve"> K377 + (L377*G377) + M377*G377^(3/2) + 0.00048314*G377^2</f>
        <v>1021.6627872397186</v>
      </c>
      <c r="O377" s="39">
        <f>I377*(1/     (1-   (0.001*N377/1.84)))</f>
        <v>9.1001996290513141</v>
      </c>
      <c r="P377" s="32">
        <f t="shared" si="52"/>
        <v>23.531250826714526</v>
      </c>
      <c r="Q377" s="29">
        <f t="shared" si="53"/>
        <v>16.980149999999998</v>
      </c>
      <c r="R377" s="30">
        <f>E377-E257</f>
        <v>21</v>
      </c>
      <c r="S377" s="31">
        <f>I377-I257</f>
        <v>0.22929999999999984</v>
      </c>
      <c r="T377" s="31">
        <f>(S377/I257)*100</f>
        <v>6.0057621791513842</v>
      </c>
      <c r="U377" s="31">
        <f>(S377/R377)/I257*1000</f>
        <v>2.8598867519768496</v>
      </c>
      <c r="V377" s="44">
        <f>O377-O257</f>
        <v>0.52584919657000562</v>
      </c>
      <c r="W377" s="44">
        <f>(V377/O257)*100</f>
        <v>6.132816715514525</v>
      </c>
      <c r="X377" s="44">
        <f>1000*(V377/R377)/O257</f>
        <v>2.9203889121497739</v>
      </c>
      <c r="Y377" s="45">
        <f>1000*(V377/R377)/Q257</f>
        <v>1.5930045124947538</v>
      </c>
      <c r="Z377" s="57">
        <f>X377-U377</f>
        <v>6.0502160172924313E-2</v>
      </c>
    </row>
    <row r="378" spans="1:26" s="1" customFormat="1" x14ac:dyDescent="0.15">
      <c r="A378" s="56">
        <v>267</v>
      </c>
      <c r="B378" s="15" t="s">
        <v>20</v>
      </c>
      <c r="C378" s="15" t="s">
        <v>11</v>
      </c>
      <c r="D378" s="15" t="s">
        <v>12</v>
      </c>
      <c r="E378" s="16">
        <v>43047</v>
      </c>
      <c r="F378" s="17">
        <v>25.4</v>
      </c>
      <c r="G378" s="17">
        <v>32.9</v>
      </c>
      <c r="H378" s="17">
        <v>17.521000000000001</v>
      </c>
      <c r="I378" s="18">
        <v>5.0505000000000004</v>
      </c>
      <c r="J378" s="18"/>
      <c r="K378" s="37">
        <f>1000*(1-(F378+288.9414)/(508929.2*(F378+68.12963))*(F378-3.9863)^2)</f>
        <v>996.97184273987057</v>
      </c>
      <c r="L378" s="37">
        <f xml:space="preserve"> 0.824493 - 0.0040899*F378 + 0.000076438*F378^2 -0.00000082467*F378^3 + 0.0000000053675*F378^4</f>
        <v>0.75864448218802816</v>
      </c>
      <c r="M378" s="37">
        <f xml:space="preserve"> -0.005724 + 0.00010227*F378 - 0.0000016546*F378^2</f>
        <v>-4.1938237359999998E-3</v>
      </c>
      <c r="N378" s="37">
        <f xml:space="preserve"> K378 + (L378*G378) + M378*G378^(3/2) + 0.00048314*G378^2</f>
        <v>1021.6627872397186</v>
      </c>
      <c r="O378" s="39">
        <f>I378*(1/     (1-   (0.001*N378/1.84)))</f>
        <v>11.355856552892959</v>
      </c>
      <c r="P378" s="32">
        <f t="shared" si="52"/>
        <v>23.531250826714526</v>
      </c>
      <c r="Q378" s="29">
        <f t="shared" si="53"/>
        <v>22.49775</v>
      </c>
      <c r="R378" s="30">
        <f>E378-E258</f>
        <v>21</v>
      </c>
      <c r="S378" s="31">
        <f>I378-I258</f>
        <v>0.17250000000000032</v>
      </c>
      <c r="T378" s="31">
        <f>(S378/I258)*100</f>
        <v>3.5362853628536346</v>
      </c>
      <c r="U378" s="31">
        <f>(S378/R378)/I258*1000</f>
        <v>1.6839454108826835</v>
      </c>
      <c r="V378" s="44">
        <f>O378-O258</f>
        <v>0.40098976147236698</v>
      </c>
      <c r="W378" s="44">
        <f>(V378/O258)*100</f>
        <v>3.6603800767929546</v>
      </c>
      <c r="X378" s="44">
        <f>1000*(V378/R378)/O258</f>
        <v>1.7430381318061692</v>
      </c>
      <c r="Y378" s="45">
        <f>1000*(V378/R378)/Q258</f>
        <v>0.88610842945395107</v>
      </c>
      <c r="Z378" s="57">
        <f>X378-U378</f>
        <v>5.909272092348572E-2</v>
      </c>
    </row>
    <row r="379" spans="1:26" s="1" customFormat="1" x14ac:dyDescent="0.15">
      <c r="A379" s="56">
        <v>273</v>
      </c>
      <c r="B379" s="15" t="s">
        <v>20</v>
      </c>
      <c r="C379" s="15" t="s">
        <v>11</v>
      </c>
      <c r="D379" s="15" t="s">
        <v>12</v>
      </c>
      <c r="E379" s="16">
        <v>43047</v>
      </c>
      <c r="F379" s="17">
        <v>25.4</v>
      </c>
      <c r="G379" s="17">
        <v>32.9</v>
      </c>
      <c r="H379" s="17">
        <v>17.521000000000001</v>
      </c>
      <c r="I379" s="18">
        <v>4.7927999999999997</v>
      </c>
      <c r="J379" s="18"/>
      <c r="K379" s="37">
        <f>1000*(1-(F379+288.9414)/(508929.2*(F379+68.12963))*(F379-3.9863)^2)</f>
        <v>996.97184273987057</v>
      </c>
      <c r="L379" s="37">
        <f xml:space="preserve"> 0.824493 - 0.0040899*F379 + 0.000076438*F379^2 -0.00000082467*F379^3 + 0.0000000053675*F379^4</f>
        <v>0.75864448218802816</v>
      </c>
      <c r="M379" s="37">
        <f xml:space="preserve"> -0.005724 + 0.00010227*F379 - 0.0000016546*F379^2</f>
        <v>-4.1938237359999998E-3</v>
      </c>
      <c r="N379" s="37">
        <f xml:space="preserve"> K379 + (L379*G379) + M379*G379^(3/2) + 0.00048314*G379^2</f>
        <v>1021.6627872397186</v>
      </c>
      <c r="O379" s="39">
        <f>I379*(1/     (1-   (0.001*N379/1.84)))</f>
        <v>10.776427935195597</v>
      </c>
      <c r="P379" s="32">
        <f t="shared" si="52"/>
        <v>23.531250826714526</v>
      </c>
      <c r="Q379" s="29">
        <f t="shared" si="53"/>
        <v>21.080399999999997</v>
      </c>
      <c r="R379" s="30">
        <f>E379-E259</f>
        <v>21</v>
      </c>
      <c r="S379" s="31">
        <f>I379-I259</f>
        <v>0.19179999999999975</v>
      </c>
      <c r="T379" s="31">
        <f>(S379/I259)*100</f>
        <v>4.1686589871766957</v>
      </c>
      <c r="U379" s="31">
        <f>(S379/R379)/I259*1000</f>
        <v>1.9850757081793786</v>
      </c>
      <c r="V379" s="44">
        <f>O379-O259</f>
        <v>0.44363947530913883</v>
      </c>
      <c r="W379" s="44">
        <f>(V379/O259)*100</f>
        <v>4.2935116404581235</v>
      </c>
      <c r="X379" s="44">
        <f>1000*(V379/R379)/O259</f>
        <v>2.0445293525991071</v>
      </c>
      <c r="Y379" s="45">
        <f>1000*(V379/R379)/Q259</f>
        <v>1.0549394172647468</v>
      </c>
      <c r="Z379" s="57">
        <f>X379-U379</f>
        <v>5.9453644419728446E-2</v>
      </c>
    </row>
    <row r="380" spans="1:26" s="1" customFormat="1" x14ac:dyDescent="0.15">
      <c r="A380" s="56">
        <v>105</v>
      </c>
      <c r="B380" s="15" t="s">
        <v>22</v>
      </c>
      <c r="C380" s="15" t="s">
        <v>11</v>
      </c>
      <c r="D380" s="15" t="s">
        <v>12</v>
      </c>
      <c r="E380" s="16">
        <v>43047</v>
      </c>
      <c r="F380" s="17">
        <v>25.4</v>
      </c>
      <c r="G380" s="17">
        <v>32.9</v>
      </c>
      <c r="H380" s="17">
        <v>17.521000000000001</v>
      </c>
      <c r="I380" s="18">
        <v>3.5348999999999999</v>
      </c>
      <c r="J380" s="18"/>
      <c r="K380" s="37">
        <f>1000*(1-(F380+288.9414)/(508929.2*(F380+68.12963))*(F380-3.9863)^2)</f>
        <v>996.97184273987057</v>
      </c>
      <c r="L380" s="37">
        <f xml:space="preserve"> 0.824493 - 0.0040899*F380 + 0.000076438*F380^2 -0.00000082467*F380^3 + 0.0000000053675*F380^4</f>
        <v>0.75864448218802816</v>
      </c>
      <c r="M380" s="37">
        <f xml:space="preserve"> -0.005724 + 0.00010227*F380 - 0.0000016546*F380^2</f>
        <v>-4.1938237359999998E-3</v>
      </c>
      <c r="N380" s="37">
        <f xml:space="preserve"> K380 + (L380*G380) + M380*G380^(3/2) + 0.00048314*G380^2</f>
        <v>1021.6627872397186</v>
      </c>
      <c r="O380" s="39">
        <f>I380*(1/     (1-   (0.001*N380/1.84)))</f>
        <v>7.9480877791943998</v>
      </c>
      <c r="P380" s="32">
        <f t="shared" si="52"/>
        <v>23.531250826714526</v>
      </c>
      <c r="Q380" s="29">
        <f t="shared" si="53"/>
        <v>14.161949999999997</v>
      </c>
      <c r="R380" s="30">
        <f>E380-E260</f>
        <v>21</v>
      </c>
      <c r="S380" s="31">
        <f>I380-I260</f>
        <v>0.18189999999999973</v>
      </c>
      <c r="T380" s="31">
        <f>(S380/I260)*100</f>
        <v>5.4249925439904478</v>
      </c>
      <c r="U380" s="31">
        <f>(S380/R380)/I260*1000</f>
        <v>2.5833297828525943</v>
      </c>
      <c r="V380" s="44">
        <f>O380-O260</f>
        <v>0.41802046643645685</v>
      </c>
      <c r="W380" s="44">
        <f>(V380/O260)*100</f>
        <v>5.5513509916202031</v>
      </c>
      <c r="X380" s="44">
        <f>1000*(V380/R380)/O260</f>
        <v>2.6435004722000968</v>
      </c>
      <c r="Y380" s="45">
        <f>1000*(V380/R380)/Q260</f>
        <v>1.5124215702597832</v>
      </c>
      <c r="Z380" s="57">
        <f>X380-U380</f>
        <v>6.0170689347502471E-2</v>
      </c>
    </row>
    <row r="381" spans="1:26" s="1" customFormat="1" x14ac:dyDescent="0.15">
      <c r="A381" s="56">
        <v>204</v>
      </c>
      <c r="B381" s="15" t="s">
        <v>22</v>
      </c>
      <c r="C381" s="15" t="s">
        <v>11</v>
      </c>
      <c r="D381" s="15" t="s">
        <v>12</v>
      </c>
      <c r="E381" s="16">
        <v>43047</v>
      </c>
      <c r="F381" s="17">
        <v>25.4</v>
      </c>
      <c r="G381" s="17">
        <v>32.9</v>
      </c>
      <c r="H381" s="17">
        <v>17.521000000000001</v>
      </c>
      <c r="I381" s="18">
        <v>3.97</v>
      </c>
      <c r="J381" s="18"/>
      <c r="K381" s="37">
        <f>1000*(1-(F381+288.9414)/(508929.2*(F381+68.12963))*(F381-3.9863)^2)</f>
        <v>996.97184273987057</v>
      </c>
      <c r="L381" s="37">
        <f xml:space="preserve"> 0.824493 - 0.0040899*F381 + 0.000076438*F381^2 -0.00000082467*F381^3 + 0.0000000053675*F381^4</f>
        <v>0.75864448218802816</v>
      </c>
      <c r="M381" s="37">
        <f xml:space="preserve"> -0.005724 + 0.00010227*F381 - 0.0000016546*F381^2</f>
        <v>-4.1938237359999998E-3</v>
      </c>
      <c r="N381" s="37">
        <f xml:space="preserve"> K381 + (L381*G381) + M381*G381^(3/2) + 0.00048314*G381^2</f>
        <v>1021.6627872397186</v>
      </c>
      <c r="O381" s="39">
        <f>I381*(1/     (1-   (0.001*N381/1.84)))</f>
        <v>8.9263935283605669</v>
      </c>
      <c r="P381" s="32">
        <f t="shared" si="52"/>
        <v>23.531250826714526</v>
      </c>
      <c r="Q381" s="29">
        <f t="shared" si="53"/>
        <v>16.555</v>
      </c>
      <c r="R381" s="30">
        <f>E381-E261</f>
        <v>21</v>
      </c>
      <c r="S381" s="31">
        <f>I381-I261</f>
        <v>0.20600000000000041</v>
      </c>
      <c r="T381" s="31">
        <f>(S381/I261)*100</f>
        <v>5.4729011689691927</v>
      </c>
      <c r="U381" s="31">
        <f>(S381/R381)/I261*1000</f>
        <v>2.6061434137948538</v>
      </c>
      <c r="V381" s="44">
        <f>O381-O261</f>
        <v>0.47331468397616661</v>
      </c>
      <c r="W381" s="44">
        <f>(V381/O261)*100</f>
        <v>5.5993170380825426</v>
      </c>
      <c r="X381" s="44">
        <f>1000*(V381/R381)/O261</f>
        <v>2.6663414467059723</v>
      </c>
      <c r="Y381" s="45">
        <f>1000*(V381/R381)/Q261</f>
        <v>1.4614702681270622</v>
      </c>
      <c r="Z381" s="57">
        <f>X381-U381</f>
        <v>6.0198032911118471E-2</v>
      </c>
    </row>
    <row r="382" spans="1:26" s="1" customFormat="1" x14ac:dyDescent="0.15">
      <c r="A382" s="56">
        <v>143</v>
      </c>
      <c r="B382" s="15" t="s">
        <v>23</v>
      </c>
      <c r="C382" s="15" t="s">
        <v>11</v>
      </c>
      <c r="D382" s="15" t="s">
        <v>12</v>
      </c>
      <c r="E382" s="16">
        <v>43047</v>
      </c>
      <c r="F382" s="17">
        <v>25.4</v>
      </c>
      <c r="G382" s="17">
        <v>32.9</v>
      </c>
      <c r="H382" s="17">
        <v>17.521000000000001</v>
      </c>
      <c r="I382" s="18">
        <v>4.5727000000000002</v>
      </c>
      <c r="J382" s="18"/>
      <c r="K382" s="37">
        <f>1000*(1-(F382+288.9414)/(508929.2*(F382+68.12963))*(F382-3.9863)^2)</f>
        <v>996.97184273987057</v>
      </c>
      <c r="L382" s="37">
        <f xml:space="preserve"> 0.824493 - 0.0040899*F382 + 0.000076438*F382^2 -0.00000082467*F382^3 + 0.0000000053675*F382^4</f>
        <v>0.75864448218802816</v>
      </c>
      <c r="M382" s="37">
        <f xml:space="preserve"> -0.005724 + 0.00010227*F382 - 0.0000016546*F382^2</f>
        <v>-4.1938237359999998E-3</v>
      </c>
      <c r="N382" s="37">
        <f xml:space="preserve"> K382 + (L382*G382) + M382*G382^(3/2) + 0.00048314*G382^2</f>
        <v>1021.6627872397186</v>
      </c>
      <c r="O382" s="39">
        <f>I382*(1/     (1-   (0.001*N382/1.84)))</f>
        <v>10.281541482905382</v>
      </c>
      <c r="P382" s="32">
        <f t="shared" si="52"/>
        <v>23.531250826714526</v>
      </c>
      <c r="Q382" s="29">
        <f t="shared" si="53"/>
        <v>19.86985</v>
      </c>
      <c r="R382" s="30">
        <f>E382-E262</f>
        <v>21</v>
      </c>
      <c r="S382" s="31">
        <f>I382-I262</f>
        <v>0.19270000000000032</v>
      </c>
      <c r="T382" s="31">
        <f>(S382/I262)*100</f>
        <v>4.3995433789954408</v>
      </c>
      <c r="U382" s="31">
        <f>(S382/R382)/I262*1000</f>
        <v>2.0950206566644956</v>
      </c>
      <c r="V382" s="44">
        <f>O382-O262</f>
        <v>0.44506822615626618</v>
      </c>
      <c r="W382" s="44">
        <f>(V382/O262)*100</f>
        <v>4.5246727616617139</v>
      </c>
      <c r="X382" s="44">
        <f>1000*(V382/R382)/O262</f>
        <v>2.1546060769817688</v>
      </c>
      <c r="Y382" s="45">
        <f>1000*(V382/R382)/Q262</f>
        <v>1.1267264782062889</v>
      </c>
      <c r="Z382" s="57">
        <f>X382-U382</f>
        <v>5.9585420317273208E-2</v>
      </c>
    </row>
    <row r="383" spans="1:26" s="1" customFormat="1" x14ac:dyDescent="0.15">
      <c r="A383" s="56">
        <v>177</v>
      </c>
      <c r="B383" s="15" t="s">
        <v>17</v>
      </c>
      <c r="C383" s="15" t="s">
        <v>24</v>
      </c>
      <c r="D383" s="15" t="s">
        <v>12</v>
      </c>
      <c r="E383" s="16">
        <v>43047</v>
      </c>
      <c r="F383" s="17">
        <v>25.2</v>
      </c>
      <c r="G383" s="17">
        <v>32.799999999999997</v>
      </c>
      <c r="H383" s="17">
        <v>17.5168</v>
      </c>
      <c r="I383" s="18">
        <v>4.8169000000000004</v>
      </c>
      <c r="J383" s="18"/>
      <c r="K383" s="37">
        <f>1000*(1-(F383+288.9414)/(508929.2*(F383+68.12963))*(F383-3.9863)^2)</f>
        <v>997.02366982706667</v>
      </c>
      <c r="L383" s="37">
        <f xml:space="preserve"> 0.824493 - 0.0040899*F383 + 0.000076438*F383^2 -0.00000082467*F383^3 + 0.0000000053675*F383^4</f>
        <v>0.75893608977772808</v>
      </c>
      <c r="M383" s="37">
        <f xml:space="preserve"> -0.005724 + 0.00010227*F383 - 0.0000016546*F383^2</f>
        <v>-4.197533184E-3</v>
      </c>
      <c r="N383" s="37">
        <f xml:space="preserve"> K383 + (L383*G383) + M383*G383^(3/2) + 0.00048314*G383^2</f>
        <v>1021.648049088428</v>
      </c>
      <c r="O383" s="39">
        <f>I383*(1/     (1-   (0.001*N383/1.84)))</f>
        <v>10.830420811152575</v>
      </c>
      <c r="P383" s="32">
        <f t="shared" si="52"/>
        <v>23.525493680676263</v>
      </c>
      <c r="Q383" s="29">
        <f t="shared" si="53"/>
        <v>21.212949999999999</v>
      </c>
      <c r="R383" s="30">
        <f>E383-E263</f>
        <v>21</v>
      </c>
      <c r="S383" s="31">
        <f>I383-I263</f>
        <v>0.27290000000000081</v>
      </c>
      <c r="T383" s="31">
        <f>(S383/I263)*100</f>
        <v>6.0057218309859337</v>
      </c>
      <c r="U383" s="31">
        <f>(S383/R383)/I263*1000</f>
        <v>2.8598675385647305</v>
      </c>
      <c r="V383" s="44">
        <f>O383-O263</f>
        <v>0.62470153033410192</v>
      </c>
      <c r="W383" s="44">
        <f>(V383/O263)*100</f>
        <v>6.1210926260554803</v>
      </c>
      <c r="X383" s="44">
        <f>1000*(V383/R383)/O263</f>
        <v>2.9148060124073716</v>
      </c>
      <c r="Y383" s="45">
        <f>1000*(V383/R383)/Q263</f>
        <v>1.5091158644821188</v>
      </c>
      <c r="Z383" s="57">
        <f>X383-U383</f>
        <v>5.4938473842641056E-2</v>
      </c>
    </row>
    <row r="384" spans="1:26" s="1" customFormat="1" x14ac:dyDescent="0.15">
      <c r="A384" s="56">
        <v>183</v>
      </c>
      <c r="B384" s="15" t="s">
        <v>17</v>
      </c>
      <c r="C384" s="15" t="s">
        <v>24</v>
      </c>
      <c r="D384" s="15" t="s">
        <v>12</v>
      </c>
      <c r="E384" s="16">
        <v>43047</v>
      </c>
      <c r="F384" s="17">
        <v>25.2</v>
      </c>
      <c r="G384" s="17">
        <v>32.799999999999997</v>
      </c>
      <c r="H384" s="17">
        <v>17.5168</v>
      </c>
      <c r="I384" s="18">
        <v>3.66</v>
      </c>
      <c r="J384" s="18"/>
      <c r="K384" s="37">
        <f>1000*(1-(F384+288.9414)/(508929.2*(F384+68.12963))*(F384-3.9863)^2)</f>
        <v>997.02366982706667</v>
      </c>
      <c r="L384" s="37">
        <f xml:space="preserve"> 0.824493 - 0.0040899*F384 + 0.000076438*F384^2 -0.00000082467*F384^3 + 0.0000000053675*F384^4</f>
        <v>0.75893608977772808</v>
      </c>
      <c r="M384" s="37">
        <f xml:space="preserve"> -0.005724 + 0.00010227*F384 - 0.0000016546*F384^2</f>
        <v>-4.197533184E-3</v>
      </c>
      <c r="N384" s="37">
        <f xml:space="preserve"> K384 + (L384*G384) + M384*G384^(3/2) + 0.00048314*G384^2</f>
        <v>1021.648049088428</v>
      </c>
      <c r="O384" s="39">
        <f>I384*(1/     (1-   (0.001*N384/1.84)))</f>
        <v>8.2292221488547455</v>
      </c>
      <c r="P384" s="32">
        <f t="shared" si="52"/>
        <v>23.525493680676263</v>
      </c>
      <c r="Q384" s="29">
        <f t="shared" si="53"/>
        <v>14.850000000000001</v>
      </c>
      <c r="R384" s="30">
        <f>E384-E264</f>
        <v>21</v>
      </c>
      <c r="S384" s="31">
        <f>I384-I264</f>
        <v>0.2150000000000003</v>
      </c>
      <c r="T384" s="31">
        <f>(S384/I264)*100</f>
        <v>6.2409288824383253</v>
      </c>
      <c r="U384" s="31">
        <f>(S384/R384)/I264*1000</f>
        <v>2.9718708963992029</v>
      </c>
      <c r="V384" s="44">
        <f>O384-O264</f>
        <v>0.49183154092788772</v>
      </c>
      <c r="W384" s="44">
        <f>(V384/O264)*100</f>
        <v>6.356555663921279</v>
      </c>
      <c r="X384" s="44">
        <f>1000*(V384/R384)/O264</f>
        <v>3.0269312685339425</v>
      </c>
      <c r="Y384" s="45">
        <f>1000*(V384/R384)/Q264</f>
        <v>1.7135942614226933</v>
      </c>
      <c r="Z384" s="57">
        <f>X384-U384</f>
        <v>5.5060372134739577E-2</v>
      </c>
    </row>
    <row r="385" spans="1:26" s="1" customFormat="1" x14ac:dyDescent="0.15">
      <c r="A385" s="56">
        <v>190</v>
      </c>
      <c r="B385" s="15" t="s">
        <v>17</v>
      </c>
      <c r="C385" s="15" t="s">
        <v>24</v>
      </c>
      <c r="D385" s="15" t="s">
        <v>12</v>
      </c>
      <c r="E385" s="16">
        <v>43047</v>
      </c>
      <c r="F385" s="17">
        <v>25.2</v>
      </c>
      <c r="G385" s="17">
        <v>32.799999999999997</v>
      </c>
      <c r="H385" s="17">
        <v>17.5168</v>
      </c>
      <c r="I385" s="18">
        <v>3.8938999999999999</v>
      </c>
      <c r="J385" s="18"/>
      <c r="K385" s="37">
        <f>1000*(1-(F385+288.9414)/(508929.2*(F385+68.12963))*(F385-3.9863)^2)</f>
        <v>997.02366982706667</v>
      </c>
      <c r="L385" s="37">
        <f xml:space="preserve"> 0.824493 - 0.0040899*F385 + 0.000076438*F385^2 -0.00000082467*F385^3 + 0.0000000053675*F385^4</f>
        <v>0.75893608977772808</v>
      </c>
      <c r="M385" s="37">
        <f xml:space="preserve"> -0.005724 + 0.00010227*F385 - 0.0000016546*F385^2</f>
        <v>-4.197533184E-3</v>
      </c>
      <c r="N385" s="37">
        <f xml:space="preserve"> K385 + (L385*G385) + M385*G385^(3/2) + 0.00048314*G385^2</f>
        <v>1021.648049088428</v>
      </c>
      <c r="O385" s="39">
        <f>I385*(1/     (1-   (0.001*N385/1.84)))</f>
        <v>8.7551279031217195</v>
      </c>
      <c r="P385" s="32">
        <f t="shared" si="52"/>
        <v>23.525493680676263</v>
      </c>
      <c r="Q385" s="29">
        <f t="shared" si="53"/>
        <v>16.13645</v>
      </c>
      <c r="R385" s="30">
        <f>E385-E265</f>
        <v>21</v>
      </c>
      <c r="S385" s="31">
        <f>I385-I265</f>
        <v>0.18389999999999995</v>
      </c>
      <c r="T385" s="31">
        <f>(S385/I265)*100</f>
        <v>4.9568733153638798</v>
      </c>
      <c r="U385" s="31">
        <f>(S385/R385)/I265*1000</f>
        <v>2.3604158644589908</v>
      </c>
      <c r="V385" s="44">
        <f>O385-O265</f>
        <v>0.422553402277412</v>
      </c>
      <c r="W385" s="44">
        <f>(V385/O265)*100</f>
        <v>5.0711026014180405</v>
      </c>
      <c r="X385" s="44">
        <f>1000*(V385/R385)/O265</f>
        <v>2.4148107625800193</v>
      </c>
      <c r="Y385" s="45">
        <f>1000*(V385/R385)/Q265</f>
        <v>1.3303530965050356</v>
      </c>
      <c r="Z385" s="57">
        <f>X385-U385</f>
        <v>5.439489812102849E-2</v>
      </c>
    </row>
    <row r="386" spans="1:26" s="1" customFormat="1" x14ac:dyDescent="0.15">
      <c r="A386" s="56">
        <v>282</v>
      </c>
      <c r="B386" s="15" t="s">
        <v>17</v>
      </c>
      <c r="C386" s="15" t="s">
        <v>24</v>
      </c>
      <c r="D386" s="15" t="s">
        <v>12</v>
      </c>
      <c r="E386" s="16">
        <v>43047</v>
      </c>
      <c r="F386" s="17">
        <v>25.2</v>
      </c>
      <c r="G386" s="17">
        <v>32.799999999999997</v>
      </c>
      <c r="H386" s="17">
        <v>17.5168</v>
      </c>
      <c r="I386" s="18">
        <v>1.7419</v>
      </c>
      <c r="J386" s="18"/>
      <c r="K386" s="37">
        <f>1000*(1-(F386+288.9414)/(508929.2*(F386+68.12963))*(F386-3.9863)^2)</f>
        <v>997.02366982706667</v>
      </c>
      <c r="L386" s="37">
        <f xml:space="preserve"> 0.824493 - 0.0040899*F386 + 0.000076438*F386^2 -0.00000082467*F386^3 + 0.0000000053675*F386^4</f>
        <v>0.75893608977772808</v>
      </c>
      <c r="M386" s="37">
        <f xml:space="preserve"> -0.005724 + 0.00010227*F386 - 0.0000016546*F386^2</f>
        <v>-4.197533184E-3</v>
      </c>
      <c r="N386" s="37">
        <f xml:space="preserve"> K386 + (L386*G386) + M386*G386^(3/2) + 0.00048314*G386^2</f>
        <v>1021.648049088428</v>
      </c>
      <c r="O386" s="39">
        <f>I386*(1/     (1-   (0.001*N386/1.84)))</f>
        <v>3.9165251533033008</v>
      </c>
      <c r="P386" s="32">
        <f t="shared" si="52"/>
        <v>23.525493680676263</v>
      </c>
      <c r="Q386" s="29">
        <f t="shared" si="53"/>
        <v>4.3004500000000005</v>
      </c>
      <c r="R386" s="30">
        <f>E386-E266</f>
        <v>21</v>
      </c>
      <c r="S386" s="31">
        <f>I386-I266</f>
        <v>0.11390000000000011</v>
      </c>
      <c r="T386" s="31">
        <f>(S386/I266)*100</f>
        <v>6.9963144963145041</v>
      </c>
      <c r="U386" s="31">
        <f>(S386/R386)/I266*1000</f>
        <v>3.3315783315783354</v>
      </c>
      <c r="V386" s="44">
        <f>O386-O266</f>
        <v>0.26007467153118924</v>
      </c>
      <c r="W386" s="44">
        <f>(V386/O266)*100</f>
        <v>7.1127633979373117</v>
      </c>
      <c r="X386" s="44">
        <f>1000*(V386/R386)/O266</f>
        <v>3.3870301894939576</v>
      </c>
      <c r="Y386" s="45">
        <f>1000*(V386/R386)/Q266</f>
        <v>3.3708514339008908</v>
      </c>
      <c r="Z386" s="57">
        <f>X386-U386</f>
        <v>5.5451857915622238E-2</v>
      </c>
    </row>
    <row r="387" spans="1:26" s="1" customFormat="1" x14ac:dyDescent="0.15">
      <c r="A387" s="56">
        <v>288</v>
      </c>
      <c r="B387" s="15" t="s">
        <v>17</v>
      </c>
      <c r="C387" s="15" t="s">
        <v>24</v>
      </c>
      <c r="D387" s="15" t="s">
        <v>12</v>
      </c>
      <c r="E387" s="16">
        <v>43047</v>
      </c>
      <c r="F387" s="17">
        <v>25.2</v>
      </c>
      <c r="G387" s="17">
        <v>32.799999999999997</v>
      </c>
      <c r="H387" s="17">
        <v>17.5168</v>
      </c>
      <c r="I387" s="18">
        <v>6.1386000000000003</v>
      </c>
      <c r="J387" s="18"/>
      <c r="K387" s="37">
        <f>1000*(1-(F387+288.9414)/(508929.2*(F387+68.12963))*(F387-3.9863)^2)</f>
        <v>997.02366982706667</v>
      </c>
      <c r="L387" s="37">
        <f xml:space="preserve"> 0.824493 - 0.0040899*F387 + 0.000076438*F387^2 -0.00000082467*F387^3 + 0.0000000053675*F387^4</f>
        <v>0.75893608977772808</v>
      </c>
      <c r="M387" s="37">
        <f xml:space="preserve"> -0.005724 + 0.00010227*F387 - 0.0000016546*F387^2</f>
        <v>-4.197533184E-3</v>
      </c>
      <c r="N387" s="37">
        <f xml:space="preserve"> K387 + (L387*G387) + M387*G387^(3/2) + 0.00048314*G387^2</f>
        <v>1021.648049088428</v>
      </c>
      <c r="O387" s="39">
        <f>I387*(1/     (1-   (0.001*N387/1.84)))</f>
        <v>13.802159312284083</v>
      </c>
      <c r="P387" s="32">
        <f t="shared" ref="P387:P450" si="54">H387*(1/     (1-   (0.001*N387/4)))</f>
        <v>23.525493680676263</v>
      </c>
      <c r="Q387" s="29">
        <f t="shared" si="53"/>
        <v>28.482300000000002</v>
      </c>
      <c r="R387" s="30">
        <f>E387-E267</f>
        <v>21</v>
      </c>
      <c r="S387" s="31">
        <f>I387-I267</f>
        <v>0.29260000000000019</v>
      </c>
      <c r="T387" s="31">
        <f>(S387/I267)*100</f>
        <v>5.0051317139924763</v>
      </c>
      <c r="U387" s="31">
        <f>(S387/R387)/I267*1000</f>
        <v>2.3833960542821315</v>
      </c>
      <c r="V387" s="44">
        <f>O387-O267</f>
        <v>0.67217803682968125</v>
      </c>
      <c r="W387" s="44">
        <f>(V387/O267)*100</f>
        <v>5.1194135218324481</v>
      </c>
      <c r="X387" s="44">
        <f>1000*(V387/R387)/O267</f>
        <v>2.4378159627773566</v>
      </c>
      <c r="Y387" s="45">
        <f>1000*(V387/R387)/Q267</f>
        <v>1.1911017729420066</v>
      </c>
      <c r="Z387" s="57">
        <f>X387-U387</f>
        <v>5.4419908495225044E-2</v>
      </c>
    </row>
    <row r="388" spans="1:26" s="1" customFormat="1" x14ac:dyDescent="0.15">
      <c r="A388" s="56">
        <v>117</v>
      </c>
      <c r="B388" s="15" t="s">
        <v>18</v>
      </c>
      <c r="C388" s="15" t="s">
        <v>24</v>
      </c>
      <c r="D388" s="15" t="s">
        <v>12</v>
      </c>
      <c r="E388" s="16">
        <v>43047</v>
      </c>
      <c r="F388" s="17">
        <v>25.2</v>
      </c>
      <c r="G388" s="17">
        <v>32.799999999999997</v>
      </c>
      <c r="H388" s="17">
        <v>17.5168</v>
      </c>
      <c r="I388" s="18">
        <v>2.8130000000000002</v>
      </c>
      <c r="J388" s="18"/>
      <c r="K388" s="37">
        <f>1000*(1-(F388+288.9414)/(508929.2*(F388+68.12963))*(F388-3.9863)^2)</f>
        <v>997.02366982706667</v>
      </c>
      <c r="L388" s="37">
        <f xml:space="preserve"> 0.824493 - 0.0040899*F388 + 0.000076438*F388^2 -0.00000082467*F388^3 + 0.0000000053675*F388^4</f>
        <v>0.75893608977772808</v>
      </c>
      <c r="M388" s="37">
        <f xml:space="preserve"> -0.005724 + 0.00010227*F388 - 0.0000016546*F388^2</f>
        <v>-4.197533184E-3</v>
      </c>
      <c r="N388" s="37">
        <f xml:space="preserve"> K388 + (L388*G388) + M388*G388^(3/2) + 0.00048314*G388^2</f>
        <v>1021.648049088428</v>
      </c>
      <c r="O388" s="39">
        <f>I388*(1/     (1-   (0.001*N388/1.84)))</f>
        <v>6.3248092635869941</v>
      </c>
      <c r="P388" s="32">
        <f t="shared" si="54"/>
        <v>23.525493680676263</v>
      </c>
      <c r="Q388" s="29">
        <f t="shared" si="53"/>
        <v>10.191500000000001</v>
      </c>
      <c r="R388" s="30">
        <f>E388-E268</f>
        <v>21</v>
      </c>
      <c r="S388" s="31">
        <f>I388-I268</f>
        <v>0.13900000000000023</v>
      </c>
      <c r="T388" s="31">
        <f>(S388/I268)*100</f>
        <v>5.1982049364248404</v>
      </c>
      <c r="U388" s="31">
        <f>(S388/R388)/I268*1000</f>
        <v>2.4753356840118288</v>
      </c>
      <c r="V388" s="44">
        <f>O388-O268</f>
        <v>0.31906688750675727</v>
      </c>
      <c r="W388" s="44">
        <f>(V388/O268)*100</f>
        <v>5.3126968745369725</v>
      </c>
      <c r="X388" s="44">
        <f>1000*(V388/R388)/O268</f>
        <v>2.5298556545414157</v>
      </c>
      <c r="Y388" s="45">
        <f>1000*(V388/R388)/Q268</f>
        <v>1.6117175463928699</v>
      </c>
      <c r="Z388" s="57">
        <f>X388-U388</f>
        <v>5.4519970529586903E-2</v>
      </c>
    </row>
    <row r="389" spans="1:26" s="1" customFormat="1" x14ac:dyDescent="0.15">
      <c r="A389" s="56">
        <v>123</v>
      </c>
      <c r="B389" s="15" t="s">
        <v>18</v>
      </c>
      <c r="C389" s="15" t="s">
        <v>24</v>
      </c>
      <c r="D389" s="15" t="s">
        <v>12</v>
      </c>
      <c r="E389" s="16">
        <v>43047</v>
      </c>
      <c r="F389" s="17">
        <v>24.9</v>
      </c>
      <c r="G389" s="17">
        <v>32.799999999999997</v>
      </c>
      <c r="H389" s="17">
        <v>17.520399999999999</v>
      </c>
      <c r="I389" s="18">
        <v>4.9363999999999999</v>
      </c>
      <c r="J389" s="18"/>
      <c r="K389" s="37">
        <f>1000*(1-(F389+288.9414)/(508929.2*(F389+68.12963))*(F389-3.9863)^2)</f>
        <v>997.10069892065189</v>
      </c>
      <c r="L389" s="37">
        <f xml:space="preserve"> 0.824493 - 0.0040899*F389 + 0.000076438*F389^2 -0.00000082467*F389^3 + 0.0000000053675*F389^4</f>
        <v>0.75937868713470669</v>
      </c>
      <c r="M389" s="37">
        <f xml:space="preserve"> -0.005724 + 0.00010227*F389 - 0.0000016546*F389^2</f>
        <v>-4.2033455460000002E-3</v>
      </c>
      <c r="N389" s="37">
        <f xml:space="preserve"> K389 + (L389*G389) + M389*G389^(3/2) + 0.00048314*G389^2</f>
        <v>1021.7385035242111</v>
      </c>
      <c r="O389" s="39">
        <f>I389*(1/     (1-   (0.001*N389/1.84)))</f>
        <v>11.100334109719105</v>
      </c>
      <c r="P389" s="32">
        <f t="shared" si="54"/>
        <v>23.531043222003291</v>
      </c>
      <c r="Q389" s="29">
        <f t="shared" si="53"/>
        <v>21.870199999999997</v>
      </c>
      <c r="R389" s="30">
        <f>E389-E269</f>
        <v>21</v>
      </c>
      <c r="S389" s="31">
        <f>I389-I269</f>
        <v>0.24639999999999951</v>
      </c>
      <c r="T389" s="31">
        <f>(S389/I269)*100</f>
        <v>5.2537313432835715</v>
      </c>
      <c r="U389" s="31">
        <f>(S389/R389)/I269*1000</f>
        <v>2.501776830135034</v>
      </c>
      <c r="V389" s="44">
        <f>O389-O269</f>
        <v>0.56670219355743079</v>
      </c>
      <c r="W389" s="44">
        <f>(V389/O269)*100</f>
        <v>5.3799316139758382</v>
      </c>
      <c r="X389" s="44">
        <f>1000*(V389/R389)/O269</f>
        <v>2.5618721971313514</v>
      </c>
      <c r="Y389" s="45">
        <f>1000*(V389/R389)/Q269</f>
        <v>1.3154189003573014</v>
      </c>
      <c r="Z389" s="57">
        <f>X389-U389</f>
        <v>6.0095366996317345E-2</v>
      </c>
    </row>
    <row r="390" spans="1:26" s="1" customFormat="1" x14ac:dyDescent="0.15">
      <c r="A390" s="56">
        <v>130</v>
      </c>
      <c r="B390" s="15" t="s">
        <v>18</v>
      </c>
      <c r="C390" s="15" t="s">
        <v>24</v>
      </c>
      <c r="D390" s="15" t="s">
        <v>12</v>
      </c>
      <c r="E390" s="16">
        <v>43047</v>
      </c>
      <c r="F390" s="17">
        <v>24.9</v>
      </c>
      <c r="G390" s="17">
        <v>32.799999999999997</v>
      </c>
      <c r="H390" s="17">
        <v>17.520399999999999</v>
      </c>
      <c r="I390" s="18">
        <v>4.4261999999999997</v>
      </c>
      <c r="J390" s="18"/>
      <c r="K390" s="37">
        <f>1000*(1-(F390+288.9414)/(508929.2*(F390+68.12963))*(F390-3.9863)^2)</f>
        <v>997.10069892065189</v>
      </c>
      <c r="L390" s="37">
        <f xml:space="preserve"> 0.824493 - 0.0040899*F390 + 0.000076438*F390^2 -0.00000082467*F390^3 + 0.0000000053675*F390^4</f>
        <v>0.75937868713470669</v>
      </c>
      <c r="M390" s="37">
        <f xml:space="preserve"> -0.005724 + 0.00010227*F390 - 0.0000016546*F390^2</f>
        <v>-4.2033455460000002E-3</v>
      </c>
      <c r="N390" s="37">
        <f xml:space="preserve"> K390 + (L390*G390) + M390*G390^(3/2) + 0.00048314*G390^2</f>
        <v>1021.7385035242111</v>
      </c>
      <c r="O390" s="39">
        <f>I390*(1/     (1-   (0.001*N390/1.84)))</f>
        <v>9.9530627251516695</v>
      </c>
      <c r="P390" s="32">
        <f t="shared" si="54"/>
        <v>23.531043222003291</v>
      </c>
      <c r="Q390" s="29">
        <f t="shared" si="53"/>
        <v>19.064099999999996</v>
      </c>
      <c r="R390" s="30">
        <f>E390-E270</f>
        <v>21</v>
      </c>
      <c r="S390" s="31">
        <f>I390-I270</f>
        <v>0.19619999999999926</v>
      </c>
      <c r="T390" s="31">
        <f>(S390/I270)*100</f>
        <v>4.6382978723404076</v>
      </c>
      <c r="U390" s="31">
        <f>(S390/R390)/I270*1000</f>
        <v>2.2087132725430512</v>
      </c>
      <c r="V390" s="44">
        <f>O390-O270</f>
        <v>0.45258020801651355</v>
      </c>
      <c r="W390" s="44">
        <f>(V390/O270)*100</f>
        <v>4.7637602321801635</v>
      </c>
      <c r="X390" s="44">
        <f>1000*(V390/R390)/O270</f>
        <v>2.2684572534191254</v>
      </c>
      <c r="Y390" s="45">
        <f>1000*(V390/R390)/Q270</f>
        <v>1.1983007215444446</v>
      </c>
      <c r="Z390" s="57">
        <f>X390-U390</f>
        <v>5.9743980876074243E-2</v>
      </c>
    </row>
    <row r="391" spans="1:26" s="1" customFormat="1" x14ac:dyDescent="0.15">
      <c r="A391" s="56">
        <v>221</v>
      </c>
      <c r="B391" s="15" t="s">
        <v>18</v>
      </c>
      <c r="C391" s="15" t="s">
        <v>24</v>
      </c>
      <c r="D391" s="15" t="s">
        <v>12</v>
      </c>
      <c r="E391" s="16">
        <v>43047</v>
      </c>
      <c r="F391" s="17">
        <v>24.9</v>
      </c>
      <c r="G391" s="17">
        <v>32.799999999999997</v>
      </c>
      <c r="H391" s="17">
        <v>17.520399999999999</v>
      </c>
      <c r="I391" s="18">
        <v>4.3170999999999999</v>
      </c>
      <c r="J391" s="18"/>
      <c r="K391" s="37">
        <f>1000*(1-(F391+288.9414)/(508929.2*(F391+68.12963))*(F391-3.9863)^2)</f>
        <v>997.10069892065189</v>
      </c>
      <c r="L391" s="37">
        <f xml:space="preserve"> 0.824493 - 0.0040899*F391 + 0.000076438*F391^2 -0.00000082467*F391^3 + 0.0000000053675*F391^4</f>
        <v>0.75937868713470669</v>
      </c>
      <c r="M391" s="37">
        <f xml:space="preserve"> -0.005724 + 0.00010227*F391 - 0.0000016546*F391^2</f>
        <v>-4.2033455460000002E-3</v>
      </c>
      <c r="N391" s="37">
        <f xml:space="preserve"> K391 + (L391*G391) + M391*G391^(3/2) + 0.00048314*G391^2</f>
        <v>1021.7385035242111</v>
      </c>
      <c r="O391" s="39">
        <f>I391*(1/     (1-   (0.001*N391/1.84)))</f>
        <v>9.707732838722217</v>
      </c>
      <c r="P391" s="32">
        <f t="shared" si="54"/>
        <v>23.531043222003291</v>
      </c>
      <c r="Q391" s="29">
        <f t="shared" si="53"/>
        <v>18.46405</v>
      </c>
      <c r="R391" s="30">
        <f>E391-E271</f>
        <v>21</v>
      </c>
      <c r="S391" s="31">
        <f>I391-I271</f>
        <v>0.24709999999999965</v>
      </c>
      <c r="T391" s="31">
        <f>(S391/I271)*100</f>
        <v>6.0712530712530626</v>
      </c>
      <c r="U391" s="31">
        <f>(S391/R391)/I271*1000</f>
        <v>2.8910728910728869</v>
      </c>
      <c r="V391" s="44">
        <f>O391-O271</f>
        <v>0.56660663429193825</v>
      </c>
      <c r="W391" s="44">
        <f>(V391/O271)*100</f>
        <v>6.1984335586279329</v>
      </c>
      <c r="X391" s="44">
        <f>1000*(V391/R391)/O271</f>
        <v>2.951635027918063</v>
      </c>
      <c r="Y391" s="45">
        <f>1000*(V391/R391)/Q271</f>
        <v>1.5773907219886643</v>
      </c>
      <c r="Z391" s="57">
        <f>X391-U391</f>
        <v>6.0562136845176084E-2</v>
      </c>
    </row>
    <row r="392" spans="1:26" s="1" customFormat="1" x14ac:dyDescent="0.15">
      <c r="A392" s="56">
        <v>227</v>
      </c>
      <c r="B392" s="15" t="s">
        <v>18</v>
      </c>
      <c r="C392" s="15" t="s">
        <v>24</v>
      </c>
      <c r="D392" s="15" t="s">
        <v>12</v>
      </c>
      <c r="E392" s="16">
        <v>43047</v>
      </c>
      <c r="F392" s="17">
        <v>24.9</v>
      </c>
      <c r="G392" s="17">
        <v>32.799999999999997</v>
      </c>
      <c r="H392" s="17">
        <v>17.520399999999999</v>
      </c>
      <c r="I392" s="18">
        <v>4.8242000000000003</v>
      </c>
      <c r="J392" s="18"/>
      <c r="K392" s="37">
        <f>1000*(1-(F392+288.9414)/(508929.2*(F392+68.12963))*(F392-3.9863)^2)</f>
        <v>997.10069892065189</v>
      </c>
      <c r="L392" s="37">
        <f xml:space="preserve"> 0.824493 - 0.0040899*F392 + 0.000076438*F392^2 -0.00000082467*F392^3 + 0.0000000053675*F392^4</f>
        <v>0.75937868713470669</v>
      </c>
      <c r="M392" s="37">
        <f xml:space="preserve"> -0.005724 + 0.00010227*F392 - 0.0000016546*F392^2</f>
        <v>-4.2033455460000002E-3</v>
      </c>
      <c r="N392" s="37">
        <f xml:space="preserve"> K392 + (L392*G392) + M392*G392^(3/2) + 0.00048314*G392^2</f>
        <v>1021.7385035242111</v>
      </c>
      <c r="O392" s="39">
        <f>I392*(1/     (1-   (0.001*N392/1.84)))</f>
        <v>10.848033346590007</v>
      </c>
      <c r="P392" s="32">
        <f t="shared" si="54"/>
        <v>23.531043222003291</v>
      </c>
      <c r="Q392" s="29">
        <f t="shared" si="53"/>
        <v>21.2531</v>
      </c>
      <c r="R392" s="30">
        <f>E392-E272</f>
        <v>21</v>
      </c>
      <c r="S392" s="31">
        <f>I392-I272</f>
        <v>0.22520000000000007</v>
      </c>
      <c r="T392" s="31">
        <f>(S392/I272)*100</f>
        <v>4.8967166775385964</v>
      </c>
      <c r="U392" s="31">
        <f>(S392/R392)/I272*1000</f>
        <v>2.3317698464469507</v>
      </c>
      <c r="V392" s="44">
        <f>O392-O272</f>
        <v>0.51878533327923293</v>
      </c>
      <c r="W392" s="44">
        <f>(V392/O272)*100</f>
        <v>5.0224888840959263</v>
      </c>
      <c r="X392" s="44">
        <f>1000*(V392/R392)/O272</f>
        <v>2.3916613733790126</v>
      </c>
      <c r="Y392" s="45">
        <f>1000*(V392/R392)/Q272</f>
        <v>1.2343083009561711</v>
      </c>
      <c r="Z392" s="57">
        <f>X392-U392</f>
        <v>5.98915269320619E-2</v>
      </c>
    </row>
    <row r="393" spans="1:26" s="1" customFormat="1" x14ac:dyDescent="0.15">
      <c r="A393" s="56">
        <v>150</v>
      </c>
      <c r="B393" s="15" t="s">
        <v>19</v>
      </c>
      <c r="C393" s="15" t="s">
        <v>24</v>
      </c>
      <c r="D393" s="15" t="s">
        <v>12</v>
      </c>
      <c r="E393" s="16">
        <v>43047</v>
      </c>
      <c r="F393" s="17">
        <v>24.9</v>
      </c>
      <c r="G393" s="17">
        <v>32.799999999999997</v>
      </c>
      <c r="H393" s="17">
        <v>17.520399999999999</v>
      </c>
      <c r="I393" s="18">
        <v>1.5665</v>
      </c>
      <c r="J393" s="18"/>
      <c r="K393" s="37">
        <f>1000*(1-(F393+288.9414)/(508929.2*(F393+68.12963))*(F393-3.9863)^2)</f>
        <v>997.10069892065189</v>
      </c>
      <c r="L393" s="37">
        <f xml:space="preserve"> 0.824493 - 0.0040899*F393 + 0.000076438*F393^2 -0.00000082467*F393^3 + 0.0000000053675*F393^4</f>
        <v>0.75937868713470669</v>
      </c>
      <c r="M393" s="37">
        <f xml:space="preserve"> -0.005724 + 0.00010227*F393 - 0.0000016546*F393^2</f>
        <v>-4.2033455460000002E-3</v>
      </c>
      <c r="N393" s="37">
        <f xml:space="preserve"> K393 + (L393*G393) + M393*G393^(3/2) + 0.00048314*G393^2</f>
        <v>1021.7385035242111</v>
      </c>
      <c r="O393" s="39">
        <f>I393*(1/     (1-   (0.001*N393/1.84)))</f>
        <v>3.5225414032240052</v>
      </c>
      <c r="P393" s="32">
        <f t="shared" si="54"/>
        <v>23.531043222003291</v>
      </c>
      <c r="Q393" s="29">
        <f t="shared" si="53"/>
        <v>3.33575</v>
      </c>
      <c r="R393" s="30">
        <f>E393-E273</f>
        <v>21</v>
      </c>
      <c r="S393" s="31">
        <f>I393-I273</f>
        <v>0.12749999999999995</v>
      </c>
      <c r="T393" s="31">
        <f>(S393/I273)*100</f>
        <v>8.8603196664350214</v>
      </c>
      <c r="U393" s="31">
        <f>(S393/R393)/I273*1000</f>
        <v>4.2191998411595337</v>
      </c>
      <c r="V393" s="44">
        <f>O393-O273</f>
        <v>0.29058056583452796</v>
      </c>
      <c r="W393" s="44">
        <f>(V393/O273)*100</f>
        <v>8.9908442723964441</v>
      </c>
      <c r="X393" s="44">
        <f>1000*(V393/R393)/O273</f>
        <v>4.2813544154268781</v>
      </c>
      <c r="Y393" s="45">
        <f>1000*(V393/R393)/Q273</f>
        <v>5.252294477754484</v>
      </c>
      <c r="Z393" s="57">
        <f>X393-U393</f>
        <v>6.2154574267344387E-2</v>
      </c>
    </row>
    <row r="394" spans="1:26" s="1" customFormat="1" x14ac:dyDescent="0.15">
      <c r="A394" s="56">
        <v>158</v>
      </c>
      <c r="B394" s="15" t="s">
        <v>19</v>
      </c>
      <c r="C394" s="15" t="s">
        <v>24</v>
      </c>
      <c r="D394" s="15" t="s">
        <v>12</v>
      </c>
      <c r="E394" s="16">
        <v>43047</v>
      </c>
      <c r="F394" s="17">
        <v>24.9</v>
      </c>
      <c r="G394" s="17">
        <v>32.799999999999997</v>
      </c>
      <c r="H394" s="17">
        <v>17.520399999999999</v>
      </c>
      <c r="I394" s="18">
        <v>4.9702000000000002</v>
      </c>
      <c r="J394" s="18"/>
      <c r="K394" s="37">
        <f>1000*(1-(F394+288.9414)/(508929.2*(F394+68.12963))*(F394-3.9863)^2)</f>
        <v>997.10069892065189</v>
      </c>
      <c r="L394" s="37">
        <f xml:space="preserve"> 0.824493 - 0.0040899*F394 + 0.000076438*F394^2 -0.00000082467*F394^3 + 0.0000000053675*F394^4</f>
        <v>0.75937868713470669</v>
      </c>
      <c r="M394" s="37">
        <f xml:space="preserve"> -0.005724 + 0.00010227*F394 - 0.0000016546*F394^2</f>
        <v>-4.2033455460000002E-3</v>
      </c>
      <c r="N394" s="37">
        <f xml:space="preserve"> K394 + (L394*G394) + M394*G394^(3/2) + 0.00048314*G394^2</f>
        <v>1021.7385035242111</v>
      </c>
      <c r="O394" s="39">
        <f>I394*(1/     (1-   (0.001*N394/1.84)))</f>
        <v>11.176339152444271</v>
      </c>
      <c r="P394" s="32">
        <f t="shared" si="54"/>
        <v>23.531043222003291</v>
      </c>
      <c r="Q394" s="29">
        <f t="shared" si="53"/>
        <v>22.056100000000001</v>
      </c>
      <c r="R394" s="30">
        <f>E394-E274</f>
        <v>21</v>
      </c>
      <c r="S394" s="31">
        <f>I394-I274</f>
        <v>0.37420000000000009</v>
      </c>
      <c r="T394" s="31">
        <f>(S394/I274)*100</f>
        <v>8.1418624891209763</v>
      </c>
      <c r="U394" s="31">
        <f>(S394/R394)/I274*1000</f>
        <v>3.8770773757718935</v>
      </c>
      <c r="V394" s="44">
        <f>O394-O274</f>
        <v>0.85382906999671171</v>
      </c>
      <c r="W394" s="44">
        <f>(V394/O274)*100</f>
        <v>8.2715256577813019</v>
      </c>
      <c r="X394" s="44">
        <f>1000*(V394/R394)/O274</f>
        <v>3.9388217418006199</v>
      </c>
      <c r="Y394" s="45">
        <f>1000*(V394/R394)/Q274</f>
        <v>2.0331296701020385</v>
      </c>
      <c r="Z394" s="57">
        <f>X394-U394</f>
        <v>6.1744366028726461E-2</v>
      </c>
    </row>
    <row r="395" spans="1:26" s="1" customFormat="1" x14ac:dyDescent="0.15">
      <c r="A395" s="56">
        <v>249</v>
      </c>
      <c r="B395" s="15" t="s">
        <v>19</v>
      </c>
      <c r="C395" s="15" t="s">
        <v>24</v>
      </c>
      <c r="D395" s="15" t="s">
        <v>12</v>
      </c>
      <c r="E395" s="16">
        <v>43047</v>
      </c>
      <c r="F395" s="17">
        <v>24.9</v>
      </c>
      <c r="G395" s="17">
        <v>32.799999999999997</v>
      </c>
      <c r="H395" s="17">
        <v>17.520399999999999</v>
      </c>
      <c r="I395" s="18">
        <v>2.8130000000000002</v>
      </c>
      <c r="J395" s="18"/>
      <c r="K395" s="37">
        <f>1000*(1-(F395+288.9414)/(508929.2*(F395+68.12963))*(F395-3.9863)^2)</f>
        <v>997.10069892065189</v>
      </c>
      <c r="L395" s="37">
        <f xml:space="preserve"> 0.824493 - 0.0040899*F395 + 0.000076438*F395^2 -0.00000082467*F395^3 + 0.0000000053675*F395^4</f>
        <v>0.75937868713470669</v>
      </c>
      <c r="M395" s="37">
        <f xml:space="preserve"> -0.005724 + 0.00010227*F395 - 0.0000016546*F395^2</f>
        <v>-4.2033455460000002E-3</v>
      </c>
      <c r="N395" s="37">
        <f xml:space="preserve"> K395 + (L395*G395) + M395*G395^(3/2) + 0.00048314*G395^2</f>
        <v>1021.7385035242111</v>
      </c>
      <c r="O395" s="39">
        <f>I395*(1/     (1-   (0.001*N395/1.84)))</f>
        <v>6.3255084374523634</v>
      </c>
      <c r="P395" s="32">
        <f t="shared" si="54"/>
        <v>23.531043222003291</v>
      </c>
      <c r="Q395" s="29">
        <f t="shared" si="53"/>
        <v>10.191500000000001</v>
      </c>
      <c r="R395" s="30">
        <f>E395-E275</f>
        <v>21</v>
      </c>
      <c r="S395" s="31">
        <f>I395-I275</f>
        <v>0.2410000000000001</v>
      </c>
      <c r="T395" s="31">
        <f>(S395/I275)*100</f>
        <v>9.3701399688958045</v>
      </c>
      <c r="U395" s="31">
        <f>(S395/R395)/I275*1000</f>
        <v>4.4619714137599065</v>
      </c>
      <c r="V395" s="44">
        <f>O395-O275</f>
        <v>0.54885571072148398</v>
      </c>
      <c r="W395" s="44">
        <f>(V395/O275)*100</f>
        <v>9.5012758544703484</v>
      </c>
      <c r="X395" s="44">
        <f>1000*(V395/R395)/O275</f>
        <v>4.5244170735573075</v>
      </c>
      <c r="Y395" s="45">
        <f>1000*(V395/R395)/Q275</f>
        <v>2.9478892651514288</v>
      </c>
      <c r="Z395" s="57">
        <f>X395-U395</f>
        <v>6.2445659797401021E-2</v>
      </c>
    </row>
    <row r="396" spans="1:26" s="1" customFormat="1" x14ac:dyDescent="0.15">
      <c r="A396" s="56">
        <v>164</v>
      </c>
      <c r="B396" s="15" t="s">
        <v>20</v>
      </c>
      <c r="C396" s="15" t="s">
        <v>24</v>
      </c>
      <c r="D396" s="15" t="s">
        <v>12</v>
      </c>
      <c r="E396" s="16">
        <v>43047</v>
      </c>
      <c r="F396" s="17">
        <v>24.9</v>
      </c>
      <c r="G396" s="17">
        <v>32.799999999999997</v>
      </c>
      <c r="H396" s="17">
        <v>17.520399999999999</v>
      </c>
      <c r="I396" s="18">
        <v>1.9309000000000001</v>
      </c>
      <c r="J396" s="18"/>
      <c r="K396" s="37">
        <f>1000*(1-(F396+288.9414)/(508929.2*(F396+68.12963))*(F396-3.9863)^2)</f>
        <v>997.10069892065189</v>
      </c>
      <c r="L396" s="37">
        <f xml:space="preserve"> 0.824493 - 0.0040899*F396 + 0.000076438*F396^2 -0.00000082467*F396^3 + 0.0000000053675*F396^4</f>
        <v>0.75937868713470669</v>
      </c>
      <c r="M396" s="37">
        <f xml:space="preserve"> -0.005724 + 0.00010227*F396 - 0.0000016546*F396^2</f>
        <v>-4.2033455460000002E-3</v>
      </c>
      <c r="N396" s="37">
        <f xml:space="preserve"> K396 + (L396*G396) + M396*G396^(3/2) + 0.00048314*G396^2</f>
        <v>1021.7385035242111</v>
      </c>
      <c r="O396" s="39">
        <f>I396*(1/     (1-   (0.001*N396/1.84)))</f>
        <v>4.3419567159177985</v>
      </c>
      <c r="P396" s="32">
        <f t="shared" si="54"/>
        <v>23.531043222003291</v>
      </c>
      <c r="Q396" s="29">
        <f t="shared" si="53"/>
        <v>5.3399500000000009</v>
      </c>
      <c r="R396" s="30">
        <f>E396-E276</f>
        <v>21</v>
      </c>
      <c r="S396" s="31">
        <f>I396-I276</f>
        <v>0.13590000000000013</v>
      </c>
      <c r="T396" s="31">
        <f>(S396/I276)*100</f>
        <v>7.5710306406685319</v>
      </c>
      <c r="U396" s="31">
        <f>(S396/R396)/I276*1000</f>
        <v>3.6052526860326339</v>
      </c>
      <c r="V396" s="44">
        <f>O396-O276</f>
        <v>0.31042808275997302</v>
      </c>
      <c r="W396" s="44">
        <f>(V396/O276)*100</f>
        <v>7.7000093762653048</v>
      </c>
      <c r="X396" s="44">
        <f>1000*(V396/R396)/O276</f>
        <v>3.6666711315549065</v>
      </c>
      <c r="Y396" s="45">
        <f>1000*(V396/R396)/Q276</f>
        <v>3.2187892553591322</v>
      </c>
      <c r="Z396" s="57">
        <f>X396-U396</f>
        <v>6.1418445522272602E-2</v>
      </c>
    </row>
    <row r="397" spans="1:26" s="1" customFormat="1" x14ac:dyDescent="0.15">
      <c r="A397" s="56">
        <v>170</v>
      </c>
      <c r="B397" s="15" t="s">
        <v>20</v>
      </c>
      <c r="C397" s="15" t="s">
        <v>24</v>
      </c>
      <c r="D397" s="15" t="s">
        <v>12</v>
      </c>
      <c r="E397" s="16">
        <v>43047</v>
      </c>
      <c r="F397" s="17">
        <v>24.9</v>
      </c>
      <c r="G397" s="17">
        <v>32.799999999999997</v>
      </c>
      <c r="H397" s="17">
        <v>17.520399999999999</v>
      </c>
      <c r="I397" s="18">
        <v>4.1589</v>
      </c>
      <c r="J397" s="18"/>
      <c r="K397" s="37">
        <f>1000*(1-(F397+288.9414)/(508929.2*(F397+68.12963))*(F397-3.9863)^2)</f>
        <v>997.10069892065189</v>
      </c>
      <c r="L397" s="37">
        <f xml:space="preserve"> 0.824493 - 0.0040899*F397 + 0.000076438*F397^2 -0.00000082467*F397^3 + 0.0000000053675*F397^4</f>
        <v>0.75937868713470669</v>
      </c>
      <c r="M397" s="37">
        <f xml:space="preserve"> -0.005724 + 0.00010227*F397 - 0.0000016546*F397^2</f>
        <v>-4.2033455460000002E-3</v>
      </c>
      <c r="N397" s="37">
        <f xml:space="preserve"> K397 + (L397*G397) + M397*G397^(3/2) + 0.00048314*G397^2</f>
        <v>1021.7385035242111</v>
      </c>
      <c r="O397" s="39">
        <f>I397*(1/     (1-   (0.001*N397/1.84)))</f>
        <v>9.3519932600499942</v>
      </c>
      <c r="P397" s="32">
        <f t="shared" si="54"/>
        <v>23.531043222003291</v>
      </c>
      <c r="Q397" s="29">
        <f t="shared" si="53"/>
        <v>17.59395</v>
      </c>
      <c r="R397" s="30">
        <f>E397-E277</f>
        <v>21</v>
      </c>
      <c r="S397" s="31">
        <f>I397-I277</f>
        <v>0.2448999999999999</v>
      </c>
      <c r="T397" s="31">
        <f>(S397/I277)*100</f>
        <v>6.2570260602963694</v>
      </c>
      <c r="U397" s="31">
        <f>(S397/R397)/I277*1000</f>
        <v>2.9795362191887471</v>
      </c>
      <c r="V397" s="44">
        <f>O397-O277</f>
        <v>0.56123946050696816</v>
      </c>
      <c r="W397" s="44">
        <f>(V397/O277)*100</f>
        <v>6.3844292913327108</v>
      </c>
      <c r="X397" s="44">
        <f>1000*(V397/R397)/O277</f>
        <v>3.040204424444148</v>
      </c>
      <c r="Y397" s="45">
        <f>1000*(V397/R397)/Q277</f>
        <v>1.6449614449172101</v>
      </c>
      <c r="Z397" s="57">
        <f>X397-U397</f>
        <v>6.0668205255400842E-2</v>
      </c>
    </row>
    <row r="398" spans="1:26" s="1" customFormat="1" x14ac:dyDescent="0.15">
      <c r="A398" s="56">
        <v>262</v>
      </c>
      <c r="B398" s="15" t="s">
        <v>20</v>
      </c>
      <c r="C398" s="15" t="s">
        <v>24</v>
      </c>
      <c r="D398" s="15" t="s">
        <v>12</v>
      </c>
      <c r="E398" s="16">
        <v>43047</v>
      </c>
      <c r="F398" s="17">
        <v>24.9</v>
      </c>
      <c r="G398" s="17">
        <v>32.799999999999997</v>
      </c>
      <c r="H398" s="17">
        <v>17.520399999999999</v>
      </c>
      <c r="I398" s="18">
        <v>4.2896000000000001</v>
      </c>
      <c r="J398" s="18"/>
      <c r="K398" s="37">
        <f>1000*(1-(F398+288.9414)/(508929.2*(F398+68.12963))*(F398-3.9863)^2)</f>
        <v>997.10069892065189</v>
      </c>
      <c r="L398" s="37">
        <f xml:space="preserve"> 0.824493 - 0.0040899*F398 + 0.000076438*F398^2 -0.00000082467*F398^3 + 0.0000000053675*F398^4</f>
        <v>0.75937868713470669</v>
      </c>
      <c r="M398" s="37">
        <f xml:space="preserve"> -0.005724 + 0.00010227*F398 - 0.0000016546*F398^2</f>
        <v>-4.2033455460000002E-3</v>
      </c>
      <c r="N398" s="37">
        <f xml:space="preserve"> K398 + (L398*G398) + M398*G398^(3/2) + 0.00048314*G398^2</f>
        <v>1021.7385035242111</v>
      </c>
      <c r="O398" s="39">
        <f>I398*(1/     (1-   (0.001*N398/1.84)))</f>
        <v>9.6458944163866533</v>
      </c>
      <c r="P398" s="32">
        <f t="shared" si="54"/>
        <v>23.531043222003291</v>
      </c>
      <c r="Q398" s="29">
        <f t="shared" si="53"/>
        <v>18.312799999999999</v>
      </c>
      <c r="R398" s="30">
        <f>E398-E278</f>
        <v>21</v>
      </c>
      <c r="S398" s="31">
        <f>I398-I278</f>
        <v>0.20960000000000001</v>
      </c>
      <c r="T398" s="31">
        <f>(S398/I278)*100</f>
        <v>5.1372549019607847</v>
      </c>
      <c r="U398" s="31">
        <f>(S398/R398)/I278*1000</f>
        <v>2.4463118580765641</v>
      </c>
      <c r="V398" s="44">
        <f>O398-O278</f>
        <v>0.48230844241231985</v>
      </c>
      <c r="W398" s="44">
        <f>(V398/O278)*100</f>
        <v>5.2633155162414891</v>
      </c>
      <c r="X398" s="44">
        <f>1000*(V398/R398)/O278</f>
        <v>2.5063407220197567</v>
      </c>
      <c r="Y398" s="45">
        <f>1000*(V398/R398)/Q278</f>
        <v>1.3384072661014539</v>
      </c>
      <c r="Z398" s="57">
        <f>X398-U398</f>
        <v>6.0028863943192512E-2</v>
      </c>
    </row>
    <row r="399" spans="1:26" s="1" customFormat="1" x14ac:dyDescent="0.15">
      <c r="A399" s="56">
        <v>268</v>
      </c>
      <c r="B399" s="15" t="s">
        <v>20</v>
      </c>
      <c r="C399" s="15" t="s">
        <v>24</v>
      </c>
      <c r="D399" s="15" t="s">
        <v>12</v>
      </c>
      <c r="E399" s="16">
        <v>43047</v>
      </c>
      <c r="F399" s="17">
        <v>24.9</v>
      </c>
      <c r="G399" s="17">
        <v>32.799999999999997</v>
      </c>
      <c r="H399" s="17">
        <v>17.520399999999999</v>
      </c>
      <c r="I399" s="18">
        <v>9.1295999999999999</v>
      </c>
      <c r="J399" s="18"/>
      <c r="K399" s="37">
        <f>1000*(1-(F399+288.9414)/(508929.2*(F399+68.12963))*(F399-3.9863)^2)</f>
        <v>997.10069892065189</v>
      </c>
      <c r="L399" s="37">
        <f xml:space="preserve"> 0.824493 - 0.0040899*F399 + 0.000076438*F399^2 -0.00000082467*F399^3 + 0.0000000053675*F399^4</f>
        <v>0.75937868713470669</v>
      </c>
      <c r="M399" s="37">
        <f xml:space="preserve"> -0.005724 + 0.00010227*F399 - 0.0000016546*F399^2</f>
        <v>-4.2033455460000002E-3</v>
      </c>
      <c r="N399" s="37">
        <f xml:space="preserve"> K399 + (L399*G399) + M399*G399^(3/2) + 0.00048314*G399^2</f>
        <v>1021.7385035242111</v>
      </c>
      <c r="O399" s="39">
        <f>I399*(1/     (1-   (0.001*N399/1.84)))</f>
        <v>20.52945674744582</v>
      </c>
      <c r="P399" s="32">
        <f t="shared" si="54"/>
        <v>23.531043222003291</v>
      </c>
      <c r="Q399" s="29">
        <f t="shared" si="53"/>
        <v>44.9328</v>
      </c>
      <c r="R399" s="30">
        <f>E399-E279</f>
        <v>21</v>
      </c>
      <c r="S399" s="31">
        <f>I399-I279</f>
        <v>0.4825999999999997</v>
      </c>
      <c r="T399" s="31">
        <f>(S399/I279)*100</f>
        <v>5.5811264022204199</v>
      </c>
      <c r="U399" s="31">
        <f>(S399/R399)/I279*1000</f>
        <v>2.6576792391525808</v>
      </c>
      <c r="V399" s="44">
        <f>O399-O279</f>
        <v>1.108494022701688</v>
      </c>
      <c r="W399" s="44">
        <f>(V399/O279)*100</f>
        <v>5.7077192228445108</v>
      </c>
      <c r="X399" s="44">
        <f>1000*(V399/R399)/O279</f>
        <v>2.7179615346878623</v>
      </c>
      <c r="Y399" s="45">
        <f>1000*(V399/R399)/Q279</f>
        <v>1.2485170867571302</v>
      </c>
      <c r="Z399" s="57">
        <f>X399-U399</f>
        <v>6.0282295535281527E-2</v>
      </c>
    </row>
    <row r="400" spans="1:26" s="1" customFormat="1" x14ac:dyDescent="0.15">
      <c r="A400" s="56">
        <v>274</v>
      </c>
      <c r="B400" s="15" t="s">
        <v>20</v>
      </c>
      <c r="C400" s="15" t="s">
        <v>24</v>
      </c>
      <c r="D400" s="15" t="s">
        <v>12</v>
      </c>
      <c r="E400" s="16">
        <v>43047</v>
      </c>
      <c r="F400" s="17">
        <v>24.9</v>
      </c>
      <c r="G400" s="17">
        <v>32.799999999999997</v>
      </c>
      <c r="H400" s="17">
        <v>17.520399999999999</v>
      </c>
      <c r="I400" s="18">
        <v>2.0274999999999999</v>
      </c>
      <c r="J400" s="18"/>
      <c r="K400" s="37">
        <f>1000*(1-(F400+288.9414)/(508929.2*(F400+68.12963))*(F400-3.9863)^2)</f>
        <v>997.10069892065189</v>
      </c>
      <c r="L400" s="37">
        <f xml:space="preserve"> 0.824493 - 0.0040899*F400 + 0.000076438*F400^2 -0.00000082467*F400^3 + 0.0000000053675*F400^4</f>
        <v>0.75937868713470669</v>
      </c>
      <c r="M400" s="37">
        <f xml:space="preserve"> -0.005724 + 0.00010227*F400 - 0.0000016546*F400^2</f>
        <v>-4.2033455460000002E-3</v>
      </c>
      <c r="N400" s="37">
        <f xml:space="preserve"> K400 + (L400*G400) + M400*G400^(3/2) + 0.00048314*G400^2</f>
        <v>1021.7385035242111</v>
      </c>
      <c r="O400" s="39">
        <f>I400*(1/     (1-   (0.001*N400/1.84)))</f>
        <v>4.5591782285583591</v>
      </c>
      <c r="P400" s="32">
        <f t="shared" si="54"/>
        <v>23.531043222003291</v>
      </c>
      <c r="Q400" s="29">
        <f t="shared" si="53"/>
        <v>5.871249999999999</v>
      </c>
      <c r="R400" s="30">
        <f>E400-E280</f>
        <v>21</v>
      </c>
      <c r="S400" s="31">
        <f>I400-I280</f>
        <v>0.14249999999999985</v>
      </c>
      <c r="T400" s="31">
        <f>(S400/I280)*100</f>
        <v>7.5596816976127243</v>
      </c>
      <c r="U400" s="31">
        <f>(S400/R400)/I280*1000</f>
        <v>3.5998484274346305</v>
      </c>
      <c r="V400" s="44">
        <f>O400-O280</f>
        <v>0.32551166950404031</v>
      </c>
      <c r="W400" s="44">
        <f>(V400/O280)*100</f>
        <v>7.6886468257138896</v>
      </c>
      <c r="X400" s="44">
        <f>1000*(V400/R400)/O280</f>
        <v>3.66126039319709</v>
      </c>
      <c r="Y400" s="45">
        <f>1000*(V400/R400)/Q280</f>
        <v>3.046792273350091</v>
      </c>
      <c r="Z400" s="57">
        <f>X400-U400</f>
        <v>6.1411965762459442E-2</v>
      </c>
    </row>
    <row r="401" spans="1:26" s="1" customFormat="1" x14ac:dyDescent="0.15">
      <c r="A401" s="56">
        <v>106</v>
      </c>
      <c r="B401" s="15" t="s">
        <v>22</v>
      </c>
      <c r="C401" s="15" t="s">
        <v>24</v>
      </c>
      <c r="D401" s="15" t="s">
        <v>12</v>
      </c>
      <c r="E401" s="16">
        <v>43047</v>
      </c>
      <c r="F401" s="17">
        <v>24.9</v>
      </c>
      <c r="G401" s="17">
        <v>32.799999999999997</v>
      </c>
      <c r="H401" s="17">
        <v>17.520399999999999</v>
      </c>
      <c r="I401" s="18">
        <v>2.8489</v>
      </c>
      <c r="J401" s="18"/>
      <c r="K401" s="37">
        <f>1000*(1-(F401+288.9414)/(508929.2*(F401+68.12963))*(F401-3.9863)^2)</f>
        <v>997.10069892065189</v>
      </c>
      <c r="L401" s="37">
        <f xml:space="preserve"> 0.824493 - 0.0040899*F401 + 0.000076438*F401^2 -0.00000082467*F401^3 + 0.0000000053675*F401^4</f>
        <v>0.75937868713470669</v>
      </c>
      <c r="M401" s="37">
        <f xml:space="preserve"> -0.005724 + 0.00010227*F401 - 0.0000016546*F401^2</f>
        <v>-4.2033455460000002E-3</v>
      </c>
      <c r="N401" s="37">
        <f xml:space="preserve"> K401 + (L401*G401) + M401*G401^(3/2) + 0.00048314*G401^2</f>
        <v>1021.7385035242111</v>
      </c>
      <c r="O401" s="39">
        <f>I401*(1/     (1-   (0.001*N401/1.84)))</f>
        <v>6.4062356869740622</v>
      </c>
      <c r="P401" s="32">
        <f t="shared" si="54"/>
        <v>23.531043222003291</v>
      </c>
      <c r="Q401" s="29">
        <f t="shared" si="53"/>
        <v>10.388950000000001</v>
      </c>
      <c r="R401" s="30">
        <f>E401-E281</f>
        <v>21</v>
      </c>
      <c r="S401" s="31">
        <f>I401-I281</f>
        <v>0.17189999999999994</v>
      </c>
      <c r="T401" s="31">
        <f>(S401/I281)*100</f>
        <v>6.4213672020918917</v>
      </c>
      <c r="U401" s="31">
        <f>(S401/R401)/I281*1000</f>
        <v>3.0577939057580434</v>
      </c>
      <c r="V401" s="44">
        <f>O401-O281</f>
        <v>0.39375538003060839</v>
      </c>
      <c r="W401" s="44">
        <f>(V401/O281)*100</f>
        <v>6.548967479791723</v>
      </c>
      <c r="X401" s="44">
        <f>1000*(V401/R401)/O281</f>
        <v>3.1185559427579634</v>
      </c>
      <c r="Y401" s="45">
        <f>1000*(V401/R401)/Q281</f>
        <v>1.9855197958313902</v>
      </c>
      <c r="Z401" s="57">
        <f>X401-U401</f>
        <v>6.0762036999919999E-2</v>
      </c>
    </row>
    <row r="402" spans="1:26" s="1" customFormat="1" x14ac:dyDescent="0.15">
      <c r="A402" s="56">
        <v>206</v>
      </c>
      <c r="B402" s="15" t="s">
        <v>22</v>
      </c>
      <c r="C402" s="15" t="s">
        <v>24</v>
      </c>
      <c r="D402" s="15" t="s">
        <v>12</v>
      </c>
      <c r="E402" s="16">
        <v>43047</v>
      </c>
      <c r="F402" s="17">
        <v>24.9</v>
      </c>
      <c r="G402" s="17">
        <v>32.799999999999997</v>
      </c>
      <c r="H402" s="17">
        <v>17.520399999999999</v>
      </c>
      <c r="I402" s="18">
        <v>2.1766000000000001</v>
      </c>
      <c r="J402" s="18"/>
      <c r="K402" s="37">
        <f>1000*(1-(F402+288.9414)/(508929.2*(F402+68.12963))*(F402-3.9863)^2)</f>
        <v>997.10069892065189</v>
      </c>
      <c r="L402" s="37">
        <f xml:space="preserve"> 0.824493 - 0.0040899*F402 + 0.000076438*F402^2 -0.00000082467*F402^3 + 0.0000000053675*F402^4</f>
        <v>0.75937868713470669</v>
      </c>
      <c r="M402" s="37">
        <f xml:space="preserve"> -0.005724 + 0.00010227*F402 - 0.0000016546*F402^2</f>
        <v>-4.2033455460000002E-3</v>
      </c>
      <c r="N402" s="37">
        <f xml:space="preserve"> K402 + (L402*G402) + M402*G402^(3/2) + 0.00048314*G402^2</f>
        <v>1021.7385035242111</v>
      </c>
      <c r="O402" s="39">
        <f>I402*(1/     (1-   (0.001*N402/1.84)))</f>
        <v>4.8944549111122697</v>
      </c>
      <c r="P402" s="32">
        <f t="shared" si="54"/>
        <v>23.531043222003291</v>
      </c>
      <c r="Q402" s="29">
        <f t="shared" si="53"/>
        <v>6.6913000000000009</v>
      </c>
      <c r="R402" s="30">
        <f>E402-E282</f>
        <v>21</v>
      </c>
      <c r="S402" s="31">
        <f>I402-I282</f>
        <v>0.15359999999999996</v>
      </c>
      <c r="T402" s="31">
        <f>(S402/I282)*100</f>
        <v>7.5926841324765171</v>
      </c>
      <c r="U402" s="31">
        <f>(S402/R402)/I282*1000</f>
        <v>3.6155638726078654</v>
      </c>
      <c r="V402" s="44">
        <f>O402-O282</f>
        <v>0.35084353234999544</v>
      </c>
      <c r="W402" s="44">
        <f>(V402/O282)*100</f>
        <v>7.7216888308253324</v>
      </c>
      <c r="X402" s="44">
        <f>1000*(V402/R402)/O282</f>
        <v>3.6769946813453966</v>
      </c>
      <c r="Y402" s="45">
        <f>1000*(V402/R402)/Q282</f>
        <v>2.8575788717710267</v>
      </c>
      <c r="Z402" s="57">
        <f>X402-U402</f>
        <v>6.1430808737531262E-2</v>
      </c>
    </row>
    <row r="403" spans="1:26" s="1" customFormat="1" x14ac:dyDescent="0.15">
      <c r="A403" s="56">
        <v>144</v>
      </c>
      <c r="B403" s="15" t="s">
        <v>23</v>
      </c>
      <c r="C403" s="15" t="s">
        <v>24</v>
      </c>
      <c r="D403" s="15" t="s">
        <v>12</v>
      </c>
      <c r="E403" s="16">
        <v>43047</v>
      </c>
      <c r="F403" s="17">
        <v>24.9</v>
      </c>
      <c r="G403" s="17">
        <v>32.799999999999997</v>
      </c>
      <c r="H403" s="17">
        <v>17.520399999999999</v>
      </c>
      <c r="I403" s="18">
        <v>4.4379</v>
      </c>
      <c r="J403" s="18"/>
      <c r="K403" s="37">
        <f>1000*(1-(F403+288.9414)/(508929.2*(F403+68.12963))*(F403-3.9863)^2)</f>
        <v>997.10069892065189</v>
      </c>
      <c r="L403" s="37">
        <f xml:space="preserve"> 0.824493 - 0.0040899*F403 + 0.000076438*F403^2 -0.00000082467*F403^3 + 0.0000000053675*F403^4</f>
        <v>0.75937868713470669</v>
      </c>
      <c r="M403" s="37">
        <f xml:space="preserve"> -0.005724 + 0.00010227*F403 - 0.0000016546*F403^2</f>
        <v>-4.2033455460000002E-3</v>
      </c>
      <c r="N403" s="37">
        <f xml:space="preserve"> K403 + (L403*G403) + M403*G403^(3/2) + 0.00048314*G403^2</f>
        <v>1021.7385035242111</v>
      </c>
      <c r="O403" s="39">
        <f>I403*(1/     (1-   (0.001*N403/1.84)))</f>
        <v>9.9793721630180734</v>
      </c>
      <c r="P403" s="32">
        <f t="shared" si="54"/>
        <v>23.531043222003291</v>
      </c>
      <c r="Q403" s="29">
        <f t="shared" si="53"/>
        <v>19.128449999999997</v>
      </c>
      <c r="R403" s="30">
        <f>E403-E283</f>
        <v>21</v>
      </c>
      <c r="S403" s="31" t="s">
        <v>14</v>
      </c>
      <c r="T403" s="31" t="s">
        <v>14</v>
      </c>
      <c r="U403" s="31" t="s">
        <v>14</v>
      </c>
      <c r="V403" s="44" t="s">
        <v>14</v>
      </c>
      <c r="W403" s="44" t="s">
        <v>14</v>
      </c>
      <c r="X403" s="44" t="s">
        <v>14</v>
      </c>
      <c r="Y403" s="45" t="s">
        <v>14</v>
      </c>
      <c r="Z403" s="57" t="e">
        <f>X403-U403</f>
        <v>#VALUE!</v>
      </c>
    </row>
    <row r="404" spans="1:26" s="1" customFormat="1" x14ac:dyDescent="0.15">
      <c r="A404" s="56">
        <v>178</v>
      </c>
      <c r="B404" s="15" t="s">
        <v>17</v>
      </c>
      <c r="C404" s="15" t="s">
        <v>29</v>
      </c>
      <c r="D404" s="15" t="s">
        <v>12</v>
      </c>
      <c r="E404" s="16">
        <v>43047</v>
      </c>
      <c r="F404" s="17">
        <v>24.8</v>
      </c>
      <c r="G404" s="17">
        <v>32.799999999999997</v>
      </c>
      <c r="H404" s="17">
        <v>17.519100000000002</v>
      </c>
      <c r="I404" s="18">
        <v>4.9004000000000003</v>
      </c>
      <c r="J404" s="18"/>
      <c r="K404" s="37">
        <f>1000*(1-(F404+288.9414)/(508929.2*(F404+68.12963))*(F404-3.9863)^2)</f>
        <v>997.12618482430514</v>
      </c>
      <c r="L404" s="37">
        <f xml:space="preserve"> 0.824493 - 0.0040899*F404 + 0.000076438*F404^2 -0.00000082467*F404^3 + 0.0000000053675*F404^4</f>
        <v>0.75952760938444797</v>
      </c>
      <c r="M404" s="37">
        <f xml:space="preserve"> -0.005724 + 0.00010227*F404 - 0.0000016546*F404^2</f>
        <v>-4.2053491839999999E-3</v>
      </c>
      <c r="N404" s="37">
        <f xml:space="preserve"> K404 + (L404*G404) + M404*G404^(3/2) + 0.00048314*G404^2</f>
        <v>1021.7684976946335</v>
      </c>
      <c r="O404" s="39">
        <f>I404*(1/     (1-   (0.001*N404/1.84)))</f>
        <v>11.019785934170653</v>
      </c>
      <c r="P404" s="32">
        <f t="shared" si="54"/>
        <v>23.529534203689611</v>
      </c>
      <c r="Q404" s="29">
        <f t="shared" si="53"/>
        <v>21.6722</v>
      </c>
      <c r="R404" s="30">
        <f>E404-E284</f>
        <v>21</v>
      </c>
      <c r="S404" s="31">
        <f>I404-I284</f>
        <v>0.28239999999999998</v>
      </c>
      <c r="T404" s="31">
        <f>(S404/I284)*100</f>
        <v>6.115201385881333</v>
      </c>
      <c r="U404" s="31">
        <f>(S404/R404)/I284*1000</f>
        <v>2.9120006599434918</v>
      </c>
      <c r="V404" s="44">
        <f>O404-O284</f>
        <v>0.64673455206207286</v>
      </c>
      <c r="W404" s="44">
        <f>(V404/O284)*100</f>
        <v>6.2347570472615166</v>
      </c>
      <c r="X404" s="44">
        <f>1000*(V404/R404)/O284</f>
        <v>2.9689319272673891</v>
      </c>
      <c r="Y404" s="45">
        <f>1000*(V404/R404)/Q284</f>
        <v>1.5307362906470143</v>
      </c>
      <c r="Z404" s="57">
        <f>X404-U404</f>
        <v>5.6931267323897305E-2</v>
      </c>
    </row>
    <row r="405" spans="1:26" s="1" customFormat="1" x14ac:dyDescent="0.15">
      <c r="A405" s="56">
        <v>184</v>
      </c>
      <c r="B405" s="15" t="s">
        <v>17</v>
      </c>
      <c r="C405" s="15" t="s">
        <v>29</v>
      </c>
      <c r="D405" s="15" t="s">
        <v>12</v>
      </c>
      <c r="E405" s="16">
        <v>43047</v>
      </c>
      <c r="F405" s="17">
        <v>24.8</v>
      </c>
      <c r="G405" s="17">
        <v>32.799999999999997</v>
      </c>
      <c r="H405" s="17">
        <v>17.519100000000002</v>
      </c>
      <c r="I405" s="18">
        <v>2.7174999999999998</v>
      </c>
      <c r="J405" s="18"/>
      <c r="K405" s="37">
        <f>1000*(1-(F405+288.9414)/(508929.2*(F405+68.12963))*(F405-3.9863)^2)</f>
        <v>997.12618482430514</v>
      </c>
      <c r="L405" s="37">
        <f xml:space="preserve"> 0.824493 - 0.0040899*F405 + 0.000076438*F405^2 -0.00000082467*F405^3 + 0.0000000053675*F405^4</f>
        <v>0.75952760938444797</v>
      </c>
      <c r="M405" s="37">
        <f xml:space="preserve"> -0.005724 + 0.00010227*F405 - 0.0000016546*F405^2</f>
        <v>-4.2053491839999999E-3</v>
      </c>
      <c r="N405" s="37">
        <f xml:space="preserve"> K405 + (L405*G405) + M405*G405^(3/2) + 0.00048314*G405^2</f>
        <v>1021.7684976946335</v>
      </c>
      <c r="O405" s="39">
        <f>I405*(1/     (1-   (0.001*N405/1.84)))</f>
        <v>6.1109844657800885</v>
      </c>
      <c r="P405" s="32">
        <f t="shared" si="54"/>
        <v>23.529534203689611</v>
      </c>
      <c r="Q405" s="29">
        <f t="shared" si="53"/>
        <v>9.666249999999998</v>
      </c>
      <c r="R405" s="30">
        <f>E405-E285</f>
        <v>21</v>
      </c>
      <c r="S405" s="31">
        <f>I405-I285</f>
        <v>0.10649999999999959</v>
      </c>
      <c r="T405" s="31">
        <f>(S405/I285)*100</f>
        <v>4.0788969743393171</v>
      </c>
      <c r="U405" s="31">
        <f>(S405/R405)/I285*1000</f>
        <v>1.9423318925425324</v>
      </c>
      <c r="V405" s="44">
        <f>O405-O285</f>
        <v>0.2460998493475417</v>
      </c>
      <c r="W405" s="44">
        <f>(V405/O285)*100</f>
        <v>4.1961584147453816</v>
      </c>
      <c r="X405" s="44">
        <f>1000*(V405/R405)/O285</f>
        <v>1.9981706736882767</v>
      </c>
      <c r="Y405" s="45">
        <f>1000*(V405/R405)/Q285</f>
        <v>1.2905721540797348</v>
      </c>
      <c r="Z405" s="57">
        <f>X405-U405</f>
        <v>5.5838781145744365E-2</v>
      </c>
    </row>
    <row r="406" spans="1:26" s="1" customFormat="1" x14ac:dyDescent="0.15">
      <c r="A406" s="56">
        <v>276</v>
      </c>
      <c r="B406" s="15" t="s">
        <v>17</v>
      </c>
      <c r="C406" s="15" t="s">
        <v>29</v>
      </c>
      <c r="D406" s="15" t="s">
        <v>12</v>
      </c>
      <c r="E406" s="16">
        <v>43047</v>
      </c>
      <c r="F406" s="17">
        <v>24.8</v>
      </c>
      <c r="G406" s="17">
        <v>32.799999999999997</v>
      </c>
      <c r="H406" s="17">
        <v>17.519100000000002</v>
      </c>
      <c r="I406" s="18">
        <v>4.0734000000000004</v>
      </c>
      <c r="J406" s="18"/>
      <c r="K406" s="37">
        <f>1000*(1-(F406+288.9414)/(508929.2*(F406+68.12963))*(F406-3.9863)^2)</f>
        <v>997.12618482430514</v>
      </c>
      <c r="L406" s="37">
        <f xml:space="preserve"> 0.824493 - 0.0040899*F406 + 0.000076438*F406^2 -0.00000082467*F406^3 + 0.0000000053675*F406^4</f>
        <v>0.75952760938444797</v>
      </c>
      <c r="M406" s="37">
        <f xml:space="preserve"> -0.005724 + 0.00010227*F406 - 0.0000016546*F406^2</f>
        <v>-4.2053491839999999E-3</v>
      </c>
      <c r="N406" s="37">
        <f xml:space="preserve"> K406 + (L406*G406) + M406*G406^(3/2) + 0.00048314*G406^2</f>
        <v>1021.7684976946335</v>
      </c>
      <c r="O406" s="39">
        <f>I406*(1/     (1-   (0.001*N406/1.84)))</f>
        <v>9.1600677545201901</v>
      </c>
      <c r="P406" s="32">
        <f t="shared" si="54"/>
        <v>23.529534203689611</v>
      </c>
      <c r="Q406" s="29">
        <f t="shared" si="53"/>
        <v>17.123699999999999</v>
      </c>
      <c r="R406" s="30">
        <f>E406-E286</f>
        <v>21</v>
      </c>
      <c r="S406" s="31">
        <f>I406-I286</f>
        <v>0.16340000000000021</v>
      </c>
      <c r="T406" s="31">
        <f>(S406/I286)*100</f>
        <v>4.1790281329923324</v>
      </c>
      <c r="U406" s="31">
        <f>(S406/R406)/I286*1000</f>
        <v>1.9900133966630156</v>
      </c>
      <c r="V406" s="44">
        <f>O406-O286</f>
        <v>0.37734127031825437</v>
      </c>
      <c r="W406" s="44">
        <f>(V406/O286)*100</f>
        <v>4.2964023870833596</v>
      </c>
      <c r="X406" s="44">
        <f>1000*(V406/R406)/O286</f>
        <v>2.0459058986111236</v>
      </c>
      <c r="Y406" s="45">
        <f>1000*(V406/R406)/Q286</f>
        <v>1.1074657577760785</v>
      </c>
      <c r="Z406" s="57">
        <f>X406-U406</f>
        <v>5.589250194810802E-2</v>
      </c>
    </row>
    <row r="407" spans="1:26" s="1" customFormat="1" x14ac:dyDescent="0.15">
      <c r="A407" s="56">
        <v>283</v>
      </c>
      <c r="B407" s="15" t="s">
        <v>17</v>
      </c>
      <c r="C407" s="15" t="s">
        <v>29</v>
      </c>
      <c r="D407" s="15" t="s">
        <v>12</v>
      </c>
      <c r="E407" s="16">
        <v>43047</v>
      </c>
      <c r="F407" s="17">
        <v>24.8</v>
      </c>
      <c r="G407" s="17">
        <v>32.799999999999997</v>
      </c>
      <c r="H407" s="17">
        <v>17.519100000000002</v>
      </c>
      <c r="I407" s="18">
        <v>4.4249000000000001</v>
      </c>
      <c r="J407" s="18"/>
      <c r="K407" s="37">
        <f>1000*(1-(F407+288.9414)/(508929.2*(F407+68.12963))*(F407-3.9863)^2)</f>
        <v>997.12618482430514</v>
      </c>
      <c r="L407" s="37">
        <f xml:space="preserve"> 0.824493 - 0.0040899*F407 + 0.000076438*F407^2 -0.00000082467*F407^3 + 0.0000000053675*F407^4</f>
        <v>0.75952760938444797</v>
      </c>
      <c r="M407" s="37">
        <f xml:space="preserve"> -0.005724 + 0.00010227*F407 - 0.0000016546*F407^2</f>
        <v>-4.2053491839999999E-3</v>
      </c>
      <c r="N407" s="37">
        <f xml:space="preserve"> K407 + (L407*G407) + M407*G407^(3/2) + 0.00048314*G407^2</f>
        <v>1021.7684976946335</v>
      </c>
      <c r="O407" s="39">
        <f>I407*(1/     (1-   (0.001*N407/1.84)))</f>
        <v>9.950504199679969</v>
      </c>
      <c r="P407" s="32">
        <f t="shared" si="54"/>
        <v>23.529534203689611</v>
      </c>
      <c r="Q407" s="29">
        <f t="shared" si="53"/>
        <v>19.056950000000001</v>
      </c>
      <c r="R407" s="30">
        <f>E407-E287</f>
        <v>21</v>
      </c>
      <c r="S407" s="31">
        <f>I407-I287</f>
        <v>0.24490000000000034</v>
      </c>
      <c r="T407" s="31">
        <f>(S407/I287)*100</f>
        <v>5.8588516746411567</v>
      </c>
      <c r="U407" s="31">
        <f>(S407/R407)/I287*1000</f>
        <v>2.789929368876741</v>
      </c>
      <c r="V407" s="44">
        <f>O407-O287</f>
        <v>0.56129788153058513</v>
      </c>
      <c r="W407" s="44">
        <f>(V407/O287)*100</f>
        <v>5.9781185172765188</v>
      </c>
      <c r="X407" s="44">
        <f>1000*(V407/R407)/O287</f>
        <v>2.8467231034650089</v>
      </c>
      <c r="Y407" s="45">
        <f>1000*(V407/R407)/Q287</f>
        <v>1.5092304093210327</v>
      </c>
      <c r="Z407" s="57">
        <f>X407-U407</f>
        <v>5.6793734588267863E-2</v>
      </c>
    </row>
    <row r="408" spans="1:26" s="1" customFormat="1" x14ac:dyDescent="0.15">
      <c r="A408" s="56">
        <v>289</v>
      </c>
      <c r="B408" s="15" t="s">
        <v>17</v>
      </c>
      <c r="C408" s="15" t="s">
        <v>29</v>
      </c>
      <c r="D408" s="15" t="s">
        <v>12</v>
      </c>
      <c r="E408" s="16">
        <v>43047</v>
      </c>
      <c r="F408" s="17">
        <v>24.8</v>
      </c>
      <c r="G408" s="17">
        <v>32.799999999999997</v>
      </c>
      <c r="H408" s="17">
        <v>17.519100000000002</v>
      </c>
      <c r="I408" s="18">
        <v>4.3281999999999998</v>
      </c>
      <c r="J408" s="18"/>
      <c r="K408" s="37">
        <f>1000*(1-(F408+288.9414)/(508929.2*(F408+68.12963))*(F408-3.9863)^2)</f>
        <v>997.12618482430514</v>
      </c>
      <c r="L408" s="37">
        <f xml:space="preserve"> 0.824493 - 0.0040899*F408 + 0.000076438*F408^2 -0.00000082467*F408^3 + 0.0000000053675*F408^4</f>
        <v>0.75952760938444797</v>
      </c>
      <c r="M408" s="37">
        <f xml:space="preserve"> -0.005724 + 0.00010227*F408 - 0.0000016546*F408^2</f>
        <v>-4.2053491839999999E-3</v>
      </c>
      <c r="N408" s="37">
        <f xml:space="preserve"> K408 + (L408*G408) + M408*G408^(3/2) + 0.00048314*G408^2</f>
        <v>1021.7684976946335</v>
      </c>
      <c r="O408" s="39">
        <f>I408*(1/     (1-   (0.001*N408/1.84)))</f>
        <v>9.7330498490485304</v>
      </c>
      <c r="P408" s="32">
        <f t="shared" si="54"/>
        <v>23.529534203689611</v>
      </c>
      <c r="Q408" s="29">
        <f t="shared" si="53"/>
        <v>18.525099999999998</v>
      </c>
      <c r="R408" s="30">
        <f>E408-E288</f>
        <v>21</v>
      </c>
      <c r="S408" s="31">
        <f>I408-I288</f>
        <v>0.2231999999999994</v>
      </c>
      <c r="T408" s="31">
        <f>(S408/I288)*100</f>
        <v>5.4372716199756237</v>
      </c>
      <c r="U408" s="31">
        <f>(S408/R408)/I288*1000</f>
        <v>2.5891769618931546</v>
      </c>
      <c r="V408" s="44">
        <f>O408-O288</f>
        <v>0.5123101514401025</v>
      </c>
      <c r="W408" s="44">
        <f>(V408/O288)*100</f>
        <v>5.5560634855897701</v>
      </c>
      <c r="X408" s="44">
        <f>1000*(V408/R408)/O288</f>
        <v>2.6457445169475102</v>
      </c>
      <c r="Y408" s="45">
        <f>1000*(V408/R408)/Q288</f>
        <v>1.4103611213844625</v>
      </c>
      <c r="Z408" s="57">
        <f>X408-U408</f>
        <v>5.6567555054355623E-2</v>
      </c>
    </row>
    <row r="409" spans="1:26" s="1" customFormat="1" x14ac:dyDescent="0.15">
      <c r="A409" s="56">
        <v>118</v>
      </c>
      <c r="B409" s="15" t="s">
        <v>18</v>
      </c>
      <c r="C409" s="15" t="s">
        <v>29</v>
      </c>
      <c r="D409" s="15" t="s">
        <v>12</v>
      </c>
      <c r="E409" s="16">
        <v>43047</v>
      </c>
      <c r="F409" s="17">
        <v>24.8</v>
      </c>
      <c r="G409" s="17">
        <v>32.799999999999997</v>
      </c>
      <c r="H409" s="17">
        <v>17.519100000000002</v>
      </c>
      <c r="I409" s="18">
        <v>4.5534999999999997</v>
      </c>
      <c r="J409" s="18"/>
      <c r="K409" s="37">
        <f>1000*(1-(F409+288.9414)/(508929.2*(F409+68.12963))*(F409-3.9863)^2)</f>
        <v>997.12618482430514</v>
      </c>
      <c r="L409" s="37">
        <f xml:space="preserve"> 0.824493 - 0.0040899*F409 + 0.000076438*F409^2 -0.00000082467*F409^3 + 0.0000000053675*F409^4</f>
        <v>0.75952760938444797</v>
      </c>
      <c r="M409" s="37">
        <f xml:space="preserve"> -0.005724 + 0.00010227*F409 - 0.0000016546*F409^2</f>
        <v>-4.2053491839999999E-3</v>
      </c>
      <c r="N409" s="37">
        <f xml:space="preserve"> K409 + (L409*G409) + M409*G409^(3/2) + 0.00048314*G409^2</f>
        <v>1021.7684976946335</v>
      </c>
      <c r="O409" s="39">
        <f>I409*(1/     (1-   (0.001*N409/1.84)))</f>
        <v>10.239693749744115</v>
      </c>
      <c r="P409" s="32">
        <f t="shared" si="54"/>
        <v>23.529534203689611</v>
      </c>
      <c r="Q409" s="29">
        <f t="shared" si="53"/>
        <v>19.764249999999997</v>
      </c>
      <c r="R409" s="30">
        <f>E409-E289</f>
        <v>21</v>
      </c>
      <c r="S409" s="31">
        <f>I409-I289</f>
        <v>0.22449999999999992</v>
      </c>
      <c r="T409" s="31">
        <f>(S409/I289)*100</f>
        <v>5.1859551859551845</v>
      </c>
      <c r="U409" s="31">
        <f>(S409/R409)/I289*1000</f>
        <v>2.4695024695024688</v>
      </c>
      <c r="V409" s="44">
        <f>O409-O289</f>
        <v>0.51580041212002747</v>
      </c>
      <c r="W409" s="44">
        <f>(V409/O289)*100</f>
        <v>5.3044639036122634</v>
      </c>
      <c r="X409" s="44">
        <f>1000*(V409/R409)/O289</f>
        <v>2.5259351921963158</v>
      </c>
      <c r="Y409" s="45">
        <f>1000*(V409/R409)/Q289</f>
        <v>1.3255578610684571</v>
      </c>
      <c r="Z409" s="57">
        <f>X409-U409</f>
        <v>5.6432722693847026E-2</v>
      </c>
    </row>
    <row r="410" spans="1:26" s="1" customFormat="1" x14ac:dyDescent="0.15">
      <c r="A410" s="56">
        <v>124</v>
      </c>
      <c r="B410" s="15" t="s">
        <v>18</v>
      </c>
      <c r="C410" s="15" t="s">
        <v>29</v>
      </c>
      <c r="D410" s="15" t="s">
        <v>12</v>
      </c>
      <c r="E410" s="16">
        <v>43047</v>
      </c>
      <c r="F410" s="17">
        <v>24.8</v>
      </c>
      <c r="G410" s="17">
        <v>32.799999999999997</v>
      </c>
      <c r="H410" s="17">
        <v>17.519100000000002</v>
      </c>
      <c r="I410" s="18">
        <v>3.5945</v>
      </c>
      <c r="J410" s="18"/>
      <c r="K410" s="37">
        <f>1000*(1-(F410+288.9414)/(508929.2*(F410+68.12963))*(F410-3.9863)^2)</f>
        <v>997.12618482430514</v>
      </c>
      <c r="L410" s="37">
        <f xml:space="preserve"> 0.824493 - 0.0040899*F410 + 0.000076438*F410^2 -0.00000082467*F410^3 + 0.0000000053675*F410^4</f>
        <v>0.75952760938444797</v>
      </c>
      <c r="M410" s="37">
        <f xml:space="preserve"> -0.005724 + 0.00010227*F410 - 0.0000016546*F410^2</f>
        <v>-4.2053491839999999E-3</v>
      </c>
      <c r="N410" s="37">
        <f xml:space="preserve"> K410 + (L410*G410) + M410*G410^(3/2) + 0.00048314*G410^2</f>
        <v>1021.7684976946335</v>
      </c>
      <c r="O410" s="39">
        <f>I410*(1/     (1-   (0.001*N410/1.84)))</f>
        <v>8.08314026209624</v>
      </c>
      <c r="P410" s="32">
        <f t="shared" si="54"/>
        <v>23.529534203689611</v>
      </c>
      <c r="Q410" s="29">
        <f t="shared" si="53"/>
        <v>14.489750000000001</v>
      </c>
      <c r="R410" s="30">
        <f>E410-E290</f>
        <v>21</v>
      </c>
      <c r="S410" s="31">
        <f>I410-I290</f>
        <v>0.20250000000000012</v>
      </c>
      <c r="T410" s="31">
        <f>(S410/I290)*100</f>
        <v>5.9699292452830228</v>
      </c>
      <c r="U410" s="31">
        <f>(S410/R410)/I290*1000</f>
        <v>2.8428234501347727</v>
      </c>
      <c r="V410" s="44">
        <f>O410-O290</f>
        <v>0.4639565704305193</v>
      </c>
      <c r="W410" s="44">
        <f>(V410/O290)*100</f>
        <v>6.0893212344784429</v>
      </c>
      <c r="X410" s="44">
        <f>1000*(V410/R410)/O290</f>
        <v>2.8996767783230686</v>
      </c>
      <c r="Y410" s="45">
        <f>1000*(V410/R410)/Q290</f>
        <v>1.6517023041642438</v>
      </c>
      <c r="Z410" s="57">
        <f>X410-U410</f>
        <v>5.6853328188295915E-2</v>
      </c>
    </row>
    <row r="411" spans="1:26" s="1" customFormat="1" x14ac:dyDescent="0.15">
      <c r="A411" s="56">
        <v>216</v>
      </c>
      <c r="B411" s="15" t="s">
        <v>18</v>
      </c>
      <c r="C411" s="15" t="s">
        <v>29</v>
      </c>
      <c r="D411" s="15" t="s">
        <v>12</v>
      </c>
      <c r="E411" s="16">
        <v>43047</v>
      </c>
      <c r="F411" s="17">
        <v>24.7</v>
      </c>
      <c r="G411" s="17">
        <v>32.799999999999997</v>
      </c>
      <c r="H411" s="17">
        <v>17.522400000000001</v>
      </c>
      <c r="I411" s="18">
        <v>3.9695</v>
      </c>
      <c r="J411" s="18"/>
      <c r="K411" s="37">
        <f>1000*(1-(F411+288.9414)/(508929.2*(F411+68.12963))*(F411-3.9863)^2)</f>
        <v>997.15157519625802</v>
      </c>
      <c r="L411" s="37">
        <f xml:space="preserve"> 0.824493 - 0.0040899*F411 + 0.000076438*F411^2 -0.00000082467*F411^3 + 0.0000000053675*F411^4</f>
        <v>0.75967722943356675</v>
      </c>
      <c r="M411" s="37">
        <f xml:space="preserve"> -0.005724 + 0.00010227*F411 - 0.0000016546*F411^2</f>
        <v>-4.2073859139999999E-3</v>
      </c>
      <c r="N411" s="37">
        <f xml:space="preserve"> K411 + (L411*G411) + M411*G411^(3/2) + 0.00048314*G411^2</f>
        <v>1021.7984130048493</v>
      </c>
      <c r="O411" s="39">
        <f>I411*(1/     (1-   (0.001*N411/1.84)))</f>
        <v>8.926748757385738</v>
      </c>
      <c r="P411" s="32">
        <f t="shared" si="54"/>
        <v>23.534202757146719</v>
      </c>
      <c r="Q411" s="29">
        <f t="shared" si="53"/>
        <v>16.552250000000001</v>
      </c>
      <c r="R411" s="30">
        <f>E411-E291</f>
        <v>21</v>
      </c>
      <c r="S411" s="31">
        <f>I411-I291</f>
        <v>0.2044999999999999</v>
      </c>
      <c r="T411" s="31">
        <f>(S411/I291)*100</f>
        <v>5.4316069057104883</v>
      </c>
      <c r="U411" s="31">
        <f>(S411/R411)/I291*1000</f>
        <v>2.5864794789097565</v>
      </c>
      <c r="V411" s="44">
        <f>O411-O291</f>
        <v>0.46972440622965372</v>
      </c>
      <c r="W411" s="44">
        <f>(V411/O291)*100</f>
        <v>5.5542515514389157</v>
      </c>
      <c r="X411" s="44">
        <f>1000*(V411/R411)/O291</f>
        <v>2.6448816911613884</v>
      </c>
      <c r="Y411" s="45">
        <f>1000*(V411/R411)/Q291</f>
        <v>1.4498673711280992</v>
      </c>
      <c r="Z411" s="57">
        <f>X411-U411</f>
        <v>5.8402212251631891E-2</v>
      </c>
    </row>
    <row r="412" spans="1:26" s="1" customFormat="1" x14ac:dyDescent="0.15">
      <c r="A412" s="56">
        <v>222</v>
      </c>
      <c r="B412" s="15" t="s">
        <v>18</v>
      </c>
      <c r="C412" s="15" t="s">
        <v>29</v>
      </c>
      <c r="D412" s="15" t="s">
        <v>12</v>
      </c>
      <c r="E412" s="16">
        <v>43047</v>
      </c>
      <c r="F412" s="17">
        <v>24.7</v>
      </c>
      <c r="G412" s="17">
        <v>32.799999999999997</v>
      </c>
      <c r="H412" s="17">
        <v>17.522400000000001</v>
      </c>
      <c r="I412" s="18">
        <v>2.0105</v>
      </c>
      <c r="J412" s="18"/>
      <c r="K412" s="37">
        <f>1000*(1-(F412+288.9414)/(508929.2*(F412+68.12963))*(F412-3.9863)^2)</f>
        <v>997.15157519625802</v>
      </c>
      <c r="L412" s="37">
        <f xml:space="preserve"> 0.824493 - 0.0040899*F412 + 0.000076438*F412^2 -0.00000082467*F412^3 + 0.0000000053675*F412^4</f>
        <v>0.75967722943356675</v>
      </c>
      <c r="M412" s="37">
        <f xml:space="preserve"> -0.005724 + 0.00010227*F412 - 0.0000016546*F412^2</f>
        <v>-4.2073859139999999E-3</v>
      </c>
      <c r="N412" s="37">
        <f xml:space="preserve"> K412 + (L412*G412) + M412*G412^(3/2) + 0.00048314*G412^2</f>
        <v>1021.7984130048493</v>
      </c>
      <c r="O412" s="39">
        <f>I412*(1/     (1-   (0.001*N412/1.84)))</f>
        <v>4.521281868427768</v>
      </c>
      <c r="P412" s="32">
        <f t="shared" si="54"/>
        <v>23.534202757146719</v>
      </c>
      <c r="Q412" s="29">
        <f t="shared" si="53"/>
        <v>5.7777500000000002</v>
      </c>
      <c r="R412" s="30">
        <f>E412-E292</f>
        <v>21</v>
      </c>
      <c r="S412" s="31">
        <f>I412-I292</f>
        <v>8.7499999999999911E-2</v>
      </c>
      <c r="T412" s="31">
        <f>(S412/I292)*100</f>
        <v>4.550182007280287</v>
      </c>
      <c r="U412" s="31">
        <f>(S412/R412)/I292*1000</f>
        <v>2.1667533368001366</v>
      </c>
      <c r="V412" s="44">
        <f>O412-O292</f>
        <v>0.20179771775760891</v>
      </c>
      <c r="W412" s="44">
        <f>(V412/O292)*100</f>
        <v>4.6718013243850054</v>
      </c>
      <c r="X412" s="44">
        <f>1000*(V412/R412)/O292</f>
        <v>2.2246672973261932</v>
      </c>
      <c r="Y412" s="45">
        <f>1000*(V412/R412)/Q292</f>
        <v>1.8142953141347518</v>
      </c>
      <c r="Z412" s="57">
        <f>X412-U412</f>
        <v>5.7913960526056574E-2</v>
      </c>
    </row>
    <row r="413" spans="1:26" s="1" customFormat="1" x14ac:dyDescent="0.15">
      <c r="A413" s="56">
        <v>228</v>
      </c>
      <c r="B413" s="15" t="s">
        <v>18</v>
      </c>
      <c r="C413" s="15" t="s">
        <v>29</v>
      </c>
      <c r="D413" s="15" t="s">
        <v>12</v>
      </c>
      <c r="E413" s="16">
        <v>43047</v>
      </c>
      <c r="F413" s="17">
        <v>24.7</v>
      </c>
      <c r="G413" s="17">
        <v>32.799999999999997</v>
      </c>
      <c r="H413" s="17">
        <v>17.522400000000001</v>
      </c>
      <c r="I413" s="18">
        <v>2.8986000000000001</v>
      </c>
      <c r="J413" s="18"/>
      <c r="K413" s="37">
        <f>1000*(1-(F413+288.9414)/(508929.2*(F413+68.12963))*(F413-3.9863)^2)</f>
        <v>997.15157519625802</v>
      </c>
      <c r="L413" s="37">
        <f xml:space="preserve"> 0.824493 - 0.0040899*F413 + 0.000076438*F413^2 -0.00000082467*F413^3 + 0.0000000053675*F413^4</f>
        <v>0.75967722943356675</v>
      </c>
      <c r="M413" s="37">
        <f xml:space="preserve"> -0.005724 + 0.00010227*F413 - 0.0000016546*F413^2</f>
        <v>-4.2073859139999999E-3</v>
      </c>
      <c r="N413" s="37">
        <f xml:space="preserve"> K413 + (L413*G413) + M413*G413^(3/2) + 0.00048314*G413^2</f>
        <v>1021.7984130048493</v>
      </c>
      <c r="O413" s="39">
        <f>I413*(1/     (1-   (0.001*N413/1.84)))</f>
        <v>6.5184718347797714</v>
      </c>
      <c r="P413" s="32">
        <f t="shared" si="54"/>
        <v>23.534202757146719</v>
      </c>
      <c r="Q413" s="29">
        <f t="shared" si="53"/>
        <v>10.662299999999998</v>
      </c>
      <c r="R413" s="30">
        <f>E413-E293</f>
        <v>21</v>
      </c>
      <c r="S413" s="31">
        <f>I413-I293</f>
        <v>0.1716000000000002</v>
      </c>
      <c r="T413" s="31">
        <f>(S413/I293)*100</f>
        <v>6.2926292629263001</v>
      </c>
      <c r="U413" s="31">
        <f>(S413/R413)/I293*1000</f>
        <v>2.9964901252030005</v>
      </c>
      <c r="V413" s="44">
        <f>O413-O293</f>
        <v>0.39302551191054391</v>
      </c>
      <c r="W413" s="44">
        <f>(V413/O293)*100</f>
        <v>6.4162755037651911</v>
      </c>
      <c r="X413" s="44">
        <f>1000*(V413/R413)/O293</f>
        <v>3.0553692875072342</v>
      </c>
      <c r="Y413" s="45">
        <f>1000*(V413/R413)/Q293</f>
        <v>1.925760206530716</v>
      </c>
      <c r="Z413" s="57">
        <f>X413-U413</f>
        <v>5.8879162304233734E-2</v>
      </c>
    </row>
    <row r="414" spans="1:26" s="1" customFormat="1" x14ac:dyDescent="0.15">
      <c r="A414" s="56">
        <v>151</v>
      </c>
      <c r="B414" s="15" t="s">
        <v>19</v>
      </c>
      <c r="C414" s="15" t="s">
        <v>29</v>
      </c>
      <c r="D414" s="15" t="s">
        <v>12</v>
      </c>
      <c r="E414" s="16">
        <v>43047</v>
      </c>
      <c r="F414" s="17">
        <v>24.7</v>
      </c>
      <c r="G414" s="17">
        <v>32.799999999999997</v>
      </c>
      <c r="H414" s="17">
        <v>17.522400000000001</v>
      </c>
      <c r="I414" s="18">
        <v>1.6268</v>
      </c>
      <c r="J414" s="18"/>
      <c r="K414" s="37">
        <f>1000*(1-(F414+288.9414)/(508929.2*(F414+68.12963))*(F414-3.9863)^2)</f>
        <v>997.15157519625802</v>
      </c>
      <c r="L414" s="37">
        <f xml:space="preserve"> 0.824493 - 0.0040899*F414 + 0.000076438*F414^2 -0.00000082467*F414^3 + 0.0000000053675*F414^4</f>
        <v>0.75967722943356675</v>
      </c>
      <c r="M414" s="37">
        <f xml:space="preserve"> -0.005724 + 0.00010227*F414 - 0.0000016546*F414^2</f>
        <v>-4.2073859139999999E-3</v>
      </c>
      <c r="N414" s="37">
        <f xml:space="preserve"> K414 + (L414*G414) + M414*G414^(3/2) + 0.00048314*G414^2</f>
        <v>1021.7984130048493</v>
      </c>
      <c r="O414" s="39">
        <f>I414*(1/     (1-   (0.001*N414/1.84)))</f>
        <v>3.6584040505139486</v>
      </c>
      <c r="P414" s="32">
        <f t="shared" si="54"/>
        <v>23.534202757146719</v>
      </c>
      <c r="Q414" s="29">
        <f t="shared" si="53"/>
        <v>3.6673999999999998</v>
      </c>
      <c r="R414" s="30">
        <f>E414-E294</f>
        <v>21</v>
      </c>
      <c r="S414" s="31">
        <f>I414-I294</f>
        <v>0.10580000000000012</v>
      </c>
      <c r="T414" s="31">
        <f>(S414/I294)*100</f>
        <v>6.9559500328731181</v>
      </c>
      <c r="U414" s="31">
        <f>(S414/R414)/I294*1000</f>
        <v>3.3123571585110083</v>
      </c>
      <c r="V414" s="44">
        <f>O414-O294</f>
        <v>0.24190098594332365</v>
      </c>
      <c r="W414" s="44">
        <f>(V414/O294)*100</f>
        <v>7.0803678899589979</v>
      </c>
      <c r="X414" s="44">
        <f>1000*(V414/R414)/O294</f>
        <v>3.3716037571233319</v>
      </c>
      <c r="Y414" s="45">
        <f>1000*(V414/R414)/Q294</f>
        <v>3.7332991634191224</v>
      </c>
      <c r="Z414" s="57">
        <f>X414-U414</f>
        <v>5.924659861232362E-2</v>
      </c>
    </row>
    <row r="415" spans="1:26" s="1" customFormat="1" x14ac:dyDescent="0.15">
      <c r="A415" s="56">
        <v>159</v>
      </c>
      <c r="B415" s="15" t="s">
        <v>19</v>
      </c>
      <c r="C415" s="15" t="s">
        <v>29</v>
      </c>
      <c r="D415" s="15" t="s">
        <v>12</v>
      </c>
      <c r="E415" s="16">
        <v>43047</v>
      </c>
      <c r="F415" s="17">
        <v>24.7</v>
      </c>
      <c r="G415" s="17">
        <v>32.799999999999997</v>
      </c>
      <c r="H415" s="17">
        <v>17.522400000000001</v>
      </c>
      <c r="I415" s="18">
        <v>4.1239999999999997</v>
      </c>
      <c r="J415" s="18"/>
      <c r="K415" s="37">
        <f>1000*(1-(F415+288.9414)/(508929.2*(F415+68.12963))*(F415-3.9863)^2)</f>
        <v>997.15157519625802</v>
      </c>
      <c r="L415" s="37">
        <f xml:space="preserve"> 0.824493 - 0.0040899*F415 + 0.000076438*F415^2 -0.00000082467*F415^3 + 0.0000000053675*F415^4</f>
        <v>0.75967722943356675</v>
      </c>
      <c r="M415" s="37">
        <f xml:space="preserve"> -0.005724 + 0.00010227*F415 - 0.0000016546*F415^2</f>
        <v>-4.2073859139999999E-3</v>
      </c>
      <c r="N415" s="37">
        <f xml:space="preserve"> K415 + (L415*G415) + M415*G415^(3/2) + 0.00048314*G415^2</f>
        <v>1021.7984130048493</v>
      </c>
      <c r="O415" s="39">
        <f>I415*(1/     (1-   (0.001*N415/1.84)))</f>
        <v>9.2741936957951339</v>
      </c>
      <c r="P415" s="32">
        <f t="shared" si="54"/>
        <v>23.534202757146719</v>
      </c>
      <c r="Q415" s="29">
        <f t="shared" si="53"/>
        <v>17.401999999999997</v>
      </c>
      <c r="R415" s="30">
        <f>E415-E295</f>
        <v>21</v>
      </c>
      <c r="S415" s="31">
        <f>I415-I295</f>
        <v>0.32599999999999962</v>
      </c>
      <c r="T415" s="31">
        <f>(S415/I295)*100</f>
        <v>8.5834649815692377</v>
      </c>
      <c r="U415" s="31">
        <f>(S415/R415)/I295*1000</f>
        <v>4.0873642769377323</v>
      </c>
      <c r="V415" s="44">
        <f>O415-O295</f>
        <v>0.74304403160102872</v>
      </c>
      <c r="W415" s="44">
        <f>(V415/O295)*100</f>
        <v>8.7097760659344896</v>
      </c>
      <c r="X415" s="44">
        <f>1000*(V415/R415)/O295</f>
        <v>4.1475124123497569</v>
      </c>
      <c r="Y415" s="45">
        <f>1000*(V415/R415)/Q295</f>
        <v>2.2668363843845549</v>
      </c>
      <c r="Z415" s="57">
        <f>X415-U415</f>
        <v>6.0148135412024573E-2</v>
      </c>
    </row>
    <row r="416" spans="1:26" s="1" customFormat="1" x14ac:dyDescent="0.15">
      <c r="A416" s="56">
        <v>250</v>
      </c>
      <c r="B416" s="15" t="s">
        <v>19</v>
      </c>
      <c r="C416" s="15" t="s">
        <v>29</v>
      </c>
      <c r="D416" s="15" t="s">
        <v>12</v>
      </c>
      <c r="E416" s="16">
        <v>43047</v>
      </c>
      <c r="F416" s="17">
        <v>24.7</v>
      </c>
      <c r="G416" s="17">
        <v>32.799999999999997</v>
      </c>
      <c r="H416" s="17">
        <v>17.522400000000001</v>
      </c>
      <c r="I416" s="18">
        <v>4.1295000000000002</v>
      </c>
      <c r="J416" s="18"/>
      <c r="K416" s="37">
        <f>1000*(1-(F416+288.9414)/(508929.2*(F416+68.12963))*(F416-3.9863)^2)</f>
        <v>997.15157519625802</v>
      </c>
      <c r="L416" s="37">
        <f xml:space="preserve"> 0.824493 - 0.0040899*F416 + 0.000076438*F416^2 -0.00000082467*F416^3 + 0.0000000053675*F416^4</f>
        <v>0.75967722943356675</v>
      </c>
      <c r="M416" s="37">
        <f xml:space="preserve"> -0.005724 + 0.00010227*F416 - 0.0000016546*F416^2</f>
        <v>-4.2073859139999999E-3</v>
      </c>
      <c r="N416" s="37">
        <f xml:space="preserve"> K416 + (L416*G416) + M416*G416^(3/2) + 0.00048314*G416^2</f>
        <v>1021.7984130048493</v>
      </c>
      <c r="O416" s="39">
        <f>I416*(1/     (1-   (0.001*N416/1.84)))</f>
        <v>9.2865622858355987</v>
      </c>
      <c r="P416" s="32">
        <f t="shared" si="54"/>
        <v>23.534202757146719</v>
      </c>
      <c r="Q416" s="29">
        <f t="shared" si="53"/>
        <v>17.43225</v>
      </c>
      <c r="R416" s="30">
        <f>E416-E296</f>
        <v>21</v>
      </c>
      <c r="S416" s="31">
        <f>I416-I296</f>
        <v>0.36750000000000016</v>
      </c>
      <c r="T416" s="31">
        <f>(S416/I296)*100</f>
        <v>9.7687400318979307</v>
      </c>
      <c r="U416" s="31">
        <f>(S416/R416)/I296*1000</f>
        <v>4.6517809675704438</v>
      </c>
      <c r="V416" s="44">
        <f>O416-O296</f>
        <v>0.83627659950115252</v>
      </c>
      <c r="W416" s="44">
        <f>(V416/O296)*100</f>
        <v>9.8964299024061919</v>
      </c>
      <c r="X416" s="44">
        <f>1000*(V416/R416)/O296</f>
        <v>4.7125856678124727</v>
      </c>
      <c r="Y416" s="45">
        <f>1000*(V416/R416)/Q296</f>
        <v>2.5840435542366236</v>
      </c>
      <c r="Z416" s="57">
        <f>X416-U416</f>
        <v>6.0804700242028886E-2</v>
      </c>
    </row>
    <row r="417" spans="1:26" s="1" customFormat="1" x14ac:dyDescent="0.15">
      <c r="A417" s="56">
        <v>165</v>
      </c>
      <c r="B417" s="15" t="s">
        <v>20</v>
      </c>
      <c r="C417" s="15" t="s">
        <v>29</v>
      </c>
      <c r="D417" s="15" t="s">
        <v>12</v>
      </c>
      <c r="E417" s="16">
        <v>43047</v>
      </c>
      <c r="F417" s="17">
        <v>24.7</v>
      </c>
      <c r="G417" s="17">
        <v>32.799999999999997</v>
      </c>
      <c r="H417" s="17">
        <v>17.522400000000001</v>
      </c>
      <c r="I417" s="18">
        <v>5.7363</v>
      </c>
      <c r="J417" s="18"/>
      <c r="K417" s="37">
        <f>1000*(1-(F417+288.9414)/(508929.2*(F417+68.12963))*(F417-3.9863)^2)</f>
        <v>997.15157519625802</v>
      </c>
      <c r="L417" s="37">
        <f xml:space="preserve"> 0.824493 - 0.0040899*F417 + 0.000076438*F417^2 -0.00000082467*F417^3 + 0.0000000053675*F417^4</f>
        <v>0.75967722943356675</v>
      </c>
      <c r="M417" s="37">
        <f xml:space="preserve"> -0.005724 + 0.00010227*F417 - 0.0000016546*F417^2</f>
        <v>-4.2073859139999999E-3</v>
      </c>
      <c r="N417" s="37">
        <f xml:space="preserve"> K417 + (L417*G417) + M417*G417^(3/2) + 0.00048314*G417^2</f>
        <v>1021.7984130048493</v>
      </c>
      <c r="O417" s="39">
        <f>I417*(1/     (1-   (0.001*N417/1.84)))</f>
        <v>12.899989645293314</v>
      </c>
      <c r="P417" s="32">
        <f t="shared" si="54"/>
        <v>23.534202757146719</v>
      </c>
      <c r="Q417" s="29">
        <f t="shared" ref="Q417:Q469" si="55">-5.28+5.5*I417</f>
        <v>26.269649999999999</v>
      </c>
      <c r="R417" s="30">
        <f>E417-E297</f>
        <v>21</v>
      </c>
      <c r="S417" s="31">
        <f>I417-I297</f>
        <v>0.38729999999999976</v>
      </c>
      <c r="T417" s="31">
        <f>(S417/I297)*100</f>
        <v>7.2406057206954522</v>
      </c>
      <c r="U417" s="31">
        <f>(S417/R417)/I297*1000</f>
        <v>3.4479074860454535</v>
      </c>
      <c r="V417" s="44">
        <f>O417-O297</f>
        <v>0.88495026831219903</v>
      </c>
      <c r="W417" s="44">
        <f>(V417/O297)*100</f>
        <v>7.3653547070983523</v>
      </c>
      <c r="X417" s="44">
        <f>1000*(V417/R417)/O297</f>
        <v>3.5073117652849293</v>
      </c>
      <c r="Y417" s="45">
        <f>1000*(V417/R417)/Q297</f>
        <v>1.7457067862734346</v>
      </c>
      <c r="Z417" s="57">
        <f>X417-U417</f>
        <v>5.9404279239475777E-2</v>
      </c>
    </row>
    <row r="418" spans="1:26" s="1" customFormat="1" x14ac:dyDescent="0.15">
      <c r="A418" s="56">
        <v>171</v>
      </c>
      <c r="B418" s="15" t="s">
        <v>20</v>
      </c>
      <c r="C418" s="15" t="s">
        <v>29</v>
      </c>
      <c r="D418" s="15" t="s">
        <v>12</v>
      </c>
      <c r="E418" s="16">
        <v>43047</v>
      </c>
      <c r="F418" s="17">
        <v>24.7</v>
      </c>
      <c r="G418" s="17">
        <v>32.799999999999997</v>
      </c>
      <c r="H418" s="17">
        <v>17.522400000000001</v>
      </c>
      <c r="I418" s="18">
        <v>1.9836</v>
      </c>
      <c r="J418" s="18"/>
      <c r="K418" s="37">
        <f>1000*(1-(F418+288.9414)/(508929.2*(F418+68.12963))*(F418-3.9863)^2)</f>
        <v>997.15157519625802</v>
      </c>
      <c r="L418" s="37">
        <f xml:space="preserve"> 0.824493 - 0.0040899*F418 + 0.000076438*F418^2 -0.00000082467*F418^3 + 0.0000000053675*F418^4</f>
        <v>0.75967722943356675</v>
      </c>
      <c r="M418" s="37">
        <f xml:space="preserve"> -0.005724 + 0.00010227*F418 - 0.0000016546*F418^2</f>
        <v>-4.2073859139999999E-3</v>
      </c>
      <c r="N418" s="37">
        <f xml:space="preserve"> K418 + (L418*G418) + M418*G418^(3/2) + 0.00048314*G418^2</f>
        <v>1021.7984130048493</v>
      </c>
      <c r="O418" s="39">
        <f>I418*(1/     (1-   (0.001*N418/1.84)))</f>
        <v>4.460788218957136</v>
      </c>
      <c r="P418" s="32">
        <f t="shared" si="54"/>
        <v>23.534202757146719</v>
      </c>
      <c r="Q418" s="29">
        <f t="shared" si="55"/>
        <v>5.6298000000000004</v>
      </c>
      <c r="R418" s="30">
        <f>E418-E298</f>
        <v>21</v>
      </c>
      <c r="S418" s="31">
        <f>I418-I298</f>
        <v>0.13559999999999994</v>
      </c>
      <c r="T418" s="31">
        <f>(S418/I298)*100</f>
        <v>7.3376623376623344</v>
      </c>
      <c r="U418" s="31">
        <f>(S418/R418)/I298*1000</f>
        <v>3.4941249226963493</v>
      </c>
      <c r="V418" s="44">
        <f>O418-O298</f>
        <v>0.30977068882793457</v>
      </c>
      <c r="W418" s="44">
        <f>(V418/O298)*100</f>
        <v>7.4625242263983624</v>
      </c>
      <c r="X418" s="44">
        <f>1000*(V418/R418)/O298</f>
        <v>3.5535829649516009</v>
      </c>
      <c r="Y418" s="45">
        <f>1000*(V418/R418)/Q298</f>
        <v>3.0202672363395986</v>
      </c>
      <c r="Z418" s="57">
        <f>X418-U418</f>
        <v>5.9458042255251531E-2</v>
      </c>
    </row>
    <row r="419" spans="1:26" s="1" customFormat="1" x14ac:dyDescent="0.15">
      <c r="A419" s="56">
        <v>263</v>
      </c>
      <c r="B419" s="15" t="s">
        <v>20</v>
      </c>
      <c r="C419" s="15" t="s">
        <v>29</v>
      </c>
      <c r="D419" s="15" t="s">
        <v>12</v>
      </c>
      <c r="E419" s="16">
        <v>43047</v>
      </c>
      <c r="F419" s="17">
        <v>24.7</v>
      </c>
      <c r="G419" s="17">
        <v>32.799999999999997</v>
      </c>
      <c r="H419" s="17">
        <v>17.522400000000001</v>
      </c>
      <c r="I419" s="18">
        <v>1.2015</v>
      </c>
      <c r="J419" s="18"/>
      <c r="K419" s="37">
        <f>1000*(1-(F419+288.9414)/(508929.2*(F419+68.12963))*(F419-3.9863)^2)</f>
        <v>997.15157519625802</v>
      </c>
      <c r="L419" s="37">
        <f xml:space="preserve"> 0.824493 - 0.0040899*F419 + 0.000076438*F419^2 -0.00000082467*F419^3 + 0.0000000053675*F419^4</f>
        <v>0.75967722943356675</v>
      </c>
      <c r="M419" s="37">
        <f xml:space="preserve"> -0.005724 + 0.00010227*F419 - 0.0000016546*F419^2</f>
        <v>-4.2073859139999999E-3</v>
      </c>
      <c r="N419" s="37">
        <f xml:space="preserve"> K419 + (L419*G419) + M419*G419^(3/2) + 0.00048314*G419^2</f>
        <v>1021.7984130048493</v>
      </c>
      <c r="O419" s="39">
        <f>I419*(1/     (1-   (0.001*N419/1.84)))</f>
        <v>2.7019747152031655</v>
      </c>
      <c r="P419" s="32">
        <f t="shared" si="54"/>
        <v>23.534202757146719</v>
      </c>
      <c r="Q419" s="29">
        <f t="shared" si="55"/>
        <v>1.3282499999999997</v>
      </c>
      <c r="R419" s="30">
        <f>E419-E299</f>
        <v>21</v>
      </c>
      <c r="S419" s="31">
        <f>I419-I299</f>
        <v>0.12250000000000005</v>
      </c>
      <c r="T419" s="31">
        <f>(S419/I299)*100</f>
        <v>11.353104726598708</v>
      </c>
      <c r="U419" s="31">
        <f>(S419/R419)/I299*1000</f>
        <v>5.4062403459993851</v>
      </c>
      <c r="V419" s="44">
        <f>O419-O299</f>
        <v>0.27830160102058521</v>
      </c>
      <c r="W419" s="44">
        <f>(V419/O299)*100</f>
        <v>11.482637629309453</v>
      </c>
      <c r="X419" s="44">
        <f>1000*(V419/R419)/O299</f>
        <v>5.4679226806235484</v>
      </c>
      <c r="Y419" s="45">
        <f>1000*(V419/R419)/Q299</f>
        <v>20.248215724150413</v>
      </c>
      <c r="Z419" s="57">
        <f>X419-U419</f>
        <v>6.1682334624163282E-2</v>
      </c>
    </row>
    <row r="420" spans="1:26" s="1" customFormat="1" x14ac:dyDescent="0.15">
      <c r="A420" s="56">
        <v>269</v>
      </c>
      <c r="B420" s="15" t="s">
        <v>20</v>
      </c>
      <c r="C420" s="15" t="s">
        <v>29</v>
      </c>
      <c r="D420" s="15" t="s">
        <v>12</v>
      </c>
      <c r="E420" s="16">
        <v>43047</v>
      </c>
      <c r="F420" s="17">
        <v>24.7</v>
      </c>
      <c r="G420" s="17">
        <v>32.799999999999997</v>
      </c>
      <c r="H420" s="17">
        <v>17.522400000000001</v>
      </c>
      <c r="I420" s="18">
        <v>5.1535000000000002</v>
      </c>
      <c r="J420" s="18"/>
      <c r="K420" s="37">
        <f>1000*(1-(F420+288.9414)/(508929.2*(F420+68.12963))*(F420-3.9863)^2)</f>
        <v>997.15157519625802</v>
      </c>
      <c r="L420" s="37">
        <f xml:space="preserve"> 0.824493 - 0.0040899*F420 + 0.000076438*F420^2 -0.00000082467*F420^3 + 0.0000000053675*F420^4</f>
        <v>0.75967722943356675</v>
      </c>
      <c r="M420" s="37">
        <f xml:space="preserve"> -0.005724 + 0.00010227*F420 - 0.0000016546*F420^2</f>
        <v>-4.2073859139999999E-3</v>
      </c>
      <c r="N420" s="37">
        <f xml:space="preserve"> K420 + (L420*G420) + M420*G420^(3/2) + 0.00048314*G420^2</f>
        <v>1021.7984130048493</v>
      </c>
      <c r="O420" s="39">
        <f>I420*(1/     (1-   (0.001*N420/1.84)))</f>
        <v>11.5893688679147</v>
      </c>
      <c r="P420" s="32">
        <f t="shared" si="54"/>
        <v>23.534202757146719</v>
      </c>
      <c r="Q420" s="29">
        <f t="shared" si="55"/>
        <v>23.064250000000001</v>
      </c>
      <c r="R420" s="30">
        <f>E420-E300</f>
        <v>21</v>
      </c>
      <c r="S420" s="31">
        <f>I420-I300</f>
        <v>0.28049999999999997</v>
      </c>
      <c r="T420" s="31">
        <f>(S420/I300)*100</f>
        <v>5.7562076749435658</v>
      </c>
      <c r="U420" s="31">
        <f>(S420/R420)/I300*1000</f>
        <v>2.74105127378265</v>
      </c>
      <c r="V420" s="44">
        <f>O420-O300</f>
        <v>0.64353097596686482</v>
      </c>
      <c r="W420" s="44">
        <f>(V420/O300)*100</f>
        <v>5.8792299166084856</v>
      </c>
      <c r="X420" s="44">
        <f>1000*(V420/R420)/O300</f>
        <v>2.7996332936230885</v>
      </c>
      <c r="Y420" s="45">
        <f>1000*(V420/R420)/Q300</f>
        <v>1.4238938823454836</v>
      </c>
      <c r="Z420" s="57">
        <f>X420-U420</f>
        <v>5.8582019840438537E-2</v>
      </c>
    </row>
    <row r="421" spans="1:26" s="1" customFormat="1" x14ac:dyDescent="0.15">
      <c r="A421" s="56">
        <v>101</v>
      </c>
      <c r="B421" s="15" t="s">
        <v>22</v>
      </c>
      <c r="C421" s="15" t="s">
        <v>29</v>
      </c>
      <c r="D421" s="15" t="s">
        <v>12</v>
      </c>
      <c r="E421" s="16">
        <v>43047</v>
      </c>
      <c r="F421" s="17">
        <v>24.7</v>
      </c>
      <c r="G421" s="17">
        <v>32.799999999999997</v>
      </c>
      <c r="H421" s="17">
        <v>17.522400000000001</v>
      </c>
      <c r="I421" s="18">
        <v>3.6293000000000002</v>
      </c>
      <c r="J421" s="18"/>
      <c r="K421" s="37">
        <f>1000*(1-(F421+288.9414)/(508929.2*(F421+68.12963))*(F421-3.9863)^2)</f>
        <v>997.15157519625802</v>
      </c>
      <c r="L421" s="37">
        <f xml:space="preserve"> 0.824493 - 0.0040899*F421 + 0.000076438*F421^2 -0.00000082467*F421^3 + 0.0000000053675*F421^4</f>
        <v>0.75967722943356675</v>
      </c>
      <c r="M421" s="37">
        <f xml:space="preserve"> -0.005724 + 0.00010227*F421 - 0.0000016546*F421^2</f>
        <v>-4.2073859139999999E-3</v>
      </c>
      <c r="N421" s="37">
        <f xml:space="preserve"> K421 + (L421*G421) + M421*G421^(3/2) + 0.00048314*G421^2</f>
        <v>1021.7984130048493</v>
      </c>
      <c r="O421" s="39">
        <f>I421*(1/     (1-   (0.001*N421/1.84)))</f>
        <v>8.1616952425192242</v>
      </c>
      <c r="P421" s="32">
        <f t="shared" si="54"/>
        <v>23.534202757146719</v>
      </c>
      <c r="Q421" s="29">
        <f t="shared" si="55"/>
        <v>14.681149999999999</v>
      </c>
      <c r="R421" s="30">
        <f>E421-E301</f>
        <v>21</v>
      </c>
      <c r="S421" s="31">
        <f>I421-I301</f>
        <v>0.21430000000000016</v>
      </c>
      <c r="T421" s="31">
        <f>(S421/I301)*100</f>
        <v>6.275256222547589</v>
      </c>
      <c r="U421" s="31">
        <f>(S421/R421)/I301*1000</f>
        <v>2.9882172488321852</v>
      </c>
      <c r="V421" s="44">
        <f>O421-O301</f>
        <v>0.49084845388760989</v>
      </c>
      <c r="W421" s="44">
        <f>(V421/O301)*100</f>
        <v>6.3988822539782637</v>
      </c>
      <c r="X421" s="44">
        <f>1000*(V421/R421)/O301</f>
        <v>3.0470867876086967</v>
      </c>
      <c r="Y421" s="45">
        <f>1000*(V421/R421)/Q301</f>
        <v>1.7310672763865949</v>
      </c>
      <c r="Z421" s="57">
        <f>X421-U421</f>
        <v>5.8869538776511465E-2</v>
      </c>
    </row>
    <row r="422" spans="1:26" s="1" customFormat="1" x14ac:dyDescent="0.15">
      <c r="A422" s="56">
        <v>107</v>
      </c>
      <c r="B422" s="15" t="s">
        <v>22</v>
      </c>
      <c r="C422" s="15" t="s">
        <v>29</v>
      </c>
      <c r="D422" s="15" t="s">
        <v>12</v>
      </c>
      <c r="E422" s="16">
        <v>43047</v>
      </c>
      <c r="F422" s="17">
        <v>24.7</v>
      </c>
      <c r="G422" s="17">
        <v>32.799999999999997</v>
      </c>
      <c r="H422" s="17">
        <v>17.522400000000001</v>
      </c>
      <c r="I422" s="18">
        <v>3.1061000000000001</v>
      </c>
      <c r="J422" s="18"/>
      <c r="K422" s="37">
        <f>1000*(1-(F422+288.9414)/(508929.2*(F422+68.12963))*(F422-3.9863)^2)</f>
        <v>997.15157519625802</v>
      </c>
      <c r="L422" s="37">
        <f xml:space="preserve"> 0.824493 - 0.0040899*F422 + 0.000076438*F422^2 -0.00000082467*F422^3 + 0.0000000053675*F422^4</f>
        <v>0.75967722943356675</v>
      </c>
      <c r="M422" s="37">
        <f xml:space="preserve"> -0.005724 + 0.00010227*F422 - 0.0000016546*F422^2</f>
        <v>-4.2073859139999999E-3</v>
      </c>
      <c r="N422" s="37">
        <f xml:space="preserve"> K422 + (L422*G422) + M422*G422^(3/2) + 0.00048314*G422^2</f>
        <v>1021.7984130048493</v>
      </c>
      <c r="O422" s="39">
        <f>I422*(1/     (1-   (0.001*N422/1.84)))</f>
        <v>6.9851050044881831</v>
      </c>
      <c r="P422" s="32">
        <f t="shared" si="54"/>
        <v>23.534202757146719</v>
      </c>
      <c r="Q422" s="29">
        <f t="shared" si="55"/>
        <v>11.803549999999998</v>
      </c>
      <c r="R422" s="30">
        <f>E422-E302</f>
        <v>21</v>
      </c>
      <c r="S422" s="31">
        <f>I422-I302</f>
        <v>0.13710000000000022</v>
      </c>
      <c r="T422" s="31">
        <f>(S422/I302)*100</f>
        <v>4.6177164028292434</v>
      </c>
      <c r="U422" s="31">
        <f>(S422/R422)/I302*1000</f>
        <v>2.1989125727758303</v>
      </c>
      <c r="V422" s="44">
        <f>O422-O302</f>
        <v>0.31607305267346497</v>
      </c>
      <c r="W422" s="44">
        <f>(V422/O302)*100</f>
        <v>4.7394142801708723</v>
      </c>
      <c r="X422" s="44">
        <f>1000*(V422/R422)/O302</f>
        <v>2.2568639429385104</v>
      </c>
      <c r="Y422" s="45">
        <f>1000*(V422/R422)/Q302</f>
        <v>1.3621519296217457</v>
      </c>
      <c r="Z422" s="57">
        <f>X422-U422</f>
        <v>5.7951370162680149E-2</v>
      </c>
    </row>
    <row r="423" spans="1:26" s="1" customFormat="1" x14ac:dyDescent="0.15">
      <c r="A423" s="56">
        <v>300</v>
      </c>
      <c r="B423" s="15" t="s">
        <v>22</v>
      </c>
      <c r="C423" s="15" t="s">
        <v>29</v>
      </c>
      <c r="D423" s="15" t="s">
        <v>12</v>
      </c>
      <c r="E423" s="16">
        <v>43047</v>
      </c>
      <c r="F423" s="17">
        <v>24.7</v>
      </c>
      <c r="G423" s="17">
        <v>32.799999999999997</v>
      </c>
      <c r="H423" s="17">
        <v>17.522400000000001</v>
      </c>
      <c r="I423" s="18">
        <v>1.0310999999999999</v>
      </c>
      <c r="J423" s="18"/>
      <c r="K423" s="37">
        <f>1000*(1-(F423+288.9414)/(508929.2*(F423+68.12963))*(F423-3.9863)^2)</f>
        <v>997.15157519625802</v>
      </c>
      <c r="L423" s="37">
        <f xml:space="preserve"> 0.824493 - 0.0040899*F423 + 0.000076438*F423^2 -0.00000082467*F423^3 + 0.0000000053675*F423^4</f>
        <v>0.75967722943356675</v>
      </c>
      <c r="M423" s="37">
        <f xml:space="preserve"> -0.005724 + 0.00010227*F423 - 0.0000016546*F423^2</f>
        <v>-4.2073859139999999E-3</v>
      </c>
      <c r="N423" s="37">
        <f xml:space="preserve"> K423 + (L423*G423) + M423*G423^(3/2) + 0.00048314*G423^2</f>
        <v>1021.7984130048493</v>
      </c>
      <c r="O423" s="39">
        <f>I423*(1/     (1-   (0.001*N423/1.84)))</f>
        <v>2.3187733074040646</v>
      </c>
      <c r="P423" s="32">
        <f t="shared" si="54"/>
        <v>23.534202757146719</v>
      </c>
      <c r="Q423" s="29">
        <f t="shared" si="55"/>
        <v>0.39104999999999901</v>
      </c>
      <c r="R423" s="30">
        <f>E423-E303</f>
        <v>21</v>
      </c>
      <c r="S423" s="31">
        <f>I423-I303</f>
        <v>6.1099999999999932E-2</v>
      </c>
      <c r="T423" s="31">
        <f>(S423/I303)*100</f>
        <v>6.2989690721649421</v>
      </c>
      <c r="U423" s="31">
        <f>(S423/R423)/I303*1000</f>
        <v>2.9995090819833057</v>
      </c>
      <c r="V423" s="44">
        <f>O423-O303</f>
        <v>0.13993834840767638</v>
      </c>
      <c r="W423" s="44">
        <f>(V423/O303)*100</f>
        <v>6.4226226878668484</v>
      </c>
      <c r="X423" s="44">
        <f>1000*(V423/R423)/O303</f>
        <v>3.0583917561270706</v>
      </c>
      <c r="Y423" s="45">
        <f>1000*(V423/R423)/Q303</f>
        <v>121.15874321011005</v>
      </c>
      <c r="Z423" s="57">
        <f>X423-U423</f>
        <v>5.8882674143764913E-2</v>
      </c>
    </row>
    <row r="424" spans="1:26" s="1" customFormat="1" x14ac:dyDescent="0.15">
      <c r="A424" s="56">
        <v>145</v>
      </c>
      <c r="B424" s="15" t="s">
        <v>23</v>
      </c>
      <c r="C424" s="15" t="s">
        <v>29</v>
      </c>
      <c r="D424" s="15" t="s">
        <v>12</v>
      </c>
      <c r="E424" s="16">
        <v>43047</v>
      </c>
      <c r="F424" s="17">
        <v>24.7</v>
      </c>
      <c r="G424" s="17">
        <v>32.799999999999997</v>
      </c>
      <c r="H424" s="17">
        <v>17.522400000000001</v>
      </c>
      <c r="I424" s="18">
        <v>1.6860999999999999</v>
      </c>
      <c r="J424" s="18"/>
      <c r="K424" s="37">
        <f>1000*(1-(F424+288.9414)/(508929.2*(F424+68.12963))*(F424-3.9863)^2)</f>
        <v>997.15157519625802</v>
      </c>
      <c r="L424" s="37">
        <f xml:space="preserve"> 0.824493 - 0.0040899*F424 + 0.000076438*F424^2 -0.00000082467*F424^3 + 0.0000000053675*F424^4</f>
        <v>0.75967722943356675</v>
      </c>
      <c r="M424" s="37">
        <f xml:space="preserve"> -0.005724 + 0.00010227*F424 - 0.0000016546*F424^2</f>
        <v>-4.2073859139999999E-3</v>
      </c>
      <c r="N424" s="37">
        <f xml:space="preserve"> K424 + (L424*G424) + M424*G424^(3/2) + 0.00048314*G424^2</f>
        <v>1021.7984130048493</v>
      </c>
      <c r="O424" s="39">
        <f>I424*(1/     (1-   (0.001*N424/1.84)))</f>
        <v>3.7917599394956776</v>
      </c>
      <c r="P424" s="32">
        <f t="shared" si="54"/>
        <v>23.534202757146719</v>
      </c>
      <c r="Q424" s="29">
        <f t="shared" si="55"/>
        <v>3.9935499999999999</v>
      </c>
      <c r="R424" s="30">
        <f>E424-E304</f>
        <v>21</v>
      </c>
      <c r="S424" s="31" t="s">
        <v>14</v>
      </c>
      <c r="T424" s="31" t="s">
        <v>14</v>
      </c>
      <c r="U424" s="31" t="s">
        <v>14</v>
      </c>
      <c r="V424" s="44" t="s">
        <v>14</v>
      </c>
      <c r="W424" s="44" t="s">
        <v>14</v>
      </c>
      <c r="X424" s="44" t="s">
        <v>14</v>
      </c>
      <c r="Y424" s="45" t="s">
        <v>14</v>
      </c>
      <c r="Z424" s="74" t="s">
        <v>14</v>
      </c>
    </row>
    <row r="425" spans="1:26" s="1" customFormat="1" x14ac:dyDescent="0.15">
      <c r="A425" s="56">
        <v>179</v>
      </c>
      <c r="B425" s="15" t="s">
        <v>17</v>
      </c>
      <c r="C425" s="15" t="s">
        <v>11</v>
      </c>
      <c r="D425" s="15" t="s">
        <v>32</v>
      </c>
      <c r="E425" s="16">
        <v>43047</v>
      </c>
      <c r="F425" s="17">
        <v>24.3</v>
      </c>
      <c r="G425" s="17">
        <v>32.700000000000003</v>
      </c>
      <c r="H425" s="17">
        <v>17.517600000000002</v>
      </c>
      <c r="I425" s="18">
        <v>4.4389000000000003</v>
      </c>
      <c r="J425" s="18"/>
      <c r="K425" s="37">
        <f>1000*(1-(F425+288.9414)/(508929.2*(F425+68.12963))*(F425-3.9863)^2)</f>
        <v>997.25217771670884</v>
      </c>
      <c r="L425" s="37">
        <f xml:space="preserve"> 0.824493 - 0.0040899*F425 + 0.000076438*F425^2 -0.00000082467*F425^3 + 0.0000000053675*F425^4</f>
        <v>0.76028272301154676</v>
      </c>
      <c r="M425" s="37">
        <f xml:space="preserve"> -0.005724 + 0.00010227*F425 - 0.0000016546*F425^2</f>
        <v>-4.2158637539999998E-3</v>
      </c>
      <c r="N425" s="37">
        <f xml:space="preserve"> K425 + (L425*G425) + M425*G425^(3/2) + 0.00048314*G425^2</f>
        <v>1021.8417092718141</v>
      </c>
      <c r="O425" s="39">
        <f>I425*(1/     (1-   (0.001*N425/1.84)))</f>
        <v>9.9828799543552975</v>
      </c>
      <c r="P425" s="32">
        <f t="shared" si="54"/>
        <v>23.528097958442352</v>
      </c>
      <c r="Q425" s="29">
        <f t="shared" si="55"/>
        <v>19.133949999999999</v>
      </c>
      <c r="R425" s="30">
        <f>E425-E305</f>
        <v>21</v>
      </c>
      <c r="S425" s="31">
        <f>I425-I305</f>
        <v>0.19790000000000063</v>
      </c>
      <c r="T425" s="31">
        <f>(S425/I305)*100</f>
        <v>4.6663522754067595</v>
      </c>
      <c r="U425" s="31">
        <f>(S425/R425)/I305*1000</f>
        <v>2.2220725120984564</v>
      </c>
      <c r="V425" s="44">
        <f>O425-O305</f>
        <v>0.45494288138740302</v>
      </c>
      <c r="W425" s="44">
        <f>(V425/O305)*100</f>
        <v>4.774830877904729</v>
      </c>
      <c r="X425" s="44">
        <f>1000*(V425/R425)/O305</f>
        <v>2.2737289894784425</v>
      </c>
      <c r="Y425" s="45">
        <f>1000*(V425/R425)/Q305</f>
        <v>1.2005179536578916</v>
      </c>
      <c r="Z425" s="57">
        <f>X425-U425</f>
        <v>5.1656477379986132E-2</v>
      </c>
    </row>
    <row r="426" spans="1:26" s="1" customFormat="1" x14ac:dyDescent="0.15">
      <c r="A426" s="56">
        <v>186</v>
      </c>
      <c r="B426" s="15" t="s">
        <v>17</v>
      </c>
      <c r="C426" s="15" t="s">
        <v>11</v>
      </c>
      <c r="D426" s="15" t="s">
        <v>32</v>
      </c>
      <c r="E426" s="16">
        <v>43047</v>
      </c>
      <c r="F426" s="17">
        <v>24.3</v>
      </c>
      <c r="G426" s="17">
        <v>32.700000000000003</v>
      </c>
      <c r="H426" s="17">
        <v>17.517600000000002</v>
      </c>
      <c r="I426" s="18">
        <v>3.1764999999999999</v>
      </c>
      <c r="J426" s="18"/>
      <c r="K426" s="37">
        <f>1000*(1-(F426+288.9414)/(508929.2*(F426+68.12963))*(F426-3.9863)^2)</f>
        <v>997.25217771670884</v>
      </c>
      <c r="L426" s="37">
        <f xml:space="preserve"> 0.824493 - 0.0040899*F426 + 0.000076438*F426^2 -0.00000082467*F426^3 + 0.0000000053675*F426^4</f>
        <v>0.76028272301154676</v>
      </c>
      <c r="M426" s="37">
        <f xml:space="preserve"> -0.005724 + 0.00010227*F426 - 0.0000016546*F426^2</f>
        <v>-4.2158637539999998E-3</v>
      </c>
      <c r="N426" s="37">
        <f xml:space="preserve"> K426 + (L426*G426) + M426*G426^(3/2) + 0.00048314*G426^2</f>
        <v>1021.8417092718141</v>
      </c>
      <c r="O426" s="39">
        <f>I426*(1/     (1-   (0.001*N426/1.84)))</f>
        <v>7.1438009811010827</v>
      </c>
      <c r="P426" s="32">
        <f t="shared" si="54"/>
        <v>23.528097958442352</v>
      </c>
      <c r="Q426" s="29">
        <f t="shared" si="55"/>
        <v>12.190749999999998</v>
      </c>
      <c r="R426" s="30">
        <f>E426-E306</f>
        <v>21</v>
      </c>
      <c r="S426" s="31">
        <f>I426-I306</f>
        <v>0.13949999999999996</v>
      </c>
      <c r="T426" s="31">
        <f>(S426/I306)*100</f>
        <v>4.5933486993743813</v>
      </c>
      <c r="U426" s="31">
        <f>(S426/R426)/I306*1000</f>
        <v>2.1873089044639911</v>
      </c>
      <c r="V426" s="44">
        <f>O426-O306</f>
        <v>0.32080053530917052</v>
      </c>
      <c r="W426" s="44">
        <f>(V426/O306)*100</f>
        <v>4.7017516392956464</v>
      </c>
      <c r="X426" s="44">
        <f>1000*(V426/R426)/O306</f>
        <v>2.2389293520455462</v>
      </c>
      <c r="Y426" s="45">
        <f>1000*(V426/R426)/Q306</f>
        <v>1.3372623072703953</v>
      </c>
      <c r="Z426" s="57">
        <f>X426-U426</f>
        <v>5.1620447581555151E-2</v>
      </c>
    </row>
    <row r="427" spans="1:26" s="1" customFormat="1" x14ac:dyDescent="0.15">
      <c r="A427" s="56">
        <v>277</v>
      </c>
      <c r="B427" s="15" t="s">
        <v>17</v>
      </c>
      <c r="C427" s="15" t="s">
        <v>11</v>
      </c>
      <c r="D427" s="15" t="s">
        <v>32</v>
      </c>
      <c r="E427" s="16">
        <v>43047</v>
      </c>
      <c r="F427" s="17">
        <v>24.3</v>
      </c>
      <c r="G427" s="17">
        <v>32.700000000000003</v>
      </c>
      <c r="H427" s="17">
        <v>17.517600000000002</v>
      </c>
      <c r="I427" s="18">
        <v>3.9456000000000002</v>
      </c>
      <c r="J427" s="18"/>
      <c r="K427" s="37">
        <f>1000*(1-(F427+288.9414)/(508929.2*(F427+68.12963))*(F427-3.9863)^2)</f>
        <v>997.25217771670884</v>
      </c>
      <c r="L427" s="37">
        <f xml:space="preserve"> 0.824493 - 0.0040899*F427 + 0.000076438*F427^2 -0.00000082467*F427^3 + 0.0000000053675*F427^4</f>
        <v>0.76028272301154676</v>
      </c>
      <c r="M427" s="37">
        <f xml:space="preserve"> -0.005724 + 0.00010227*F427 - 0.0000016546*F427^2</f>
        <v>-4.2158637539999998E-3</v>
      </c>
      <c r="N427" s="37">
        <f xml:space="preserve"> K427 + (L427*G427) + M427*G427^(3/2) + 0.00048314*G427^2</f>
        <v>1021.8417092718141</v>
      </c>
      <c r="O427" s="39">
        <f>I427*(1/     (1-   (0.001*N427/1.84)))</f>
        <v>8.8734711635549939</v>
      </c>
      <c r="P427" s="32">
        <f t="shared" si="54"/>
        <v>23.528097958442352</v>
      </c>
      <c r="Q427" s="29">
        <f t="shared" si="55"/>
        <v>16.4208</v>
      </c>
      <c r="R427" s="30">
        <f>E427-E307</f>
        <v>21</v>
      </c>
      <c r="S427" s="31">
        <f>I427-I307</f>
        <v>0.13960000000000017</v>
      </c>
      <c r="T427" s="31">
        <f>(S427/I307)*100</f>
        <v>3.6678928008407823</v>
      </c>
      <c r="U427" s="31">
        <f>(S427/R427)/I307*1000</f>
        <v>1.7466156194479916</v>
      </c>
      <c r="V427" s="44">
        <f>O427-O307</f>
        <v>0.32281601153523098</v>
      </c>
      <c r="W427" s="44">
        <f>(V427/O307)*100</f>
        <v>3.77533657709232</v>
      </c>
      <c r="X427" s="44">
        <f>1000*(V427/R427)/O307</f>
        <v>1.7977793224249139</v>
      </c>
      <c r="Y427" s="45">
        <f>1000*(V427/R427)/Q307</f>
        <v>0.98206037344197217</v>
      </c>
      <c r="Z427" s="57">
        <f>X427-U427</f>
        <v>5.1163702976922298E-2</v>
      </c>
    </row>
    <row r="428" spans="1:26" s="1" customFormat="1" x14ac:dyDescent="0.15">
      <c r="A428" s="56">
        <v>284</v>
      </c>
      <c r="B428" s="15" t="s">
        <v>17</v>
      </c>
      <c r="C428" s="15" t="s">
        <v>11</v>
      </c>
      <c r="D428" s="15" t="s">
        <v>32</v>
      </c>
      <c r="E428" s="16">
        <v>43047</v>
      </c>
      <c r="F428" s="17">
        <v>24.3</v>
      </c>
      <c r="G428" s="17">
        <v>32.700000000000003</v>
      </c>
      <c r="H428" s="17">
        <v>17.517600000000002</v>
      </c>
      <c r="I428" s="18">
        <v>4.0430000000000001</v>
      </c>
      <c r="J428" s="18"/>
      <c r="K428" s="37">
        <f>1000*(1-(F428+288.9414)/(508929.2*(F428+68.12963))*(F428-3.9863)^2)</f>
        <v>997.25217771670884</v>
      </c>
      <c r="L428" s="37">
        <f xml:space="preserve"> 0.824493 - 0.0040899*F428 + 0.000076438*F428^2 -0.00000082467*F428^3 + 0.0000000053675*F428^4</f>
        <v>0.76028272301154676</v>
      </c>
      <c r="M428" s="37">
        <f xml:space="preserve"> -0.005724 + 0.00010227*F428 - 0.0000016546*F428^2</f>
        <v>-4.2158637539999998E-3</v>
      </c>
      <c r="N428" s="37">
        <f xml:space="preserve"> K428 + (L428*G428) + M428*G428^(3/2) + 0.00048314*G428^2</f>
        <v>1021.8417092718141</v>
      </c>
      <c r="O428" s="39">
        <f>I428*(1/     (1-   (0.001*N428/1.84)))</f>
        <v>9.0925192402303416</v>
      </c>
      <c r="P428" s="32">
        <f t="shared" si="54"/>
        <v>23.528097958442352</v>
      </c>
      <c r="Q428" s="29">
        <f t="shared" si="55"/>
        <v>16.956499999999998</v>
      </c>
      <c r="R428" s="30">
        <f>E428-E308</f>
        <v>21</v>
      </c>
      <c r="S428" s="31">
        <f>I428-I308</f>
        <v>0.16800000000000015</v>
      </c>
      <c r="T428" s="31">
        <f>(S428/I308)*100</f>
        <v>4.3354838709677459</v>
      </c>
      <c r="U428" s="31">
        <f>(S428/R428)/I308*1000</f>
        <v>2.0645161290322598</v>
      </c>
      <c r="V428" s="44">
        <f>O428-O308</f>
        <v>0.38684695592225538</v>
      </c>
      <c r="W428" s="44">
        <f>(V428/O308)*100</f>
        <v>4.4436195538803398</v>
      </c>
      <c r="X428" s="44">
        <f>1000*(V428/R428)/O308</f>
        <v>2.1160093113715903</v>
      </c>
      <c r="Y428" s="45">
        <f>1000*(V428/R428)/Q308</f>
        <v>1.1489963271695305</v>
      </c>
      <c r="Z428" s="57">
        <f>X428-U428</f>
        <v>5.1493182339330534E-2</v>
      </c>
    </row>
    <row r="429" spans="1:26" s="1" customFormat="1" x14ac:dyDescent="0.15">
      <c r="A429" s="56">
        <v>290</v>
      </c>
      <c r="B429" s="15" t="s">
        <v>17</v>
      </c>
      <c r="C429" s="15" t="s">
        <v>11</v>
      </c>
      <c r="D429" s="15" t="s">
        <v>32</v>
      </c>
      <c r="E429" s="16">
        <v>43047</v>
      </c>
      <c r="F429" s="17">
        <v>24.3</v>
      </c>
      <c r="G429" s="17">
        <v>32.700000000000003</v>
      </c>
      <c r="H429" s="17">
        <v>17.517600000000002</v>
      </c>
      <c r="I429" s="18">
        <v>5.2309000000000001</v>
      </c>
      <c r="J429" s="18"/>
      <c r="K429" s="37">
        <f>1000*(1-(F429+288.9414)/(508929.2*(F429+68.12963))*(F429-3.9863)^2)</f>
        <v>997.25217771670884</v>
      </c>
      <c r="L429" s="37">
        <f xml:space="preserve"> 0.824493 - 0.0040899*F429 + 0.000076438*F429^2 -0.00000082467*F429^3 + 0.0000000053675*F429^4</f>
        <v>0.76028272301154676</v>
      </c>
      <c r="M429" s="37">
        <f xml:space="preserve"> -0.005724 + 0.00010227*F429 - 0.0000016546*F429^2</f>
        <v>-4.2158637539999998E-3</v>
      </c>
      <c r="N429" s="37">
        <f xml:space="preserve"> K429 + (L429*G429) + M429*G429^(3/2) + 0.00048314*G429^2</f>
        <v>1021.8417092718141</v>
      </c>
      <c r="O429" s="39">
        <f>I429*(1/     (1-   (0.001*N429/1.84)))</f>
        <v>11.764051173317066</v>
      </c>
      <c r="P429" s="32">
        <f t="shared" si="54"/>
        <v>23.528097958442352</v>
      </c>
      <c r="Q429" s="29">
        <f t="shared" si="55"/>
        <v>23.48995</v>
      </c>
      <c r="R429" s="30">
        <f>E429-E309</f>
        <v>21</v>
      </c>
      <c r="S429" s="31">
        <f>I429-I309</f>
        <v>0.2049000000000003</v>
      </c>
      <c r="T429" s="31">
        <f>(S429/I309)*100</f>
        <v>4.0768006366892218</v>
      </c>
      <c r="U429" s="31">
        <f>(S429/R429)/I309*1000</f>
        <v>1.9413336365186773</v>
      </c>
      <c r="V429" s="44">
        <f>O429-O309</f>
        <v>0.47251339243127433</v>
      </c>
      <c r="W429" s="44">
        <f>(V429/O309)*100</f>
        <v>4.1846682143785632</v>
      </c>
      <c r="X429" s="44">
        <f>1000*(V429/R429)/O309</f>
        <v>1.992699149704078</v>
      </c>
      <c r="Y429" s="45">
        <f>1000*(V429/R429)/Q309</f>
        <v>1.006154707991888</v>
      </c>
      <c r="Z429" s="57">
        <f>X429-U429</f>
        <v>5.1365513185400724E-2</v>
      </c>
    </row>
    <row r="430" spans="1:26" s="1" customFormat="1" x14ac:dyDescent="0.15">
      <c r="A430" s="56">
        <v>119</v>
      </c>
      <c r="B430" s="15" t="s">
        <v>18</v>
      </c>
      <c r="C430" s="15" t="s">
        <v>11</v>
      </c>
      <c r="D430" s="15" t="s">
        <v>32</v>
      </c>
      <c r="E430" s="16">
        <v>43047</v>
      </c>
      <c r="F430" s="17">
        <v>24.3</v>
      </c>
      <c r="G430" s="17">
        <v>32.700000000000003</v>
      </c>
      <c r="H430" s="17">
        <v>17.517600000000002</v>
      </c>
      <c r="I430" s="18">
        <v>3.5680000000000001</v>
      </c>
      <c r="J430" s="18"/>
      <c r="K430" s="37">
        <f>1000*(1-(F430+288.9414)/(508929.2*(F430+68.12963))*(F430-3.9863)^2)</f>
        <v>997.25217771670884</v>
      </c>
      <c r="L430" s="37">
        <f xml:space="preserve"> 0.824493 - 0.0040899*F430 + 0.000076438*F430^2 -0.00000082467*F430^3 + 0.0000000053675*F430^4</f>
        <v>0.76028272301154676</v>
      </c>
      <c r="M430" s="37">
        <f xml:space="preserve"> -0.005724 + 0.00010227*F430 - 0.0000016546*F430^2</f>
        <v>-4.2158637539999998E-3</v>
      </c>
      <c r="N430" s="37">
        <f xml:space="preserve"> K430 + (L430*G430) + M430*G430^(3/2) + 0.00048314*G430^2</f>
        <v>1021.8417092718141</v>
      </c>
      <c r="O430" s="39">
        <f>I430*(1/     (1-   (0.001*N430/1.84)))</f>
        <v>8.0242662995651397</v>
      </c>
      <c r="P430" s="32">
        <f t="shared" si="54"/>
        <v>23.528097958442352</v>
      </c>
      <c r="Q430" s="29">
        <f t="shared" si="55"/>
        <v>14.343999999999998</v>
      </c>
      <c r="R430" s="30">
        <f>E430-E310</f>
        <v>21</v>
      </c>
      <c r="S430" s="31">
        <f>I430-I310</f>
        <v>8.0000000000000071E-2</v>
      </c>
      <c r="T430" s="31">
        <f>(S430/I310)*100</f>
        <v>2.2935779816513784</v>
      </c>
      <c r="U430" s="31">
        <f>(S430/R430)/I310*1000</f>
        <v>1.0921799912625612</v>
      </c>
      <c r="V430" s="44">
        <f>O430-O310</f>
        <v>0.18803793113504774</v>
      </c>
      <c r="W430" s="44">
        <f>(V430/O310)*100</f>
        <v>2.3995973865769202</v>
      </c>
      <c r="X430" s="44">
        <f>1000*(V430/R430)/O310</f>
        <v>1.1426654221794859</v>
      </c>
      <c r="Y430" s="45">
        <f>1000*(V430/R430)/Q310</f>
        <v>0.64400080530113879</v>
      </c>
      <c r="Z430" s="57">
        <f>X430-U430</f>
        <v>5.0485430916924701E-2</v>
      </c>
    </row>
    <row r="431" spans="1:26" s="1" customFormat="1" x14ac:dyDescent="0.15">
      <c r="A431" s="56">
        <v>125</v>
      </c>
      <c r="B431" s="15" t="s">
        <v>18</v>
      </c>
      <c r="C431" s="15" t="s">
        <v>11</v>
      </c>
      <c r="D431" s="15" t="s">
        <v>32</v>
      </c>
      <c r="E431" s="16">
        <v>43047</v>
      </c>
      <c r="F431" s="17">
        <v>24.3</v>
      </c>
      <c r="G431" s="17">
        <v>32.700000000000003</v>
      </c>
      <c r="H431" s="17">
        <v>17.517600000000002</v>
      </c>
      <c r="I431" s="18">
        <v>3.0882000000000001</v>
      </c>
      <c r="J431" s="18"/>
      <c r="K431" s="37">
        <f>1000*(1-(F431+288.9414)/(508929.2*(F431+68.12963))*(F431-3.9863)^2)</f>
        <v>997.25217771670884</v>
      </c>
      <c r="L431" s="37">
        <f xml:space="preserve"> 0.824493 - 0.0040899*F431 + 0.000076438*F431^2 -0.00000082467*F431^3 + 0.0000000053675*F431^4</f>
        <v>0.76028272301154676</v>
      </c>
      <c r="M431" s="37">
        <f xml:space="preserve"> -0.005724 + 0.00010227*F431 - 0.0000016546*F431^2</f>
        <v>-4.2158637539999998E-3</v>
      </c>
      <c r="N431" s="37">
        <f xml:space="preserve"> K431 + (L431*G431) + M431*G431^(3/2) + 0.00048314*G431^2</f>
        <v>1021.8417092718141</v>
      </c>
      <c r="O431" s="39">
        <f>I431*(1/     (1-   (0.001*N431/1.84)))</f>
        <v>6.9452183818153204</v>
      </c>
      <c r="P431" s="32">
        <f t="shared" si="54"/>
        <v>23.528097958442352</v>
      </c>
      <c r="Q431" s="29">
        <f t="shared" si="55"/>
        <v>11.705099999999998</v>
      </c>
      <c r="R431" s="30">
        <f>E431-E311</f>
        <v>21</v>
      </c>
      <c r="S431" s="31">
        <f>I431-I311</f>
        <v>7.5200000000000156E-2</v>
      </c>
      <c r="T431" s="31">
        <f>(S431/I311)*100</f>
        <v>2.4958513109857337</v>
      </c>
      <c r="U431" s="31">
        <f>(S431/R431)/I311*1000</f>
        <v>1.1885006242789207</v>
      </c>
      <c r="V431" s="44">
        <f>O431-O311</f>
        <v>0.17613693855847767</v>
      </c>
      <c r="W431" s="44">
        <f>(V431/O311)*100</f>
        <v>2.6020803566182535</v>
      </c>
      <c r="X431" s="44">
        <f>1000*(V431/R431)/O311</f>
        <v>1.2390858841039301</v>
      </c>
      <c r="Y431" s="45">
        <f>1000*(V431/R431)/Q311</f>
        <v>0.74281302437137775</v>
      </c>
      <c r="Z431" s="57">
        <f>X431-U431</f>
        <v>5.0585259825009388E-2</v>
      </c>
    </row>
    <row r="432" spans="1:26" s="1" customFormat="1" x14ac:dyDescent="0.15">
      <c r="A432" s="56">
        <v>217</v>
      </c>
      <c r="B432" s="15" t="s">
        <v>18</v>
      </c>
      <c r="C432" s="15" t="s">
        <v>11</v>
      </c>
      <c r="D432" s="15" t="s">
        <v>32</v>
      </c>
      <c r="E432" s="16">
        <v>43047</v>
      </c>
      <c r="F432" s="17">
        <v>24.1</v>
      </c>
      <c r="G432" s="17">
        <v>32.9</v>
      </c>
      <c r="H432" s="17">
        <v>17.515499999999999</v>
      </c>
      <c r="I432" s="18">
        <v>4.9466000000000001</v>
      </c>
      <c r="J432" s="18"/>
      <c r="K432" s="37">
        <f>1000*(1-(F432+288.9414)/(508929.2*(F432+68.12963))*(F432-3.9863)^2)</f>
        <v>997.301901019105</v>
      </c>
      <c r="L432" s="37">
        <f xml:space="preserve"> 0.824493 - 0.0040899*F432 + 0.000076438*F432^2 -0.00000082467*F432^3 + 0.0000000053675*F432^4</f>
        <v>0.76058970296154682</v>
      </c>
      <c r="M432" s="37">
        <f xml:space="preserve"> -0.005724 + 0.00010227*F432 - 0.0000016546*F432^2</f>
        <v>-4.2203012260000001E-3</v>
      </c>
      <c r="N432" s="37">
        <f xml:space="preserve"> K432 + (L432*G432) + M432*G432^(3/2) + 0.00048314*G432^2</f>
        <v>1022.0518467275477</v>
      </c>
      <c r="O432" s="39">
        <f>I432*(1/     (1-   (0.001*N432/1.84)))</f>
        <v>11.127531694503718</v>
      </c>
      <c r="P432" s="32">
        <f t="shared" si="54"/>
        <v>23.526937473041372</v>
      </c>
      <c r="Q432" s="29">
        <f t="shared" si="55"/>
        <v>21.926299999999998</v>
      </c>
      <c r="R432" s="30">
        <f>E432-E312</f>
        <v>21</v>
      </c>
      <c r="S432" s="31">
        <f>I432-I312</f>
        <v>0.20260000000000034</v>
      </c>
      <c r="T432" s="31">
        <f>(S432/I312)*100</f>
        <v>4.2706576728499233</v>
      </c>
      <c r="U432" s="31">
        <f>(S432/R432)/I312*1000</f>
        <v>2.0336465108809154</v>
      </c>
      <c r="V432" s="44">
        <f>O432-O312</f>
        <v>0.46954219340499215</v>
      </c>
      <c r="W432" s="44">
        <f>(V432/O312)*100</f>
        <v>4.4055419022188689</v>
      </c>
      <c r="X432" s="44">
        <f>1000*(V432/R432)/O312</f>
        <v>2.0978770962946998</v>
      </c>
      <c r="Y432" s="45">
        <f>1000*(V432/R432)/Q312</f>
        <v>1.0743394227803378</v>
      </c>
      <c r="Z432" s="57">
        <f>X432-U432</f>
        <v>6.4230585413784347E-2</v>
      </c>
    </row>
    <row r="433" spans="1:26" s="1" customFormat="1" x14ac:dyDescent="0.15">
      <c r="A433" s="56">
        <v>223</v>
      </c>
      <c r="B433" s="15" t="s">
        <v>18</v>
      </c>
      <c r="C433" s="15" t="s">
        <v>11</v>
      </c>
      <c r="D433" s="15" t="s">
        <v>32</v>
      </c>
      <c r="E433" s="16">
        <v>43047</v>
      </c>
      <c r="F433" s="17">
        <v>24.1</v>
      </c>
      <c r="G433" s="17">
        <v>32.9</v>
      </c>
      <c r="H433" s="17">
        <v>17.515499999999999</v>
      </c>
      <c r="I433" s="18">
        <v>3.5817000000000001</v>
      </c>
      <c r="J433" s="18"/>
      <c r="K433" s="37">
        <f>1000*(1-(F433+288.9414)/(508929.2*(F433+68.12963))*(F433-3.9863)^2)</f>
        <v>997.301901019105</v>
      </c>
      <c r="L433" s="37">
        <f xml:space="preserve"> 0.824493 - 0.0040899*F433 + 0.000076438*F433^2 -0.00000082467*F433^3 + 0.0000000053675*F433^4</f>
        <v>0.76058970296154682</v>
      </c>
      <c r="M433" s="37">
        <f xml:space="preserve"> -0.005724 + 0.00010227*F433 - 0.0000016546*F433^2</f>
        <v>-4.2203012260000001E-3</v>
      </c>
      <c r="N433" s="37">
        <f xml:space="preserve"> K433 + (L433*G433) + M433*G433^(3/2) + 0.00048314*G433^2</f>
        <v>1022.0518467275477</v>
      </c>
      <c r="O433" s="39">
        <f>I433*(1/     (1-   (0.001*N433/1.84)))</f>
        <v>8.057146377350902</v>
      </c>
      <c r="P433" s="32">
        <f t="shared" si="54"/>
        <v>23.526937473041372</v>
      </c>
      <c r="Q433" s="29">
        <f t="shared" si="55"/>
        <v>14.419349999999998</v>
      </c>
      <c r="R433" s="30">
        <f>E433-E313</f>
        <v>21</v>
      </c>
      <c r="S433" s="31">
        <f>I433-I313</f>
        <v>0.21070000000000011</v>
      </c>
      <c r="T433" s="31">
        <f>(S433/I313)*100</f>
        <v>6.2503708098487127</v>
      </c>
      <c r="U433" s="31">
        <f>(S433/R433)/I313*1000</f>
        <v>2.9763670523089107</v>
      </c>
      <c r="V433" s="44">
        <f>O433-O313</f>
        <v>0.48377314627927337</v>
      </c>
      <c r="W433" s="44">
        <f>(V433/O313)*100</f>
        <v>6.3878159905611795</v>
      </c>
      <c r="X433" s="44">
        <f>1000*(V433/R433)/O313</f>
        <v>3.0418171383624664</v>
      </c>
      <c r="Y433" s="45">
        <f>1000*(V433/R433)/Q313</f>
        <v>1.7372509701360588</v>
      </c>
      <c r="Z433" s="57">
        <f>X433-U433</f>
        <v>6.5450086053555623E-2</v>
      </c>
    </row>
    <row r="434" spans="1:26" s="1" customFormat="1" x14ac:dyDescent="0.15">
      <c r="A434" s="56">
        <v>152</v>
      </c>
      <c r="B434" s="15" t="s">
        <v>19</v>
      </c>
      <c r="C434" s="15" t="s">
        <v>11</v>
      </c>
      <c r="D434" s="15" t="s">
        <v>32</v>
      </c>
      <c r="E434" s="16">
        <v>43047</v>
      </c>
      <c r="F434" s="17">
        <v>24.1</v>
      </c>
      <c r="G434" s="17">
        <v>32.9</v>
      </c>
      <c r="H434" s="17">
        <v>17.515499999999999</v>
      </c>
      <c r="I434" s="18">
        <v>4.9715999999999996</v>
      </c>
      <c r="J434" s="18"/>
      <c r="K434" s="37">
        <f>1000*(1-(F434+288.9414)/(508929.2*(F434+68.12963))*(F434-3.9863)^2)</f>
        <v>997.301901019105</v>
      </c>
      <c r="L434" s="37">
        <f xml:space="preserve"> 0.824493 - 0.0040899*F434 + 0.000076438*F434^2 -0.00000082467*F434^3 + 0.0000000053675*F434^4</f>
        <v>0.76058970296154682</v>
      </c>
      <c r="M434" s="37">
        <f xml:space="preserve"> -0.005724 + 0.00010227*F434 - 0.0000016546*F434^2</f>
        <v>-4.2203012260000001E-3</v>
      </c>
      <c r="N434" s="37">
        <f xml:space="preserve"> K434 + (L434*G434) + M434*G434^(3/2) + 0.00048314*G434^2</f>
        <v>1022.0518467275477</v>
      </c>
      <c r="O434" s="39">
        <f>I434*(1/     (1-   (0.001*N434/1.84)))</f>
        <v>11.183769977842292</v>
      </c>
      <c r="P434" s="32">
        <f t="shared" si="54"/>
        <v>23.526937473041372</v>
      </c>
      <c r="Q434" s="29">
        <f t="shared" si="55"/>
        <v>22.063799999999997</v>
      </c>
      <c r="R434" s="30">
        <f>E434-E314</f>
        <v>21</v>
      </c>
      <c r="S434" s="31">
        <f>I434-I314</f>
        <v>0.31259999999999977</v>
      </c>
      <c r="T434" s="31">
        <f>(S434/I314)*100</f>
        <v>6.7095943335479662</v>
      </c>
      <c r="U434" s="31">
        <f>(S434/R434)/I314*1000</f>
        <v>3.1950449207371272</v>
      </c>
      <c r="V434" s="44">
        <f>O434-O314</f>
        <v>0.71674361072193804</v>
      </c>
      <c r="W434" s="44">
        <f>(V434/O314)*100</f>
        <v>6.8476335645185307</v>
      </c>
      <c r="X434" s="44">
        <f>1000*(V434/R434)/O314</f>
        <v>3.2607778878659675</v>
      </c>
      <c r="Y434" s="45">
        <f>1000*(V434/R434)/Q314</f>
        <v>1.6776351411740817</v>
      </c>
      <c r="Z434" s="57">
        <f>X434-U434</f>
        <v>6.5732967128840247E-2</v>
      </c>
    </row>
    <row r="435" spans="1:26" s="1" customFormat="1" x14ac:dyDescent="0.15">
      <c r="A435" s="56">
        <v>160</v>
      </c>
      <c r="B435" s="15" t="s">
        <v>19</v>
      </c>
      <c r="C435" s="15" t="s">
        <v>11</v>
      </c>
      <c r="D435" s="15" t="s">
        <v>32</v>
      </c>
      <c r="E435" s="16">
        <v>43047</v>
      </c>
      <c r="F435" s="17">
        <v>24.1</v>
      </c>
      <c r="G435" s="17">
        <v>32.9</v>
      </c>
      <c r="H435" s="17">
        <v>17.515499999999999</v>
      </c>
      <c r="I435" s="18">
        <v>3.9836999999999998</v>
      </c>
      <c r="J435" s="18"/>
      <c r="K435" s="37">
        <f>1000*(1-(F435+288.9414)/(508929.2*(F435+68.12963))*(F435-3.9863)^2)</f>
        <v>997.301901019105</v>
      </c>
      <c r="L435" s="37">
        <f xml:space="preserve"> 0.824493 - 0.0040899*F435 + 0.000076438*F435^2 -0.00000082467*F435^3 + 0.0000000053675*F435^4</f>
        <v>0.76058970296154682</v>
      </c>
      <c r="M435" s="37">
        <f xml:space="preserve"> -0.005724 + 0.00010227*F435 - 0.0000016546*F435^2</f>
        <v>-4.2203012260000001E-3</v>
      </c>
      <c r="N435" s="37">
        <f xml:space="preserve"> K435 + (L435*G435) + M435*G435^(3/2) + 0.00048314*G435^2</f>
        <v>1022.0518467275477</v>
      </c>
      <c r="O435" s="39">
        <f>I435*(1/     (1-   (0.001*N435/1.84)))</f>
        <v>8.9614579734351807</v>
      </c>
      <c r="P435" s="32">
        <f t="shared" si="54"/>
        <v>23.526937473041372</v>
      </c>
      <c r="Q435" s="29">
        <f t="shared" si="55"/>
        <v>16.630349999999996</v>
      </c>
      <c r="R435" s="30">
        <f>E435-E315</f>
        <v>21</v>
      </c>
      <c r="S435" s="31">
        <f>I435-I315</f>
        <v>0.2416999999999998</v>
      </c>
      <c r="T435" s="31">
        <f>(S435/I315)*100</f>
        <v>6.4591127739176857</v>
      </c>
      <c r="U435" s="31">
        <f>(S435/R435)/I315*1000</f>
        <v>3.0757679875798498</v>
      </c>
      <c r="V435" s="44">
        <f>O435-O315</f>
        <v>0.55458682817560323</v>
      </c>
      <c r="W435" s="44">
        <f>(V435/O315)*100</f>
        <v>6.5968279826475129</v>
      </c>
      <c r="X435" s="44">
        <f>1000*(V435/R435)/O315</f>
        <v>3.1413466584035774</v>
      </c>
      <c r="Y435" s="45">
        <f>1000*(V435/R435)/Q315</f>
        <v>1.7259588641128443</v>
      </c>
      <c r="Z435" s="57">
        <f>X435-U435</f>
        <v>6.5578670823727592E-2</v>
      </c>
    </row>
    <row r="436" spans="1:26" s="1" customFormat="1" x14ac:dyDescent="0.15">
      <c r="A436" s="56">
        <v>166</v>
      </c>
      <c r="B436" s="15" t="s">
        <v>20</v>
      </c>
      <c r="C436" s="15" t="s">
        <v>11</v>
      </c>
      <c r="D436" s="15" t="s">
        <v>32</v>
      </c>
      <c r="E436" s="16">
        <v>43047</v>
      </c>
      <c r="F436" s="17">
        <v>24.1</v>
      </c>
      <c r="G436" s="17">
        <v>32.9</v>
      </c>
      <c r="H436" s="17">
        <v>17.515499999999999</v>
      </c>
      <c r="I436" s="18">
        <v>4.1733000000000002</v>
      </c>
      <c r="J436" s="18"/>
      <c r="K436" s="37">
        <f>1000*(1-(F436+288.9414)/(508929.2*(F436+68.12963))*(F436-3.9863)^2)</f>
        <v>997.301901019105</v>
      </c>
      <c r="L436" s="37">
        <f xml:space="preserve"> 0.824493 - 0.0040899*F436 + 0.000076438*F436^2 -0.00000082467*F436^3 + 0.0000000053675*F436^4</f>
        <v>0.76058970296154682</v>
      </c>
      <c r="M436" s="37">
        <f xml:space="preserve"> -0.005724 + 0.00010227*F436 - 0.0000016546*F436^2</f>
        <v>-4.2203012260000001E-3</v>
      </c>
      <c r="N436" s="37">
        <f xml:space="preserve"> K436 + (L436*G436) + M436*G436^(3/2) + 0.00048314*G436^2</f>
        <v>1022.0518467275477</v>
      </c>
      <c r="O436" s="39">
        <f>I436*(1/     (1-   (0.001*N436/1.84)))</f>
        <v>9.3879691142749309</v>
      </c>
      <c r="P436" s="32">
        <f t="shared" si="54"/>
        <v>23.526937473041372</v>
      </c>
      <c r="Q436" s="29">
        <f t="shared" si="55"/>
        <v>17.67315</v>
      </c>
      <c r="R436" s="30">
        <f>E436-E316</f>
        <v>21</v>
      </c>
      <c r="S436" s="31">
        <f>I436-I316</f>
        <v>0.20930000000000026</v>
      </c>
      <c r="T436" s="31">
        <f>(S436/I316)*100</f>
        <v>5.2800201816347192</v>
      </c>
      <c r="U436" s="31">
        <f>(S436/R436)/I316*1000</f>
        <v>2.5142953245879611</v>
      </c>
      <c r="V436" s="44">
        <f>O436-O316</f>
        <v>0.48234719556596062</v>
      </c>
      <c r="W436" s="44">
        <f>(V436/O316)*100</f>
        <v>5.4162101195048873</v>
      </c>
      <c r="X436" s="44">
        <f>1000*(V436/R436)/O316</f>
        <v>2.5791476759547081</v>
      </c>
      <c r="Y436" s="45">
        <f>1000*(V436/R436)/Q316</f>
        <v>1.3902017960640087</v>
      </c>
      <c r="Z436" s="57">
        <f>X436-U436</f>
        <v>6.4852351366746941E-2</v>
      </c>
    </row>
    <row r="437" spans="1:26" s="1" customFormat="1" x14ac:dyDescent="0.15">
      <c r="A437" s="56">
        <v>173</v>
      </c>
      <c r="B437" s="15" t="s">
        <v>20</v>
      </c>
      <c r="C437" s="15" t="s">
        <v>11</v>
      </c>
      <c r="D437" s="15" t="s">
        <v>32</v>
      </c>
      <c r="E437" s="16">
        <v>43047</v>
      </c>
      <c r="F437" s="17">
        <v>24.1</v>
      </c>
      <c r="G437" s="17">
        <v>32.9</v>
      </c>
      <c r="H437" s="17">
        <v>17.515499999999999</v>
      </c>
      <c r="I437" s="18">
        <v>4.2942999999999998</v>
      </c>
      <c r="J437" s="18"/>
      <c r="K437" s="37">
        <f>1000*(1-(F437+288.9414)/(508929.2*(F437+68.12963))*(F437-3.9863)^2)</f>
        <v>997.301901019105</v>
      </c>
      <c r="L437" s="37">
        <f xml:space="preserve"> 0.824493 - 0.0040899*F437 + 0.000076438*F437^2 -0.00000082467*F437^3 + 0.0000000053675*F437^4</f>
        <v>0.76058970296154682</v>
      </c>
      <c r="M437" s="37">
        <f xml:space="preserve"> -0.005724 + 0.00010227*F437 - 0.0000016546*F437^2</f>
        <v>-4.2203012260000001E-3</v>
      </c>
      <c r="N437" s="37">
        <f xml:space="preserve"> K437 + (L437*G437) + M437*G437^(3/2) + 0.00048314*G437^2</f>
        <v>1022.0518467275477</v>
      </c>
      <c r="O437" s="39">
        <f>I437*(1/     (1-   (0.001*N437/1.84)))</f>
        <v>9.6601624056336295</v>
      </c>
      <c r="P437" s="32">
        <f t="shared" si="54"/>
        <v>23.526937473041372</v>
      </c>
      <c r="Q437" s="29">
        <f t="shared" si="55"/>
        <v>18.338649999999998</v>
      </c>
      <c r="R437" s="30">
        <f>E437-E317</f>
        <v>21</v>
      </c>
      <c r="S437" s="31">
        <f>I437-I317</f>
        <v>0.2242999999999995</v>
      </c>
      <c r="T437" s="31">
        <f>(S437/I317)*100</f>
        <v>5.5110565110564984</v>
      </c>
      <c r="U437" s="31">
        <f>(S437/R437)/I317*1000</f>
        <v>2.6243126243126182</v>
      </c>
      <c r="V437" s="44">
        <f>O437-O317</f>
        <v>0.51639822572810345</v>
      </c>
      <c r="W437" s="44">
        <f>(V437/O317)*100</f>
        <v>5.6475453168723222</v>
      </c>
      <c r="X437" s="44">
        <f>1000*(V437/R437)/O317</f>
        <v>2.6893072937487252</v>
      </c>
      <c r="Y437" s="45">
        <f>1000*(V437/R437)/Q317</f>
        <v>1.4376142473743503</v>
      </c>
      <c r="Z437" s="57">
        <f>X437-U437</f>
        <v>6.4994669436106989E-2</v>
      </c>
    </row>
    <row r="438" spans="1:26" s="1" customFormat="1" x14ac:dyDescent="0.15">
      <c r="A438" s="56">
        <v>264</v>
      </c>
      <c r="B438" s="15" t="s">
        <v>20</v>
      </c>
      <c r="C438" s="15" t="s">
        <v>11</v>
      </c>
      <c r="D438" s="15" t="s">
        <v>32</v>
      </c>
      <c r="E438" s="16">
        <v>43047</v>
      </c>
      <c r="F438" s="17">
        <v>24.1</v>
      </c>
      <c r="G438" s="17">
        <v>32.9</v>
      </c>
      <c r="H438" s="17">
        <v>17.515499999999999</v>
      </c>
      <c r="I438" s="18">
        <v>4.1120000000000001</v>
      </c>
      <c r="J438" s="18"/>
      <c r="K438" s="37">
        <f>1000*(1-(F438+288.9414)/(508929.2*(F438+68.12963))*(F438-3.9863)^2)</f>
        <v>997.301901019105</v>
      </c>
      <c r="L438" s="37">
        <f xml:space="preserve"> 0.824493 - 0.0040899*F438 + 0.000076438*F438^2 -0.00000082467*F438^3 + 0.0000000053675*F438^4</f>
        <v>0.76058970296154682</v>
      </c>
      <c r="M438" s="37">
        <f xml:space="preserve"> -0.005724 + 0.00010227*F438 - 0.0000016546*F438^2</f>
        <v>-4.2203012260000001E-3</v>
      </c>
      <c r="N438" s="37">
        <f xml:space="preserve"> K438 + (L438*G438) + M438*G438^(3/2) + 0.00048314*G438^2</f>
        <v>1022.0518467275477</v>
      </c>
      <c r="O438" s="39">
        <f>I438*(1/     (1-   (0.001*N438/1.84)))</f>
        <v>9.2500728435287449</v>
      </c>
      <c r="P438" s="32">
        <f t="shared" si="54"/>
        <v>23.526937473041372</v>
      </c>
      <c r="Q438" s="29">
        <f t="shared" si="55"/>
        <v>17.335999999999999</v>
      </c>
      <c r="R438" s="30">
        <f>E438-E318</f>
        <v>21</v>
      </c>
      <c r="S438" s="31">
        <f>I438-I318</f>
        <v>0.21799999999999997</v>
      </c>
      <c r="T438" s="31">
        <f>(S438/I318)*100</f>
        <v>5.5983564458140718</v>
      </c>
      <c r="U438" s="31">
        <f>(S438/R438)/I318*1000</f>
        <v>2.665884021816225</v>
      </c>
      <c r="V438" s="44">
        <f>O438-O318</f>
        <v>0.50171468221372706</v>
      </c>
      <c r="W438" s="44">
        <f>(V438/O318)*100</f>
        <v>5.7349581825798426</v>
      </c>
      <c r="X438" s="44">
        <f>1000*(V438/R438)/O318</f>
        <v>2.7309324678951628</v>
      </c>
      <c r="Y438" s="45">
        <f>1000*(V438/R438)/Q318</f>
        <v>1.4805214936797924</v>
      </c>
      <c r="Z438" s="57">
        <f>X438-U438</f>
        <v>6.5048446078937783E-2</v>
      </c>
    </row>
    <row r="439" spans="1:26" s="1" customFormat="1" x14ac:dyDescent="0.15">
      <c r="A439" s="56">
        <v>270</v>
      </c>
      <c r="B439" s="15" t="s">
        <v>20</v>
      </c>
      <c r="C439" s="15" t="s">
        <v>11</v>
      </c>
      <c r="D439" s="15" t="s">
        <v>32</v>
      </c>
      <c r="E439" s="16">
        <v>43047</v>
      </c>
      <c r="F439" s="17">
        <v>24.1</v>
      </c>
      <c r="G439" s="17">
        <v>32.9</v>
      </c>
      <c r="H439" s="17">
        <v>17.515499999999999</v>
      </c>
      <c r="I439" s="18">
        <v>5.4381000000000004</v>
      </c>
      <c r="J439" s="18"/>
      <c r="K439" s="37">
        <f>1000*(1-(F439+288.9414)/(508929.2*(F439+68.12963))*(F439-3.9863)^2)</f>
        <v>997.301901019105</v>
      </c>
      <c r="L439" s="37">
        <f xml:space="preserve"> 0.824493 - 0.0040899*F439 + 0.000076438*F439^2 -0.00000082467*F439^3 + 0.0000000053675*F439^4</f>
        <v>0.76058970296154682</v>
      </c>
      <c r="M439" s="37">
        <f xml:space="preserve"> -0.005724 + 0.00010227*F439 - 0.0000016546*F439^2</f>
        <v>-4.2203012260000001E-3</v>
      </c>
      <c r="N439" s="37">
        <f xml:space="preserve"> K439 + (L439*G439) + M439*G439^(3/2) + 0.00048314*G439^2</f>
        <v>1022.0518467275477</v>
      </c>
      <c r="O439" s="39">
        <f>I439*(1/     (1-   (0.001*N439/1.84)))</f>
        <v>12.233176344940095</v>
      </c>
      <c r="P439" s="32">
        <f t="shared" si="54"/>
        <v>23.526937473041372</v>
      </c>
      <c r="Q439" s="29">
        <f t="shared" si="55"/>
        <v>24.629550000000002</v>
      </c>
      <c r="R439" s="30">
        <f>E439-E319</f>
        <v>21</v>
      </c>
      <c r="S439" s="31">
        <f>I439-I319</f>
        <v>0.30210000000000026</v>
      </c>
      <c r="T439" s="31">
        <f>(S439/I319)*100</f>
        <v>5.8820093457943967</v>
      </c>
      <c r="U439" s="31">
        <f>(S439/R439)/I319*1000</f>
        <v>2.8009568313306654</v>
      </c>
      <c r="V439" s="44">
        <f>O439-O319</f>
        <v>0.69450980243523297</v>
      </c>
      <c r="W439" s="44">
        <f>(V439/O319)*100</f>
        <v>6.0189780151534382</v>
      </c>
      <c r="X439" s="44">
        <f>1000*(V439/R439)/O319</f>
        <v>2.8661800072159229</v>
      </c>
      <c r="Y439" s="45">
        <f>1000*(V439/R439)/Q319</f>
        <v>1.4399118492711038</v>
      </c>
      <c r="Z439" s="57">
        <f>X439-U439</f>
        <v>6.5223175885257501E-2</v>
      </c>
    </row>
    <row r="440" spans="1:26" s="1" customFormat="1" x14ac:dyDescent="0.15">
      <c r="A440" s="56">
        <v>102</v>
      </c>
      <c r="B440" s="15" t="s">
        <v>22</v>
      </c>
      <c r="C440" s="15" t="s">
        <v>11</v>
      </c>
      <c r="D440" s="15" t="s">
        <v>32</v>
      </c>
      <c r="E440" s="16">
        <v>43047</v>
      </c>
      <c r="F440" s="17">
        <v>24.1</v>
      </c>
      <c r="G440" s="17">
        <v>32.9</v>
      </c>
      <c r="H440" s="17">
        <v>17.515499999999999</v>
      </c>
      <c r="I440" s="18">
        <v>3.5022000000000002</v>
      </c>
      <c r="J440" s="18"/>
      <c r="K440" s="37">
        <f>1000*(1-(F440+288.9414)/(508929.2*(F440+68.12963))*(F440-3.9863)^2)</f>
        <v>997.301901019105</v>
      </c>
      <c r="L440" s="37">
        <f xml:space="preserve"> 0.824493 - 0.0040899*F440 + 0.000076438*F440^2 -0.00000082467*F440^3 + 0.0000000053675*F440^4</f>
        <v>0.76058970296154682</v>
      </c>
      <c r="M440" s="37">
        <f xml:space="preserve"> -0.005724 + 0.00010227*F440 - 0.0000016546*F440^2</f>
        <v>-4.2203012260000001E-3</v>
      </c>
      <c r="N440" s="37">
        <f xml:space="preserve"> K440 + (L440*G440) + M440*G440^(3/2) + 0.00048314*G440^2</f>
        <v>1022.0518467275477</v>
      </c>
      <c r="O440" s="39">
        <f>I440*(1/     (1-   (0.001*N440/1.84)))</f>
        <v>7.8783086363342347</v>
      </c>
      <c r="P440" s="32">
        <f t="shared" si="54"/>
        <v>23.526937473041372</v>
      </c>
      <c r="Q440" s="29">
        <f t="shared" si="55"/>
        <v>13.982099999999999</v>
      </c>
      <c r="R440" s="30">
        <f>E440-E320</f>
        <v>21</v>
      </c>
      <c r="S440" s="31">
        <f>I440-I320</f>
        <v>0.19620000000000015</v>
      </c>
      <c r="T440" s="31">
        <f>(S440/I320)*100</f>
        <v>5.934664246823961</v>
      </c>
      <c r="U440" s="31">
        <f>(S440/R440)/I320*1000</f>
        <v>2.8260305937256955</v>
      </c>
      <c r="V440" s="44">
        <f>O440-O320</f>
        <v>0.45096603712841876</v>
      </c>
      <c r="W440" s="44">
        <f>(V440/O320)*100</f>
        <v>6.0717010304148253</v>
      </c>
      <c r="X440" s="44">
        <f>1000*(V440/R440)/O320</f>
        <v>2.8912862049594401</v>
      </c>
      <c r="Y440" s="45">
        <f>1000*(V440/R440)/Q320</f>
        <v>1.6643085481354236</v>
      </c>
      <c r="Z440" s="57">
        <f>X440-U440</f>
        <v>6.525561123374457E-2</v>
      </c>
    </row>
    <row r="441" spans="1:26" s="1" customFormat="1" x14ac:dyDescent="0.15">
      <c r="A441" s="56">
        <v>108</v>
      </c>
      <c r="B441" s="15" t="s">
        <v>22</v>
      </c>
      <c r="C441" s="15" t="s">
        <v>11</v>
      </c>
      <c r="D441" s="15" t="s">
        <v>32</v>
      </c>
      <c r="E441" s="16">
        <v>43047</v>
      </c>
      <c r="F441" s="17">
        <v>24.1</v>
      </c>
      <c r="G441" s="17">
        <v>32.9</v>
      </c>
      <c r="H441" s="17">
        <v>17.515499999999999</v>
      </c>
      <c r="I441" s="18">
        <v>3.7025000000000001</v>
      </c>
      <c r="J441" s="18"/>
      <c r="K441" s="37">
        <f>1000*(1-(F441+288.9414)/(508929.2*(F441+68.12963))*(F441-3.9863)^2)</f>
        <v>997.301901019105</v>
      </c>
      <c r="L441" s="37">
        <f xml:space="preserve"> 0.824493 - 0.0040899*F441 + 0.000076438*F441^2 -0.00000082467*F441^3 + 0.0000000053675*F441^4</f>
        <v>0.76058970296154682</v>
      </c>
      <c r="M441" s="37">
        <f xml:space="preserve"> -0.005724 + 0.00010227*F441 - 0.0000016546*F441^2</f>
        <v>-4.2203012260000001E-3</v>
      </c>
      <c r="N441" s="37">
        <f xml:space="preserve"> K441 + (L441*G441) + M441*G441^(3/2) + 0.00048314*G441^2</f>
        <v>1022.0518467275477</v>
      </c>
      <c r="O441" s="39">
        <f>I441*(1/     (1-   (0.001*N441/1.84)))</f>
        <v>8.328889762442893</v>
      </c>
      <c r="P441" s="32">
        <f t="shared" si="54"/>
        <v>23.526937473041372</v>
      </c>
      <c r="Q441" s="29">
        <f t="shared" si="55"/>
        <v>15.083749999999998</v>
      </c>
      <c r="R441" s="30">
        <f>E441-E321</f>
        <v>21</v>
      </c>
      <c r="S441" s="31">
        <f>I441-I321</f>
        <v>0.23350000000000026</v>
      </c>
      <c r="T441" s="31">
        <f>(S441/I321)*100</f>
        <v>6.7310464110694799</v>
      </c>
      <c r="U441" s="31">
        <f>(S441/R441)/I321*1000</f>
        <v>3.2052601957473716</v>
      </c>
      <c r="V441" s="44">
        <f>O441-O321</f>
        <v>0.5353472710197309</v>
      </c>
      <c r="W441" s="44">
        <f>(V441/O321)*100</f>
        <v>6.869113392387141</v>
      </c>
      <c r="X441" s="44">
        <f>1000*(V441/R441)/O321</f>
        <v>3.2710063773272102</v>
      </c>
      <c r="Y441" s="45">
        <f>1000*(V441/R441)/Q321</f>
        <v>1.8473660053926417</v>
      </c>
      <c r="Z441" s="57">
        <f>X441-U441</f>
        <v>6.5746181579838581E-2</v>
      </c>
    </row>
    <row r="442" spans="1:26" s="1" customFormat="1" x14ac:dyDescent="0.15">
      <c r="A442" s="56">
        <v>231</v>
      </c>
      <c r="B442" s="15" t="s">
        <v>23</v>
      </c>
      <c r="C442" s="15" t="s">
        <v>11</v>
      </c>
      <c r="D442" s="15" t="s">
        <v>32</v>
      </c>
      <c r="E442" s="16">
        <v>43047</v>
      </c>
      <c r="F442" s="17">
        <v>24.1</v>
      </c>
      <c r="G442" s="17">
        <v>32.9</v>
      </c>
      <c r="H442" s="17">
        <v>17.515499999999999</v>
      </c>
      <c r="I442" s="18">
        <v>2.7452999999999999</v>
      </c>
      <c r="J442" s="18"/>
      <c r="K442" s="37">
        <f>1000*(1-(F442+288.9414)/(508929.2*(F442+68.12963))*(F442-3.9863)^2)</f>
        <v>997.301901019105</v>
      </c>
      <c r="L442" s="37">
        <f xml:space="preserve"> 0.824493 - 0.0040899*F442 + 0.000076438*F442^2 -0.00000082467*F442^3 + 0.0000000053675*F442^4</f>
        <v>0.76058970296154682</v>
      </c>
      <c r="M442" s="37">
        <f xml:space="preserve"> -0.005724 + 0.00010227*F442 - 0.0000016546*F442^2</f>
        <v>-4.2203012260000001E-3</v>
      </c>
      <c r="N442" s="37">
        <f xml:space="preserve"> K442 + (L442*G442) + M442*G442^(3/2) + 0.00048314*G442^2</f>
        <v>1022.0518467275477</v>
      </c>
      <c r="O442" s="39">
        <f>I442*(1/     (1-   (0.001*N442/1.84)))</f>
        <v>6.1756383699755499</v>
      </c>
      <c r="P442" s="32">
        <f t="shared" si="54"/>
        <v>23.526937473041372</v>
      </c>
      <c r="Q442" s="29">
        <f t="shared" si="55"/>
        <v>9.8191500000000005</v>
      </c>
      <c r="R442" s="30">
        <f>E442-E322</f>
        <v>21</v>
      </c>
      <c r="S442" s="31">
        <f>I442-I322</f>
        <v>9.729999999999972E-2</v>
      </c>
      <c r="T442" s="31">
        <f>(S442/I322)*100</f>
        <v>3.674471299093645</v>
      </c>
      <c r="U442" s="31">
        <f>(S442/R442)/I322*1000</f>
        <v>1.7497482376636404</v>
      </c>
      <c r="V442" s="44">
        <f>O442-O322</f>
        <v>0.22657509027288825</v>
      </c>
      <c r="W442" s="44">
        <f>(V442/O322)*100</f>
        <v>3.8085843034470566</v>
      </c>
      <c r="X442" s="44">
        <f>1000*(V442/R442)/O322</f>
        <v>1.8136115730700271</v>
      </c>
      <c r="Y442" s="45">
        <f>1000*(V442/R442)/Q322</f>
        <v>1.1621380884311374</v>
      </c>
      <c r="Z442" s="57">
        <f>X442-U442</f>
        <v>6.3863335406386668E-2</v>
      </c>
    </row>
    <row r="443" spans="1:26" s="1" customFormat="1" x14ac:dyDescent="0.15">
      <c r="A443" s="56">
        <v>180</v>
      </c>
      <c r="B443" s="15" t="s">
        <v>17</v>
      </c>
      <c r="C443" s="15" t="s">
        <v>24</v>
      </c>
      <c r="D443" s="15" t="s">
        <v>32</v>
      </c>
      <c r="E443" s="16">
        <v>43047</v>
      </c>
      <c r="F443" s="17">
        <v>24</v>
      </c>
      <c r="G443" s="17">
        <v>32.799999999999997</v>
      </c>
      <c r="H443" s="17">
        <v>17.5184</v>
      </c>
      <c r="I443" s="18">
        <v>3.0682999999999998</v>
      </c>
      <c r="J443" s="18"/>
      <c r="K443" s="37">
        <f>1000*(1-(F443+288.9414)/(508929.2*(F443+68.12963))*(F443-3.9863)^2)</f>
        <v>997.32661753089724</v>
      </c>
      <c r="L443" s="37">
        <f xml:space="preserve"> 0.824493 - 0.0040899*F443 + 0.000076438*F443^2 -0.00000082467*F443^3 + 0.0000000053675*F443^4</f>
        <v>0.76074425760000008</v>
      </c>
      <c r="M443" s="37">
        <f xml:space="preserve"> -0.005724 + 0.00010227*F443 - 0.0000016546*F443^2</f>
        <v>-4.2225696E-3</v>
      </c>
      <c r="N443" s="37">
        <f xml:space="preserve"> K443 + (L443*G443) + M443*G443^(3/2) + 0.00048314*G443^2</f>
        <v>1022.0056016107816</v>
      </c>
      <c r="O443" s="39">
        <f>I443*(1/     (1-   (0.001*N443/1.84)))</f>
        <v>6.9018467744001271</v>
      </c>
      <c r="P443" s="32">
        <f t="shared" si="54"/>
        <v>23.530467363505604</v>
      </c>
      <c r="Q443" s="29">
        <f t="shared" si="55"/>
        <v>11.595649999999999</v>
      </c>
      <c r="R443" s="30">
        <f>E443-E323</f>
        <v>21</v>
      </c>
      <c r="S443" s="31">
        <f>I443-I323</f>
        <v>0.19529999999999959</v>
      </c>
      <c r="T443" s="31">
        <f>(S443/I323)*100</f>
        <v>6.797772363383209</v>
      </c>
      <c r="U443" s="31">
        <f>(S443/R443)/I323*1000</f>
        <v>3.2370344587539086</v>
      </c>
      <c r="V443" s="44">
        <f>O443-O323</f>
        <v>0.44669737036579438</v>
      </c>
      <c r="W443" s="44">
        <f>(V443/O323)*100</f>
        <v>6.9200159811424022</v>
      </c>
      <c r="X443" s="44">
        <f>1000*(V443/R443)/O323</f>
        <v>3.2952457053059061</v>
      </c>
      <c r="Y443" s="45">
        <f>1000*(V443/R443)/Q323</f>
        <v>2.0216987454975159</v>
      </c>
      <c r="Z443" s="57">
        <f>X443-U443</f>
        <v>5.8211246551997498E-2</v>
      </c>
    </row>
    <row r="444" spans="1:26" s="1" customFormat="1" x14ac:dyDescent="0.15">
      <c r="A444" s="56">
        <v>187</v>
      </c>
      <c r="B444" s="15" t="s">
        <v>17</v>
      </c>
      <c r="C444" s="15" t="s">
        <v>24</v>
      </c>
      <c r="D444" s="15" t="s">
        <v>32</v>
      </c>
      <c r="E444" s="16">
        <v>43047</v>
      </c>
      <c r="F444" s="17">
        <v>24</v>
      </c>
      <c r="G444" s="17">
        <v>32.799999999999997</v>
      </c>
      <c r="H444" s="17">
        <v>17.5184</v>
      </c>
      <c r="I444" s="18">
        <v>0.74360000000000004</v>
      </c>
      <c r="J444" s="18"/>
      <c r="K444" s="37">
        <f>1000*(1-(F444+288.9414)/(508929.2*(F444+68.12963))*(F444-3.9863)^2)</f>
        <v>997.32661753089724</v>
      </c>
      <c r="L444" s="37">
        <f xml:space="preserve"> 0.824493 - 0.0040899*F444 + 0.000076438*F444^2 -0.00000082467*F444^3 + 0.0000000053675*F444^4</f>
        <v>0.76074425760000008</v>
      </c>
      <c r="M444" s="37">
        <f xml:space="preserve"> -0.005724 + 0.00010227*F444 - 0.0000016546*F444^2</f>
        <v>-4.2225696E-3</v>
      </c>
      <c r="N444" s="37">
        <f xml:space="preserve"> K444 + (L444*G444) + M444*G444^(3/2) + 0.00048314*G444^2</f>
        <v>1022.0056016107816</v>
      </c>
      <c r="O444" s="39">
        <f>I444*(1/     (1-   (0.001*N444/1.84)))</f>
        <v>1.672656931018458</v>
      </c>
      <c r="P444" s="32">
        <f t="shared" si="54"/>
        <v>23.530467363505604</v>
      </c>
      <c r="Q444" s="29">
        <f t="shared" si="55"/>
        <v>-1.1901999999999999</v>
      </c>
      <c r="R444" s="30">
        <f>E444-E324</f>
        <v>21</v>
      </c>
      <c r="S444" s="31">
        <f>I444-I324</f>
        <v>7.0599999999999996E-2</v>
      </c>
      <c r="T444" s="31">
        <f>(S444/I324)*100</f>
        <v>10.490341753343237</v>
      </c>
      <c r="U444" s="31">
        <f>(S444/R444)/I324*1000</f>
        <v>4.995400834925352</v>
      </c>
      <c r="V444" s="44">
        <f>O444-O324</f>
        <v>0.16053874483150854</v>
      </c>
      <c r="W444" s="44">
        <f>(V444/O324)*100</f>
        <v>10.616811985862887</v>
      </c>
      <c r="X444" s="44">
        <f>1000*(V444/R444)/O324</f>
        <v>5.0556247551728033</v>
      </c>
      <c r="Y444" s="45">
        <f>1000*(V444/R444)/Q324</f>
        <v>-4.843016873508863</v>
      </c>
      <c r="Z444" s="57">
        <f>X444-U444</f>
        <v>6.0223920247451268E-2</v>
      </c>
    </row>
    <row r="445" spans="1:26" s="1" customFormat="1" x14ac:dyDescent="0.15">
      <c r="A445" s="56">
        <v>278</v>
      </c>
      <c r="B445" s="15" t="s">
        <v>17</v>
      </c>
      <c r="C445" s="15" t="s">
        <v>24</v>
      </c>
      <c r="D445" s="15" t="s">
        <v>32</v>
      </c>
      <c r="E445" s="16">
        <v>43047</v>
      </c>
      <c r="F445" s="17">
        <v>24</v>
      </c>
      <c r="G445" s="17">
        <v>32.799999999999997</v>
      </c>
      <c r="H445" s="17">
        <v>17.5184</v>
      </c>
      <c r="I445" s="18">
        <v>3.5991</v>
      </c>
      <c r="J445" s="18"/>
      <c r="K445" s="37">
        <f>1000*(1-(F445+288.9414)/(508929.2*(F445+68.12963))*(F445-3.9863)^2)</f>
        <v>997.32661753089724</v>
      </c>
      <c r="L445" s="37">
        <f xml:space="preserve"> 0.824493 - 0.0040899*F445 + 0.000076438*F445^2 -0.00000082467*F445^3 + 0.0000000053675*F445^4</f>
        <v>0.76074425760000008</v>
      </c>
      <c r="M445" s="37">
        <f xml:space="preserve"> -0.005724 + 0.00010227*F445 - 0.0000016546*F445^2</f>
        <v>-4.2225696E-3</v>
      </c>
      <c r="N445" s="37">
        <f xml:space="preserve"> K445 + (L445*G445) + M445*G445^(3/2) + 0.00048314*G445^2</f>
        <v>1022.0056016107816</v>
      </c>
      <c r="O445" s="39">
        <f>I445*(1/     (1-   (0.001*N445/1.84)))</f>
        <v>8.0958305008452562</v>
      </c>
      <c r="P445" s="32">
        <f t="shared" si="54"/>
        <v>23.530467363505604</v>
      </c>
      <c r="Q445" s="29">
        <f t="shared" si="55"/>
        <v>14.515049999999999</v>
      </c>
      <c r="R445" s="30">
        <f>E445-E325</f>
        <v>21</v>
      </c>
      <c r="S445" s="31">
        <f>I445-I325</f>
        <v>0.17309999999999981</v>
      </c>
      <c r="T445" s="31">
        <f>(S445/I325)*100</f>
        <v>5.0525394045534089</v>
      </c>
      <c r="U445" s="31">
        <f>(S445/R445)/I325*1000</f>
        <v>2.4059711450254331</v>
      </c>
      <c r="V445" s="44">
        <f>O445-O325</f>
        <v>0.39818279523383193</v>
      </c>
      <c r="W445" s="44">
        <f>(V445/O325)*100</f>
        <v>5.1727853814817353</v>
      </c>
      <c r="X445" s="44">
        <f>1000*(V445/R445)/O325</f>
        <v>2.4632311340389212</v>
      </c>
      <c r="Y445" s="45">
        <f>1000*(V445/R445)/Q325</f>
        <v>1.398000846960505</v>
      </c>
      <c r="Z445" s="57">
        <f>X445-U445</f>
        <v>5.7259989013488166E-2</v>
      </c>
    </row>
    <row r="446" spans="1:26" s="1" customFormat="1" x14ac:dyDescent="0.15">
      <c r="A446" s="56">
        <v>285</v>
      </c>
      <c r="B446" s="15" t="s">
        <v>17</v>
      </c>
      <c r="C446" s="15" t="s">
        <v>24</v>
      </c>
      <c r="D446" s="15" t="s">
        <v>32</v>
      </c>
      <c r="E446" s="16">
        <v>43047</v>
      </c>
      <c r="F446" s="17">
        <v>24</v>
      </c>
      <c r="G446" s="17">
        <v>32.799999999999997</v>
      </c>
      <c r="H446" s="17">
        <v>17.5184</v>
      </c>
      <c r="I446" s="18">
        <v>2.2332999999999998</v>
      </c>
      <c r="J446" s="18"/>
      <c r="K446" s="37">
        <f>1000*(1-(F446+288.9414)/(508929.2*(F446+68.12963))*(F446-3.9863)^2)</f>
        <v>997.32661753089724</v>
      </c>
      <c r="L446" s="37">
        <f xml:space="preserve"> 0.824493 - 0.0040899*F446 + 0.000076438*F446^2 -0.00000082467*F446^3 + 0.0000000053675*F446^4</f>
        <v>0.76074425760000008</v>
      </c>
      <c r="M446" s="37">
        <f xml:space="preserve"> -0.005724 + 0.00010227*F446 - 0.0000016546*F446^2</f>
        <v>-4.2225696E-3</v>
      </c>
      <c r="N446" s="37">
        <f xml:space="preserve"> K446 + (L446*G446) + M446*G446^(3/2) + 0.00048314*G446^2</f>
        <v>1022.0056016107816</v>
      </c>
      <c r="O446" s="39">
        <f>I446*(1/     (1-   (0.001*N446/1.84)))</f>
        <v>5.0235943034474477</v>
      </c>
      <c r="P446" s="32">
        <f t="shared" si="54"/>
        <v>23.530467363505604</v>
      </c>
      <c r="Q446" s="29">
        <f t="shared" si="55"/>
        <v>7.0031499999999989</v>
      </c>
      <c r="R446" s="30">
        <f>E446-E326</f>
        <v>21</v>
      </c>
      <c r="S446" s="31">
        <f>I446-I326</f>
        <v>9.3299999999999716E-2</v>
      </c>
      <c r="T446" s="31">
        <f>(S446/I326)*100</f>
        <v>4.3598130841121359</v>
      </c>
      <c r="U446" s="31">
        <f>(S446/R446)/I326*1000</f>
        <v>2.0761014686248269</v>
      </c>
      <c r="V446" s="44">
        <f>O446-O326</f>
        <v>0.21537302790499346</v>
      </c>
      <c r="W446" s="44">
        <f>(V446/O326)*100</f>
        <v>4.4792661477647053</v>
      </c>
      <c r="X446" s="44">
        <f>1000*(V446/R446)/O326</f>
        <v>2.1329838798879548</v>
      </c>
      <c r="Y446" s="45">
        <f>1000*(V446/R446)/Q326</f>
        <v>1.5802555426296385</v>
      </c>
      <c r="Z446" s="57">
        <f>X446-U446</f>
        <v>5.6882411263127874E-2</v>
      </c>
    </row>
    <row r="447" spans="1:26" s="1" customFormat="1" x14ac:dyDescent="0.15">
      <c r="A447" s="56">
        <v>120</v>
      </c>
      <c r="B447" s="15" t="s">
        <v>18</v>
      </c>
      <c r="C447" s="15" t="s">
        <v>24</v>
      </c>
      <c r="D447" s="15" t="s">
        <v>32</v>
      </c>
      <c r="E447" s="16">
        <v>43047</v>
      </c>
      <c r="F447" s="17">
        <v>24</v>
      </c>
      <c r="G447" s="17">
        <v>32.799999999999997</v>
      </c>
      <c r="H447" s="17">
        <v>17.5184</v>
      </c>
      <c r="I447" s="18">
        <v>4.4869000000000003</v>
      </c>
      <c r="J447" s="18"/>
      <c r="K447" s="37">
        <f>1000*(1-(F447+288.9414)/(508929.2*(F447+68.12963))*(F447-3.9863)^2)</f>
        <v>997.32661753089724</v>
      </c>
      <c r="L447" s="37">
        <f xml:space="preserve"> 0.824493 - 0.0040899*F447 + 0.000076438*F447^2 -0.00000082467*F447^3 + 0.0000000053675*F447^4</f>
        <v>0.76074425760000008</v>
      </c>
      <c r="M447" s="37">
        <f xml:space="preserve"> -0.005724 + 0.00010227*F447 - 0.0000016546*F447^2</f>
        <v>-4.2225696E-3</v>
      </c>
      <c r="N447" s="37">
        <f xml:space="preserve"> K447 + (L447*G447) + M447*G447^(3/2) + 0.00048314*G447^2</f>
        <v>1022.0056016107816</v>
      </c>
      <c r="O447" s="39">
        <f>I447*(1/     (1-   (0.001*N447/1.84)))</f>
        <v>10.092851511278537</v>
      </c>
      <c r="P447" s="32">
        <f t="shared" si="54"/>
        <v>23.530467363505604</v>
      </c>
      <c r="Q447" s="29">
        <f t="shared" si="55"/>
        <v>19.397950000000002</v>
      </c>
      <c r="R447" s="30">
        <f>E447-E327</f>
        <v>21</v>
      </c>
      <c r="S447" s="31">
        <f>I447-I327</f>
        <v>0.22190000000000065</v>
      </c>
      <c r="T447" s="31">
        <f>(S447/I327)*100</f>
        <v>5.2028135990621491</v>
      </c>
      <c r="U447" s="31">
        <f>(S447/R447)/I327*1000</f>
        <v>2.4775302852676906</v>
      </c>
      <c r="V447" s="44">
        <f>O447-O327</f>
        <v>0.51011144576986212</v>
      </c>
      <c r="W447" s="44">
        <f>(V447/O327)*100</f>
        <v>5.3232315838965016</v>
      </c>
      <c r="X447" s="44">
        <f>1000*(V447/R447)/O327</f>
        <v>2.5348721828078578</v>
      </c>
      <c r="Y447" s="45">
        <f>1000*(V447/R447)/Q327</f>
        <v>1.3363235443342756</v>
      </c>
      <c r="Z447" s="57">
        <f>X447-U447</f>
        <v>5.7341897540167164E-2</v>
      </c>
    </row>
    <row r="448" spans="1:26" s="1" customFormat="1" x14ac:dyDescent="0.15">
      <c r="A448" s="56">
        <v>126</v>
      </c>
      <c r="B448" s="15" t="s">
        <v>18</v>
      </c>
      <c r="C448" s="15" t="s">
        <v>24</v>
      </c>
      <c r="D448" s="15" t="s">
        <v>32</v>
      </c>
      <c r="E448" s="16">
        <v>43047</v>
      </c>
      <c r="F448" s="17">
        <v>24</v>
      </c>
      <c r="G448" s="17">
        <v>32.799999999999997</v>
      </c>
      <c r="H448" s="17">
        <v>17.5184</v>
      </c>
      <c r="I448" s="18">
        <v>1.8989</v>
      </c>
      <c r="J448" s="18"/>
      <c r="K448" s="37">
        <f>1000*(1-(F448+288.9414)/(508929.2*(F448+68.12963))*(F448-3.9863)^2)</f>
        <v>997.32661753089724</v>
      </c>
      <c r="L448" s="37">
        <f xml:space="preserve"> 0.824493 - 0.0040899*F448 + 0.000076438*F448^2 -0.00000082467*F448^3 + 0.0000000053675*F448^4</f>
        <v>0.76074425760000008</v>
      </c>
      <c r="M448" s="37">
        <f xml:space="preserve"> -0.005724 + 0.00010227*F448 - 0.0000016546*F448^2</f>
        <v>-4.2225696E-3</v>
      </c>
      <c r="N448" s="37">
        <f xml:space="preserve"> K448 + (L448*G448) + M448*G448^(3/2) + 0.00048314*G448^2</f>
        <v>1022.0056016107816</v>
      </c>
      <c r="O448" s="39">
        <f>I448*(1/     (1-   (0.001*N448/1.84)))</f>
        <v>4.2713935534036445</v>
      </c>
      <c r="P448" s="32">
        <f t="shared" si="54"/>
        <v>23.530467363505604</v>
      </c>
      <c r="Q448" s="29">
        <f t="shared" si="55"/>
        <v>5.1639500000000007</v>
      </c>
      <c r="R448" s="30">
        <f>E448-E328</f>
        <v>21</v>
      </c>
      <c r="S448" s="31">
        <f>I448-I328</f>
        <v>6.590000000000007E-2</v>
      </c>
      <c r="T448" s="31">
        <f>(S448/I328)*100</f>
        <v>3.5951991271140247</v>
      </c>
      <c r="U448" s="31">
        <f>(S448/R448)/I328*1000</f>
        <v>1.7119995843400118</v>
      </c>
      <c r="V448" s="44">
        <f>O448-O328</f>
        <v>0.15294981598807489</v>
      </c>
      <c r="W448" s="44">
        <f>(V448/O328)*100</f>
        <v>3.7137769929583855</v>
      </c>
      <c r="X448" s="44">
        <f>1000*(V448/R448)/O328</f>
        <v>1.7684652347420884</v>
      </c>
      <c r="Y448" s="45">
        <f>1000*(V448/R448)/Q328</f>
        <v>1.5168852589525585</v>
      </c>
      <c r="Z448" s="57">
        <f>X448-U448</f>
        <v>5.6465650402076628E-2</v>
      </c>
    </row>
    <row r="449" spans="1:26" s="1" customFormat="1" x14ac:dyDescent="0.15">
      <c r="A449" s="56">
        <v>218</v>
      </c>
      <c r="B449" s="15" t="s">
        <v>18</v>
      </c>
      <c r="C449" s="15" t="s">
        <v>24</v>
      </c>
      <c r="D449" s="15" t="s">
        <v>32</v>
      </c>
      <c r="E449" s="16">
        <v>43047</v>
      </c>
      <c r="F449" s="17">
        <v>24</v>
      </c>
      <c r="G449" s="17">
        <v>32.799999999999997</v>
      </c>
      <c r="H449" s="17">
        <v>17.5184</v>
      </c>
      <c r="I449" s="18">
        <v>4.3536999999999999</v>
      </c>
      <c r="J449" s="18"/>
      <c r="K449" s="37">
        <f>1000*(1-(F449+288.9414)/(508929.2*(F449+68.12963))*(F449-3.9863)^2)</f>
        <v>997.32661753089724</v>
      </c>
      <c r="L449" s="37">
        <f xml:space="preserve"> 0.824493 - 0.0040899*F449 + 0.000076438*F449^2 -0.00000082467*F449^3 + 0.0000000053675*F449^4</f>
        <v>0.76074425760000008</v>
      </c>
      <c r="M449" s="37">
        <f xml:space="preserve"> -0.005724 + 0.00010227*F449 - 0.0000016546*F449^2</f>
        <v>-4.2225696E-3</v>
      </c>
      <c r="N449" s="37">
        <f xml:space="preserve"> K449 + (L449*G449) + M449*G449^(3/2) + 0.00048314*G449^2</f>
        <v>1022.0056016107816</v>
      </c>
      <c r="O449" s="39">
        <f>I449*(1/     (1-   (0.001*N449/1.84)))</f>
        <v>9.7932308775888384</v>
      </c>
      <c r="P449" s="32">
        <f t="shared" si="54"/>
        <v>23.530467363505604</v>
      </c>
      <c r="Q449" s="29">
        <f t="shared" si="55"/>
        <v>18.665349999999997</v>
      </c>
      <c r="R449" s="30">
        <f>E449-E329</f>
        <v>21</v>
      </c>
      <c r="S449" s="31">
        <f>I449-I329</f>
        <v>0.20169999999999977</v>
      </c>
      <c r="T449" s="31">
        <f>(S449/I329)*100</f>
        <v>4.8578998073217665</v>
      </c>
      <c r="U449" s="31">
        <f>(S449/R449)/I329*1000</f>
        <v>2.3132856225341749</v>
      </c>
      <c r="V449" s="44">
        <f>O449-O329</f>
        <v>0.46438287008777834</v>
      </c>
      <c r="W449" s="44">
        <f>(V449/O329)*100</f>
        <v>4.9779229945045875</v>
      </c>
      <c r="X449" s="44">
        <f>1000*(V449/R449)/O329</f>
        <v>2.3704395211926608</v>
      </c>
      <c r="Y449" s="45">
        <f>1000*(V449/R449)/Q329</f>
        <v>1.2595961497026611</v>
      </c>
      <c r="Z449" s="57">
        <f>X449-U449</f>
        <v>5.7153898658485858E-2</v>
      </c>
    </row>
    <row r="450" spans="1:26" s="1" customFormat="1" x14ac:dyDescent="0.15">
      <c r="A450" s="56">
        <v>224</v>
      </c>
      <c r="B450" s="15" t="s">
        <v>18</v>
      </c>
      <c r="C450" s="15" t="s">
        <v>24</v>
      </c>
      <c r="D450" s="15" t="s">
        <v>32</v>
      </c>
      <c r="E450" s="16">
        <v>43047</v>
      </c>
      <c r="F450" s="17">
        <v>23.9</v>
      </c>
      <c r="G450" s="17">
        <v>32.799999999999997</v>
      </c>
      <c r="H450" s="17">
        <v>15.5199</v>
      </c>
      <c r="I450" s="18">
        <v>3.6762999999999999</v>
      </c>
      <c r="J450" s="18"/>
      <c r="K450" s="37">
        <f>1000*(1-(F450+288.9414)/(508929.2*(F450+68.12963))*(F450-3.9863)^2)</f>
        <v>997.35123703333397</v>
      </c>
      <c r="L450" s="37">
        <f xml:space="preserve"> 0.824493 - 0.0040899*F450 + 0.000076438*F450^2 -0.00000082467*F450^3 + 0.0000000053675*F450^4</f>
        <v>0.76089952447632669</v>
      </c>
      <c r="M450" s="37">
        <f xml:space="preserve"> -0.005724 + 0.00010227*F450 - 0.0000016546*F450^2</f>
        <v>-4.2248710660000004E-3</v>
      </c>
      <c r="N450" s="37">
        <f xml:space="preserve"> K450 + (L450*G450) + M450*G450^(3/2) + 0.00048314*G450^2</f>
        <v>1022.0348815368055</v>
      </c>
      <c r="O450" s="39">
        <f>I450*(1/     (1-   (0.001*N450/1.84)))</f>
        <v>8.2697805166912772</v>
      </c>
      <c r="P450" s="32">
        <f t="shared" si="54"/>
        <v>20.84631536316877</v>
      </c>
      <c r="Q450" s="29">
        <f t="shared" si="55"/>
        <v>14.939649999999997</v>
      </c>
      <c r="R450" s="30">
        <f>E450-E330</f>
        <v>21</v>
      </c>
      <c r="S450" s="31">
        <f>I450-I330</f>
        <v>0.25229999999999997</v>
      </c>
      <c r="T450" s="31">
        <f>(S450/I330)*100</f>
        <v>7.3685747663551391</v>
      </c>
      <c r="U450" s="31">
        <f>(S450/R450)/I330*1000</f>
        <v>3.508845126835781</v>
      </c>
      <c r="V450" s="44">
        <f>O450-O330</f>
        <v>0.57662647582335058</v>
      </c>
      <c r="W450" s="44">
        <f>(V450/O330)*100</f>
        <v>7.4953195108296136</v>
      </c>
      <c r="X450" s="44">
        <f>1000*(V450/R450)/O330</f>
        <v>3.569199767061721</v>
      </c>
      <c r="Y450" s="45">
        <f>1000*(V450/R450)/Q330</f>
        <v>2.0261513880339241</v>
      </c>
      <c r="Z450" s="57">
        <f>X450-U450</f>
        <v>6.0354640225940059E-2</v>
      </c>
    </row>
    <row r="451" spans="1:26" s="1" customFormat="1" x14ac:dyDescent="0.15">
      <c r="A451" s="56">
        <v>230</v>
      </c>
      <c r="B451" s="15" t="s">
        <v>18</v>
      </c>
      <c r="C451" s="15" t="s">
        <v>24</v>
      </c>
      <c r="D451" s="15" t="s">
        <v>32</v>
      </c>
      <c r="E451" s="16">
        <v>43047</v>
      </c>
      <c r="F451" s="17">
        <v>23.9</v>
      </c>
      <c r="G451" s="17">
        <v>32.799999999999997</v>
      </c>
      <c r="H451" s="17">
        <v>15.5199</v>
      </c>
      <c r="I451" s="18">
        <v>2.2568000000000001</v>
      </c>
      <c r="J451" s="18"/>
      <c r="K451" s="37">
        <f>1000*(1-(F451+288.9414)/(508929.2*(F451+68.12963))*(F451-3.9863)^2)</f>
        <v>997.35123703333397</v>
      </c>
      <c r="L451" s="37">
        <f xml:space="preserve"> 0.824493 - 0.0040899*F451 + 0.000076438*F451^2 -0.00000082467*F451^3 + 0.0000000053675*F451^4</f>
        <v>0.76089952447632669</v>
      </c>
      <c r="M451" s="37">
        <f xml:space="preserve"> -0.005724 + 0.00010227*F451 - 0.0000016546*F451^2</f>
        <v>-4.2248710660000004E-3</v>
      </c>
      <c r="N451" s="37">
        <f xml:space="preserve"> K451 + (L451*G451) + M451*G451^(3/2) + 0.00048314*G451^2</f>
        <v>1022.0348815368055</v>
      </c>
      <c r="O451" s="39">
        <f>I451*(1/     (1-   (0.001*N451/1.84)))</f>
        <v>5.0766370182163794</v>
      </c>
      <c r="P451" s="32">
        <f t="shared" ref="P451:P514" si="56">H451*(1/     (1-   (0.001*N451/4)))</f>
        <v>20.84631536316877</v>
      </c>
      <c r="Q451" s="29">
        <f t="shared" si="55"/>
        <v>7.1324000000000014</v>
      </c>
      <c r="R451" s="30">
        <f>E451-E331</f>
        <v>21</v>
      </c>
      <c r="S451" s="31">
        <f>I451-I331</f>
        <v>0.10280000000000022</v>
      </c>
      <c r="T451" s="31">
        <f>(S451/I331)*100</f>
        <v>4.7725162488393789</v>
      </c>
      <c r="U451" s="31">
        <f>(S451/R451)/I331*1000</f>
        <v>2.2726267851616093</v>
      </c>
      <c r="V451" s="44">
        <f>O451-O331</f>
        <v>0.23696008946944236</v>
      </c>
      <c r="W451" s="44">
        <f>(V451/O331)*100</f>
        <v>4.8961964395171886</v>
      </c>
      <c r="X451" s="44">
        <f>1000*(V451/R451)/O331</f>
        <v>2.331522114055804</v>
      </c>
      <c r="Y451" s="45">
        <f>1000*(V451/R451)/Q331</f>
        <v>1.7182600554681224</v>
      </c>
      <c r="Z451" s="57">
        <f>X451-U451</f>
        <v>5.8895328894194687E-2</v>
      </c>
    </row>
    <row r="452" spans="1:26" s="1" customFormat="1" x14ac:dyDescent="0.15">
      <c r="A452" s="56">
        <v>154</v>
      </c>
      <c r="B452" s="15" t="s">
        <v>19</v>
      </c>
      <c r="C452" s="15" t="s">
        <v>24</v>
      </c>
      <c r="D452" s="15" t="s">
        <v>32</v>
      </c>
      <c r="E452" s="16">
        <v>43047</v>
      </c>
      <c r="F452" s="17">
        <v>23.9</v>
      </c>
      <c r="G452" s="17">
        <v>32.799999999999997</v>
      </c>
      <c r="H452" s="17">
        <v>15.5199</v>
      </c>
      <c r="I452" s="18">
        <v>3.5291000000000001</v>
      </c>
      <c r="J452" s="18"/>
      <c r="K452" s="37">
        <f>1000*(1-(F452+288.9414)/(508929.2*(F452+68.12963))*(F452-3.9863)^2)</f>
        <v>997.35123703333397</v>
      </c>
      <c r="L452" s="37">
        <f xml:space="preserve"> 0.824493 - 0.0040899*F452 + 0.000076438*F452^2 -0.00000082467*F452^3 + 0.0000000053675*F452^4</f>
        <v>0.76089952447632669</v>
      </c>
      <c r="M452" s="37">
        <f xml:space="preserve"> -0.005724 + 0.00010227*F452 - 0.0000016546*F452^2</f>
        <v>-4.2248710660000004E-3</v>
      </c>
      <c r="N452" s="37">
        <f xml:space="preserve"> K452 + (L452*G452) + M452*G452^(3/2) + 0.00048314*G452^2</f>
        <v>1022.0348815368055</v>
      </c>
      <c r="O452" s="39">
        <f>I452*(1/     (1-   (0.001*N452/1.84)))</f>
        <v>7.9386563722914847</v>
      </c>
      <c r="P452" s="32">
        <f t="shared" si="56"/>
        <v>20.84631536316877</v>
      </c>
      <c r="Q452" s="29">
        <f t="shared" si="55"/>
        <v>14.130050000000001</v>
      </c>
      <c r="R452" s="30">
        <f>E452-E332</f>
        <v>21</v>
      </c>
      <c r="S452" s="31">
        <f>I452-I332</f>
        <v>0.33010000000000028</v>
      </c>
      <c r="T452" s="31">
        <f>(S452/I332)*100</f>
        <v>10.318849640512671</v>
      </c>
      <c r="U452" s="31">
        <f>(S452/R452)/I332*1000</f>
        <v>4.9137379240536516</v>
      </c>
      <c r="V452" s="44">
        <f>O452-O332</f>
        <v>0.75103961506704042</v>
      </c>
      <c r="W452" s="44">
        <f>(V452/O332)*100</f>
        <v>10.449077078464883</v>
      </c>
      <c r="X452" s="44">
        <f>1000*(V452/R452)/O332</f>
        <v>4.9757509897451824</v>
      </c>
      <c r="Y452" s="45">
        <f>1000*(V452/R452)/Q332</f>
        <v>2.9042016479490513</v>
      </c>
      <c r="Z452" s="57">
        <f>X452-U452</f>
        <v>6.2013065691530755E-2</v>
      </c>
    </row>
    <row r="453" spans="1:26" s="1" customFormat="1" x14ac:dyDescent="0.15">
      <c r="A453" s="56">
        <v>246</v>
      </c>
      <c r="B453" s="15" t="s">
        <v>19</v>
      </c>
      <c r="C453" s="15" t="s">
        <v>24</v>
      </c>
      <c r="D453" s="15" t="s">
        <v>32</v>
      </c>
      <c r="E453" s="16">
        <v>43047</v>
      </c>
      <c r="F453" s="17">
        <v>23.9</v>
      </c>
      <c r="G453" s="17">
        <v>32.799999999999997</v>
      </c>
      <c r="H453" s="17">
        <v>15.5199</v>
      </c>
      <c r="I453" s="18">
        <v>4.1067</v>
      </c>
      <c r="J453" s="18"/>
      <c r="K453" s="37">
        <f>1000*(1-(F453+288.9414)/(508929.2*(F453+68.12963))*(F453-3.9863)^2)</f>
        <v>997.35123703333397</v>
      </c>
      <c r="L453" s="37">
        <f xml:space="preserve"> 0.824493 - 0.0040899*F453 + 0.000076438*F453^2 -0.00000082467*F453^3 + 0.0000000053675*F453^4</f>
        <v>0.76089952447632669</v>
      </c>
      <c r="M453" s="37">
        <f xml:space="preserve"> -0.005724 + 0.00010227*F453 - 0.0000016546*F453^2</f>
        <v>-4.2248710660000004E-3</v>
      </c>
      <c r="N453" s="37">
        <f xml:space="preserve"> K453 + (L453*G453) + M453*G453^(3/2) + 0.00048314*G453^2</f>
        <v>1022.0348815368055</v>
      </c>
      <c r="O453" s="39">
        <f>I453*(1/     (1-   (0.001*N453/1.84)))</f>
        <v>9.2379587215124079</v>
      </c>
      <c r="P453" s="32">
        <f t="shared" si="56"/>
        <v>20.84631536316877</v>
      </c>
      <c r="Q453" s="29">
        <f t="shared" si="55"/>
        <v>17.306849999999997</v>
      </c>
      <c r="R453" s="30">
        <f>E453-E333</f>
        <v>21</v>
      </c>
      <c r="S453" s="31">
        <f>I453-I333</f>
        <v>0.33470000000000022</v>
      </c>
      <c r="T453" s="31">
        <f>(S453/I333)*100</f>
        <v>8.8732767762460298</v>
      </c>
      <c r="U453" s="31">
        <f>(S453/R453)/I333*1000</f>
        <v>4.2253698934504902</v>
      </c>
      <c r="V453" s="44">
        <f>O453-O333</f>
        <v>0.76290701527589633</v>
      </c>
      <c r="W453" s="44">
        <f>(V453/O333)*100</f>
        <v>9.0017977673752494</v>
      </c>
      <c r="X453" s="44">
        <f>1000*(V453/R453)/O333</f>
        <v>4.2865703654167859</v>
      </c>
      <c r="Y453" s="45">
        <f>1000*(V453/R453)/Q333</f>
        <v>2.3489528959865775</v>
      </c>
      <c r="Z453" s="57">
        <f>X453-U453</f>
        <v>6.1200471966295744E-2</v>
      </c>
    </row>
    <row r="454" spans="1:26" s="1" customFormat="1" x14ac:dyDescent="0.15">
      <c r="A454" s="56">
        <v>299</v>
      </c>
      <c r="B454" s="15" t="s">
        <v>19</v>
      </c>
      <c r="C454" s="15" t="s">
        <v>24</v>
      </c>
      <c r="D454" s="15" t="s">
        <v>32</v>
      </c>
      <c r="E454" s="16">
        <v>43047</v>
      </c>
      <c r="F454" s="17">
        <v>23.9</v>
      </c>
      <c r="G454" s="17">
        <v>32.799999999999997</v>
      </c>
      <c r="H454" s="17">
        <v>15.5199</v>
      </c>
      <c r="I454" s="18">
        <v>0.68769999999999998</v>
      </c>
      <c r="J454" s="18"/>
      <c r="K454" s="37">
        <f>1000*(1-(F454+288.9414)/(508929.2*(F454+68.12963))*(F454-3.9863)^2)</f>
        <v>997.35123703333397</v>
      </c>
      <c r="L454" s="37">
        <f xml:space="preserve"> 0.824493 - 0.0040899*F454 + 0.000076438*F454^2 -0.00000082467*F454^3 + 0.0000000053675*F454^4</f>
        <v>0.76089952447632669</v>
      </c>
      <c r="M454" s="37">
        <f xml:space="preserve"> -0.005724 + 0.00010227*F454 - 0.0000016546*F454^2</f>
        <v>-4.2248710660000004E-3</v>
      </c>
      <c r="N454" s="37">
        <f xml:space="preserve"> K454 + (L454*G454) + M454*G454^(3/2) + 0.00048314*G454^2</f>
        <v>1022.0348815368055</v>
      </c>
      <c r="O454" s="39">
        <f>I454*(1/     (1-   (0.001*N454/1.84)))</f>
        <v>1.5469706121177789</v>
      </c>
      <c r="P454" s="32">
        <f t="shared" si="56"/>
        <v>20.84631536316877</v>
      </c>
      <c r="Q454" s="29">
        <f t="shared" si="55"/>
        <v>-1.4976500000000001</v>
      </c>
      <c r="R454" s="30">
        <f>E454-E334</f>
        <v>21</v>
      </c>
      <c r="S454" s="31">
        <f>I454-I334</f>
        <v>4.269999999999996E-2</v>
      </c>
      <c r="T454" s="31">
        <f>(S454/I334)*100</f>
        <v>6.6201550387596839</v>
      </c>
      <c r="U454" s="31">
        <f>(S454/R454)/I334*1000</f>
        <v>3.1524547803617544</v>
      </c>
      <c r="V454" s="44">
        <f>O454-O334</f>
        <v>9.7763732339796183E-2</v>
      </c>
      <c r="W454" s="44">
        <f>(V454/O334)*100</f>
        <v>6.7460163006384226</v>
      </c>
      <c r="X454" s="44">
        <f>1000*(V454/R454)/O334</f>
        <v>3.212388714589725</v>
      </c>
      <c r="Y454" s="45">
        <f>1000*(V454/R454)/Q334</f>
        <v>-2.6871087017053852</v>
      </c>
      <c r="Z454" s="57">
        <f>X454-U454</f>
        <v>5.9933934227970553E-2</v>
      </c>
    </row>
    <row r="455" spans="1:26" s="1" customFormat="1" x14ac:dyDescent="0.15">
      <c r="A455" s="56">
        <v>167</v>
      </c>
      <c r="B455" s="15" t="s">
        <v>20</v>
      </c>
      <c r="C455" s="15" t="s">
        <v>24</v>
      </c>
      <c r="D455" s="15" t="s">
        <v>32</v>
      </c>
      <c r="E455" s="16">
        <v>43047</v>
      </c>
      <c r="F455" s="17">
        <v>23.9</v>
      </c>
      <c r="G455" s="17">
        <v>32.799999999999997</v>
      </c>
      <c r="H455" s="17">
        <v>15.5199</v>
      </c>
      <c r="I455" s="18">
        <v>3.7012</v>
      </c>
      <c r="J455" s="18"/>
      <c r="K455" s="37">
        <f>1000*(1-(F455+288.9414)/(508929.2*(F455+68.12963))*(F455-3.9863)^2)</f>
        <v>997.35123703333397</v>
      </c>
      <c r="L455" s="37">
        <f xml:space="preserve"> 0.824493 - 0.0040899*F455 + 0.000076438*F455^2 -0.00000082467*F455^3 + 0.0000000053675*F455^4</f>
        <v>0.76089952447632669</v>
      </c>
      <c r="M455" s="37">
        <f xml:space="preserve"> -0.005724 + 0.00010227*F455 - 0.0000016546*F455^2</f>
        <v>-4.2248710660000004E-3</v>
      </c>
      <c r="N455" s="37">
        <f xml:space="preserve"> K455 + (L455*G455) + M455*G455^(3/2) + 0.00048314*G455^2</f>
        <v>1022.0348815368055</v>
      </c>
      <c r="O455" s="39">
        <f>I455*(1/     (1-   (0.001*N455/1.84)))</f>
        <v>8.3257926851393389</v>
      </c>
      <c r="P455" s="32">
        <f t="shared" si="56"/>
        <v>20.84631536316877</v>
      </c>
      <c r="Q455" s="29">
        <f t="shared" si="55"/>
        <v>15.076599999999999</v>
      </c>
      <c r="R455" s="30">
        <f>E455-E335</f>
        <v>21</v>
      </c>
      <c r="S455" s="31">
        <f>I455-I335</f>
        <v>0.28520000000000012</v>
      </c>
      <c r="T455" s="31">
        <f>(S455/I335)*100</f>
        <v>8.348946135831385</v>
      </c>
      <c r="U455" s="31">
        <f>(S455/R455)/I335*1000</f>
        <v>3.9756886361101835</v>
      </c>
      <c r="V455" s="44">
        <f>O455-O335</f>
        <v>0.6506133032454029</v>
      </c>
      <c r="W455" s="44">
        <f>(V455/O335)*100</f>
        <v>8.4768481734801728</v>
      </c>
      <c r="X455" s="44">
        <f>1000*(V455/R455)/O335</f>
        <v>4.0365943683238914</v>
      </c>
      <c r="Y455" s="45">
        <f>1000*(V455/R455)/Q335</f>
        <v>2.2935731321312343</v>
      </c>
      <c r="Z455" s="57">
        <f>X455-U455</f>
        <v>6.0905732213707875E-2</v>
      </c>
    </row>
    <row r="456" spans="1:26" s="1" customFormat="1" x14ac:dyDescent="0.15">
      <c r="A456" s="56">
        <v>174</v>
      </c>
      <c r="B456" s="15" t="s">
        <v>20</v>
      </c>
      <c r="C456" s="15" t="s">
        <v>24</v>
      </c>
      <c r="D456" s="15" t="s">
        <v>32</v>
      </c>
      <c r="E456" s="16">
        <v>43047</v>
      </c>
      <c r="F456" s="17">
        <v>23.9</v>
      </c>
      <c r="G456" s="17">
        <v>32.799999999999997</v>
      </c>
      <c r="H456" s="17">
        <v>15.5199</v>
      </c>
      <c r="I456" s="18">
        <v>2.9514</v>
      </c>
      <c r="J456" s="18"/>
      <c r="K456" s="37">
        <f>1000*(1-(F456+288.9414)/(508929.2*(F456+68.12963))*(F456-3.9863)^2)</f>
        <v>997.35123703333397</v>
      </c>
      <c r="L456" s="37">
        <f xml:space="preserve"> 0.824493 - 0.0040899*F456 + 0.000076438*F456^2 -0.00000082467*F456^3 + 0.0000000053675*F456^4</f>
        <v>0.76089952447632669</v>
      </c>
      <c r="M456" s="37">
        <f xml:space="preserve"> -0.005724 + 0.00010227*F456 - 0.0000016546*F456^2</f>
        <v>-4.2248710660000004E-3</v>
      </c>
      <c r="N456" s="37">
        <f xml:space="preserve"> K456 + (L456*G456) + M456*G456^(3/2) + 0.00048314*G456^2</f>
        <v>1022.0348815368055</v>
      </c>
      <c r="O456" s="39">
        <f>I456*(1/     (1-   (0.001*N456/1.84)))</f>
        <v>6.6391290746028977</v>
      </c>
      <c r="P456" s="32">
        <f t="shared" si="56"/>
        <v>20.84631536316877</v>
      </c>
      <c r="Q456" s="29">
        <f t="shared" si="55"/>
        <v>10.9527</v>
      </c>
      <c r="R456" s="30">
        <f>E456-E336</f>
        <v>21</v>
      </c>
      <c r="S456" s="31">
        <f>I456-I336</f>
        <v>0.22639999999999993</v>
      </c>
      <c r="T456" s="31">
        <f>(S456/I336)*100</f>
        <v>8.3082568807339428</v>
      </c>
      <c r="U456" s="31">
        <f>(S456/R456)/I336*1000</f>
        <v>3.9563128003494961</v>
      </c>
      <c r="V456" s="44">
        <f>O456-O336</f>
        <v>0.51651086158738924</v>
      </c>
      <c r="W456" s="44">
        <f>(V456/O336)*100</f>
        <v>8.4361108861791596</v>
      </c>
      <c r="X456" s="44">
        <f>1000*(V456/R456)/O336</f>
        <v>4.0171956600853145</v>
      </c>
      <c r="Y456" s="45">
        <f>1000*(V456/R456)/Q336</f>
        <v>2.5336858422544632</v>
      </c>
      <c r="Z456" s="57">
        <f>X456-U456</f>
        <v>6.0882859735818418E-2</v>
      </c>
    </row>
    <row r="457" spans="1:26" s="1" customFormat="1" x14ac:dyDescent="0.15">
      <c r="A457" s="56">
        <v>265</v>
      </c>
      <c r="B457" s="15" t="s">
        <v>20</v>
      </c>
      <c r="C457" s="15" t="s">
        <v>24</v>
      </c>
      <c r="D457" s="15" t="s">
        <v>32</v>
      </c>
      <c r="E457" s="16">
        <v>43047</v>
      </c>
      <c r="F457" s="17">
        <v>23.9</v>
      </c>
      <c r="G457" s="17">
        <v>32.799999999999997</v>
      </c>
      <c r="H457" s="17">
        <v>15.5199</v>
      </c>
      <c r="I457" s="18">
        <v>3.7227000000000001</v>
      </c>
      <c r="J457" s="18"/>
      <c r="K457" s="37">
        <f>1000*(1-(F457+288.9414)/(508929.2*(F457+68.12963))*(F457-3.9863)^2)</f>
        <v>997.35123703333397</v>
      </c>
      <c r="L457" s="37">
        <f xml:space="preserve"> 0.824493 - 0.0040899*F457 + 0.000076438*F457^2 -0.00000082467*F457^3 + 0.0000000053675*F457^4</f>
        <v>0.76089952447632669</v>
      </c>
      <c r="M457" s="37">
        <f xml:space="preserve"> -0.005724 + 0.00010227*F457 - 0.0000016546*F457^2</f>
        <v>-4.2248710660000004E-3</v>
      </c>
      <c r="N457" s="37">
        <f xml:space="preserve"> K457 + (L457*G457) + M457*G457^(3/2) + 0.00048314*G457^2</f>
        <v>1022.0348815368055</v>
      </c>
      <c r="O457" s="39">
        <f>I457*(1/     (1-   (0.001*N457/1.84)))</f>
        <v>8.3741566056868635</v>
      </c>
      <c r="P457" s="32">
        <f t="shared" si="56"/>
        <v>20.84631536316877</v>
      </c>
      <c r="Q457" s="29">
        <f t="shared" si="55"/>
        <v>15.194849999999999</v>
      </c>
      <c r="R457" s="30">
        <f>E457-E337</f>
        <v>21</v>
      </c>
      <c r="S457" s="31">
        <f>I457-I337</f>
        <v>0.2027000000000001</v>
      </c>
      <c r="T457" s="31">
        <f>(S457/I337)*100</f>
        <v>5.7585227272727302</v>
      </c>
      <c r="U457" s="31">
        <f>(S457/R457)/I337*1000</f>
        <v>2.7421536796536814</v>
      </c>
      <c r="V457" s="44">
        <f>O457-O337</f>
        <v>0.4653066571310509</v>
      </c>
      <c r="W457" s="44">
        <f>(V457/O337)*100</f>
        <v>5.8833668631684901</v>
      </c>
      <c r="X457" s="44">
        <f>1000*(V457/R457)/O337</f>
        <v>2.8016032681754717</v>
      </c>
      <c r="Y457" s="45">
        <f>1000*(V457/R457)/Q337</f>
        <v>1.5736832289334786</v>
      </c>
      <c r="Z457" s="57">
        <f>X457-U457</f>
        <v>5.9449588521790275E-2</v>
      </c>
    </row>
    <row r="458" spans="1:26" s="1" customFormat="1" x14ac:dyDescent="0.15">
      <c r="A458" s="56">
        <v>271</v>
      </c>
      <c r="B458" s="15" t="s">
        <v>20</v>
      </c>
      <c r="C458" s="15" t="s">
        <v>24</v>
      </c>
      <c r="D458" s="15" t="s">
        <v>32</v>
      </c>
      <c r="E458" s="16">
        <v>43047</v>
      </c>
      <c r="F458" s="17">
        <v>23.9</v>
      </c>
      <c r="G458" s="17">
        <v>32.799999999999997</v>
      </c>
      <c r="H458" s="17">
        <v>15.5199</v>
      </c>
      <c r="I458" s="18">
        <v>7.5743</v>
      </c>
      <c r="J458" s="18"/>
      <c r="K458" s="37">
        <f>1000*(1-(F458+288.9414)/(508929.2*(F458+68.12963))*(F458-3.9863)^2)</f>
        <v>997.35123703333397</v>
      </c>
      <c r="L458" s="37">
        <f xml:space="preserve"> 0.824493 - 0.0040899*F458 + 0.000076438*F458^2 -0.00000082467*F458^3 + 0.0000000053675*F458^4</f>
        <v>0.76089952447632669</v>
      </c>
      <c r="M458" s="37">
        <f xml:space="preserve"> -0.005724 + 0.00010227*F458 - 0.0000016546*F458^2</f>
        <v>-4.2248710660000004E-3</v>
      </c>
      <c r="N458" s="37">
        <f xml:space="preserve"> K458 + (L458*G458) + M458*G458^(3/2) + 0.00048314*G458^2</f>
        <v>1022.0348815368055</v>
      </c>
      <c r="O458" s="39">
        <f>I458*(1/     (1-   (0.001*N458/1.84)))</f>
        <v>17.038271786191206</v>
      </c>
      <c r="P458" s="32">
        <f t="shared" si="56"/>
        <v>20.84631536316877</v>
      </c>
      <c r="Q458" s="29">
        <f t="shared" si="55"/>
        <v>36.37865</v>
      </c>
      <c r="R458" s="30">
        <f>E458-E338</f>
        <v>21</v>
      </c>
      <c r="S458" s="31">
        <f>I458-I338</f>
        <v>0.46630000000000038</v>
      </c>
      <c r="T458" s="31">
        <f>(S458/I338)*100</f>
        <v>6.5602138435565616</v>
      </c>
      <c r="U458" s="31">
        <f>(S458/R458)/I338*1000</f>
        <v>3.1239113540745533</v>
      </c>
      <c r="V458" s="44">
        <f>O458-O338</f>
        <v>1.0677872878006625</v>
      </c>
      <c r="W458" s="44">
        <f>(V458/O338)*100</f>
        <v>6.6860043470081996</v>
      </c>
      <c r="X458" s="44">
        <f>1000*(V458/R458)/O338</f>
        <v>3.1838115938134282</v>
      </c>
      <c r="Y458" s="45">
        <f>1000*(V458/R458)/Q338</f>
        <v>1.5037266725259788</v>
      </c>
      <c r="Z458" s="57">
        <f>X458-U458</f>
        <v>5.9900239738874816E-2</v>
      </c>
    </row>
    <row r="459" spans="1:26" s="1" customFormat="1" x14ac:dyDescent="0.15">
      <c r="A459" s="56">
        <v>103</v>
      </c>
      <c r="B459" s="15" t="s">
        <v>22</v>
      </c>
      <c r="C459" s="15" t="s">
        <v>24</v>
      </c>
      <c r="D459" s="15" t="s">
        <v>32</v>
      </c>
      <c r="E459" s="16">
        <v>43047</v>
      </c>
      <c r="F459" s="17">
        <v>23.9</v>
      </c>
      <c r="G459" s="17">
        <v>32.799999999999997</v>
      </c>
      <c r="H459" s="17">
        <v>15.5199</v>
      </c>
      <c r="I459" s="18">
        <v>2.9424000000000001</v>
      </c>
      <c r="J459" s="18"/>
      <c r="K459" s="37">
        <f>1000*(1-(F459+288.9414)/(508929.2*(F459+68.12963))*(F459-3.9863)^2)</f>
        <v>997.35123703333397</v>
      </c>
      <c r="L459" s="37">
        <f xml:space="preserve"> 0.824493 - 0.0040899*F459 + 0.000076438*F459^2 -0.00000082467*F459^3 + 0.0000000053675*F459^4</f>
        <v>0.76089952447632669</v>
      </c>
      <c r="M459" s="37">
        <f xml:space="preserve"> -0.005724 + 0.00010227*F459 - 0.0000016546*F459^2</f>
        <v>-4.2248710660000004E-3</v>
      </c>
      <c r="N459" s="37">
        <f xml:space="preserve"> K459 + (L459*G459) + M459*G459^(3/2) + 0.00048314*G459^2</f>
        <v>1022.0348815368055</v>
      </c>
      <c r="O459" s="39">
        <f>I459*(1/     (1-   (0.001*N459/1.84)))</f>
        <v>6.6188837125132371</v>
      </c>
      <c r="P459" s="32">
        <f t="shared" si="56"/>
        <v>20.84631536316877</v>
      </c>
      <c r="Q459" s="29">
        <f t="shared" si="55"/>
        <v>10.903199999999998</v>
      </c>
      <c r="R459" s="30">
        <f>E459-E339</f>
        <v>21</v>
      </c>
      <c r="S459" s="31">
        <f>I459-I339</f>
        <v>0.20540000000000003</v>
      </c>
      <c r="T459" s="31">
        <f>(S459/I339)*100</f>
        <v>7.5045670442089891</v>
      </c>
      <c r="U459" s="31">
        <f>(S459/R459)/I339*1000</f>
        <v>3.5736033543852326</v>
      </c>
      <c r="V459" s="44">
        <f>O459-O339</f>
        <v>0.46930351103674273</v>
      </c>
      <c r="W459" s="44">
        <f>(V459/O339)*100</f>
        <v>7.6314723226808958</v>
      </c>
      <c r="X459" s="44">
        <f>1000*(V459/R459)/O339</f>
        <v>3.6340344393718551</v>
      </c>
      <c r="Y459" s="45">
        <f>1000*(V459/R459)/Q339</f>
        <v>2.2865694213787178</v>
      </c>
      <c r="Z459" s="57">
        <f>X459-U459</f>
        <v>6.043108498662253E-2</v>
      </c>
    </row>
    <row r="460" spans="1:26" s="1" customFormat="1" x14ac:dyDescent="0.15">
      <c r="A460" s="56">
        <v>109</v>
      </c>
      <c r="B460" s="15" t="s">
        <v>22</v>
      </c>
      <c r="C460" s="15" t="s">
        <v>24</v>
      </c>
      <c r="D460" s="15" t="s">
        <v>32</v>
      </c>
      <c r="E460" s="16">
        <v>43047</v>
      </c>
      <c r="F460" s="17">
        <v>23.9</v>
      </c>
      <c r="G460" s="17">
        <v>32.799999999999997</v>
      </c>
      <c r="H460" s="17">
        <v>15.5199</v>
      </c>
      <c r="I460" s="18">
        <v>3.3795000000000002</v>
      </c>
      <c r="J460" s="18"/>
      <c r="K460" s="37">
        <f>1000*(1-(F460+288.9414)/(508929.2*(F460+68.12963))*(F460-3.9863)^2)</f>
        <v>997.35123703333397</v>
      </c>
      <c r="L460" s="37">
        <f xml:space="preserve"> 0.824493 - 0.0040899*F460 + 0.000076438*F460^2 -0.00000082467*F460^3 + 0.0000000053675*F460^4</f>
        <v>0.76089952447632669</v>
      </c>
      <c r="M460" s="37">
        <f xml:space="preserve"> -0.005724 + 0.00010227*F460 - 0.0000016546*F460^2</f>
        <v>-4.2248710660000004E-3</v>
      </c>
      <c r="N460" s="37">
        <f xml:space="preserve"> K460 + (L460*G460) + M460*G460^(3/2) + 0.00048314*G460^2</f>
        <v>1022.0348815368055</v>
      </c>
      <c r="O460" s="39">
        <f>I460*(1/     (1-   (0.001*N460/1.84)))</f>
        <v>7.6021334646677827</v>
      </c>
      <c r="P460" s="32">
        <f t="shared" si="56"/>
        <v>20.84631536316877</v>
      </c>
      <c r="Q460" s="29">
        <f t="shared" si="55"/>
        <v>13.30725</v>
      </c>
      <c r="R460" s="30">
        <f>E460-E340</f>
        <v>21</v>
      </c>
      <c r="S460" s="31">
        <f>I460-I340</f>
        <v>0.19950000000000001</v>
      </c>
      <c r="T460" s="31">
        <f>(S460/I340)*100</f>
        <v>6.2735849056603774</v>
      </c>
      <c r="U460" s="31">
        <f>(S460/R460)/I340*1000</f>
        <v>2.9874213836477983</v>
      </c>
      <c r="V460" s="44">
        <f>O460-O340</f>
        <v>0.45720652250656535</v>
      </c>
      <c r="W460" s="44">
        <f>(V460/O340)*100</f>
        <v>6.3990370539501722</v>
      </c>
      <c r="X460" s="44">
        <f>1000*(V460/R460)/O340</f>
        <v>3.0471605018810353</v>
      </c>
      <c r="Y460" s="45">
        <f>1000*(V460/R460)/Q340</f>
        <v>1.7831072208828258</v>
      </c>
      <c r="Z460" s="57">
        <f>X460-U460</f>
        <v>5.9739118233236965E-2</v>
      </c>
    </row>
    <row r="461" spans="1:26" s="1" customFormat="1" x14ac:dyDescent="0.15">
      <c r="A461" s="56">
        <v>232</v>
      </c>
      <c r="B461" s="15" t="s">
        <v>23</v>
      </c>
      <c r="C461" s="15" t="s">
        <v>24</v>
      </c>
      <c r="D461" s="15" t="s">
        <v>32</v>
      </c>
      <c r="E461" s="16">
        <v>43047</v>
      </c>
      <c r="F461" s="17">
        <v>23.9</v>
      </c>
      <c r="G461" s="17">
        <v>32.799999999999997</v>
      </c>
      <c r="H461" s="17">
        <v>15.5199</v>
      </c>
      <c r="I461" s="18">
        <v>4.2900999999999998</v>
      </c>
      <c r="J461" s="18"/>
      <c r="K461" s="37">
        <f>1000*(1-(F461+288.9414)/(508929.2*(F461+68.12963))*(F461-3.9863)^2)</f>
        <v>997.35123703333397</v>
      </c>
      <c r="L461" s="37">
        <f xml:space="preserve"> 0.824493 - 0.0040899*F461 + 0.000076438*F461^2 -0.00000082467*F461^3 + 0.0000000053675*F461^4</f>
        <v>0.76089952447632669</v>
      </c>
      <c r="M461" s="37">
        <f xml:space="preserve"> -0.005724 + 0.00010227*F461 - 0.0000016546*F461^2</f>
        <v>-4.2248710660000004E-3</v>
      </c>
      <c r="N461" s="37">
        <f xml:space="preserve"> K461 + (L461*G461) + M461*G461^(3/2) + 0.00048314*G461^2</f>
        <v>1022.0348815368055</v>
      </c>
      <c r="O461" s="39">
        <f>I461*(1/     (1-   (0.001*N461/1.84)))</f>
        <v>9.6505142112061701</v>
      </c>
      <c r="P461" s="32">
        <f t="shared" si="56"/>
        <v>20.84631536316877</v>
      </c>
      <c r="Q461" s="29">
        <f t="shared" si="55"/>
        <v>18.315549999999998</v>
      </c>
      <c r="R461" s="30">
        <f>E461-E341</f>
        <v>21</v>
      </c>
      <c r="S461" s="31">
        <f>I461-I341</f>
        <v>0.25309999999999988</v>
      </c>
      <c r="T461" s="31">
        <f>(S461/I341)*100</f>
        <v>6.2695070596977933</v>
      </c>
      <c r="U461" s="31">
        <f>(S461/R461)/I341*1000</f>
        <v>2.9854795522370439</v>
      </c>
      <c r="V461" s="44">
        <f>O461-O341</f>
        <v>0.58005192645622294</v>
      </c>
      <c r="W461" s="44">
        <f>(V461/O341)*100</f>
        <v>6.3949543942369607</v>
      </c>
      <c r="X461" s="44">
        <f>1000*(V461/R461)/O341</f>
        <v>3.0452163782080763</v>
      </c>
      <c r="Y461" s="45">
        <f>1000*(V461/R461)/Q341</f>
        <v>1.6321399419410401</v>
      </c>
      <c r="Z461" s="57">
        <f>X461-U461</f>
        <v>5.973682597103247E-2</v>
      </c>
    </row>
    <row r="462" spans="1:26" s="1" customFormat="1" x14ac:dyDescent="0.15">
      <c r="A462" s="56">
        <v>234</v>
      </c>
      <c r="B462" s="15" t="s">
        <v>23</v>
      </c>
      <c r="C462" s="15" t="s">
        <v>24</v>
      </c>
      <c r="D462" s="15" t="s">
        <v>32</v>
      </c>
      <c r="E462" s="16">
        <v>43047</v>
      </c>
      <c r="F462" s="17">
        <v>23.9</v>
      </c>
      <c r="G462" s="17">
        <v>32.799999999999997</v>
      </c>
      <c r="H462" s="17">
        <v>15.5199</v>
      </c>
      <c r="I462" s="18">
        <v>4.6646000000000001</v>
      </c>
      <c r="J462" s="18"/>
      <c r="K462" s="37">
        <f>1000*(1-(F462+288.9414)/(508929.2*(F462+68.12963))*(F462-3.9863)^2)</f>
        <v>997.35123703333397</v>
      </c>
      <c r="L462" s="37">
        <f xml:space="preserve"> 0.824493 - 0.0040899*F462 + 0.000076438*F462^2 -0.00000082467*F462^3 + 0.0000000053675*F462^4</f>
        <v>0.76089952447632669</v>
      </c>
      <c r="M462" s="37">
        <f xml:space="preserve"> -0.005724 + 0.00010227*F462 - 0.0000016546*F462^2</f>
        <v>-4.2248710660000004E-3</v>
      </c>
      <c r="N462" s="37">
        <f xml:space="preserve"> K462 + (L462*G462) + M462*G462^(3/2) + 0.00048314*G462^2</f>
        <v>1022.0348815368055</v>
      </c>
      <c r="O462" s="39">
        <f>I462*(1/     (1-   (0.001*N462/1.84)))</f>
        <v>10.49294622260374</v>
      </c>
      <c r="P462" s="32">
        <f t="shared" si="56"/>
        <v>20.84631536316877</v>
      </c>
      <c r="Q462" s="29">
        <f t="shared" si="55"/>
        <v>20.375299999999999</v>
      </c>
      <c r="R462" s="30">
        <f>E462-E342</f>
        <v>21</v>
      </c>
      <c r="S462" s="31">
        <f>I462-I342</f>
        <v>0.28859999999999975</v>
      </c>
      <c r="T462" s="31">
        <f>(S462/I342)*100</f>
        <v>6.5950639853747646</v>
      </c>
      <c r="U462" s="31">
        <f>(S462/R462)/I342*1000</f>
        <v>3.1405066597022695</v>
      </c>
      <c r="V462" s="44">
        <f>O462-O342</f>
        <v>0.66080776383094531</v>
      </c>
      <c r="W462" s="44">
        <f>(V462/O342)*100</f>
        <v>6.7208956281665762</v>
      </c>
      <c r="X462" s="44">
        <f>1000*(V462/R462)/O342</f>
        <v>3.2004264896031316</v>
      </c>
      <c r="Y462" s="45">
        <f>1000*(V462/R462)/Q342</f>
        <v>1.6748475821216817</v>
      </c>
      <c r="Z462" s="57">
        <f>X462-U462</f>
        <v>5.9919829900862087E-2</v>
      </c>
    </row>
    <row r="463" spans="1:26" s="1" customFormat="1" x14ac:dyDescent="0.15">
      <c r="A463" s="56">
        <v>181</v>
      </c>
      <c r="B463" s="15" t="s">
        <v>17</v>
      </c>
      <c r="C463" s="15" t="s">
        <v>29</v>
      </c>
      <c r="D463" s="15" t="s">
        <v>32</v>
      </c>
      <c r="E463" s="16">
        <v>43047</v>
      </c>
      <c r="F463" s="17">
        <v>23.8</v>
      </c>
      <c r="G463" s="17">
        <v>32.700000000000003</v>
      </c>
      <c r="H463" s="17">
        <v>17.5153</v>
      </c>
      <c r="I463" s="18">
        <v>3.2191000000000001</v>
      </c>
      <c r="J463" s="18"/>
      <c r="K463" s="37">
        <f>1000*(1-(F463+288.9414)/(508929.2*(F463+68.12963))*(F463-3.9863)^2)</f>
        <v>997.37575933808228</v>
      </c>
      <c r="L463" s="37">
        <f xml:space="preserve"> 0.824493 - 0.0040899*F463 + 0.000076438*F463^2 -0.00000082467*F463^3 + 0.0000000053675*F463^4</f>
        <v>0.76105550545330802</v>
      </c>
      <c r="M463" s="37">
        <f xml:space="preserve"> -0.005724 + 0.00010227*F463 - 0.0000016546*F463^2</f>
        <v>-4.2272056239999996E-3</v>
      </c>
      <c r="N463" s="37">
        <f xml:space="preserve"> K463 + (L463*G463) + M463*G463^(3/2) + 0.00048314*G463^2</f>
        <v>1021.9884400469037</v>
      </c>
      <c r="O463" s="39">
        <f>I463*(1/     (1-   (0.001*N463/1.84)))</f>
        <v>7.2409050066965133</v>
      </c>
      <c r="P463" s="32">
        <f t="shared" si="56"/>
        <v>23.526167910880595</v>
      </c>
      <c r="Q463" s="29">
        <f t="shared" si="55"/>
        <v>12.425049999999999</v>
      </c>
      <c r="R463" s="30">
        <f>E463-E343</f>
        <v>21</v>
      </c>
      <c r="S463" s="31">
        <f>I463-I343</f>
        <v>0.15910000000000002</v>
      </c>
      <c r="T463" s="31">
        <f>(S463/I343)*100</f>
        <v>5.1993464052287583</v>
      </c>
      <c r="U463" s="31">
        <f>(S463/R463)/I343*1000</f>
        <v>2.4758792405851233</v>
      </c>
      <c r="V463" s="44">
        <f>O463-O343</f>
        <v>0.36398633462105767</v>
      </c>
      <c r="W463" s="44">
        <f>(V463/O343)*100</f>
        <v>5.2928695536137047</v>
      </c>
      <c r="X463" s="44">
        <f>1000*(V463/R463)/O343</f>
        <v>2.5204140731493827</v>
      </c>
      <c r="Y463" s="45">
        <f>1000*(V463/R463)/Q343</f>
        <v>1.5006651602599779</v>
      </c>
      <c r="Z463" s="57">
        <f>X463-U463</f>
        <v>4.4534832564259386E-2</v>
      </c>
    </row>
    <row r="464" spans="1:26" s="1" customFormat="1" x14ac:dyDescent="0.15">
      <c r="A464" s="56">
        <v>188</v>
      </c>
      <c r="B464" s="15" t="s">
        <v>17</v>
      </c>
      <c r="C464" s="15" t="s">
        <v>29</v>
      </c>
      <c r="D464" s="15" t="s">
        <v>32</v>
      </c>
      <c r="E464" s="16">
        <v>43047</v>
      </c>
      <c r="F464" s="17">
        <v>23.8</v>
      </c>
      <c r="G464" s="17">
        <v>32.700000000000003</v>
      </c>
      <c r="H464" s="17">
        <v>17.5153</v>
      </c>
      <c r="I464" s="18">
        <v>9.2333999999999996</v>
      </c>
      <c r="J464" s="18"/>
      <c r="K464" s="37">
        <f>1000*(1-(F464+288.9414)/(508929.2*(F464+68.12963))*(F464-3.9863)^2)</f>
        <v>997.37575933808228</v>
      </c>
      <c r="L464" s="37">
        <f xml:space="preserve"> 0.824493 - 0.0040899*F464 + 0.000076438*F464^2 -0.00000082467*F464^3 + 0.0000000053675*F464^4</f>
        <v>0.76105550545330802</v>
      </c>
      <c r="M464" s="37">
        <f xml:space="preserve"> -0.005724 + 0.00010227*F464 - 0.0000016546*F464^2</f>
        <v>-4.2272056239999996E-3</v>
      </c>
      <c r="N464" s="37">
        <f xml:space="preserve"> K464 + (L464*G464) + M464*G464^(3/2) + 0.00048314*G464^2</f>
        <v>1021.9884400469037</v>
      </c>
      <c r="O464" s="39">
        <f>I464*(1/     (1-   (0.001*N464/1.84)))</f>
        <v>20.76921260253847</v>
      </c>
      <c r="P464" s="32">
        <f t="shared" si="56"/>
        <v>23.526167910880595</v>
      </c>
      <c r="Q464" s="29">
        <f t="shared" si="55"/>
        <v>45.503699999999995</v>
      </c>
      <c r="R464" s="30">
        <f>E464-E344</f>
        <v>21</v>
      </c>
      <c r="S464" s="31">
        <f>I464-I344</f>
        <v>0.46539999999999893</v>
      </c>
      <c r="T464" s="31">
        <f>(S464/I344)*100</f>
        <v>5.3079379562043671</v>
      </c>
      <c r="U464" s="31">
        <f>(S464/R464)/I344*1000</f>
        <v>2.5275895029544606</v>
      </c>
      <c r="V464" s="44">
        <f>O464-O344</f>
        <v>1.0643685120948128</v>
      </c>
      <c r="W464" s="44">
        <f>(V464/O344)*100</f>
        <v>5.4015576434375552</v>
      </c>
      <c r="X464" s="44">
        <f>1000*(V464/R464)/O344</f>
        <v>2.5721703063988359</v>
      </c>
      <c r="Y464" s="45">
        <f>1000*(V464/R464)/Q344</f>
        <v>1.1802397275907635</v>
      </c>
      <c r="Z464" s="57">
        <f>X464-U464</f>
        <v>4.4580803444375317E-2</v>
      </c>
    </row>
    <row r="465" spans="1:26" s="1" customFormat="1" x14ac:dyDescent="0.15">
      <c r="A465" s="56">
        <v>280</v>
      </c>
      <c r="B465" s="15" t="s">
        <v>17</v>
      </c>
      <c r="C465" s="15" t="s">
        <v>29</v>
      </c>
      <c r="D465" s="15" t="s">
        <v>32</v>
      </c>
      <c r="E465" s="16">
        <v>43047</v>
      </c>
      <c r="F465" s="17">
        <v>23.8</v>
      </c>
      <c r="G465" s="17">
        <v>32.700000000000003</v>
      </c>
      <c r="H465" s="17">
        <v>17.5153</v>
      </c>
      <c r="I465" s="18">
        <v>3.4178000000000002</v>
      </c>
      <c r="J465" s="18"/>
      <c r="K465" s="37">
        <f>1000*(1-(F465+288.9414)/(508929.2*(F465+68.12963))*(F465-3.9863)^2)</f>
        <v>997.37575933808228</v>
      </c>
      <c r="L465" s="37">
        <f xml:space="preserve"> 0.824493 - 0.0040899*F465 + 0.000076438*F465^2 -0.00000082467*F465^3 + 0.0000000053675*F465^4</f>
        <v>0.76105550545330802</v>
      </c>
      <c r="M465" s="37">
        <f xml:space="preserve"> -0.005724 + 0.00010227*F465 - 0.0000016546*F465^2</f>
        <v>-4.2272056239999996E-3</v>
      </c>
      <c r="N465" s="37">
        <f xml:space="preserve"> K465 + (L465*G465) + M465*G465^(3/2) + 0.00048314*G465^2</f>
        <v>1021.9884400469037</v>
      </c>
      <c r="O465" s="39">
        <f>I465*(1/     (1-   (0.001*N465/1.84)))</f>
        <v>7.6878522356830619</v>
      </c>
      <c r="P465" s="32">
        <f t="shared" si="56"/>
        <v>23.526167910880595</v>
      </c>
      <c r="Q465" s="29">
        <f t="shared" si="55"/>
        <v>13.517900000000001</v>
      </c>
      <c r="R465" s="30">
        <f>E465-E345</f>
        <v>21</v>
      </c>
      <c r="S465" s="31">
        <f>I465-I345</f>
        <v>0.14580000000000037</v>
      </c>
      <c r="T465" s="31">
        <f>(S465/I345)*100</f>
        <v>4.4559902200489114</v>
      </c>
      <c r="U465" s="31">
        <f>(S465/R465)/I345*1000</f>
        <v>2.1219001047851958</v>
      </c>
      <c r="V465" s="44">
        <f>O465-O345</f>
        <v>0.33449344645728107</v>
      </c>
      <c r="W465" s="44">
        <f>(V465/O345)*100</f>
        <v>4.5488525182177213</v>
      </c>
      <c r="X465" s="44">
        <f>1000*(V465/R465)/O345</f>
        <v>2.1661202467703435</v>
      </c>
      <c r="Y465" s="45">
        <f>1000*(V465/R465)/Q345</f>
        <v>1.2526155516757336</v>
      </c>
      <c r="Z465" s="57">
        <f>X465-U465</f>
        <v>4.4220141985147787E-2</v>
      </c>
    </row>
    <row r="466" spans="1:26" s="1" customFormat="1" x14ac:dyDescent="0.15">
      <c r="A466" s="56">
        <v>286</v>
      </c>
      <c r="B466" s="15" t="s">
        <v>17</v>
      </c>
      <c r="C466" s="15" t="s">
        <v>29</v>
      </c>
      <c r="D466" s="15" t="s">
        <v>32</v>
      </c>
      <c r="E466" s="16">
        <v>43047</v>
      </c>
      <c r="F466" s="17">
        <v>23.8</v>
      </c>
      <c r="G466" s="17">
        <v>32.700000000000003</v>
      </c>
      <c r="H466" s="17">
        <v>17.5153</v>
      </c>
      <c r="I466" s="18">
        <v>2.8584999999999998</v>
      </c>
      <c r="J466" s="18"/>
      <c r="K466" s="37">
        <f>1000*(1-(F466+288.9414)/(508929.2*(F466+68.12963))*(F466-3.9863)^2)</f>
        <v>997.37575933808228</v>
      </c>
      <c r="L466" s="37">
        <f xml:space="preserve"> 0.824493 - 0.0040899*F466 + 0.000076438*F466^2 -0.00000082467*F466^3 + 0.0000000053675*F466^4</f>
        <v>0.76105550545330802</v>
      </c>
      <c r="M466" s="37">
        <f xml:space="preserve"> -0.005724 + 0.00010227*F466 - 0.0000016546*F466^2</f>
        <v>-4.2272056239999996E-3</v>
      </c>
      <c r="N466" s="37">
        <f xml:space="preserve"> K466 + (L466*G466) + M466*G466^(3/2) + 0.00048314*G466^2</f>
        <v>1021.9884400469037</v>
      </c>
      <c r="O466" s="39">
        <f>I466*(1/     (1-   (0.001*N466/1.84)))</f>
        <v>6.4297868850430193</v>
      </c>
      <c r="P466" s="32">
        <f t="shared" si="56"/>
        <v>23.526167910880595</v>
      </c>
      <c r="Q466" s="29">
        <f t="shared" si="55"/>
        <v>10.441749999999999</v>
      </c>
      <c r="R466" s="30">
        <f>E466-E346</f>
        <v>21</v>
      </c>
      <c r="S466" s="31">
        <f>I466-I346</f>
        <v>0.16149999999999975</v>
      </c>
      <c r="T466" s="31">
        <f>(S466/I346)*100</f>
        <v>5.9881349647756679</v>
      </c>
      <c r="U466" s="31">
        <f>(S466/R466)/I346*1000</f>
        <v>2.8514928403693656</v>
      </c>
      <c r="V466" s="44">
        <f>O466-O346</f>
        <v>0.36865954563533876</v>
      </c>
      <c r="W466" s="44">
        <f>(V466/O346)*100</f>
        <v>6.0823593531589744</v>
      </c>
      <c r="X466" s="44">
        <f>1000*(V466/R466)/O346</f>
        <v>2.8963615967423695</v>
      </c>
      <c r="Y466" s="45">
        <f>1000*(V466/R466)/Q346</f>
        <v>1.8375691064872202</v>
      </c>
      <c r="Z466" s="57">
        <f>X466-U466</f>
        <v>4.4868756373003915E-2</v>
      </c>
    </row>
    <row r="467" spans="1:26" s="1" customFormat="1" x14ac:dyDescent="0.15">
      <c r="A467" s="56">
        <v>121</v>
      </c>
      <c r="B467" s="15" t="s">
        <v>18</v>
      </c>
      <c r="C467" s="15" t="s">
        <v>29</v>
      </c>
      <c r="D467" s="15" t="s">
        <v>32</v>
      </c>
      <c r="E467" s="16">
        <v>43047</v>
      </c>
      <c r="F467" s="17">
        <v>23.8</v>
      </c>
      <c r="G467" s="17">
        <v>32.700000000000003</v>
      </c>
      <c r="H467" s="17">
        <v>17.5153</v>
      </c>
      <c r="I467" s="18">
        <v>5.1284999999999998</v>
      </c>
      <c r="J467" s="18"/>
      <c r="K467" s="37">
        <f>1000*(1-(F467+288.9414)/(508929.2*(F467+68.12963))*(F467-3.9863)^2)</f>
        <v>997.37575933808228</v>
      </c>
      <c r="L467" s="37">
        <f xml:space="preserve"> 0.824493 - 0.0040899*F467 + 0.000076438*F467^2 -0.00000082467*F467^3 + 0.0000000053675*F467^4</f>
        <v>0.76105550545330802</v>
      </c>
      <c r="M467" s="37">
        <f xml:space="preserve"> -0.005724 + 0.00010227*F467 - 0.0000016546*F467^2</f>
        <v>-4.2272056239999996E-3</v>
      </c>
      <c r="N467" s="37">
        <f xml:space="preserve"> K467 + (L467*G467) + M467*G467^(3/2) + 0.00048314*G467^2</f>
        <v>1021.9884400469037</v>
      </c>
      <c r="O467" s="39">
        <f>I467*(1/     (1-   (0.001*N467/1.84)))</f>
        <v>11.535827196061964</v>
      </c>
      <c r="P467" s="32">
        <f t="shared" si="56"/>
        <v>23.526167910880595</v>
      </c>
      <c r="Q467" s="29">
        <f t="shared" si="55"/>
        <v>22.926749999999998</v>
      </c>
      <c r="R467" s="30">
        <f>E467-E347</f>
        <v>21</v>
      </c>
      <c r="S467" s="31">
        <f>I467-I347</f>
        <v>0.27949999999999964</v>
      </c>
      <c r="T467" s="31">
        <f>(S467/I347)*100</f>
        <v>5.7640750670241205</v>
      </c>
      <c r="U467" s="31">
        <f>(S467/R467)/I347*1000</f>
        <v>2.7447976509638674</v>
      </c>
      <c r="V467" s="44">
        <f>O467-O347</f>
        <v>0.63838319576984581</v>
      </c>
      <c r="W467" s="44">
        <f>(V467/O347)*100</f>
        <v>5.8581002641787672</v>
      </c>
      <c r="X467" s="44">
        <f>1000*(V467/R467)/O347</f>
        <v>2.7895715543708413</v>
      </c>
      <c r="Y467" s="45">
        <f>1000*(V467/R467)/Q347</f>
        <v>1.4212206829782879</v>
      </c>
      <c r="Z467" s="57">
        <f>X467-U467</f>
        <v>4.4773903406973847E-2</v>
      </c>
    </row>
    <row r="468" spans="1:26" s="1" customFormat="1" x14ac:dyDescent="0.15">
      <c r="A468" s="56">
        <v>128</v>
      </c>
      <c r="B468" s="15" t="s">
        <v>18</v>
      </c>
      <c r="C468" s="15" t="s">
        <v>29</v>
      </c>
      <c r="D468" s="15" t="s">
        <v>32</v>
      </c>
      <c r="E468" s="16">
        <v>43047</v>
      </c>
      <c r="F468" s="17">
        <v>23.8</v>
      </c>
      <c r="G468" s="17">
        <v>32.700000000000003</v>
      </c>
      <c r="H468" s="17">
        <v>17.5153</v>
      </c>
      <c r="I468" s="18">
        <v>3.1501000000000001</v>
      </c>
      <c r="J468" s="18"/>
      <c r="K468" s="37">
        <f>1000*(1-(F468+288.9414)/(508929.2*(F468+68.12963))*(F468-3.9863)^2)</f>
        <v>997.37575933808228</v>
      </c>
      <c r="L468" s="37">
        <f xml:space="preserve"> 0.824493 - 0.0040899*F468 + 0.000076438*F468^2 -0.00000082467*F468^3 + 0.0000000053675*F468^4</f>
        <v>0.76105550545330802</v>
      </c>
      <c r="M468" s="37">
        <f xml:space="preserve"> -0.005724 + 0.00010227*F468 - 0.0000016546*F468^2</f>
        <v>-4.2272056239999996E-3</v>
      </c>
      <c r="N468" s="37">
        <f xml:space="preserve"> K468 + (L468*G468) + M468*G468^(3/2) + 0.00048314*G468^2</f>
        <v>1021.9884400469037</v>
      </c>
      <c r="O468" s="39">
        <f>I468*(1/     (1-   (0.001*N468/1.84)))</f>
        <v>7.0856993760972591</v>
      </c>
      <c r="P468" s="32">
        <f t="shared" si="56"/>
        <v>23.526167910880595</v>
      </c>
      <c r="Q468" s="29">
        <f t="shared" si="55"/>
        <v>12.045549999999999</v>
      </c>
      <c r="R468" s="30">
        <f>E468-E348</f>
        <v>21</v>
      </c>
      <c r="S468" s="31">
        <f>I468-I348</f>
        <v>0.21910000000000007</v>
      </c>
      <c r="T468" s="31">
        <f>(S468/I348)*100</f>
        <v>7.475264414875471</v>
      </c>
      <c r="U468" s="31">
        <f>(S468/R468)/I348*1000</f>
        <v>3.5596497213692717</v>
      </c>
      <c r="V468" s="44">
        <f>O468-O348</f>
        <v>0.4986900205896907</v>
      </c>
      <c r="W468" s="44">
        <f>(V468/O348)*100</f>
        <v>7.5708108744786147</v>
      </c>
      <c r="X468" s="44">
        <f>1000*(V468/R468)/O348</f>
        <v>3.6051480354660064</v>
      </c>
      <c r="Y468" s="45">
        <f>1000*(V468/R468)/Q348</f>
        <v>2.1905948837788221</v>
      </c>
      <c r="Z468" s="57">
        <f>X468-U468</f>
        <v>4.549831409673466E-2</v>
      </c>
    </row>
    <row r="469" spans="1:26" s="1" customFormat="1" x14ac:dyDescent="0.15">
      <c r="A469" s="56">
        <v>219</v>
      </c>
      <c r="B469" s="15" t="s">
        <v>18</v>
      </c>
      <c r="C469" s="15" t="s">
        <v>29</v>
      </c>
      <c r="D469" s="15" t="s">
        <v>32</v>
      </c>
      <c r="E469" s="16">
        <v>43047</v>
      </c>
      <c r="F469" s="17">
        <v>23.8</v>
      </c>
      <c r="G469" s="17">
        <v>32.700000000000003</v>
      </c>
      <c r="H469" s="17">
        <v>17.5153</v>
      </c>
      <c r="I469" s="18">
        <v>4.5494000000000003</v>
      </c>
      <c r="J469" s="18"/>
      <c r="K469" s="37">
        <f>1000*(1-(F469+288.9414)/(508929.2*(F469+68.12963))*(F469-3.9863)^2)</f>
        <v>997.37575933808228</v>
      </c>
      <c r="L469" s="37">
        <f xml:space="preserve"> 0.824493 - 0.0040899*F469 + 0.000076438*F469^2 -0.00000082467*F469^3 + 0.0000000053675*F469^4</f>
        <v>0.76105550545330802</v>
      </c>
      <c r="M469" s="37">
        <f xml:space="preserve"> -0.005724 + 0.00010227*F469 - 0.0000016546*F469^2</f>
        <v>-4.2272056239999996E-3</v>
      </c>
      <c r="N469" s="37">
        <f xml:space="preserve"> K469 + (L469*G469) + M469*G469^(3/2) + 0.00048314*G469^2</f>
        <v>1021.9884400469037</v>
      </c>
      <c r="O469" s="39">
        <f>I469*(1/     (1-   (0.001*N469/1.84)))</f>
        <v>10.233224577510832</v>
      </c>
      <c r="P469" s="32">
        <f t="shared" si="56"/>
        <v>23.526167910880595</v>
      </c>
      <c r="Q469" s="29">
        <f t="shared" si="55"/>
        <v>19.741700000000002</v>
      </c>
      <c r="R469" s="30">
        <f>E469-E349</f>
        <v>21</v>
      </c>
      <c r="S469" s="31">
        <f>I469-I349</f>
        <v>0.25540000000000074</v>
      </c>
      <c r="T469" s="31">
        <f>(S469/I349)*100</f>
        <v>5.9478341872380245</v>
      </c>
      <c r="U469" s="31">
        <f>(S469/R469)/I349*1000</f>
        <v>2.8323019939228686</v>
      </c>
      <c r="V469" s="44">
        <f>O469-O349</f>
        <v>0.5830648461735759</v>
      </c>
      <c r="W469" s="44">
        <f>(V469/O349)*100</f>
        <v>6.0420227478740252</v>
      </c>
      <c r="X469" s="44">
        <f>1000*(V469/R469)/O349</f>
        <v>2.8771536894638214</v>
      </c>
      <c r="Y469" s="45">
        <f>1000*(V469/R469)/Q349</f>
        <v>1.5141513156422637</v>
      </c>
      <c r="Z469" s="57">
        <f>X469-U469</f>
        <v>4.4851695540952807E-2</v>
      </c>
    </row>
    <row r="470" spans="1:26" s="1" customFormat="1" x14ac:dyDescent="0.15">
      <c r="A470" s="56">
        <v>225</v>
      </c>
      <c r="B470" s="15" t="s">
        <v>18</v>
      </c>
      <c r="C470" s="15" t="s">
        <v>29</v>
      </c>
      <c r="D470" s="15" t="s">
        <v>32</v>
      </c>
      <c r="E470" s="16">
        <v>43047</v>
      </c>
      <c r="F470" s="17">
        <v>23.7</v>
      </c>
      <c r="G470" s="17">
        <v>32.9</v>
      </c>
      <c r="H470" s="17">
        <v>17.519400000000001</v>
      </c>
      <c r="I470" s="18">
        <v>2.4401000000000002</v>
      </c>
      <c r="J470" s="18" t="s">
        <v>38</v>
      </c>
      <c r="K470" s="37">
        <f>1000*(1-(F470+288.9414)/(508929.2*(F470+68.12963))*(F470-3.9863)^2)</f>
        <v>997.40018425598942</v>
      </c>
      <c r="L470" s="37">
        <f xml:space="preserve"> 0.824493 - 0.0040899*F470 + 0.000076438*F470^2 -0.00000082467*F470^3 + 0.0000000053675*F470^4</f>
        <v>0.76121220240660681</v>
      </c>
      <c r="M470" s="37">
        <f xml:space="preserve"> -0.005724 + 0.00010227*F470 - 0.0000016546*F470^2</f>
        <v>-4.2295732740000001E-3</v>
      </c>
      <c r="N470" s="37">
        <f xml:space="preserve"> K470 + (L470*G470) + M470*G470^(3/2) + 0.00048314*G470^2</f>
        <v>1022.1688604722982</v>
      </c>
      <c r="O470" s="39" t="s">
        <v>14</v>
      </c>
      <c r="P470" s="32">
        <f t="shared" si="56"/>
        <v>23.533100675115733</v>
      </c>
      <c r="Q470" s="39" t="s">
        <v>14</v>
      </c>
      <c r="R470" s="75">
        <f>E470-E350</f>
        <v>21</v>
      </c>
      <c r="S470" s="76" t="s">
        <v>14</v>
      </c>
      <c r="T470" s="76" t="s">
        <v>14</v>
      </c>
      <c r="U470" s="76" t="s">
        <v>14</v>
      </c>
      <c r="V470" s="39" t="s">
        <v>14</v>
      </c>
      <c r="W470" s="39" t="s">
        <v>14</v>
      </c>
      <c r="X470" s="39" t="s">
        <v>14</v>
      </c>
      <c r="Y470" s="45" t="s">
        <v>14</v>
      </c>
      <c r="Z470" s="77" t="s">
        <v>14</v>
      </c>
    </row>
    <row r="471" spans="1:26" s="1" customFormat="1" x14ac:dyDescent="0.15">
      <c r="A471" s="56">
        <v>229</v>
      </c>
      <c r="B471" s="15" t="s">
        <v>18</v>
      </c>
      <c r="C471" s="15" t="s">
        <v>29</v>
      </c>
      <c r="D471" s="15" t="s">
        <v>32</v>
      </c>
      <c r="E471" s="16">
        <v>43047</v>
      </c>
      <c r="F471" s="17">
        <v>23.7</v>
      </c>
      <c r="G471" s="17">
        <v>32.9</v>
      </c>
      <c r="H471" s="17">
        <v>17.519400000000001</v>
      </c>
      <c r="I471" s="18">
        <v>2.3791000000000002</v>
      </c>
      <c r="J471" s="18" t="s">
        <v>38</v>
      </c>
      <c r="K471" s="37">
        <f>1000*(1-(F471+288.9414)/(508929.2*(F471+68.12963))*(F471-3.9863)^2)</f>
        <v>997.40018425598942</v>
      </c>
      <c r="L471" s="37">
        <f xml:space="preserve"> 0.824493 - 0.0040899*F471 + 0.000076438*F471^2 -0.00000082467*F471^3 + 0.0000000053675*F471^4</f>
        <v>0.76121220240660681</v>
      </c>
      <c r="M471" s="37">
        <f xml:space="preserve"> -0.005724 + 0.00010227*F471 - 0.0000016546*F471^2</f>
        <v>-4.2295732740000001E-3</v>
      </c>
      <c r="N471" s="37">
        <f xml:space="preserve"> K471 + (L471*G471) + M471*G471^(3/2) + 0.00048314*G471^2</f>
        <v>1022.1688604722982</v>
      </c>
      <c r="O471" s="39" t="s">
        <v>14</v>
      </c>
      <c r="P471" s="32">
        <f t="shared" si="56"/>
        <v>23.533100675115733</v>
      </c>
      <c r="Q471" s="39" t="s">
        <v>14</v>
      </c>
      <c r="R471" s="75">
        <f>E471-E351</f>
        <v>21</v>
      </c>
      <c r="S471" s="76" t="s">
        <v>14</v>
      </c>
      <c r="T471" s="76" t="s">
        <v>14</v>
      </c>
      <c r="U471" s="76" t="s">
        <v>14</v>
      </c>
      <c r="V471" s="39" t="s">
        <v>14</v>
      </c>
      <c r="W471" s="39" t="s">
        <v>14</v>
      </c>
      <c r="X471" s="39" t="s">
        <v>14</v>
      </c>
      <c r="Y471" s="45" t="s">
        <v>14</v>
      </c>
      <c r="Z471" s="77" t="s">
        <v>14</v>
      </c>
    </row>
    <row r="472" spans="1:26" s="1" customFormat="1" x14ac:dyDescent="0.15">
      <c r="A472" s="56">
        <v>155</v>
      </c>
      <c r="B472" s="15" t="s">
        <v>19</v>
      </c>
      <c r="C472" s="15" t="s">
        <v>29</v>
      </c>
      <c r="D472" s="15" t="s">
        <v>32</v>
      </c>
      <c r="E472" s="16">
        <v>43047</v>
      </c>
      <c r="F472" s="17">
        <v>23.7</v>
      </c>
      <c r="G472" s="17">
        <v>32.9</v>
      </c>
      <c r="H472" s="17">
        <v>17.519400000000001</v>
      </c>
      <c r="I472" s="18">
        <v>1.1134999999999999</v>
      </c>
      <c r="J472" s="18"/>
      <c r="K472" s="37">
        <f>1000*(1-(F472+288.9414)/(508929.2*(F472+68.12963))*(F472-3.9863)^2)</f>
        <v>997.40018425598942</v>
      </c>
      <c r="L472" s="37">
        <f xml:space="preserve"> 0.824493 - 0.0040899*F472 + 0.000076438*F472^2 -0.00000082467*F472^3 + 0.0000000053675*F472^4</f>
        <v>0.76121220240660681</v>
      </c>
      <c r="M472" s="37">
        <f xml:space="preserve"> -0.005724 + 0.00010227*F472 - 0.0000016546*F472^2</f>
        <v>-4.2295732740000001E-3</v>
      </c>
      <c r="N472" s="37">
        <f xml:space="preserve"> K472 + (L472*G472) + M472*G472^(3/2) + 0.00048314*G472^2</f>
        <v>1022.1688604722982</v>
      </c>
      <c r="O472" s="39">
        <f>I472*(1/     (1-   (0.001*N472/1.84)))</f>
        <v>2.5052115295869108</v>
      </c>
      <c r="P472" s="32">
        <f t="shared" si="56"/>
        <v>23.533100675115733</v>
      </c>
      <c r="Q472" s="29">
        <f t="shared" ref="Q472:Q481" si="57">-5.28+5.5*I472</f>
        <v>0.84424999999999972</v>
      </c>
      <c r="R472" s="30">
        <f>E472-E352</f>
        <v>21</v>
      </c>
      <c r="S472" s="31">
        <f>I472-I352</f>
        <v>0.12949999999999995</v>
      </c>
      <c r="T472" s="31">
        <f>(S472/I352)*100</f>
        <v>13.160569105691053</v>
      </c>
      <c r="U472" s="31">
        <f>(S472/R472)/I352*1000</f>
        <v>6.2669376693766914</v>
      </c>
      <c r="V472" s="44">
        <f>O472-O352</f>
        <v>0.29381023111558813</v>
      </c>
      <c r="W472" s="44">
        <f>(V472/O352)*100</f>
        <v>13.286156217719986</v>
      </c>
      <c r="X472" s="44">
        <f>1000*(V472/R472)/O352</f>
        <v>6.326741056057136</v>
      </c>
      <c r="Y472" s="45">
        <f>1000*(V472/R472)/Q352</f>
        <v>105.99214686709554</v>
      </c>
      <c r="Z472" s="57">
        <f>X472-U472</f>
        <v>5.9803386680444603E-2</v>
      </c>
    </row>
    <row r="473" spans="1:26" s="1" customFormat="1" x14ac:dyDescent="0.15">
      <c r="A473" s="56">
        <v>247</v>
      </c>
      <c r="B473" s="15" t="s">
        <v>19</v>
      </c>
      <c r="C473" s="15" t="s">
        <v>29</v>
      </c>
      <c r="D473" s="15" t="s">
        <v>32</v>
      </c>
      <c r="E473" s="16">
        <v>43047</v>
      </c>
      <c r="F473" s="17">
        <v>23.7</v>
      </c>
      <c r="G473" s="17">
        <v>32.9</v>
      </c>
      <c r="H473" s="17">
        <v>17.519400000000001</v>
      </c>
      <c r="I473" s="18">
        <v>4.4509999999999996</v>
      </c>
      <c r="J473" s="18"/>
      <c r="K473" s="37">
        <f>1000*(1-(F473+288.9414)/(508929.2*(F473+68.12963))*(F473-3.9863)^2)</f>
        <v>997.40018425598942</v>
      </c>
      <c r="L473" s="37">
        <f xml:space="preserve"> 0.824493 - 0.0040899*F473 + 0.000076438*F473^2 -0.00000082467*F473^3 + 0.0000000053675*F473^4</f>
        <v>0.76121220240660681</v>
      </c>
      <c r="M473" s="37">
        <f xml:space="preserve"> -0.005724 + 0.00010227*F473 - 0.0000016546*F473^2</f>
        <v>-4.2295732740000001E-3</v>
      </c>
      <c r="N473" s="37">
        <f xml:space="preserve"> K473 + (L473*G473) + M473*G473^(3/2) + 0.00048314*G473^2</f>
        <v>1022.1688604722982</v>
      </c>
      <c r="O473" s="39">
        <f>I473*(1/     (1-   (0.001*N473/1.84)))</f>
        <v>10.014096558770849</v>
      </c>
      <c r="P473" s="32">
        <f t="shared" si="56"/>
        <v>23.533100675115733</v>
      </c>
      <c r="Q473" s="29">
        <f t="shared" si="57"/>
        <v>19.200499999999998</v>
      </c>
      <c r="R473" s="30">
        <f>E473-E353</f>
        <v>21</v>
      </c>
      <c r="S473" s="31">
        <f>I473-I353</f>
        <v>0.27799999999999958</v>
      </c>
      <c r="T473" s="31">
        <f>(S473/I353)*100</f>
        <v>6.6618739515935683</v>
      </c>
      <c r="U473" s="31">
        <f>(S473/R473)/I353*1000</f>
        <v>3.1723209293302705</v>
      </c>
      <c r="V473" s="44">
        <f>O473-O353</f>
        <v>0.63586727165618306</v>
      </c>
      <c r="W473" s="44">
        <f>(V473/O353)*100</f>
        <v>6.7802487248828607</v>
      </c>
      <c r="X473" s="44">
        <f>1000*(V473/R473)/O353</f>
        <v>3.2286898689918382</v>
      </c>
      <c r="Y473" s="45">
        <f>1000*(V473/R473)/Q353</f>
        <v>1.713459179378642</v>
      </c>
      <c r="Z473" s="57">
        <f>X473-U473</f>
        <v>5.6368939661567641E-2</v>
      </c>
    </row>
    <row r="474" spans="1:26" s="1" customFormat="1" x14ac:dyDescent="0.15">
      <c r="A474" s="56">
        <v>168</v>
      </c>
      <c r="B474" s="15" t="s">
        <v>20</v>
      </c>
      <c r="C474" s="15" t="s">
        <v>29</v>
      </c>
      <c r="D474" s="15" t="s">
        <v>32</v>
      </c>
      <c r="E474" s="16">
        <v>43047</v>
      </c>
      <c r="F474" s="17">
        <v>23.7</v>
      </c>
      <c r="G474" s="17">
        <v>32.9</v>
      </c>
      <c r="H474" s="17">
        <v>17.519400000000001</v>
      </c>
      <c r="I474" s="18">
        <v>2.6536</v>
      </c>
      <c r="J474" s="18"/>
      <c r="K474" s="37">
        <f>1000*(1-(F474+288.9414)/(508929.2*(F474+68.12963))*(F474-3.9863)^2)</f>
        <v>997.40018425598942</v>
      </c>
      <c r="L474" s="37">
        <f xml:space="preserve"> 0.824493 - 0.0040899*F474 + 0.000076438*F474^2 -0.00000082467*F474^3 + 0.0000000053675*F474^4</f>
        <v>0.76121220240660681</v>
      </c>
      <c r="M474" s="37">
        <f xml:space="preserve"> -0.005724 + 0.00010227*F474 - 0.0000016546*F474^2</f>
        <v>-4.2295732740000001E-3</v>
      </c>
      <c r="N474" s="37">
        <f xml:space="preserve"> K474 + (L474*G474) + M474*G474^(3/2) + 0.00048314*G474^2</f>
        <v>1022.1688604722982</v>
      </c>
      <c r="O474" s="39">
        <f>I474*(1/     (1-   (0.001*N474/1.84)))</f>
        <v>5.9702104309940074</v>
      </c>
      <c r="P474" s="32">
        <f t="shared" si="56"/>
        <v>23.533100675115733</v>
      </c>
      <c r="Q474" s="29">
        <f t="shared" si="57"/>
        <v>9.3147999999999982</v>
      </c>
      <c r="R474" s="30">
        <f>E474-E354</f>
        <v>21</v>
      </c>
      <c r="S474" s="31">
        <f>I474-I354</f>
        <v>0.13260000000000005</v>
      </c>
      <c r="T474" s="31">
        <f>(S474/I354)*100</f>
        <v>5.2598175327251111</v>
      </c>
      <c r="U474" s="31">
        <f>(S474/R474)/I354*1000</f>
        <v>2.5046750155833863</v>
      </c>
      <c r="V474" s="44">
        <f>O474-O354</f>
        <v>0.30461828318282347</v>
      </c>
      <c r="W474" s="44">
        <f>(V474/O354)*100</f>
        <v>5.3766362850617151</v>
      </c>
      <c r="X474" s="44">
        <f>1000*(V474/R474)/O354</f>
        <v>2.5603029928865308</v>
      </c>
      <c r="Y474" s="45">
        <f>1000*(V474/R474)/Q354</f>
        <v>1.6895501173508127</v>
      </c>
      <c r="Z474" s="57">
        <f>X474-U474</f>
        <v>5.5627977303144505E-2</v>
      </c>
    </row>
    <row r="475" spans="1:26" s="1" customFormat="1" x14ac:dyDescent="0.15">
      <c r="A475" s="56">
        <v>175</v>
      </c>
      <c r="B475" s="15" t="s">
        <v>20</v>
      </c>
      <c r="C475" s="15" t="s">
        <v>29</v>
      </c>
      <c r="D475" s="15" t="s">
        <v>32</v>
      </c>
      <c r="E475" s="16">
        <v>43047</v>
      </c>
      <c r="F475" s="17">
        <v>23.7</v>
      </c>
      <c r="G475" s="17">
        <v>32.9</v>
      </c>
      <c r="H475" s="17">
        <v>17.519400000000001</v>
      </c>
      <c r="I475" s="18">
        <v>2.4013</v>
      </c>
      <c r="J475" s="18"/>
      <c r="K475" s="37">
        <f>1000*(1-(F475+288.9414)/(508929.2*(F475+68.12963))*(F475-3.9863)^2)</f>
        <v>997.40018425598942</v>
      </c>
      <c r="L475" s="37">
        <f xml:space="preserve"> 0.824493 - 0.0040899*F475 + 0.000076438*F475^2 -0.00000082467*F475^3 + 0.0000000053675*F475^4</f>
        <v>0.76121220240660681</v>
      </c>
      <c r="M475" s="37">
        <f xml:space="preserve"> -0.005724 + 0.00010227*F475 - 0.0000016546*F475^2</f>
        <v>-4.2295732740000001E-3</v>
      </c>
      <c r="N475" s="37">
        <f xml:space="preserve"> K475 + (L475*G475) + M475*G475^(3/2) + 0.00048314*G475^2</f>
        <v>1022.1688604722982</v>
      </c>
      <c r="O475" s="39">
        <f>I475*(1/     (1-   (0.001*N475/1.84)))</f>
        <v>5.4025724705855858</v>
      </c>
      <c r="P475" s="32">
        <f t="shared" si="56"/>
        <v>23.533100675115733</v>
      </c>
      <c r="Q475" s="29">
        <f t="shared" si="57"/>
        <v>7.9271500000000001</v>
      </c>
      <c r="R475" s="30">
        <f>E475-E355</f>
        <v>21</v>
      </c>
      <c r="S475" s="31">
        <f>I475-I355</f>
        <v>0.15129999999999999</v>
      </c>
      <c r="T475" s="31">
        <f>(S475/I355)*100</f>
        <v>6.724444444444444</v>
      </c>
      <c r="U475" s="31">
        <f>(S475/R475)/I355*1000</f>
        <v>3.2021164021164017</v>
      </c>
      <c r="V475" s="44">
        <f>O475-O355</f>
        <v>0.3460146234712802</v>
      </c>
      <c r="W475" s="44">
        <f>(V475/O355)*100</f>
        <v>6.8428886593029894</v>
      </c>
      <c r="X475" s="44">
        <f>1000*(V475/R475)/O355</f>
        <v>3.2585184091918999</v>
      </c>
      <c r="Y475" s="45">
        <f>1000*(V475/R475)/Q355</f>
        <v>2.3223237254356204</v>
      </c>
      <c r="Z475" s="57">
        <f>X475-U475</f>
        <v>5.6402007075498251E-2</v>
      </c>
    </row>
    <row r="476" spans="1:26" s="1" customFormat="1" x14ac:dyDescent="0.15">
      <c r="A476" s="56">
        <v>266</v>
      </c>
      <c r="B476" s="15" t="s">
        <v>20</v>
      </c>
      <c r="C476" s="15" t="s">
        <v>29</v>
      </c>
      <c r="D476" s="15" t="s">
        <v>32</v>
      </c>
      <c r="E476" s="16">
        <v>43047</v>
      </c>
      <c r="F476" s="17">
        <v>23.7</v>
      </c>
      <c r="G476" s="17">
        <v>32.9</v>
      </c>
      <c r="H476" s="17">
        <v>17.519400000000001</v>
      </c>
      <c r="I476" s="18">
        <v>4.6501999999999999</v>
      </c>
      <c r="J476" s="18"/>
      <c r="K476" s="37">
        <f>1000*(1-(F476+288.9414)/(508929.2*(F476+68.12963))*(F476-3.9863)^2)</f>
        <v>997.40018425598942</v>
      </c>
      <c r="L476" s="37">
        <f xml:space="preserve"> 0.824493 - 0.0040899*F476 + 0.000076438*F476^2 -0.00000082467*F476^3 + 0.0000000053675*F476^4</f>
        <v>0.76121220240660681</v>
      </c>
      <c r="M476" s="37">
        <f xml:space="preserve"> -0.005724 + 0.00010227*F476 - 0.0000016546*F476^2</f>
        <v>-4.2295732740000001E-3</v>
      </c>
      <c r="N476" s="37">
        <f xml:space="preserve"> K476 + (L476*G476) + M476*G476^(3/2) + 0.00048314*G476^2</f>
        <v>1022.1688604722982</v>
      </c>
      <c r="O476" s="39">
        <f>I476*(1/     (1-   (0.001*N476/1.84)))</f>
        <v>10.462267314670008</v>
      </c>
      <c r="P476" s="32">
        <f t="shared" si="56"/>
        <v>23.533100675115733</v>
      </c>
      <c r="Q476" s="29">
        <f t="shared" si="57"/>
        <v>20.296099999999999</v>
      </c>
      <c r="R476" s="30">
        <f>E476-E356</f>
        <v>21</v>
      </c>
      <c r="S476" s="31">
        <f>I476-I356</f>
        <v>0.23819999999999997</v>
      </c>
      <c r="T476" s="31">
        <f>(S476/I356)*100</f>
        <v>5.3989120580235719</v>
      </c>
      <c r="U476" s="31">
        <f>(S476/R476)/I356*1000</f>
        <v>2.5709105038207483</v>
      </c>
      <c r="V476" s="44">
        <f>O476-O356</f>
        <v>0.54691921623964568</v>
      </c>
      <c r="W476" s="44">
        <f>(V476/O356)*100</f>
        <v>5.5158851793234076</v>
      </c>
      <c r="X476" s="44">
        <f>1000*(V476/R476)/O356</f>
        <v>2.6266119901540033</v>
      </c>
      <c r="Y476" s="45">
        <f>1000*(V476/R476)/Q356</f>
        <v>1.3717356052822023</v>
      </c>
      <c r="Z476" s="57">
        <f>X476-U476</f>
        <v>5.5701486333255001E-2</v>
      </c>
    </row>
    <row r="477" spans="1:26" s="1" customFormat="1" x14ac:dyDescent="0.15">
      <c r="A477" s="56">
        <v>272</v>
      </c>
      <c r="B477" s="15" t="s">
        <v>20</v>
      </c>
      <c r="C477" s="15" t="s">
        <v>29</v>
      </c>
      <c r="D477" s="15" t="s">
        <v>32</v>
      </c>
      <c r="E477" s="16">
        <v>43047</v>
      </c>
      <c r="F477" s="17">
        <v>23.7</v>
      </c>
      <c r="G477" s="17">
        <v>32.9</v>
      </c>
      <c r="H477" s="17">
        <v>17.519400000000001</v>
      </c>
      <c r="I477" s="18">
        <v>2.2210999999999999</v>
      </c>
      <c r="J477" s="18"/>
      <c r="K477" s="37">
        <f>1000*(1-(F477+288.9414)/(508929.2*(F477+68.12963))*(F477-3.9863)^2)</f>
        <v>997.40018425598942</v>
      </c>
      <c r="L477" s="37">
        <f xml:space="preserve"> 0.824493 - 0.0040899*F477 + 0.000076438*F477^2 -0.00000082467*F477^3 + 0.0000000053675*F477^4</f>
        <v>0.76121220240660681</v>
      </c>
      <c r="M477" s="37">
        <f xml:space="preserve"> -0.005724 + 0.00010227*F477 - 0.0000016546*F477^2</f>
        <v>-4.2295732740000001E-3</v>
      </c>
      <c r="N477" s="37">
        <f xml:space="preserve"> K477 + (L477*G477) + M477*G477^(3/2) + 0.00048314*G477^2</f>
        <v>1022.1688604722982</v>
      </c>
      <c r="O477" s="39">
        <f>I477*(1/     (1-   (0.001*N477/1.84)))</f>
        <v>4.9971489253394594</v>
      </c>
      <c r="P477" s="32">
        <f t="shared" si="56"/>
        <v>23.533100675115733</v>
      </c>
      <c r="Q477" s="29">
        <f t="shared" si="57"/>
        <v>6.9360499999999989</v>
      </c>
      <c r="R477" s="30">
        <f>E477-E357</f>
        <v>21</v>
      </c>
      <c r="S477" s="31">
        <f>I477-I357</f>
        <v>0.12209999999999965</v>
      </c>
      <c r="T477" s="31">
        <f>(S477/I357)*100</f>
        <v>5.8170557408289492</v>
      </c>
      <c r="U477" s="31">
        <f>(S477/R477)/I357*1000</f>
        <v>2.7700265432518805</v>
      </c>
      <c r="V477" s="44">
        <f>O477-O357</f>
        <v>0.27994229374260282</v>
      </c>
      <c r="W477" s="44">
        <f>(V477/O357)*100</f>
        <v>5.9344929235766273</v>
      </c>
      <c r="X477" s="44">
        <f>1000*(V477/R477)/O357</f>
        <v>2.8259490112269647</v>
      </c>
      <c r="Y477" s="45">
        <f>1000*(V477/R477)/Q357</f>
        <v>2.1279568068184878</v>
      </c>
      <c r="Z477" s="57">
        <f>X477-U477</f>
        <v>5.5922467975084267E-2</v>
      </c>
    </row>
    <row r="478" spans="1:26" s="1" customFormat="1" x14ac:dyDescent="0.15">
      <c r="A478" s="56">
        <v>104</v>
      </c>
      <c r="B478" s="15" t="s">
        <v>22</v>
      </c>
      <c r="C478" s="15" t="s">
        <v>29</v>
      </c>
      <c r="D478" s="15" t="s">
        <v>32</v>
      </c>
      <c r="E478" s="16">
        <v>43047</v>
      </c>
      <c r="F478" s="17">
        <v>23.7</v>
      </c>
      <c r="G478" s="17">
        <v>32.9</v>
      </c>
      <c r="H478" s="17">
        <v>17.519400000000001</v>
      </c>
      <c r="I478" s="18">
        <v>3.3552</v>
      </c>
      <c r="J478" s="18"/>
      <c r="K478" s="37">
        <f>1000*(1-(F478+288.9414)/(508929.2*(F478+68.12963))*(F478-3.9863)^2)</f>
        <v>997.40018425598942</v>
      </c>
      <c r="L478" s="37">
        <f xml:space="preserve"> 0.824493 - 0.0040899*F478 + 0.000076438*F478^2 -0.00000082467*F478^3 + 0.0000000053675*F478^4</f>
        <v>0.76121220240660681</v>
      </c>
      <c r="M478" s="37">
        <f xml:space="preserve"> -0.005724 + 0.00010227*F478 - 0.0000016546*F478^2</f>
        <v>-4.2295732740000001E-3</v>
      </c>
      <c r="N478" s="37">
        <f xml:space="preserve"> K478 + (L478*G478) + M478*G478^(3/2) + 0.00048314*G478^2</f>
        <v>1022.1688604722982</v>
      </c>
      <c r="O478" s="39">
        <f>I478*(1/     (1-   (0.001*N478/1.84)))</f>
        <v>7.5487074306870268</v>
      </c>
      <c r="P478" s="32">
        <f t="shared" si="56"/>
        <v>23.533100675115733</v>
      </c>
      <c r="Q478" s="29">
        <f t="shared" si="57"/>
        <v>13.1736</v>
      </c>
      <c r="R478" s="30">
        <f>E478-E358</f>
        <v>21</v>
      </c>
      <c r="S478" s="31">
        <f>I478-I358</f>
        <v>0.21320000000000006</v>
      </c>
      <c r="T478" s="31">
        <f>(S478/I358)*100</f>
        <v>6.785486950986634</v>
      </c>
      <c r="U478" s="31">
        <f>(S478/R478)/I358*1000</f>
        <v>3.2311842623745877</v>
      </c>
      <c r="V478" s="44">
        <f>O478-O358</f>
        <v>0.48750531707229516</v>
      </c>
      <c r="W478" s="44">
        <f>(V478/O358)*100</f>
        <v>6.9039989116348082</v>
      </c>
      <c r="X478" s="44">
        <f>1000*(V478/R478)/O358</f>
        <v>3.2876185293499089</v>
      </c>
      <c r="Y478" s="45">
        <f>1000*(V478/R478)/Q358</f>
        <v>1.9343837103745134</v>
      </c>
      <c r="Z478" s="57">
        <f>X478-U478</f>
        <v>5.6434266975321279E-2</v>
      </c>
    </row>
    <row r="479" spans="1:26" s="1" customFormat="1" x14ac:dyDescent="0.15">
      <c r="A479" s="56">
        <v>110</v>
      </c>
      <c r="B479" s="15" t="s">
        <v>22</v>
      </c>
      <c r="C479" s="15" t="s">
        <v>29</v>
      </c>
      <c r="D479" s="15" t="s">
        <v>32</v>
      </c>
      <c r="E479" s="16">
        <v>43047</v>
      </c>
      <c r="F479" s="17">
        <v>23.7</v>
      </c>
      <c r="G479" s="17">
        <v>32.9</v>
      </c>
      <c r="H479" s="17">
        <v>17.519400000000001</v>
      </c>
      <c r="I479" s="18">
        <v>4.4733999999999998</v>
      </c>
      <c r="J479" s="18"/>
      <c r="K479" s="37">
        <f>1000*(1-(F479+288.9414)/(508929.2*(F479+68.12963))*(F479-3.9863)^2)</f>
        <v>997.40018425598942</v>
      </c>
      <c r="L479" s="37">
        <f xml:space="preserve"> 0.824493 - 0.0040899*F479 + 0.000076438*F479^2 -0.00000082467*F479^3 + 0.0000000053675*F479^4</f>
        <v>0.76121220240660681</v>
      </c>
      <c r="M479" s="37">
        <f xml:space="preserve"> -0.005724 + 0.00010227*F479 - 0.0000016546*F479^2</f>
        <v>-4.2295732740000001E-3</v>
      </c>
      <c r="N479" s="37">
        <f xml:space="preserve"> K479 + (L479*G479) + M479*G479^(3/2) + 0.00048314*G479^2</f>
        <v>1022.1688604722982</v>
      </c>
      <c r="O479" s="39">
        <f>I479*(1/     (1-   (0.001*N479/1.84)))</f>
        <v>10.064493270277582</v>
      </c>
      <c r="P479" s="32">
        <f t="shared" si="56"/>
        <v>23.533100675115733</v>
      </c>
      <c r="Q479" s="29">
        <f t="shared" si="57"/>
        <v>19.323699999999999</v>
      </c>
      <c r="R479" s="30">
        <f>E479-E359</f>
        <v>21</v>
      </c>
      <c r="S479" s="31">
        <f>I479-I359</f>
        <v>0.23240000000000016</v>
      </c>
      <c r="T479" s="31">
        <f>(S479/I359)*100</f>
        <v>5.4798396604574435</v>
      </c>
      <c r="U479" s="31">
        <f>(S479/R479)/I359*1000</f>
        <v>2.6094474573606874</v>
      </c>
      <c r="V479" s="44">
        <f>O479-O359</f>
        <v>0.53344356822790751</v>
      </c>
      <c r="W479" s="44">
        <f>(V479/O359)*100</f>
        <v>5.5969025962920878</v>
      </c>
      <c r="X479" s="44">
        <f>1000*(V479/R479)/O359</f>
        <v>2.6651917125200417</v>
      </c>
      <c r="Y479" s="45">
        <f>1000*(V479/R479)/Q359</f>
        <v>1.4076680988345798</v>
      </c>
      <c r="Z479" s="57">
        <f>X479-U479</f>
        <v>5.5744255159354328E-2</v>
      </c>
    </row>
    <row r="480" spans="1:26" s="1" customFormat="1" x14ac:dyDescent="0.15">
      <c r="A480" s="56">
        <v>233</v>
      </c>
      <c r="B480" s="15" t="s">
        <v>23</v>
      </c>
      <c r="C480" s="15" t="s">
        <v>29</v>
      </c>
      <c r="D480" s="15" t="s">
        <v>32</v>
      </c>
      <c r="E480" s="16">
        <v>43047</v>
      </c>
      <c r="F480" s="17">
        <v>23.7</v>
      </c>
      <c r="G480" s="17">
        <v>32.9</v>
      </c>
      <c r="H480" s="17">
        <v>17.519400000000001</v>
      </c>
      <c r="I480" s="18">
        <v>4.3803999999999998</v>
      </c>
      <c r="J480" s="18"/>
      <c r="K480" s="37">
        <f>1000*(1-(F480+288.9414)/(508929.2*(F480+68.12963))*(F480-3.9863)^2)</f>
        <v>997.40018425598942</v>
      </c>
      <c r="L480" s="37">
        <f xml:space="preserve"> 0.824493 - 0.0040899*F480 + 0.000076438*F480^2 -0.00000082467*F480^3 + 0.0000000053675*F480^4</f>
        <v>0.76121220240660681</v>
      </c>
      <c r="M480" s="37">
        <f xml:space="preserve"> -0.005724 + 0.00010227*F480 - 0.0000016546*F480^2</f>
        <v>-4.2295732740000001E-3</v>
      </c>
      <c r="N480" s="37">
        <f xml:space="preserve"> K480 + (L480*G480) + M480*G480^(3/2) + 0.00048314*G480^2</f>
        <v>1022.1688604722982</v>
      </c>
      <c r="O480" s="39">
        <f>I480*(1/     (1-   (0.001*N480/1.84)))</f>
        <v>9.8552569233969507</v>
      </c>
      <c r="P480" s="32">
        <f t="shared" si="56"/>
        <v>23.533100675115733</v>
      </c>
      <c r="Q480" s="29">
        <f t="shared" si="57"/>
        <v>18.812199999999997</v>
      </c>
      <c r="R480" s="30">
        <f>E480-E360</f>
        <v>21</v>
      </c>
      <c r="S480" s="31">
        <f>I480-I360</f>
        <v>0.22239999999999949</v>
      </c>
      <c r="T480" s="31">
        <f>(S480/I360)*100</f>
        <v>5.3487253487253366</v>
      </c>
      <c r="U480" s="31">
        <f>(S480/R480)/I360*1000</f>
        <v>2.5470120708215886</v>
      </c>
      <c r="V480" s="44">
        <f>O480-O360</f>
        <v>0.51073802192971307</v>
      </c>
      <c r="W480" s="44">
        <f>(V480/O360)*100</f>
        <v>5.4656427721444185</v>
      </c>
      <c r="X480" s="44">
        <f>1000*(V480/R480)/O360</f>
        <v>2.602687034354485</v>
      </c>
      <c r="Y480" s="45">
        <f>1000*(V480/R480)/Q360</f>
        <v>1.382731149418909</v>
      </c>
      <c r="Z480" s="57">
        <f>X480-U480</f>
        <v>5.567496353289636E-2</v>
      </c>
    </row>
    <row r="481" spans="1:26" s="1" customFormat="1" ht="14" thickBot="1" x14ac:dyDescent="0.2">
      <c r="A481" s="58">
        <v>235</v>
      </c>
      <c r="B481" s="59" t="s">
        <v>23</v>
      </c>
      <c r="C481" s="59" t="s">
        <v>29</v>
      </c>
      <c r="D481" s="59" t="s">
        <v>32</v>
      </c>
      <c r="E481" s="60">
        <v>43047</v>
      </c>
      <c r="F481" s="61">
        <v>23.7</v>
      </c>
      <c r="G481" s="61">
        <v>32.9</v>
      </c>
      <c r="H481" s="61">
        <v>17.519400000000001</v>
      </c>
      <c r="I481" s="62">
        <v>2.6861999999999999</v>
      </c>
      <c r="J481" s="62"/>
      <c r="K481" s="63">
        <f>1000*(1-(F481+288.9414)/(508929.2*(F481+68.12963))*(F481-3.9863)^2)</f>
        <v>997.40018425598942</v>
      </c>
      <c r="L481" s="63">
        <f xml:space="preserve"> 0.824493 - 0.0040899*F481 + 0.000076438*F481^2 -0.00000082467*F481^3 + 0.0000000053675*F481^4</f>
        <v>0.76121220240660681</v>
      </c>
      <c r="M481" s="63">
        <f xml:space="preserve"> -0.005724 + 0.00010227*F481 - 0.0000016546*F481^2</f>
        <v>-4.2295732740000001E-3</v>
      </c>
      <c r="N481" s="63">
        <f xml:space="preserve"> K481 + (L481*G481) + M481*G481^(3/2) + 0.00048314*G481^2</f>
        <v>1022.1688604722982</v>
      </c>
      <c r="O481" s="64">
        <f>I481*(1/     (1-   (0.001*N481/1.84)))</f>
        <v>6.0435556450618417</v>
      </c>
      <c r="P481" s="32">
        <f t="shared" si="56"/>
        <v>23.533100675115733</v>
      </c>
      <c r="Q481" s="65">
        <f t="shared" si="57"/>
        <v>9.4940999999999995</v>
      </c>
      <c r="R481" s="66">
        <f>E481-E361</f>
        <v>21</v>
      </c>
      <c r="S481" s="67">
        <f>I481-I361</f>
        <v>0.15919999999999979</v>
      </c>
      <c r="T481" s="67">
        <f>(S481/I361)*100</f>
        <v>6.2999604273842404</v>
      </c>
      <c r="U481" s="67">
        <f>(S481/R481)/I361*1000</f>
        <v>2.9999811558972578</v>
      </c>
      <c r="V481" s="68">
        <f>O481-O361</f>
        <v>0.36447934299168594</v>
      </c>
      <c r="W481" s="68">
        <f>(V481/O361)*100</f>
        <v>6.4179335442072629</v>
      </c>
      <c r="X481" s="68">
        <f>1000*(V481/R481)/O361</f>
        <v>3.0561588305748875</v>
      </c>
      <c r="Y481" s="69">
        <f>1000*(V481/R481)/Q361</f>
        <v>2.0138259778476861</v>
      </c>
      <c r="Z481" s="70">
        <f>X481-U481</f>
        <v>5.6177674677629685E-2</v>
      </c>
    </row>
    <row r="482" spans="1:26" s="1" customFormat="1" x14ac:dyDescent="0.15">
      <c r="A482" s="5">
        <v>176</v>
      </c>
      <c r="B482" s="14" t="s">
        <v>17</v>
      </c>
      <c r="C482" s="15" t="s">
        <v>11</v>
      </c>
      <c r="D482" s="15" t="s">
        <v>12</v>
      </c>
      <c r="E482" s="16">
        <v>43055</v>
      </c>
      <c r="F482" s="17">
        <v>24.7</v>
      </c>
      <c r="G482" s="17">
        <v>33</v>
      </c>
      <c r="H482" s="17">
        <v>17.5137</v>
      </c>
      <c r="I482" s="18">
        <v>1.7457</v>
      </c>
      <c r="J482" s="18">
        <f>I482-I362</f>
        <v>1.8100000000000005E-2</v>
      </c>
      <c r="K482" s="37">
        <f t="shared" ref="K482:K545" si="58">1000*(1-(F482+288.9414)/(508929.2*(F482+68.12963))*(F482-3.9863)^2)</f>
        <v>997.15157519625802</v>
      </c>
      <c r="L482" s="37">
        <f t="shared" ref="L482:L545" si="59" xml:space="preserve"> 0.824493 - 0.0040899*F482 + 0.000076438*F482^2 -0.00000082467*F482^3 + 0.0000000053675*F482^4</f>
        <v>0.75967722943356675</v>
      </c>
      <c r="M482" s="37">
        <f t="shared" ref="M482:M545" si="60" xml:space="preserve"> -0.005724 + 0.00010227*F482 - 0.0000016546*F482^2</f>
        <v>-4.2073859139999999E-3</v>
      </c>
      <c r="N482" s="37">
        <f t="shared" ref="N482:N545" si="61" xml:space="preserve"> K482 + (L482*G482) + M482*G482^(3/2) + 0.00048314*G482^2</f>
        <v>1021.9494666928483</v>
      </c>
      <c r="O482" s="39">
        <f t="shared" ref="O482:O545" si="62">I482*(1/     (1-   (0.001*N482/1.84)))</f>
        <v>3.9265153792081988</v>
      </c>
      <c r="P482" s="32">
        <f t="shared" si="56"/>
        <v>23.523710970143785</v>
      </c>
      <c r="Q482" s="72">
        <f t="shared" ref="Q482:Q545" si="63">-5.28+5.5*I482</f>
        <v>4.3213499999999998</v>
      </c>
      <c r="R482" s="2"/>
      <c r="S482" s="27"/>
      <c r="T482" s="27"/>
      <c r="U482" s="27"/>
      <c r="V482" s="25"/>
      <c r="W482" s="25"/>
      <c r="X482" s="25"/>
      <c r="Y482" s="43"/>
      <c r="Z482" s="47"/>
    </row>
    <row r="483" spans="1:26" s="1" customFormat="1" x14ac:dyDescent="0.15">
      <c r="A483" s="5">
        <v>182</v>
      </c>
      <c r="B483" s="14" t="s">
        <v>17</v>
      </c>
      <c r="C483" s="15" t="s">
        <v>11</v>
      </c>
      <c r="D483" s="15" t="s">
        <v>12</v>
      </c>
      <c r="E483" s="16">
        <v>43055</v>
      </c>
      <c r="F483" s="17">
        <v>24.7</v>
      </c>
      <c r="G483" s="17">
        <v>33</v>
      </c>
      <c r="H483" s="17">
        <v>17.5137</v>
      </c>
      <c r="I483" s="18">
        <v>3.3660000000000001</v>
      </c>
      <c r="J483" s="18">
        <f>I483-I363</f>
        <v>7.2900000000000187E-2</v>
      </c>
      <c r="K483" s="37">
        <f t="shared" si="58"/>
        <v>997.15157519625802</v>
      </c>
      <c r="L483" s="37">
        <f t="shared" si="59"/>
        <v>0.75967722943356675</v>
      </c>
      <c r="M483" s="37">
        <f t="shared" si="60"/>
        <v>-4.2073859139999999E-3</v>
      </c>
      <c r="N483" s="37">
        <f t="shared" si="61"/>
        <v>1021.9494666928483</v>
      </c>
      <c r="O483" s="39">
        <f t="shared" si="62"/>
        <v>7.5709748332558844</v>
      </c>
      <c r="P483" s="32">
        <f t="shared" si="56"/>
        <v>23.523710970143785</v>
      </c>
      <c r="Q483" s="72">
        <f t="shared" si="63"/>
        <v>13.233000000000001</v>
      </c>
      <c r="R483" s="2"/>
      <c r="S483" s="27"/>
      <c r="T483" s="27"/>
      <c r="U483" s="27"/>
      <c r="V483" s="25"/>
      <c r="W483" s="25"/>
      <c r="X483" s="25"/>
      <c r="Y483" s="43"/>
      <c r="Z483" s="47"/>
    </row>
    <row r="484" spans="1:26" s="1" customFormat="1" x14ac:dyDescent="0.15">
      <c r="A484" s="5">
        <v>189</v>
      </c>
      <c r="B484" s="14" t="s">
        <v>17</v>
      </c>
      <c r="C484" s="15" t="s">
        <v>11</v>
      </c>
      <c r="D484" s="15" t="s">
        <v>12</v>
      </c>
      <c r="E484" s="16">
        <v>43055</v>
      </c>
      <c r="F484" s="17">
        <v>24.7</v>
      </c>
      <c r="G484" s="17">
        <v>33</v>
      </c>
      <c r="H484" s="17">
        <v>17.5137</v>
      </c>
      <c r="I484" s="18">
        <v>3.2265999999999999</v>
      </c>
      <c r="J484" s="18">
        <f>I484-I364</f>
        <v>5.9699999999999864E-2</v>
      </c>
      <c r="K484" s="37">
        <f t="shared" si="58"/>
        <v>997.15157519625802</v>
      </c>
      <c r="L484" s="37">
        <f t="shared" si="59"/>
        <v>0.75967722943356675</v>
      </c>
      <c r="M484" s="37">
        <f t="shared" si="60"/>
        <v>-4.2073859139999999E-3</v>
      </c>
      <c r="N484" s="37">
        <f t="shared" si="61"/>
        <v>1021.9494666928483</v>
      </c>
      <c r="O484" s="39">
        <f t="shared" si="62"/>
        <v>7.2574294108685189</v>
      </c>
      <c r="P484" s="32">
        <f t="shared" si="56"/>
        <v>23.523710970143785</v>
      </c>
      <c r="Q484" s="72">
        <f t="shared" si="63"/>
        <v>12.466299999999997</v>
      </c>
      <c r="R484" s="2"/>
      <c r="S484" s="27"/>
      <c r="T484" s="27"/>
      <c r="U484" s="27"/>
      <c r="V484" s="25"/>
      <c r="W484" s="25"/>
      <c r="X484" s="25"/>
      <c r="Y484" s="43"/>
      <c r="Z484" s="47"/>
    </row>
    <row r="485" spans="1:26" s="1" customFormat="1" x14ac:dyDescent="0.15">
      <c r="A485" s="5">
        <v>281</v>
      </c>
      <c r="B485" s="14" t="s">
        <v>17</v>
      </c>
      <c r="C485" s="15" t="s">
        <v>11</v>
      </c>
      <c r="D485" s="15" t="s">
        <v>12</v>
      </c>
      <c r="E485" s="16">
        <v>43055</v>
      </c>
      <c r="F485" s="17">
        <v>24.7</v>
      </c>
      <c r="G485" s="17">
        <v>33</v>
      </c>
      <c r="H485" s="17">
        <v>17.5137</v>
      </c>
      <c r="I485" s="18">
        <v>3.1615000000000002</v>
      </c>
      <c r="J485" s="18">
        <f>I485-I365</f>
        <v>6.1600000000000321E-2</v>
      </c>
      <c r="K485" s="37">
        <f t="shared" si="58"/>
        <v>997.15157519625802</v>
      </c>
      <c r="L485" s="37">
        <f t="shared" si="59"/>
        <v>0.75967722943356675</v>
      </c>
      <c r="M485" s="37">
        <f t="shared" si="60"/>
        <v>-4.2073859139999999E-3</v>
      </c>
      <c r="N485" s="37">
        <f t="shared" si="61"/>
        <v>1021.9494666928483</v>
      </c>
      <c r="O485" s="39">
        <f t="shared" si="62"/>
        <v>7.1110032487636596</v>
      </c>
      <c r="P485" s="32">
        <f t="shared" si="56"/>
        <v>23.523710970143785</v>
      </c>
      <c r="Q485" s="72">
        <f t="shared" si="63"/>
        <v>12.108249999999998</v>
      </c>
      <c r="R485" s="2"/>
      <c r="S485" s="27"/>
      <c r="T485" s="27"/>
      <c r="U485" s="27"/>
      <c r="V485" s="25"/>
      <c r="W485" s="25"/>
      <c r="X485" s="25"/>
      <c r="Y485" s="43"/>
      <c r="Z485" s="47"/>
    </row>
    <row r="486" spans="1:26" s="1" customFormat="1" x14ac:dyDescent="0.15">
      <c r="A486" s="5">
        <v>287</v>
      </c>
      <c r="B486" s="14" t="s">
        <v>17</v>
      </c>
      <c r="C486" s="15" t="s">
        <v>11</v>
      </c>
      <c r="D486" s="15" t="s">
        <v>12</v>
      </c>
      <c r="E486" s="16">
        <v>43055</v>
      </c>
      <c r="F486" s="17">
        <v>24.7</v>
      </c>
      <c r="G486" s="17">
        <v>33</v>
      </c>
      <c r="H486" s="17">
        <v>17.5137</v>
      </c>
      <c r="I486" s="18">
        <v>2.1884000000000001</v>
      </c>
      <c r="J486" s="18">
        <f>I486-I366</f>
        <v>3.2900000000000151E-2</v>
      </c>
      <c r="K486" s="37">
        <f t="shared" si="58"/>
        <v>997.15157519625802</v>
      </c>
      <c r="L486" s="37">
        <f t="shared" si="59"/>
        <v>0.75967722943356675</v>
      </c>
      <c r="M486" s="37">
        <f t="shared" si="60"/>
        <v>-4.2073859139999999E-3</v>
      </c>
      <c r="N486" s="37">
        <f t="shared" si="61"/>
        <v>1021.9494666928483</v>
      </c>
      <c r="O486" s="39">
        <f t="shared" si="62"/>
        <v>4.922258266517284</v>
      </c>
      <c r="P486" s="32">
        <f t="shared" si="56"/>
        <v>23.523710970143785</v>
      </c>
      <c r="Q486" s="72">
        <f t="shared" si="63"/>
        <v>6.7562000000000006</v>
      </c>
      <c r="R486" s="2"/>
      <c r="S486" s="27"/>
      <c r="T486" s="27"/>
      <c r="U486" s="27"/>
      <c r="V486" s="25"/>
      <c r="W486" s="25"/>
      <c r="X486" s="25"/>
      <c r="Y486" s="43"/>
      <c r="Z486" s="47"/>
    </row>
    <row r="487" spans="1:26" s="1" customFormat="1" x14ac:dyDescent="0.15">
      <c r="A487" s="5">
        <v>116</v>
      </c>
      <c r="B487" s="14" t="s">
        <v>18</v>
      </c>
      <c r="C487" s="15" t="s">
        <v>11</v>
      </c>
      <c r="D487" s="15" t="s">
        <v>12</v>
      </c>
      <c r="E487" s="16">
        <v>43055</v>
      </c>
      <c r="F487" s="17">
        <v>24.7</v>
      </c>
      <c r="G487" s="17">
        <v>33</v>
      </c>
      <c r="H487" s="17">
        <v>17.5137</v>
      </c>
      <c r="I487" s="18">
        <v>4.2328000000000001</v>
      </c>
      <c r="J487" s="18">
        <f>I487-I367</f>
        <v>9.6600000000000463E-2</v>
      </c>
      <c r="K487" s="37">
        <f t="shared" si="58"/>
        <v>997.15157519625802</v>
      </c>
      <c r="L487" s="37">
        <f t="shared" si="59"/>
        <v>0.75967722943356675</v>
      </c>
      <c r="M487" s="37">
        <f t="shared" si="60"/>
        <v>-4.2073859139999999E-3</v>
      </c>
      <c r="N487" s="37">
        <f t="shared" si="61"/>
        <v>1021.9494666928483</v>
      </c>
      <c r="O487" s="39">
        <f t="shared" si="62"/>
        <v>9.52062456155838</v>
      </c>
      <c r="P487" s="32">
        <f t="shared" si="56"/>
        <v>23.523710970143785</v>
      </c>
      <c r="Q487" s="72">
        <f t="shared" si="63"/>
        <v>18.000399999999999</v>
      </c>
      <c r="R487" s="2"/>
      <c r="S487" s="27"/>
      <c r="T487" s="27"/>
      <c r="U487" s="27"/>
      <c r="V487" s="25"/>
      <c r="W487" s="25"/>
      <c r="X487" s="25"/>
      <c r="Y487" s="43"/>
      <c r="Z487" s="47"/>
    </row>
    <row r="488" spans="1:26" s="1" customFormat="1" x14ac:dyDescent="0.15">
      <c r="A488" s="5">
        <v>122</v>
      </c>
      <c r="B488" s="14" t="s">
        <v>18</v>
      </c>
      <c r="C488" s="15" t="s">
        <v>11</v>
      </c>
      <c r="D488" s="15" t="s">
        <v>12</v>
      </c>
      <c r="E488" s="16">
        <v>43055</v>
      </c>
      <c r="F488" s="17">
        <v>24.7</v>
      </c>
      <c r="G488" s="17">
        <v>33</v>
      </c>
      <c r="H488" s="17">
        <v>17.5137</v>
      </c>
      <c r="I488" s="18">
        <v>5.4768999999999997</v>
      </c>
      <c r="J488" s="18">
        <f>I488-I368</f>
        <v>9.6799999999999997E-2</v>
      </c>
      <c r="K488" s="37">
        <f t="shared" si="58"/>
        <v>997.15157519625802</v>
      </c>
      <c r="L488" s="37">
        <f t="shared" si="59"/>
        <v>0.75967722943356675</v>
      </c>
      <c r="M488" s="37">
        <f t="shared" si="60"/>
        <v>-4.2073859139999999E-3</v>
      </c>
      <c r="N488" s="37">
        <f t="shared" si="61"/>
        <v>1021.9494666928483</v>
      </c>
      <c r="O488" s="39">
        <f t="shared" si="62"/>
        <v>12.318916240124524</v>
      </c>
      <c r="P488" s="32">
        <f t="shared" si="56"/>
        <v>23.523710970143785</v>
      </c>
      <c r="Q488" s="72">
        <f t="shared" si="63"/>
        <v>24.842949999999998</v>
      </c>
      <c r="R488" s="2"/>
      <c r="S488" s="27"/>
      <c r="T488" s="27"/>
      <c r="U488" s="27"/>
      <c r="V488" s="25"/>
      <c r="W488" s="25"/>
      <c r="X488" s="25"/>
      <c r="Y488" s="43"/>
      <c r="Z488" s="47"/>
    </row>
    <row r="489" spans="1:26" s="1" customFormat="1" x14ac:dyDescent="0.15">
      <c r="A489" s="5">
        <v>129</v>
      </c>
      <c r="B489" s="14" t="s">
        <v>18</v>
      </c>
      <c r="C489" s="15" t="s">
        <v>11</v>
      </c>
      <c r="D489" s="15" t="s">
        <v>12</v>
      </c>
      <c r="E489" s="16">
        <v>43055</v>
      </c>
      <c r="F489" s="17">
        <v>24.7</v>
      </c>
      <c r="G489" s="17">
        <v>33</v>
      </c>
      <c r="H489" s="17">
        <v>17.5137</v>
      </c>
      <c r="I489" s="18">
        <v>5.3327</v>
      </c>
      <c r="J489" s="18">
        <f>I489-I369</f>
        <v>9.2800000000000438E-2</v>
      </c>
      <c r="K489" s="37">
        <f t="shared" si="58"/>
        <v>997.15157519625802</v>
      </c>
      <c r="L489" s="37">
        <f t="shared" si="59"/>
        <v>0.75967722943356675</v>
      </c>
      <c r="M489" s="37">
        <f t="shared" si="60"/>
        <v>-4.2073859139999999E-3</v>
      </c>
      <c r="N489" s="37">
        <f t="shared" si="61"/>
        <v>1021.9494666928483</v>
      </c>
      <c r="O489" s="39">
        <f t="shared" si="62"/>
        <v>11.994574418687954</v>
      </c>
      <c r="P489" s="32">
        <f t="shared" si="56"/>
        <v>23.523710970143785</v>
      </c>
      <c r="Q489" s="72">
        <f t="shared" si="63"/>
        <v>24.049849999999999</v>
      </c>
      <c r="R489" s="2"/>
      <c r="S489" s="27"/>
      <c r="T489" s="27"/>
      <c r="U489" s="27"/>
      <c r="V489" s="25"/>
      <c r="W489" s="25"/>
      <c r="X489" s="25"/>
      <c r="Y489" s="43"/>
      <c r="Z489" s="47"/>
    </row>
    <row r="490" spans="1:26" s="1" customFormat="1" x14ac:dyDescent="0.15">
      <c r="A490" s="5">
        <v>220</v>
      </c>
      <c r="B490" s="14" t="s">
        <v>18</v>
      </c>
      <c r="C490" s="15" t="s">
        <v>11</v>
      </c>
      <c r="D490" s="15" t="s">
        <v>12</v>
      </c>
      <c r="E490" s="16">
        <v>43055</v>
      </c>
      <c r="F490" s="17">
        <v>24.7</v>
      </c>
      <c r="G490" s="17">
        <v>33</v>
      </c>
      <c r="H490" s="17">
        <v>17.5137</v>
      </c>
      <c r="I490" s="18">
        <v>3.3877000000000002</v>
      </c>
      <c r="J490" s="18">
        <f>I490-I370</f>
        <v>7.8100000000000058E-2</v>
      </c>
      <c r="K490" s="37">
        <f t="shared" si="58"/>
        <v>997.15157519625802</v>
      </c>
      <c r="L490" s="37">
        <f t="shared" si="59"/>
        <v>0.75967722943356675</v>
      </c>
      <c r="M490" s="37">
        <f t="shared" si="60"/>
        <v>-4.2073859139999999E-3</v>
      </c>
      <c r="N490" s="37">
        <f t="shared" si="61"/>
        <v>1021.9494666928483</v>
      </c>
      <c r="O490" s="39">
        <f t="shared" si="62"/>
        <v>7.6197835539575047</v>
      </c>
      <c r="P490" s="32">
        <f t="shared" si="56"/>
        <v>23.523710970143785</v>
      </c>
      <c r="Q490" s="72">
        <f t="shared" si="63"/>
        <v>13.352350000000001</v>
      </c>
      <c r="R490" s="2"/>
      <c r="S490" s="27"/>
      <c r="T490" s="27"/>
      <c r="U490" s="27"/>
      <c r="V490" s="25"/>
      <c r="W490" s="25"/>
      <c r="X490" s="25"/>
      <c r="Y490" s="43"/>
      <c r="Z490" s="47"/>
    </row>
    <row r="491" spans="1:26" s="1" customFormat="1" x14ac:dyDescent="0.15">
      <c r="A491" s="5">
        <v>226</v>
      </c>
      <c r="B491" s="14" t="s">
        <v>18</v>
      </c>
      <c r="C491" s="15" t="s">
        <v>11</v>
      </c>
      <c r="D491" s="15" t="s">
        <v>12</v>
      </c>
      <c r="E491" s="16">
        <v>43055</v>
      </c>
      <c r="F491" s="17">
        <v>24.7</v>
      </c>
      <c r="G491" s="17">
        <v>33</v>
      </c>
      <c r="H491" s="17">
        <v>17.5137</v>
      </c>
      <c r="I491" s="18">
        <v>3.3767</v>
      </c>
      <c r="J491" s="18">
        <f>I491-I371</f>
        <v>5.5600000000000094E-2</v>
      </c>
      <c r="K491" s="37">
        <f t="shared" si="58"/>
        <v>997.15157519625802</v>
      </c>
      <c r="L491" s="37">
        <f t="shared" si="59"/>
        <v>0.75967722943356675</v>
      </c>
      <c r="M491" s="37">
        <f t="shared" si="60"/>
        <v>-4.2073859139999999E-3</v>
      </c>
      <c r="N491" s="37">
        <f t="shared" si="61"/>
        <v>1021.9494666928483</v>
      </c>
      <c r="O491" s="39">
        <f t="shared" si="62"/>
        <v>7.5950418061364067</v>
      </c>
      <c r="P491" s="32">
        <f t="shared" si="56"/>
        <v>23.523710970143785</v>
      </c>
      <c r="Q491" s="72">
        <f t="shared" si="63"/>
        <v>13.29185</v>
      </c>
      <c r="R491" s="2"/>
      <c r="S491" s="27"/>
      <c r="T491" s="27"/>
      <c r="U491" s="27"/>
      <c r="V491" s="25"/>
      <c r="W491" s="25"/>
      <c r="X491" s="25"/>
      <c r="Y491" s="43"/>
      <c r="Z491" s="47"/>
    </row>
    <row r="492" spans="1:26" s="1" customFormat="1" x14ac:dyDescent="0.15">
      <c r="A492" s="5">
        <v>149</v>
      </c>
      <c r="B492" s="14" t="s">
        <v>19</v>
      </c>
      <c r="C492" s="15" t="s">
        <v>11</v>
      </c>
      <c r="D492" s="15" t="s">
        <v>12</v>
      </c>
      <c r="E492" s="16">
        <v>43055</v>
      </c>
      <c r="F492" s="17">
        <v>24.7</v>
      </c>
      <c r="G492" s="17">
        <v>33</v>
      </c>
      <c r="H492" s="17">
        <v>17.5137</v>
      </c>
      <c r="I492" s="18">
        <v>1.8912</v>
      </c>
      <c r="J492" s="18">
        <f>I492-I372</f>
        <v>6.25E-2</v>
      </c>
      <c r="K492" s="37">
        <f t="shared" si="58"/>
        <v>997.15157519625802</v>
      </c>
      <c r="L492" s="37">
        <f t="shared" si="59"/>
        <v>0.75967722943356675</v>
      </c>
      <c r="M492" s="37">
        <f t="shared" si="60"/>
        <v>-4.2073859139999999E-3</v>
      </c>
      <c r="N492" s="37">
        <f t="shared" si="61"/>
        <v>1021.9494666928483</v>
      </c>
      <c r="O492" s="39">
        <f t="shared" si="62"/>
        <v>4.2537812253872636</v>
      </c>
      <c r="P492" s="32">
        <f t="shared" si="56"/>
        <v>23.523710970143785</v>
      </c>
      <c r="Q492" s="72">
        <f t="shared" si="63"/>
        <v>5.1215999999999999</v>
      </c>
      <c r="R492" s="2"/>
      <c r="S492" s="27"/>
      <c r="T492" s="27"/>
      <c r="U492" s="27"/>
      <c r="V492" s="25"/>
      <c r="W492" s="25"/>
      <c r="X492" s="25"/>
      <c r="Y492" s="43"/>
      <c r="Z492" s="47"/>
    </row>
    <row r="493" spans="1:26" s="1" customFormat="1" x14ac:dyDescent="0.15">
      <c r="A493" s="5">
        <v>157</v>
      </c>
      <c r="B493" s="14" t="s">
        <v>19</v>
      </c>
      <c r="C493" s="15" t="s">
        <v>11</v>
      </c>
      <c r="D493" s="15" t="s">
        <v>12</v>
      </c>
      <c r="E493" s="16">
        <v>43055</v>
      </c>
      <c r="F493" s="17">
        <v>24.7</v>
      </c>
      <c r="G493" s="17">
        <v>33</v>
      </c>
      <c r="H493" s="17">
        <v>17.5137</v>
      </c>
      <c r="I493" s="18">
        <v>1.8444</v>
      </c>
      <c r="J493" s="18">
        <f>I493-I373</f>
        <v>3.180000000000005E-2</v>
      </c>
      <c r="K493" s="37">
        <f t="shared" si="58"/>
        <v>997.15157519625802</v>
      </c>
      <c r="L493" s="37">
        <f t="shared" si="59"/>
        <v>0.75967722943356675</v>
      </c>
      <c r="M493" s="37">
        <f t="shared" si="60"/>
        <v>-4.2073859139999999E-3</v>
      </c>
      <c r="N493" s="37">
        <f t="shared" si="61"/>
        <v>1021.9494666928483</v>
      </c>
      <c r="O493" s="39">
        <f t="shared" si="62"/>
        <v>4.1485163346575025</v>
      </c>
      <c r="P493" s="32">
        <f t="shared" si="56"/>
        <v>23.523710970143785</v>
      </c>
      <c r="Q493" s="72">
        <f t="shared" si="63"/>
        <v>4.8641999999999994</v>
      </c>
      <c r="R493" s="2"/>
      <c r="S493" s="27"/>
      <c r="T493" s="27"/>
      <c r="U493" s="27"/>
      <c r="V493" s="25"/>
      <c r="W493" s="25"/>
      <c r="X493" s="25"/>
      <c r="Y493" s="43"/>
      <c r="Z493" s="47"/>
    </row>
    <row r="494" spans="1:26" s="1" customFormat="1" x14ac:dyDescent="0.15">
      <c r="A494" s="5">
        <v>248</v>
      </c>
      <c r="B494" s="14" t="s">
        <v>19</v>
      </c>
      <c r="C494" s="15" t="s">
        <v>11</v>
      </c>
      <c r="D494" s="15" t="s">
        <v>12</v>
      </c>
      <c r="E494" s="16">
        <v>43055</v>
      </c>
      <c r="F494" s="17">
        <v>24.7</v>
      </c>
      <c r="G494" s="17">
        <v>33</v>
      </c>
      <c r="H494" s="17">
        <v>17.5137</v>
      </c>
      <c r="I494" s="18">
        <v>3.1278000000000001</v>
      </c>
      <c r="J494" s="18">
        <f>I494-I374</f>
        <v>6.5500000000000114E-2</v>
      </c>
      <c r="K494" s="37">
        <f t="shared" si="58"/>
        <v>997.15157519625802</v>
      </c>
      <c r="L494" s="37">
        <f t="shared" si="59"/>
        <v>0.75967722943356675</v>
      </c>
      <c r="M494" s="37">
        <f t="shared" si="60"/>
        <v>-4.2073859139999999E-3</v>
      </c>
      <c r="N494" s="37">
        <f t="shared" si="61"/>
        <v>1021.9494666928483</v>
      </c>
      <c r="O494" s="39">
        <f t="shared" si="62"/>
        <v>7.0352035304390244</v>
      </c>
      <c r="P494" s="32">
        <f t="shared" si="56"/>
        <v>23.523710970143785</v>
      </c>
      <c r="Q494" s="72">
        <f t="shared" si="63"/>
        <v>11.922899999999998</v>
      </c>
      <c r="R494" s="2"/>
      <c r="S494" s="27"/>
      <c r="T494" s="27"/>
      <c r="U494" s="27"/>
      <c r="V494" s="25"/>
      <c r="W494" s="25"/>
      <c r="X494" s="25"/>
      <c r="Y494" s="43"/>
      <c r="Z494" s="47"/>
    </row>
    <row r="495" spans="1:26" s="1" customFormat="1" x14ac:dyDescent="0.15">
      <c r="A495" s="5">
        <v>162</v>
      </c>
      <c r="B495" s="14" t="s">
        <v>20</v>
      </c>
      <c r="C495" s="15" t="s">
        <v>11</v>
      </c>
      <c r="D495" s="15" t="s">
        <v>12</v>
      </c>
      <c r="E495" s="16">
        <v>43055</v>
      </c>
      <c r="F495" s="17">
        <v>24.7</v>
      </c>
      <c r="G495" s="17">
        <v>33</v>
      </c>
      <c r="H495" s="17">
        <v>17.5137</v>
      </c>
      <c r="I495" s="18">
        <v>5.9993999999999996</v>
      </c>
      <c r="J495" s="18">
        <f>I495-I375</f>
        <v>0.12029999999999941</v>
      </c>
      <c r="K495" s="37">
        <f t="shared" si="58"/>
        <v>997.15157519625802</v>
      </c>
      <c r="L495" s="37">
        <f t="shared" si="59"/>
        <v>0.75967722943356675</v>
      </c>
      <c r="M495" s="37">
        <f t="shared" si="60"/>
        <v>-4.2073859139999999E-3</v>
      </c>
      <c r="N495" s="37">
        <f t="shared" si="61"/>
        <v>1021.9494666928483</v>
      </c>
      <c r="O495" s="39">
        <f t="shared" si="62"/>
        <v>13.494149261626664</v>
      </c>
      <c r="P495" s="32">
        <f t="shared" si="56"/>
        <v>23.523710970143785</v>
      </c>
      <c r="Q495" s="72">
        <f t="shared" si="63"/>
        <v>27.716699999999996</v>
      </c>
      <c r="R495" s="2"/>
      <c r="S495" s="27"/>
      <c r="T495" s="27"/>
      <c r="U495" s="27"/>
      <c r="V495" s="25"/>
      <c r="W495" s="25"/>
      <c r="X495" s="25"/>
      <c r="Y495" s="43"/>
      <c r="Z495" s="47"/>
    </row>
    <row r="496" spans="1:26" s="1" customFormat="1" x14ac:dyDescent="0.15">
      <c r="A496" s="5">
        <v>169</v>
      </c>
      <c r="B496" s="14" t="s">
        <v>20</v>
      </c>
      <c r="C496" s="15" t="s">
        <v>11</v>
      </c>
      <c r="D496" s="15" t="s">
        <v>12</v>
      </c>
      <c r="E496" s="16">
        <v>43055</v>
      </c>
      <c r="F496" s="17">
        <v>24.7</v>
      </c>
      <c r="G496" s="17">
        <v>33</v>
      </c>
      <c r="H496" s="17">
        <v>17.5137</v>
      </c>
      <c r="I496" s="18">
        <v>3.8471000000000002</v>
      </c>
      <c r="J496" s="18">
        <f>I496-I376</f>
        <v>0.1463000000000001</v>
      </c>
      <c r="K496" s="37">
        <f t="shared" si="58"/>
        <v>997.15157519625802</v>
      </c>
      <c r="L496" s="37">
        <f t="shared" si="59"/>
        <v>0.75967722943356675</v>
      </c>
      <c r="M496" s="37">
        <f t="shared" si="60"/>
        <v>-4.2073859139999999E-3</v>
      </c>
      <c r="N496" s="37">
        <f t="shared" si="61"/>
        <v>1021.9494666928483</v>
      </c>
      <c r="O496" s="39">
        <f t="shared" si="62"/>
        <v>8.6530889129586193</v>
      </c>
      <c r="P496" s="32">
        <f t="shared" si="56"/>
        <v>23.523710970143785</v>
      </c>
      <c r="Q496" s="72">
        <f t="shared" si="63"/>
        <v>15.879049999999999</v>
      </c>
      <c r="R496" s="2"/>
      <c r="S496" s="27"/>
      <c r="T496" s="27"/>
      <c r="U496" s="27"/>
      <c r="V496" s="25"/>
      <c r="W496" s="25"/>
      <c r="X496" s="25"/>
      <c r="Y496" s="43"/>
      <c r="Z496" s="47"/>
    </row>
    <row r="497" spans="1:26" s="1" customFormat="1" x14ac:dyDescent="0.15">
      <c r="A497" s="5">
        <v>261</v>
      </c>
      <c r="B497" s="14" t="s">
        <v>20</v>
      </c>
      <c r="C497" s="15" t="s">
        <v>11</v>
      </c>
      <c r="D497" s="15" t="s">
        <v>12</v>
      </c>
      <c r="E497" s="16">
        <v>43055</v>
      </c>
      <c r="F497" s="17">
        <v>24.7</v>
      </c>
      <c r="G497" s="17">
        <v>33</v>
      </c>
      <c r="H497" s="17">
        <v>17.5137</v>
      </c>
      <c r="I497" s="18">
        <v>4.1189</v>
      </c>
      <c r="J497" s="18">
        <f>I497-I377</f>
        <v>7.1600000000000108E-2</v>
      </c>
      <c r="K497" s="37">
        <f t="shared" si="58"/>
        <v>997.15157519625802</v>
      </c>
      <c r="L497" s="37">
        <f t="shared" si="59"/>
        <v>0.75967722943356675</v>
      </c>
      <c r="M497" s="37">
        <f t="shared" si="60"/>
        <v>-4.2073859139999999E-3</v>
      </c>
      <c r="N497" s="37">
        <f t="shared" si="61"/>
        <v>1021.9494666928483</v>
      </c>
      <c r="O497" s="39">
        <f t="shared" si="62"/>
        <v>9.2644350091199232</v>
      </c>
      <c r="P497" s="32">
        <f t="shared" si="56"/>
        <v>23.523710970143785</v>
      </c>
      <c r="Q497" s="72">
        <f t="shared" si="63"/>
        <v>17.373950000000001</v>
      </c>
      <c r="R497" s="2"/>
      <c r="S497" s="27"/>
      <c r="T497" s="27"/>
      <c r="U497" s="27"/>
      <c r="V497" s="25"/>
      <c r="W497" s="25"/>
      <c r="X497" s="25"/>
      <c r="Y497" s="43"/>
      <c r="Z497" s="47"/>
    </row>
    <row r="498" spans="1:26" s="1" customFormat="1" x14ac:dyDescent="0.15">
      <c r="A498" s="5">
        <v>267</v>
      </c>
      <c r="B498" s="14" t="s">
        <v>20</v>
      </c>
      <c r="C498" s="15" t="s">
        <v>11</v>
      </c>
      <c r="D498" s="15" t="s">
        <v>12</v>
      </c>
      <c r="E498" s="16">
        <v>43055</v>
      </c>
      <c r="F498" s="17">
        <v>24.7</v>
      </c>
      <c r="G498" s="17">
        <v>33</v>
      </c>
      <c r="H498" s="17">
        <v>17.5137</v>
      </c>
      <c r="I498" s="18">
        <v>5.0910000000000002</v>
      </c>
      <c r="J498" s="18">
        <f>I498-I378</f>
        <v>4.0499999999999758E-2</v>
      </c>
      <c r="K498" s="37">
        <f t="shared" si="58"/>
        <v>997.15157519625802</v>
      </c>
      <c r="L498" s="37">
        <f t="shared" si="59"/>
        <v>0.75967722943356675</v>
      </c>
      <c r="M498" s="37">
        <f t="shared" si="60"/>
        <v>-4.2073859139999999E-3</v>
      </c>
      <c r="N498" s="37">
        <f t="shared" si="61"/>
        <v>1021.9494666928483</v>
      </c>
      <c r="O498" s="39">
        <f t="shared" si="62"/>
        <v>11.450930741564381</v>
      </c>
      <c r="P498" s="32">
        <f t="shared" si="56"/>
        <v>23.523710970143785</v>
      </c>
      <c r="Q498" s="72">
        <f t="shared" si="63"/>
        <v>22.720500000000001</v>
      </c>
      <c r="R498" s="2"/>
      <c r="S498" s="27"/>
      <c r="T498" s="27"/>
      <c r="U498" s="27"/>
      <c r="V498" s="25"/>
      <c r="W498" s="25"/>
      <c r="X498" s="25"/>
      <c r="Y498" s="43"/>
      <c r="Z498" s="47"/>
    </row>
    <row r="499" spans="1:26" s="1" customFormat="1" x14ac:dyDescent="0.15">
      <c r="A499" s="5">
        <v>273</v>
      </c>
      <c r="B499" s="14" t="s">
        <v>20</v>
      </c>
      <c r="C499" s="15" t="s">
        <v>11</v>
      </c>
      <c r="D499" s="15" t="s">
        <v>12</v>
      </c>
      <c r="E499" s="16">
        <v>43055</v>
      </c>
      <c r="F499" s="17">
        <v>24.7</v>
      </c>
      <c r="G499" s="17">
        <v>33</v>
      </c>
      <c r="H499" s="17">
        <v>17.5137</v>
      </c>
      <c r="I499" s="18">
        <v>4.8632999999999997</v>
      </c>
      <c r="J499" s="18">
        <f>I499-I379</f>
        <v>7.0500000000000007E-2</v>
      </c>
      <c r="K499" s="37">
        <f t="shared" si="58"/>
        <v>997.15157519625802</v>
      </c>
      <c r="L499" s="37">
        <f t="shared" si="59"/>
        <v>0.75967722943356675</v>
      </c>
      <c r="M499" s="37">
        <f t="shared" si="60"/>
        <v>-4.2073859139999999E-3</v>
      </c>
      <c r="N499" s="37">
        <f t="shared" si="61"/>
        <v>1021.9494666928483</v>
      </c>
      <c r="O499" s="39">
        <f t="shared" si="62"/>
        <v>10.938776561667659</v>
      </c>
      <c r="P499" s="32">
        <f t="shared" si="56"/>
        <v>23.523710970143785</v>
      </c>
      <c r="Q499" s="72">
        <f t="shared" si="63"/>
        <v>21.468149999999998</v>
      </c>
      <c r="R499" s="2"/>
      <c r="S499" s="27"/>
      <c r="T499" s="27"/>
      <c r="U499" s="27"/>
      <c r="V499" s="25"/>
      <c r="W499" s="25"/>
      <c r="X499" s="25"/>
      <c r="Y499" s="43"/>
      <c r="Z499" s="47"/>
    </row>
    <row r="500" spans="1:26" s="1" customFormat="1" x14ac:dyDescent="0.15">
      <c r="A500" s="5">
        <v>105</v>
      </c>
      <c r="B500" s="14" t="s">
        <v>22</v>
      </c>
      <c r="C500" s="15" t="s">
        <v>11</v>
      </c>
      <c r="D500" s="15" t="s">
        <v>12</v>
      </c>
      <c r="E500" s="16">
        <v>43055</v>
      </c>
      <c r="F500" s="17">
        <v>23.9</v>
      </c>
      <c r="G500" s="17">
        <v>33.1</v>
      </c>
      <c r="H500" s="17">
        <v>17.520099999999999</v>
      </c>
      <c r="I500" s="18">
        <v>3.6006</v>
      </c>
      <c r="J500" s="18">
        <f>I500-I380</f>
        <v>6.5700000000000092E-2</v>
      </c>
      <c r="K500" s="37">
        <f t="shared" si="58"/>
        <v>997.35123703333397</v>
      </c>
      <c r="L500" s="37">
        <f t="shared" si="59"/>
        <v>0.76089952447632669</v>
      </c>
      <c r="M500" s="37">
        <f t="shared" si="60"/>
        <v>-4.2248710660000004E-3</v>
      </c>
      <c r="N500" s="37">
        <f t="shared" si="61"/>
        <v>1022.2617898419542</v>
      </c>
      <c r="O500" s="39">
        <f t="shared" si="62"/>
        <v>8.1017419972579656</v>
      </c>
      <c r="P500" s="32">
        <f t="shared" si="56"/>
        <v>23.534775408037103</v>
      </c>
      <c r="Q500" s="72">
        <f t="shared" si="63"/>
        <v>14.523299999999999</v>
      </c>
      <c r="R500" s="2"/>
      <c r="S500" s="27"/>
      <c r="T500" s="27"/>
      <c r="U500" s="27"/>
      <c r="V500" s="25"/>
      <c r="W500" s="25"/>
      <c r="X500" s="25"/>
      <c r="Y500" s="43"/>
      <c r="Z500" s="47"/>
    </row>
    <row r="501" spans="1:26" s="1" customFormat="1" x14ac:dyDescent="0.15">
      <c r="A501" s="5">
        <v>204</v>
      </c>
      <c r="B501" s="14" t="s">
        <v>22</v>
      </c>
      <c r="C501" s="15" t="s">
        <v>11</v>
      </c>
      <c r="D501" s="15" t="s">
        <v>12</v>
      </c>
      <c r="E501" s="16">
        <v>43055</v>
      </c>
      <c r="F501" s="17">
        <v>23.9</v>
      </c>
      <c r="G501" s="17">
        <v>33.1</v>
      </c>
      <c r="H501" s="17">
        <v>17.520099999999999</v>
      </c>
      <c r="I501" s="18">
        <v>4.0598000000000001</v>
      </c>
      <c r="J501" s="18">
        <f>I501-I381</f>
        <v>8.979999999999988E-2</v>
      </c>
      <c r="K501" s="37">
        <f t="shared" si="58"/>
        <v>997.35123703333397</v>
      </c>
      <c r="L501" s="37">
        <f t="shared" si="59"/>
        <v>0.76089952447632669</v>
      </c>
      <c r="M501" s="37">
        <f t="shared" si="60"/>
        <v>-4.2248710660000004E-3</v>
      </c>
      <c r="N501" s="37">
        <f t="shared" si="61"/>
        <v>1022.2617898419542</v>
      </c>
      <c r="O501" s="39">
        <f t="shared" si="62"/>
        <v>9.1349919903537984</v>
      </c>
      <c r="P501" s="32">
        <f t="shared" si="56"/>
        <v>23.534775408037103</v>
      </c>
      <c r="Q501" s="72">
        <f t="shared" si="63"/>
        <v>17.0489</v>
      </c>
      <c r="R501" s="2"/>
      <c r="S501" s="27"/>
      <c r="T501" s="27"/>
      <c r="U501" s="27"/>
      <c r="V501" s="25"/>
      <c r="W501" s="25"/>
      <c r="X501" s="25"/>
      <c r="Y501" s="43"/>
      <c r="Z501" s="47"/>
    </row>
    <row r="502" spans="1:26" s="1" customFormat="1" x14ac:dyDescent="0.15">
      <c r="A502" s="5">
        <v>143</v>
      </c>
      <c r="B502" s="14" t="s">
        <v>23</v>
      </c>
      <c r="C502" s="15" t="s">
        <v>11</v>
      </c>
      <c r="D502" s="15" t="s">
        <v>12</v>
      </c>
      <c r="E502" s="16">
        <v>43055</v>
      </c>
      <c r="F502" s="17">
        <v>23.9</v>
      </c>
      <c r="G502" s="17">
        <v>33.1</v>
      </c>
      <c r="H502" s="17">
        <v>17.520099999999999</v>
      </c>
      <c r="I502" s="18">
        <v>4.6387999999999998</v>
      </c>
      <c r="J502" s="18">
        <f>I502-I382</f>
        <v>6.6099999999999604E-2</v>
      </c>
      <c r="K502" s="37">
        <f t="shared" si="58"/>
        <v>997.35123703333397</v>
      </c>
      <c r="L502" s="37">
        <f t="shared" si="59"/>
        <v>0.76089952447632669</v>
      </c>
      <c r="M502" s="37">
        <f t="shared" si="60"/>
        <v>-4.2248710660000004E-3</v>
      </c>
      <c r="N502" s="37">
        <f t="shared" si="61"/>
        <v>1022.2617898419542</v>
      </c>
      <c r="O502" s="39">
        <f t="shared" si="62"/>
        <v>10.437805026073502</v>
      </c>
      <c r="P502" s="32">
        <f t="shared" si="56"/>
        <v>23.534775408037103</v>
      </c>
      <c r="Q502" s="72">
        <f t="shared" si="63"/>
        <v>20.233399999999996</v>
      </c>
      <c r="R502" s="2"/>
      <c r="S502" s="27"/>
      <c r="T502" s="27"/>
      <c r="U502" s="27"/>
      <c r="V502" s="25"/>
      <c r="W502" s="25"/>
      <c r="X502" s="25"/>
      <c r="Y502" s="43"/>
      <c r="Z502" s="47"/>
    </row>
    <row r="503" spans="1:26" s="1" customFormat="1" x14ac:dyDescent="0.15">
      <c r="A503" s="5">
        <v>177</v>
      </c>
      <c r="B503" s="14" t="s">
        <v>17</v>
      </c>
      <c r="C503" s="15" t="s">
        <v>24</v>
      </c>
      <c r="D503" s="15" t="s">
        <v>12</v>
      </c>
      <c r="E503" s="16">
        <v>43055</v>
      </c>
      <c r="F503" s="17">
        <v>24.6</v>
      </c>
      <c r="G503" s="17">
        <v>33.1</v>
      </c>
      <c r="H503" s="17">
        <v>17.517600000000002</v>
      </c>
      <c r="I503" s="18">
        <v>4.9119999999999999</v>
      </c>
      <c r="J503" s="18">
        <f>I503-I383</f>
        <v>9.5099999999999518E-2</v>
      </c>
      <c r="K503" s="37">
        <f t="shared" si="58"/>
        <v>997.17686985458295</v>
      </c>
      <c r="L503" s="37">
        <f t="shared" si="59"/>
        <v>0.75982754904178806</v>
      </c>
      <c r="M503" s="37">
        <f t="shared" si="60"/>
        <v>-4.2094557359999996E-3</v>
      </c>
      <c r="N503" s="37">
        <f t="shared" si="61"/>
        <v>1022.0548758623809</v>
      </c>
      <c r="O503" s="39">
        <f t="shared" si="62"/>
        <v>11.049738831231597</v>
      </c>
      <c r="P503" s="32">
        <f t="shared" si="56"/>
        <v>23.529782141399142</v>
      </c>
      <c r="Q503" s="72">
        <f t="shared" si="63"/>
        <v>21.735999999999997</v>
      </c>
      <c r="R503" s="2"/>
      <c r="S503" s="27"/>
      <c r="T503" s="27"/>
      <c r="U503" s="27"/>
      <c r="V503" s="25"/>
      <c r="W503" s="25"/>
      <c r="X503" s="25"/>
      <c r="Y503" s="43"/>
      <c r="Z503" s="47"/>
    </row>
    <row r="504" spans="1:26" s="1" customFormat="1" x14ac:dyDescent="0.15">
      <c r="A504" s="5">
        <v>183</v>
      </c>
      <c r="B504" s="14" t="s">
        <v>17</v>
      </c>
      <c r="C504" s="15" t="s">
        <v>24</v>
      </c>
      <c r="D504" s="15" t="s">
        <v>12</v>
      </c>
      <c r="E504" s="16">
        <v>43055</v>
      </c>
      <c r="F504" s="17">
        <v>24.6</v>
      </c>
      <c r="G504" s="17">
        <v>33.1</v>
      </c>
      <c r="H504" s="17">
        <v>17.517600000000002</v>
      </c>
      <c r="I504" s="18">
        <v>3.7404000000000002</v>
      </c>
      <c r="J504" s="18">
        <f>I504-I384</f>
        <v>8.0400000000000027E-2</v>
      </c>
      <c r="K504" s="37">
        <f t="shared" si="58"/>
        <v>997.17686985458295</v>
      </c>
      <c r="L504" s="37">
        <f t="shared" si="59"/>
        <v>0.75982754904178806</v>
      </c>
      <c r="M504" s="37">
        <f t="shared" si="60"/>
        <v>-4.2094557359999996E-3</v>
      </c>
      <c r="N504" s="37">
        <f t="shared" si="61"/>
        <v>1022.0548758623809</v>
      </c>
      <c r="O504" s="39">
        <f t="shared" si="62"/>
        <v>8.4141781604923995</v>
      </c>
      <c r="P504" s="32">
        <f t="shared" si="56"/>
        <v>23.529782141399142</v>
      </c>
      <c r="Q504" s="72">
        <f t="shared" si="63"/>
        <v>15.292200000000001</v>
      </c>
      <c r="R504" s="2"/>
      <c r="S504" s="27"/>
      <c r="T504" s="27"/>
      <c r="U504" s="27"/>
      <c r="V504" s="25"/>
      <c r="W504" s="25"/>
      <c r="X504" s="25"/>
      <c r="Y504" s="43"/>
      <c r="Z504" s="47"/>
    </row>
    <row r="505" spans="1:26" s="1" customFormat="1" x14ac:dyDescent="0.15">
      <c r="A505" s="5">
        <v>190</v>
      </c>
      <c r="B505" s="14" t="s">
        <v>17</v>
      </c>
      <c r="C505" s="15" t="s">
        <v>24</v>
      </c>
      <c r="D505" s="15" t="s">
        <v>12</v>
      </c>
      <c r="E505" s="16">
        <v>43055</v>
      </c>
      <c r="F505" s="17">
        <v>24.6</v>
      </c>
      <c r="G505" s="17">
        <v>33.1</v>
      </c>
      <c r="H505" s="17">
        <v>17.517600000000002</v>
      </c>
      <c r="I505" s="18">
        <v>3.9512</v>
      </c>
      <c r="J505" s="18">
        <f>I505-I385</f>
        <v>5.7300000000000129E-2</v>
      </c>
      <c r="K505" s="37">
        <f t="shared" si="58"/>
        <v>997.17686985458295</v>
      </c>
      <c r="L505" s="37">
        <f t="shared" si="59"/>
        <v>0.75982754904178806</v>
      </c>
      <c r="M505" s="37">
        <f t="shared" si="60"/>
        <v>-4.2094557359999996E-3</v>
      </c>
      <c r="N505" s="37">
        <f t="shared" si="61"/>
        <v>1022.0548758623809</v>
      </c>
      <c r="O505" s="39">
        <f t="shared" si="62"/>
        <v>8.8883811217349926</v>
      </c>
      <c r="P505" s="32">
        <f t="shared" si="56"/>
        <v>23.529782141399142</v>
      </c>
      <c r="Q505" s="72">
        <f t="shared" si="63"/>
        <v>16.451599999999999</v>
      </c>
      <c r="R505" s="2"/>
      <c r="S505" s="27"/>
      <c r="T505" s="27"/>
      <c r="U505" s="27"/>
      <c r="V505" s="25"/>
      <c r="W505" s="25"/>
      <c r="X505" s="25"/>
      <c r="Y505" s="43"/>
      <c r="Z505" s="47"/>
    </row>
    <row r="506" spans="1:26" s="1" customFormat="1" x14ac:dyDescent="0.15">
      <c r="A506" s="5">
        <v>282</v>
      </c>
      <c r="B506" s="14" t="s">
        <v>17</v>
      </c>
      <c r="C506" s="15" t="s">
        <v>24</v>
      </c>
      <c r="D506" s="15" t="s">
        <v>12</v>
      </c>
      <c r="E506" s="16">
        <v>43055</v>
      </c>
      <c r="F506" s="17">
        <v>24.6</v>
      </c>
      <c r="G506" s="17">
        <v>33.1</v>
      </c>
      <c r="H506" s="17">
        <v>17.517600000000002</v>
      </c>
      <c r="I506" s="18">
        <v>1.7674000000000001</v>
      </c>
      <c r="J506" s="18">
        <f>I506-I386</f>
        <v>2.5500000000000078E-2</v>
      </c>
      <c r="K506" s="37">
        <f t="shared" si="58"/>
        <v>997.17686985458295</v>
      </c>
      <c r="L506" s="37">
        <f t="shared" si="59"/>
        <v>0.75982754904178806</v>
      </c>
      <c r="M506" s="37">
        <f t="shared" si="60"/>
        <v>-4.2094557359999996E-3</v>
      </c>
      <c r="N506" s="37">
        <f t="shared" si="61"/>
        <v>1022.0548758623809</v>
      </c>
      <c r="O506" s="39">
        <f t="shared" si="62"/>
        <v>3.9758364027521833</v>
      </c>
      <c r="P506" s="32">
        <f t="shared" si="56"/>
        <v>23.529782141399142</v>
      </c>
      <c r="Q506" s="72">
        <f t="shared" si="63"/>
        <v>4.4407000000000005</v>
      </c>
      <c r="R506" s="2"/>
      <c r="S506" s="27"/>
      <c r="T506" s="27"/>
      <c r="U506" s="27"/>
      <c r="V506" s="25"/>
      <c r="W506" s="25"/>
      <c r="X506" s="25"/>
      <c r="Y506" s="43"/>
      <c r="Z506" s="47"/>
    </row>
    <row r="507" spans="1:26" s="1" customFormat="1" x14ac:dyDescent="0.15">
      <c r="A507" s="5">
        <v>288</v>
      </c>
      <c r="B507" s="14" t="s">
        <v>17</v>
      </c>
      <c r="C507" s="15" t="s">
        <v>24</v>
      </c>
      <c r="D507" s="15" t="s">
        <v>12</v>
      </c>
      <c r="E507" s="16">
        <v>43055</v>
      </c>
      <c r="F507" s="17">
        <v>24.6</v>
      </c>
      <c r="G507" s="17">
        <v>33.1</v>
      </c>
      <c r="H507" s="17">
        <v>17.517600000000002</v>
      </c>
      <c r="I507" s="18">
        <v>6.2329999999999997</v>
      </c>
      <c r="J507" s="18">
        <f>I507-I387</f>
        <v>9.4399999999999373E-2</v>
      </c>
      <c r="K507" s="37">
        <f t="shared" si="58"/>
        <v>997.17686985458295</v>
      </c>
      <c r="L507" s="37">
        <f t="shared" si="59"/>
        <v>0.75982754904178806</v>
      </c>
      <c r="M507" s="37">
        <f t="shared" si="60"/>
        <v>-4.2094557359999996E-3</v>
      </c>
      <c r="N507" s="37">
        <f t="shared" si="61"/>
        <v>1022.0548758623809</v>
      </c>
      <c r="O507" s="39">
        <f t="shared" si="62"/>
        <v>14.021380727822992</v>
      </c>
      <c r="P507" s="32">
        <f t="shared" si="56"/>
        <v>23.529782141399142</v>
      </c>
      <c r="Q507" s="72">
        <f t="shared" si="63"/>
        <v>29.0015</v>
      </c>
      <c r="R507" s="2"/>
      <c r="S507" s="27"/>
      <c r="T507" s="27"/>
      <c r="U507" s="27"/>
      <c r="V507" s="25"/>
      <c r="W507" s="25"/>
      <c r="X507" s="25"/>
      <c r="Y507" s="43"/>
      <c r="Z507" s="47"/>
    </row>
    <row r="508" spans="1:26" s="1" customFormat="1" x14ac:dyDescent="0.15">
      <c r="A508" s="5">
        <v>117</v>
      </c>
      <c r="B508" s="14" t="s">
        <v>18</v>
      </c>
      <c r="C508" s="15" t="s">
        <v>24</v>
      </c>
      <c r="D508" s="15" t="s">
        <v>12</v>
      </c>
      <c r="E508" s="16">
        <v>43055</v>
      </c>
      <c r="F508" s="17">
        <v>24.6</v>
      </c>
      <c r="G508" s="17">
        <v>33.1</v>
      </c>
      <c r="H508" s="17">
        <v>17.517600000000002</v>
      </c>
      <c r="I508" s="18">
        <v>2.8635000000000002</v>
      </c>
      <c r="J508" s="18">
        <f>I508-I388</f>
        <v>5.0499999999999989E-2</v>
      </c>
      <c r="K508" s="37">
        <f t="shared" si="58"/>
        <v>997.17686985458295</v>
      </c>
      <c r="L508" s="37">
        <f t="shared" si="59"/>
        <v>0.75982754904178806</v>
      </c>
      <c r="M508" s="37">
        <f t="shared" si="60"/>
        <v>-4.2094557359999996E-3</v>
      </c>
      <c r="N508" s="37">
        <f t="shared" si="61"/>
        <v>1022.0548758623809</v>
      </c>
      <c r="O508" s="39">
        <f t="shared" si="62"/>
        <v>6.4415568288338108</v>
      </c>
      <c r="P508" s="32">
        <f t="shared" si="56"/>
        <v>23.529782141399142</v>
      </c>
      <c r="Q508" s="72">
        <f t="shared" si="63"/>
        <v>10.469249999999999</v>
      </c>
      <c r="R508" s="2"/>
      <c r="S508" s="27"/>
      <c r="T508" s="27"/>
      <c r="U508" s="27"/>
      <c r="V508" s="25"/>
      <c r="W508" s="25"/>
      <c r="X508" s="25"/>
      <c r="Y508" s="43"/>
      <c r="Z508" s="47"/>
    </row>
    <row r="509" spans="1:26" s="1" customFormat="1" x14ac:dyDescent="0.15">
      <c r="A509" s="5">
        <v>123</v>
      </c>
      <c r="B509" s="14" t="s">
        <v>18</v>
      </c>
      <c r="C509" s="15" t="s">
        <v>24</v>
      </c>
      <c r="D509" s="15" t="s">
        <v>12</v>
      </c>
      <c r="E509" s="16">
        <v>43055</v>
      </c>
      <c r="F509" s="17">
        <v>24.6</v>
      </c>
      <c r="G509" s="17">
        <v>33.1</v>
      </c>
      <c r="H509" s="17">
        <v>17.517600000000002</v>
      </c>
      <c r="I509" s="18">
        <v>5.0281000000000002</v>
      </c>
      <c r="J509" s="18">
        <f>I509-I389</f>
        <v>9.1700000000000337E-2</v>
      </c>
      <c r="K509" s="37">
        <f t="shared" si="58"/>
        <v>997.17686985458295</v>
      </c>
      <c r="L509" s="37">
        <f t="shared" si="59"/>
        <v>0.75982754904178806</v>
      </c>
      <c r="M509" s="37">
        <f t="shared" si="60"/>
        <v>-4.2094557359999996E-3</v>
      </c>
      <c r="N509" s="37">
        <f t="shared" si="61"/>
        <v>1022.0548758623809</v>
      </c>
      <c r="O509" s="39">
        <f t="shared" si="62"/>
        <v>11.310910386261318</v>
      </c>
      <c r="P509" s="32">
        <f t="shared" si="56"/>
        <v>23.529782141399142</v>
      </c>
      <c r="Q509" s="72">
        <f t="shared" si="63"/>
        <v>22.374549999999999</v>
      </c>
      <c r="R509" s="2"/>
      <c r="S509" s="27"/>
      <c r="T509" s="27"/>
      <c r="U509" s="27"/>
      <c r="V509" s="25"/>
      <c r="W509" s="25"/>
      <c r="X509" s="25"/>
      <c r="Y509" s="43"/>
      <c r="Z509" s="47"/>
    </row>
    <row r="510" spans="1:26" s="1" customFormat="1" x14ac:dyDescent="0.15">
      <c r="A510" s="5">
        <v>130</v>
      </c>
      <c r="B510" s="14" t="s">
        <v>18</v>
      </c>
      <c r="C510" s="15" t="s">
        <v>24</v>
      </c>
      <c r="D510" s="15" t="s">
        <v>12</v>
      </c>
      <c r="E510" s="16">
        <v>43055</v>
      </c>
      <c r="F510" s="17">
        <v>24.6</v>
      </c>
      <c r="G510" s="17">
        <v>33.1</v>
      </c>
      <c r="H510" s="17">
        <v>17.517600000000002</v>
      </c>
      <c r="I510" s="18">
        <v>4.4961000000000002</v>
      </c>
      <c r="J510" s="18">
        <f>I510-I390</f>
        <v>6.9900000000000517E-2</v>
      </c>
      <c r="K510" s="37">
        <f t="shared" si="58"/>
        <v>997.17686985458295</v>
      </c>
      <c r="L510" s="37">
        <f t="shared" si="59"/>
        <v>0.75982754904178806</v>
      </c>
      <c r="M510" s="37">
        <f t="shared" si="60"/>
        <v>-4.2094557359999996E-3</v>
      </c>
      <c r="N510" s="37">
        <f t="shared" si="61"/>
        <v>1022.0548758623809</v>
      </c>
      <c r="O510" s="39">
        <f t="shared" si="62"/>
        <v>10.11415528483314</v>
      </c>
      <c r="P510" s="32">
        <f t="shared" si="56"/>
        <v>23.529782141399142</v>
      </c>
      <c r="Q510" s="72">
        <f t="shared" si="63"/>
        <v>19.448550000000001</v>
      </c>
      <c r="R510" s="2"/>
      <c r="S510" s="27"/>
      <c r="T510" s="27"/>
      <c r="U510" s="27"/>
      <c r="V510" s="25"/>
      <c r="W510" s="25"/>
      <c r="X510" s="25"/>
      <c r="Y510" s="43"/>
      <c r="Z510" s="47"/>
    </row>
    <row r="511" spans="1:26" s="1" customFormat="1" x14ac:dyDescent="0.15">
      <c r="A511" s="5">
        <v>221</v>
      </c>
      <c r="B511" s="14" t="s">
        <v>18</v>
      </c>
      <c r="C511" s="15" t="s">
        <v>24</v>
      </c>
      <c r="D511" s="15" t="s">
        <v>12</v>
      </c>
      <c r="E511" s="16">
        <v>43055</v>
      </c>
      <c r="F511" s="17">
        <v>24.6</v>
      </c>
      <c r="G511" s="17">
        <v>33.1</v>
      </c>
      <c r="H511" s="17">
        <v>17.517600000000002</v>
      </c>
      <c r="I511" s="18">
        <v>4.4089</v>
      </c>
      <c r="J511" s="18">
        <f>I511-I391</f>
        <v>9.1800000000000104E-2</v>
      </c>
      <c r="K511" s="37">
        <f t="shared" si="58"/>
        <v>997.17686985458295</v>
      </c>
      <c r="L511" s="37">
        <f t="shared" si="59"/>
        <v>0.75982754904178806</v>
      </c>
      <c r="M511" s="37">
        <f t="shared" si="60"/>
        <v>-4.2094557359999996E-3</v>
      </c>
      <c r="N511" s="37">
        <f t="shared" si="61"/>
        <v>1022.0548758623809</v>
      </c>
      <c r="O511" s="39">
        <f t="shared" si="62"/>
        <v>9.9179954261028058</v>
      </c>
      <c r="P511" s="32">
        <f t="shared" si="56"/>
        <v>23.529782141399142</v>
      </c>
      <c r="Q511" s="72">
        <f t="shared" si="63"/>
        <v>18.96895</v>
      </c>
      <c r="R511" s="2"/>
      <c r="S511" s="27"/>
      <c r="T511" s="27"/>
      <c r="U511" s="27"/>
      <c r="V511" s="25"/>
      <c r="W511" s="25"/>
      <c r="X511" s="25"/>
      <c r="Y511" s="43"/>
      <c r="Z511" s="47"/>
    </row>
    <row r="512" spans="1:26" s="1" customFormat="1" x14ac:dyDescent="0.15">
      <c r="A512" s="5">
        <v>227</v>
      </c>
      <c r="B512" s="14" t="s">
        <v>18</v>
      </c>
      <c r="C512" s="15" t="s">
        <v>24</v>
      </c>
      <c r="D512" s="15" t="s">
        <v>12</v>
      </c>
      <c r="E512" s="16">
        <v>43055</v>
      </c>
      <c r="F512" s="17">
        <v>24.6</v>
      </c>
      <c r="G512" s="17">
        <v>33.1</v>
      </c>
      <c r="H512" s="17">
        <v>17.517600000000002</v>
      </c>
      <c r="I512" s="18">
        <v>4.9040999999999997</v>
      </c>
      <c r="J512" s="18">
        <f>I512-I392</f>
        <v>7.9899999999999416E-2</v>
      </c>
      <c r="K512" s="37">
        <f t="shared" si="58"/>
        <v>997.17686985458295</v>
      </c>
      <c r="L512" s="37">
        <f t="shared" si="59"/>
        <v>0.75982754904178806</v>
      </c>
      <c r="M512" s="37">
        <f t="shared" si="60"/>
        <v>-4.2094557359999996E-3</v>
      </c>
      <c r="N512" s="37">
        <f t="shared" si="61"/>
        <v>1022.0548758623809</v>
      </c>
      <c r="O512" s="39">
        <f t="shared" si="62"/>
        <v>11.03196746788332</v>
      </c>
      <c r="P512" s="32">
        <f t="shared" si="56"/>
        <v>23.529782141399142</v>
      </c>
      <c r="Q512" s="72">
        <f t="shared" si="63"/>
        <v>21.692549999999997</v>
      </c>
      <c r="R512" s="2"/>
      <c r="S512" s="27"/>
      <c r="T512" s="27"/>
      <c r="U512" s="27"/>
      <c r="V512" s="25"/>
      <c r="W512" s="25"/>
      <c r="X512" s="25"/>
      <c r="Y512" s="43"/>
      <c r="Z512" s="47"/>
    </row>
    <row r="513" spans="1:26" s="1" customFormat="1" x14ac:dyDescent="0.15">
      <c r="A513" s="5">
        <v>150</v>
      </c>
      <c r="B513" s="14" t="s">
        <v>19</v>
      </c>
      <c r="C513" s="15" t="s">
        <v>24</v>
      </c>
      <c r="D513" s="15" t="s">
        <v>12</v>
      </c>
      <c r="E513" s="16">
        <v>43055</v>
      </c>
      <c r="F513" s="17">
        <v>24.6</v>
      </c>
      <c r="G513" s="17">
        <v>33.1</v>
      </c>
      <c r="H513" s="17">
        <v>17.517600000000002</v>
      </c>
      <c r="I513" s="18">
        <v>1.6052999999999999</v>
      </c>
      <c r="J513" s="18">
        <f>I513-I393</f>
        <v>3.8799999999999946E-2</v>
      </c>
      <c r="K513" s="37">
        <f t="shared" si="58"/>
        <v>997.17686985458295</v>
      </c>
      <c r="L513" s="37">
        <f t="shared" si="59"/>
        <v>0.75982754904178806</v>
      </c>
      <c r="M513" s="37">
        <f t="shared" si="60"/>
        <v>-4.2094557359999996E-3</v>
      </c>
      <c r="N513" s="37">
        <f t="shared" si="61"/>
        <v>1022.0548758623809</v>
      </c>
      <c r="O513" s="39">
        <f t="shared" si="62"/>
        <v>3.6111860231628827</v>
      </c>
      <c r="P513" s="32">
        <f t="shared" si="56"/>
        <v>23.529782141399142</v>
      </c>
      <c r="Q513" s="72">
        <f t="shared" si="63"/>
        <v>3.54915</v>
      </c>
      <c r="R513" s="2"/>
      <c r="S513" s="27"/>
      <c r="T513" s="27"/>
      <c r="U513" s="27"/>
      <c r="V513" s="25"/>
      <c r="W513" s="25"/>
      <c r="X513" s="25"/>
      <c r="Y513" s="43"/>
      <c r="Z513" s="47"/>
    </row>
    <row r="514" spans="1:26" s="1" customFormat="1" x14ac:dyDescent="0.15">
      <c r="A514" s="5">
        <v>158</v>
      </c>
      <c r="B514" s="14" t="s">
        <v>19</v>
      </c>
      <c r="C514" s="15" t="s">
        <v>24</v>
      </c>
      <c r="D514" s="15" t="s">
        <v>12</v>
      </c>
      <c r="E514" s="16">
        <v>43055</v>
      </c>
      <c r="F514" s="17">
        <v>24.6</v>
      </c>
      <c r="G514" s="17">
        <v>33.1</v>
      </c>
      <c r="H514" s="17">
        <v>17.517600000000002</v>
      </c>
      <c r="I514" s="18">
        <v>5.0932000000000004</v>
      </c>
      <c r="J514" s="18">
        <f>I514-I394</f>
        <v>0.12300000000000022</v>
      </c>
      <c r="K514" s="37">
        <f t="shared" si="58"/>
        <v>997.17686985458295</v>
      </c>
      <c r="L514" s="37">
        <f t="shared" si="59"/>
        <v>0.75982754904178806</v>
      </c>
      <c r="M514" s="37">
        <f t="shared" si="60"/>
        <v>-4.2094557359999996E-3</v>
      </c>
      <c r="N514" s="37">
        <f t="shared" si="61"/>
        <v>1022.0548758623809</v>
      </c>
      <c r="O514" s="39">
        <f t="shared" si="62"/>
        <v>11.457355418409765</v>
      </c>
      <c r="P514" s="32">
        <f t="shared" si="56"/>
        <v>23.529782141399142</v>
      </c>
      <c r="Q514" s="72">
        <f t="shared" si="63"/>
        <v>22.732600000000001</v>
      </c>
      <c r="R514" s="2"/>
      <c r="S514" s="27"/>
      <c r="T514" s="27"/>
      <c r="U514" s="27"/>
      <c r="V514" s="25"/>
      <c r="W514" s="25"/>
      <c r="X514" s="25"/>
      <c r="Y514" s="43"/>
      <c r="Z514" s="47"/>
    </row>
    <row r="515" spans="1:26" s="1" customFormat="1" x14ac:dyDescent="0.15">
      <c r="A515" s="5">
        <v>249</v>
      </c>
      <c r="B515" s="14" t="s">
        <v>19</v>
      </c>
      <c r="C515" s="15" t="s">
        <v>24</v>
      </c>
      <c r="D515" s="15" t="s">
        <v>12</v>
      </c>
      <c r="E515" s="16">
        <v>43055</v>
      </c>
      <c r="F515" s="17">
        <v>24.6</v>
      </c>
      <c r="G515" s="17">
        <v>33.1</v>
      </c>
      <c r="H515" s="17">
        <v>17.517600000000002</v>
      </c>
      <c r="I515" s="18">
        <v>2.8837000000000002</v>
      </c>
      <c r="J515" s="18">
        <f>I515-I395</f>
        <v>7.0699999999999985E-2</v>
      </c>
      <c r="K515" s="37">
        <f t="shared" si="58"/>
        <v>997.17686985458295</v>
      </c>
      <c r="L515" s="37">
        <f t="shared" si="59"/>
        <v>0.75982754904178806</v>
      </c>
      <c r="M515" s="37">
        <f t="shared" si="60"/>
        <v>-4.2094557359999996E-3</v>
      </c>
      <c r="N515" s="37">
        <f t="shared" si="61"/>
        <v>1022.0548758623809</v>
      </c>
      <c r="O515" s="39">
        <f t="shared" si="62"/>
        <v>6.4869975300534524</v>
      </c>
      <c r="P515" s="32">
        <f t="shared" ref="P515:P578" si="64">H515*(1/     (1-   (0.001*N515/4)))</f>
        <v>23.529782141399142</v>
      </c>
      <c r="Q515" s="72">
        <f t="shared" si="63"/>
        <v>10.580349999999999</v>
      </c>
      <c r="R515" s="2"/>
      <c r="S515" s="27"/>
      <c r="T515" s="27"/>
      <c r="U515" s="27"/>
      <c r="V515" s="25"/>
      <c r="W515" s="25"/>
      <c r="X515" s="25"/>
      <c r="Y515" s="43"/>
      <c r="Z515" s="47"/>
    </row>
    <row r="516" spans="1:26" s="1" customFormat="1" x14ac:dyDescent="0.15">
      <c r="A516" s="5">
        <v>164</v>
      </c>
      <c r="B516" s="14" t="s">
        <v>20</v>
      </c>
      <c r="C516" s="15" t="s">
        <v>24</v>
      </c>
      <c r="D516" s="15" t="s">
        <v>12</v>
      </c>
      <c r="E516" s="16">
        <v>43055</v>
      </c>
      <c r="F516" s="17">
        <v>24.6</v>
      </c>
      <c r="G516" s="17">
        <v>33.1</v>
      </c>
      <c r="H516" s="17">
        <v>17.517600000000002</v>
      </c>
      <c r="I516" s="18">
        <v>1.9601</v>
      </c>
      <c r="J516" s="18">
        <f>I516-I396</f>
        <v>2.9199999999999893E-2</v>
      </c>
      <c r="K516" s="37">
        <f t="shared" si="58"/>
        <v>997.17686985458295</v>
      </c>
      <c r="L516" s="37">
        <f t="shared" si="59"/>
        <v>0.75982754904178806</v>
      </c>
      <c r="M516" s="37">
        <f t="shared" si="60"/>
        <v>-4.2094557359999996E-3</v>
      </c>
      <c r="N516" s="37">
        <f t="shared" si="61"/>
        <v>1022.0548758623809</v>
      </c>
      <c r="O516" s="39">
        <f t="shared" si="62"/>
        <v>4.4093226960702463</v>
      </c>
      <c r="P516" s="32">
        <f t="shared" si="64"/>
        <v>23.529782141399142</v>
      </c>
      <c r="Q516" s="72">
        <f t="shared" si="63"/>
        <v>5.5005499999999996</v>
      </c>
      <c r="R516" s="2"/>
      <c r="S516" s="27"/>
      <c r="T516" s="27"/>
      <c r="U516" s="27"/>
      <c r="V516" s="25"/>
      <c r="W516" s="25"/>
      <c r="X516" s="25"/>
      <c r="Y516" s="43"/>
      <c r="Z516" s="47"/>
    </row>
    <row r="517" spans="1:26" s="1" customFormat="1" x14ac:dyDescent="0.15">
      <c r="A517" s="5">
        <v>170</v>
      </c>
      <c r="B517" s="14" t="s">
        <v>20</v>
      </c>
      <c r="C517" s="15" t="s">
        <v>24</v>
      </c>
      <c r="D517" s="15" t="s">
        <v>12</v>
      </c>
      <c r="E517" s="16">
        <v>43055</v>
      </c>
      <c r="F517" s="17">
        <v>24.6</v>
      </c>
      <c r="G517" s="17">
        <v>33.1</v>
      </c>
      <c r="H517" s="17">
        <v>17.517600000000002</v>
      </c>
      <c r="I517" s="18">
        <v>4.2282999999999999</v>
      </c>
      <c r="J517" s="18">
        <f>I517-I397</f>
        <v>6.9399999999999906E-2</v>
      </c>
      <c r="K517" s="37">
        <f t="shared" si="58"/>
        <v>997.17686985458295</v>
      </c>
      <c r="L517" s="37">
        <f t="shared" si="59"/>
        <v>0.75982754904178806</v>
      </c>
      <c r="M517" s="37">
        <f t="shared" si="60"/>
        <v>-4.2094557359999996E-3</v>
      </c>
      <c r="N517" s="37">
        <f t="shared" si="61"/>
        <v>1022.0548758623809</v>
      </c>
      <c r="O517" s="39">
        <f t="shared" si="62"/>
        <v>9.5117285627232402</v>
      </c>
      <c r="P517" s="32">
        <f t="shared" si="64"/>
        <v>23.529782141399142</v>
      </c>
      <c r="Q517" s="72">
        <f t="shared" si="63"/>
        <v>17.975649999999998</v>
      </c>
      <c r="R517" s="2"/>
      <c r="S517" s="27"/>
      <c r="T517" s="27"/>
      <c r="U517" s="27"/>
      <c r="V517" s="25"/>
      <c r="W517" s="25"/>
      <c r="X517" s="25"/>
      <c r="Y517" s="43"/>
      <c r="Z517" s="47"/>
    </row>
    <row r="518" spans="1:26" s="1" customFormat="1" x14ac:dyDescent="0.15">
      <c r="A518" s="5">
        <v>262</v>
      </c>
      <c r="B518" s="14" t="s">
        <v>20</v>
      </c>
      <c r="C518" s="15" t="s">
        <v>24</v>
      </c>
      <c r="D518" s="15" t="s">
        <v>12</v>
      </c>
      <c r="E518" s="16">
        <v>43055</v>
      </c>
      <c r="F518" s="17">
        <v>24.6</v>
      </c>
      <c r="G518" s="17">
        <v>33.1</v>
      </c>
      <c r="H518" s="17">
        <v>17.517600000000002</v>
      </c>
      <c r="I518" s="18">
        <v>4.3434999999999997</v>
      </c>
      <c r="J518" s="18">
        <f>I518-I398</f>
        <v>5.3899999999999615E-2</v>
      </c>
      <c r="K518" s="37">
        <f t="shared" si="58"/>
        <v>997.17686985458295</v>
      </c>
      <c r="L518" s="37">
        <f t="shared" si="59"/>
        <v>0.75982754904178806</v>
      </c>
      <c r="M518" s="37">
        <f t="shared" si="60"/>
        <v>-4.2094557359999996E-3</v>
      </c>
      <c r="N518" s="37">
        <f t="shared" si="61"/>
        <v>1022.0548758623809</v>
      </c>
      <c r="O518" s="39">
        <f t="shared" si="62"/>
        <v>9.7708755320550562</v>
      </c>
      <c r="P518" s="32">
        <f t="shared" si="64"/>
        <v>23.529782141399142</v>
      </c>
      <c r="Q518" s="72">
        <f t="shared" si="63"/>
        <v>18.609249999999996</v>
      </c>
      <c r="R518" s="2"/>
      <c r="S518" s="27"/>
      <c r="T518" s="27"/>
      <c r="U518" s="27"/>
      <c r="V518" s="25"/>
      <c r="W518" s="25"/>
      <c r="X518" s="25"/>
      <c r="Y518" s="43"/>
      <c r="Z518" s="47"/>
    </row>
    <row r="519" spans="1:26" s="1" customFormat="1" x14ac:dyDescent="0.15">
      <c r="A519" s="5">
        <v>268</v>
      </c>
      <c r="B519" s="14" t="s">
        <v>20</v>
      </c>
      <c r="C519" s="15" t="s">
        <v>24</v>
      </c>
      <c r="D519" s="15" t="s">
        <v>12</v>
      </c>
      <c r="E519" s="16">
        <v>43055</v>
      </c>
      <c r="F519" s="17">
        <v>24.6</v>
      </c>
      <c r="G519" s="17">
        <v>33.1</v>
      </c>
      <c r="H519" s="17">
        <v>17.517600000000002</v>
      </c>
      <c r="I519" s="18">
        <v>9.2607999999999997</v>
      </c>
      <c r="J519" s="18">
        <f>I519-I399</f>
        <v>0.13119999999999976</v>
      </c>
      <c r="K519" s="37">
        <f t="shared" si="58"/>
        <v>997.17686985458295</v>
      </c>
      <c r="L519" s="37">
        <f t="shared" si="59"/>
        <v>0.75982754904178806</v>
      </c>
      <c r="M519" s="37">
        <f t="shared" si="60"/>
        <v>-4.2094557359999996E-3</v>
      </c>
      <c r="N519" s="37">
        <f t="shared" si="61"/>
        <v>1022.0548758623809</v>
      </c>
      <c r="O519" s="39">
        <f t="shared" si="62"/>
        <v>20.832536923507647</v>
      </c>
      <c r="P519" s="32">
        <f t="shared" si="64"/>
        <v>23.529782141399142</v>
      </c>
      <c r="Q519" s="72">
        <f t="shared" si="63"/>
        <v>45.654399999999995</v>
      </c>
      <c r="R519" s="2"/>
      <c r="S519" s="27"/>
      <c r="T519" s="27"/>
      <c r="U519" s="27"/>
      <c r="V519" s="25"/>
      <c r="W519" s="25"/>
      <c r="X519" s="25"/>
      <c r="Y519" s="43"/>
      <c r="Z519" s="47"/>
    </row>
    <row r="520" spans="1:26" s="1" customFormat="1" x14ac:dyDescent="0.15">
      <c r="A520" s="5">
        <v>274</v>
      </c>
      <c r="B520" s="14" t="s">
        <v>20</v>
      </c>
      <c r="C520" s="15" t="s">
        <v>24</v>
      </c>
      <c r="D520" s="15" t="s">
        <v>12</v>
      </c>
      <c r="E520" s="16">
        <v>43055</v>
      </c>
      <c r="F520" s="17">
        <v>24.6</v>
      </c>
      <c r="G520" s="17">
        <v>33.1</v>
      </c>
      <c r="H520" s="17">
        <v>17.517600000000002</v>
      </c>
      <c r="I520" s="18">
        <v>2.024</v>
      </c>
      <c r="J520" s="18">
        <f>I520-I400</f>
        <v>-3.4999999999998366E-3</v>
      </c>
      <c r="K520" s="37">
        <f t="shared" si="58"/>
        <v>997.17686985458295</v>
      </c>
      <c r="L520" s="37">
        <f t="shared" si="59"/>
        <v>0.75982754904178806</v>
      </c>
      <c r="M520" s="37">
        <f t="shared" si="60"/>
        <v>-4.2094557359999996E-3</v>
      </c>
      <c r="N520" s="37">
        <f t="shared" si="61"/>
        <v>1022.0548758623809</v>
      </c>
      <c r="O520" s="39">
        <f t="shared" si="62"/>
        <v>4.5530682806214884</v>
      </c>
      <c r="P520" s="32">
        <f t="shared" si="64"/>
        <v>23.529782141399142</v>
      </c>
      <c r="Q520" s="72">
        <f t="shared" si="63"/>
        <v>5.8519999999999994</v>
      </c>
      <c r="R520" s="2"/>
      <c r="S520" s="27"/>
      <c r="T520" s="27"/>
      <c r="U520" s="27"/>
      <c r="V520" s="25"/>
      <c r="W520" s="25"/>
      <c r="X520" s="25"/>
      <c r="Y520" s="43"/>
      <c r="Z520" s="47"/>
    </row>
    <row r="521" spans="1:26" s="1" customFormat="1" x14ac:dyDescent="0.15">
      <c r="A521" s="5">
        <v>106</v>
      </c>
      <c r="B521" s="14" t="s">
        <v>22</v>
      </c>
      <c r="C521" s="15" t="s">
        <v>24</v>
      </c>
      <c r="D521" s="15" t="s">
        <v>12</v>
      </c>
      <c r="E521" s="16">
        <v>43055</v>
      </c>
      <c r="F521" s="17">
        <v>23.9</v>
      </c>
      <c r="G521" s="17">
        <v>33.1</v>
      </c>
      <c r="H521" s="17">
        <v>17.520099999999999</v>
      </c>
      <c r="I521" s="18">
        <v>2.9041000000000001</v>
      </c>
      <c r="J521" s="18">
        <f>I521-I401</f>
        <v>5.5200000000000138E-2</v>
      </c>
      <c r="K521" s="37">
        <f t="shared" si="58"/>
        <v>997.35123703333397</v>
      </c>
      <c r="L521" s="37">
        <f t="shared" si="59"/>
        <v>0.76089952447632669</v>
      </c>
      <c r="M521" s="37">
        <f t="shared" si="60"/>
        <v>-4.2248710660000004E-3</v>
      </c>
      <c r="N521" s="37">
        <f t="shared" si="61"/>
        <v>1022.2617898419542</v>
      </c>
      <c r="O521" s="39">
        <f t="shared" si="62"/>
        <v>6.5345411693153528</v>
      </c>
      <c r="P521" s="32">
        <f t="shared" si="64"/>
        <v>23.534775408037103</v>
      </c>
      <c r="Q521" s="72">
        <f t="shared" si="63"/>
        <v>10.692550000000001</v>
      </c>
      <c r="R521" s="2"/>
      <c r="S521" s="27"/>
      <c r="T521" s="27"/>
      <c r="U521" s="27"/>
      <c r="V521" s="25"/>
      <c r="W521" s="25"/>
      <c r="X521" s="25"/>
      <c r="Y521" s="43"/>
      <c r="Z521" s="47"/>
    </row>
    <row r="522" spans="1:26" s="1" customFormat="1" x14ac:dyDescent="0.15">
      <c r="A522" s="5">
        <v>206</v>
      </c>
      <c r="B522" s="14" t="s">
        <v>22</v>
      </c>
      <c r="C522" s="15" t="s">
        <v>24</v>
      </c>
      <c r="D522" s="15" t="s">
        <v>12</v>
      </c>
      <c r="E522" s="16">
        <v>43055</v>
      </c>
      <c r="F522" s="17">
        <v>23.9</v>
      </c>
      <c r="G522" s="17">
        <v>33.1</v>
      </c>
      <c r="H522" s="17">
        <v>17.520099999999999</v>
      </c>
      <c r="I522" s="18">
        <v>2.2229999999999999</v>
      </c>
      <c r="J522" s="18">
        <f>I522-I402</f>
        <v>4.6399999999999775E-2</v>
      </c>
      <c r="K522" s="37">
        <f t="shared" si="58"/>
        <v>997.35123703333397</v>
      </c>
      <c r="L522" s="37">
        <f t="shared" si="59"/>
        <v>0.76089952447632669</v>
      </c>
      <c r="M522" s="37">
        <f t="shared" si="60"/>
        <v>-4.2248710660000004E-3</v>
      </c>
      <c r="N522" s="37">
        <f t="shared" si="61"/>
        <v>1022.2617898419542</v>
      </c>
      <c r="O522" s="39">
        <f t="shared" si="62"/>
        <v>5.0019920179704647</v>
      </c>
      <c r="P522" s="32">
        <f t="shared" si="64"/>
        <v>23.534775408037103</v>
      </c>
      <c r="Q522" s="72">
        <f t="shared" si="63"/>
        <v>6.9464999999999995</v>
      </c>
      <c r="R522" s="2"/>
      <c r="S522" s="27"/>
      <c r="T522" s="27"/>
      <c r="U522" s="27"/>
      <c r="V522" s="25"/>
      <c r="W522" s="25"/>
      <c r="X522" s="25"/>
      <c r="Y522" s="43"/>
      <c r="Z522" s="47"/>
    </row>
    <row r="523" spans="1:26" s="1" customFormat="1" x14ac:dyDescent="0.15">
      <c r="A523" s="5">
        <v>144</v>
      </c>
      <c r="B523" s="14" t="s">
        <v>23</v>
      </c>
      <c r="C523" s="15" t="s">
        <v>24</v>
      </c>
      <c r="D523" s="15" t="s">
        <v>12</v>
      </c>
      <c r="E523" s="16">
        <v>43055</v>
      </c>
      <c r="F523" s="17">
        <v>23.9</v>
      </c>
      <c r="G523" s="17">
        <v>33.1</v>
      </c>
      <c r="H523" s="17">
        <v>17.520099999999999</v>
      </c>
      <c r="I523" s="18">
        <v>4.5289000000000001</v>
      </c>
      <c r="J523" s="18">
        <f>I523-I403</f>
        <v>9.1000000000000192E-2</v>
      </c>
      <c r="K523" s="37">
        <f t="shared" si="58"/>
        <v>997.35123703333397</v>
      </c>
      <c r="L523" s="37">
        <f t="shared" si="59"/>
        <v>0.76089952447632669</v>
      </c>
      <c r="M523" s="37">
        <f t="shared" si="60"/>
        <v>-4.2248710660000004E-3</v>
      </c>
      <c r="N523" s="37">
        <f t="shared" si="61"/>
        <v>1022.2617898419542</v>
      </c>
      <c r="O523" s="39">
        <f t="shared" si="62"/>
        <v>10.190518061262457</v>
      </c>
      <c r="P523" s="32">
        <f t="shared" si="64"/>
        <v>23.534775408037103</v>
      </c>
      <c r="Q523" s="72">
        <f t="shared" si="63"/>
        <v>19.62895</v>
      </c>
      <c r="R523" s="2"/>
      <c r="S523" s="27"/>
      <c r="T523" s="27"/>
      <c r="U523" s="27"/>
      <c r="V523" s="25"/>
      <c r="W523" s="25"/>
      <c r="X523" s="25"/>
      <c r="Y523" s="43"/>
      <c r="Z523" s="47"/>
    </row>
    <row r="524" spans="1:26" s="1" customFormat="1" x14ac:dyDescent="0.15">
      <c r="A524" s="5">
        <v>178</v>
      </c>
      <c r="B524" s="14" t="s">
        <v>17</v>
      </c>
      <c r="C524" s="15" t="s">
        <v>29</v>
      </c>
      <c r="D524" s="15" t="s">
        <v>12</v>
      </c>
      <c r="E524" s="16">
        <v>43055</v>
      </c>
      <c r="F524" s="17">
        <v>24.4</v>
      </c>
      <c r="G524" s="17">
        <v>33.200000000000003</v>
      </c>
      <c r="H524" s="17">
        <v>17.512899999999998</v>
      </c>
      <c r="I524" s="18">
        <v>4.9958999999999998</v>
      </c>
      <c r="J524" s="18">
        <f>I524-I404</f>
        <v>9.5499999999999474E-2</v>
      </c>
      <c r="K524" s="37">
        <f t="shared" si="58"/>
        <v>997.2271712987083</v>
      </c>
      <c r="L524" s="37">
        <f t="shared" si="59"/>
        <v>0.76013029403884813</v>
      </c>
      <c r="M524" s="37">
        <f t="shared" si="60"/>
        <v>-4.2136946559999996E-3</v>
      </c>
      <c r="N524" s="37">
        <f t="shared" si="61"/>
        <v>1022.1899680664404</v>
      </c>
      <c r="O524" s="39">
        <f t="shared" si="62"/>
        <v>11.240331667570949</v>
      </c>
      <c r="P524" s="32">
        <f t="shared" si="64"/>
        <v>23.524536235951189</v>
      </c>
      <c r="Q524" s="72">
        <f t="shared" si="63"/>
        <v>22.197449999999996</v>
      </c>
      <c r="R524" s="2"/>
      <c r="S524" s="27"/>
      <c r="T524" s="27"/>
      <c r="U524" s="27"/>
      <c r="V524" s="25"/>
      <c r="W524" s="25"/>
      <c r="X524" s="25"/>
      <c r="Y524" s="43"/>
      <c r="Z524" s="47"/>
    </row>
    <row r="525" spans="1:26" s="1" customFormat="1" x14ac:dyDescent="0.15">
      <c r="A525" s="5">
        <v>184</v>
      </c>
      <c r="B525" s="14" t="s">
        <v>17</v>
      </c>
      <c r="C525" s="15" t="s">
        <v>29</v>
      </c>
      <c r="D525" s="15" t="s">
        <v>12</v>
      </c>
      <c r="E525" s="16">
        <v>43055</v>
      </c>
      <c r="F525" s="17">
        <v>24.4</v>
      </c>
      <c r="G525" s="17">
        <v>33.200000000000003</v>
      </c>
      <c r="H525" s="17">
        <v>17.512899999999998</v>
      </c>
      <c r="I525" s="18">
        <v>2.7446999999999999</v>
      </c>
      <c r="J525" s="18">
        <f>I525-I405</f>
        <v>2.7200000000000113E-2</v>
      </c>
      <c r="K525" s="37">
        <f t="shared" si="58"/>
        <v>997.2271712987083</v>
      </c>
      <c r="L525" s="37">
        <f t="shared" si="59"/>
        <v>0.76013029403884813</v>
      </c>
      <c r="M525" s="37">
        <f t="shared" si="60"/>
        <v>-4.2136946559999996E-3</v>
      </c>
      <c r="N525" s="37">
        <f t="shared" si="61"/>
        <v>1022.1899680664404</v>
      </c>
      <c r="O525" s="39">
        <f t="shared" si="62"/>
        <v>6.1753314373750445</v>
      </c>
      <c r="P525" s="32">
        <f t="shared" si="64"/>
        <v>23.524536235951189</v>
      </c>
      <c r="Q525" s="72">
        <f t="shared" si="63"/>
        <v>9.8158499999999975</v>
      </c>
      <c r="R525" s="2"/>
      <c r="S525" s="27"/>
      <c r="T525" s="27"/>
      <c r="U525" s="27"/>
      <c r="V525" s="25"/>
      <c r="W525" s="25"/>
      <c r="X525" s="25"/>
      <c r="Y525" s="43"/>
      <c r="Z525" s="47"/>
    </row>
    <row r="526" spans="1:26" s="1" customFormat="1" x14ac:dyDescent="0.15">
      <c r="A526" s="5">
        <v>276</v>
      </c>
      <c r="B526" s="14" t="s">
        <v>17</v>
      </c>
      <c r="C526" s="15" t="s">
        <v>29</v>
      </c>
      <c r="D526" s="15" t="s">
        <v>12</v>
      </c>
      <c r="E526" s="16">
        <v>43055</v>
      </c>
      <c r="F526" s="17">
        <v>24.4</v>
      </c>
      <c r="G526" s="17">
        <v>33.200000000000003</v>
      </c>
      <c r="H526" s="17">
        <v>17.512899999999998</v>
      </c>
      <c r="I526" s="18">
        <v>4.1272000000000002</v>
      </c>
      <c r="J526" s="18">
        <f>I526-I406</f>
        <v>5.3799999999999848E-2</v>
      </c>
      <c r="K526" s="37">
        <f t="shared" si="58"/>
        <v>997.2271712987083</v>
      </c>
      <c r="L526" s="37">
        <f t="shared" si="59"/>
        <v>0.76013029403884813</v>
      </c>
      <c r="M526" s="37">
        <f t="shared" si="60"/>
        <v>-4.2136946559999996E-3</v>
      </c>
      <c r="N526" s="37">
        <f t="shared" si="61"/>
        <v>1022.1899680664404</v>
      </c>
      <c r="O526" s="39">
        <f t="shared" si="62"/>
        <v>9.2858337553591586</v>
      </c>
      <c r="P526" s="32">
        <f t="shared" si="64"/>
        <v>23.524536235951189</v>
      </c>
      <c r="Q526" s="72">
        <f t="shared" si="63"/>
        <v>17.419599999999999</v>
      </c>
      <c r="R526" s="2"/>
      <c r="S526" s="27"/>
      <c r="T526" s="27"/>
      <c r="U526" s="27"/>
      <c r="V526" s="25"/>
      <c r="W526" s="25"/>
      <c r="X526" s="25"/>
      <c r="Y526" s="43"/>
      <c r="Z526" s="47"/>
    </row>
    <row r="527" spans="1:26" s="1" customFormat="1" x14ac:dyDescent="0.15">
      <c r="A527" s="5">
        <v>283</v>
      </c>
      <c r="B527" s="14" t="s">
        <v>17</v>
      </c>
      <c r="C527" s="15" t="s">
        <v>29</v>
      </c>
      <c r="D527" s="15" t="s">
        <v>12</v>
      </c>
      <c r="E527" s="16">
        <v>43055</v>
      </c>
      <c r="F527" s="17">
        <v>24.4</v>
      </c>
      <c r="G527" s="17">
        <v>33.200000000000003</v>
      </c>
      <c r="H527" s="17">
        <v>17.512899999999998</v>
      </c>
      <c r="I527" s="18">
        <v>4.4047999999999998</v>
      </c>
      <c r="J527" s="18">
        <f>I527-I407</f>
        <v>-2.0100000000000229E-2</v>
      </c>
      <c r="K527" s="37">
        <f t="shared" si="58"/>
        <v>997.2271712987083</v>
      </c>
      <c r="L527" s="37">
        <f t="shared" si="59"/>
        <v>0.76013029403884813</v>
      </c>
      <c r="M527" s="37">
        <f t="shared" si="60"/>
        <v>-4.2136946559999996E-3</v>
      </c>
      <c r="N527" s="37">
        <f t="shared" si="61"/>
        <v>1022.1899680664404</v>
      </c>
      <c r="O527" s="39">
        <f t="shared" si="62"/>
        <v>9.9104091213428038</v>
      </c>
      <c r="P527" s="32">
        <f t="shared" si="64"/>
        <v>23.524536235951189</v>
      </c>
      <c r="Q527" s="72">
        <f t="shared" si="63"/>
        <v>18.946399999999997</v>
      </c>
      <c r="R527" s="2"/>
      <c r="S527" s="27"/>
      <c r="T527" s="27"/>
      <c r="U527" s="27"/>
      <c r="V527" s="25"/>
      <c r="W527" s="25"/>
      <c r="X527" s="25"/>
      <c r="Y527" s="43"/>
      <c r="Z527" s="47"/>
    </row>
    <row r="528" spans="1:26" s="1" customFormat="1" x14ac:dyDescent="0.15">
      <c r="A528" s="5">
        <v>289</v>
      </c>
      <c r="B528" s="14" t="s">
        <v>17</v>
      </c>
      <c r="C528" s="15" t="s">
        <v>29</v>
      </c>
      <c r="D528" s="15" t="s">
        <v>12</v>
      </c>
      <c r="E528" s="16">
        <v>43055</v>
      </c>
      <c r="F528" s="17">
        <v>24.4</v>
      </c>
      <c r="G528" s="17">
        <v>33.200000000000003</v>
      </c>
      <c r="H528" s="17">
        <v>17.512899999999998</v>
      </c>
      <c r="I528" s="18">
        <v>4.4001000000000001</v>
      </c>
      <c r="J528" s="18">
        <f>I528-I408</f>
        <v>7.1900000000000297E-2</v>
      </c>
      <c r="K528" s="37">
        <f t="shared" si="58"/>
        <v>997.2271712987083</v>
      </c>
      <c r="L528" s="37">
        <f t="shared" si="59"/>
        <v>0.76013029403884813</v>
      </c>
      <c r="M528" s="37">
        <f t="shared" si="60"/>
        <v>-4.2136946559999996E-3</v>
      </c>
      <c r="N528" s="37">
        <f t="shared" si="61"/>
        <v>1022.1899680664404</v>
      </c>
      <c r="O528" s="39">
        <f t="shared" si="62"/>
        <v>9.8998345384172897</v>
      </c>
      <c r="P528" s="32">
        <f t="shared" si="64"/>
        <v>23.524536235951189</v>
      </c>
      <c r="Q528" s="72">
        <f t="shared" si="63"/>
        <v>18.920549999999999</v>
      </c>
      <c r="R528" s="2"/>
      <c r="S528" s="27"/>
      <c r="T528" s="27"/>
      <c r="U528" s="27"/>
      <c r="V528" s="25"/>
      <c r="W528" s="25"/>
      <c r="X528" s="25"/>
      <c r="Y528" s="43"/>
      <c r="Z528" s="47"/>
    </row>
    <row r="529" spans="1:26" s="1" customFormat="1" x14ac:dyDescent="0.15">
      <c r="A529" s="5">
        <v>118</v>
      </c>
      <c r="B529" s="14" t="s">
        <v>18</v>
      </c>
      <c r="C529" s="15" t="s">
        <v>29</v>
      </c>
      <c r="D529" s="15" t="s">
        <v>12</v>
      </c>
      <c r="E529" s="16">
        <v>43055</v>
      </c>
      <c r="F529" s="17">
        <v>24.4</v>
      </c>
      <c r="G529" s="17">
        <v>33.200000000000003</v>
      </c>
      <c r="H529" s="17">
        <v>17.512899999999998</v>
      </c>
      <c r="I529" s="18">
        <v>4.6281999999999996</v>
      </c>
      <c r="J529" s="18">
        <f>I529-I409</f>
        <v>7.4699999999999989E-2</v>
      </c>
      <c r="K529" s="37">
        <f t="shared" si="58"/>
        <v>997.2271712987083</v>
      </c>
      <c r="L529" s="37">
        <f t="shared" si="59"/>
        <v>0.76013029403884813</v>
      </c>
      <c r="M529" s="37">
        <f t="shared" si="60"/>
        <v>-4.2136946559999996E-3</v>
      </c>
      <c r="N529" s="37">
        <f t="shared" si="61"/>
        <v>1022.1899680664404</v>
      </c>
      <c r="O529" s="39">
        <f t="shared" si="62"/>
        <v>10.413039296993908</v>
      </c>
      <c r="P529" s="32">
        <f t="shared" si="64"/>
        <v>23.524536235951189</v>
      </c>
      <c r="Q529" s="72">
        <f t="shared" si="63"/>
        <v>20.175099999999997</v>
      </c>
      <c r="R529" s="2"/>
      <c r="S529" s="27"/>
      <c r="T529" s="27"/>
      <c r="U529" s="27"/>
      <c r="V529" s="25"/>
      <c r="W529" s="25"/>
      <c r="X529" s="25"/>
      <c r="Y529" s="43"/>
      <c r="Z529" s="47"/>
    </row>
    <row r="530" spans="1:26" s="1" customFormat="1" x14ac:dyDescent="0.15">
      <c r="A530" s="5">
        <v>124</v>
      </c>
      <c r="B530" s="14" t="s">
        <v>18</v>
      </c>
      <c r="C530" s="15" t="s">
        <v>29</v>
      </c>
      <c r="D530" s="15" t="s">
        <v>12</v>
      </c>
      <c r="E530" s="16">
        <v>43055</v>
      </c>
      <c r="F530" s="17">
        <v>24.4</v>
      </c>
      <c r="G530" s="17">
        <v>33.200000000000003</v>
      </c>
      <c r="H530" s="17">
        <v>17.512899999999998</v>
      </c>
      <c r="I530" s="18">
        <v>3.6560000000000001</v>
      </c>
      <c r="J530" s="18">
        <f>I530-I410</f>
        <v>6.150000000000011E-2</v>
      </c>
      <c r="K530" s="37">
        <f t="shared" si="58"/>
        <v>997.2271712987083</v>
      </c>
      <c r="L530" s="37">
        <f t="shared" si="59"/>
        <v>0.76013029403884813</v>
      </c>
      <c r="M530" s="37">
        <f t="shared" si="60"/>
        <v>-4.2136946559999996E-3</v>
      </c>
      <c r="N530" s="37">
        <f t="shared" si="61"/>
        <v>1022.1899680664404</v>
      </c>
      <c r="O530" s="39">
        <f t="shared" si="62"/>
        <v>8.2256755692946992</v>
      </c>
      <c r="P530" s="32">
        <f t="shared" si="64"/>
        <v>23.524536235951189</v>
      </c>
      <c r="Q530" s="72">
        <f t="shared" si="63"/>
        <v>14.827999999999999</v>
      </c>
      <c r="R530" s="2"/>
      <c r="S530" s="27"/>
      <c r="T530" s="27"/>
      <c r="U530" s="27"/>
      <c r="V530" s="25"/>
      <c r="W530" s="25"/>
      <c r="X530" s="25"/>
      <c r="Y530" s="43"/>
      <c r="Z530" s="47"/>
    </row>
    <row r="531" spans="1:26" s="1" customFormat="1" x14ac:dyDescent="0.15">
      <c r="A531" s="5">
        <v>216</v>
      </c>
      <c r="B531" s="14" t="s">
        <v>18</v>
      </c>
      <c r="C531" s="15" t="s">
        <v>29</v>
      </c>
      <c r="D531" s="15" t="s">
        <v>12</v>
      </c>
      <c r="E531" s="16">
        <v>43055</v>
      </c>
      <c r="F531" s="17">
        <v>24.4</v>
      </c>
      <c r="G531" s="17">
        <v>33.200000000000003</v>
      </c>
      <c r="H531" s="17">
        <v>17.512899999999998</v>
      </c>
      <c r="I531" s="18">
        <v>4.0408999999999997</v>
      </c>
      <c r="J531" s="18">
        <f>I531-I411</f>
        <v>7.1399999999999686E-2</v>
      </c>
      <c r="K531" s="37">
        <f t="shared" si="58"/>
        <v>997.2271712987083</v>
      </c>
      <c r="L531" s="37">
        <f t="shared" si="59"/>
        <v>0.76013029403884813</v>
      </c>
      <c r="M531" s="37">
        <f t="shared" si="60"/>
        <v>-4.2136946559999996E-3</v>
      </c>
      <c r="N531" s="37">
        <f t="shared" si="61"/>
        <v>1022.1899680664404</v>
      </c>
      <c r="O531" s="39">
        <f t="shared" si="62"/>
        <v>9.0916664135566059</v>
      </c>
      <c r="P531" s="32">
        <f t="shared" si="64"/>
        <v>23.524536235951189</v>
      </c>
      <c r="Q531" s="72">
        <f t="shared" si="63"/>
        <v>16.944949999999999</v>
      </c>
      <c r="R531" s="2"/>
      <c r="S531" s="27"/>
      <c r="T531" s="27"/>
      <c r="U531" s="27"/>
      <c r="V531" s="25"/>
      <c r="W531" s="25"/>
      <c r="X531" s="25"/>
      <c r="Y531" s="43"/>
      <c r="Z531" s="47"/>
    </row>
    <row r="532" spans="1:26" s="1" customFormat="1" x14ac:dyDescent="0.15">
      <c r="A532" s="5">
        <v>222</v>
      </c>
      <c r="B532" s="14" t="s">
        <v>18</v>
      </c>
      <c r="C532" s="15" t="s">
        <v>29</v>
      </c>
      <c r="D532" s="15" t="s">
        <v>12</v>
      </c>
      <c r="E532" s="16">
        <v>43055</v>
      </c>
      <c r="F532" s="17">
        <v>24.4</v>
      </c>
      <c r="G532" s="17">
        <v>33.200000000000003</v>
      </c>
      <c r="H532" s="17">
        <v>17.512899999999998</v>
      </c>
      <c r="I532" s="18">
        <v>2.0257999999999998</v>
      </c>
      <c r="J532" s="18">
        <f>I532-I412</f>
        <v>1.5299999999999869E-2</v>
      </c>
      <c r="K532" s="37">
        <f t="shared" si="58"/>
        <v>997.2271712987083</v>
      </c>
      <c r="L532" s="37">
        <f t="shared" si="59"/>
        <v>0.76013029403884813</v>
      </c>
      <c r="M532" s="37">
        <f t="shared" si="60"/>
        <v>-4.2136946559999996E-3</v>
      </c>
      <c r="N532" s="37">
        <f t="shared" si="61"/>
        <v>1022.1899680664404</v>
      </c>
      <c r="O532" s="39">
        <f t="shared" si="62"/>
        <v>4.5578702320233049</v>
      </c>
      <c r="P532" s="32">
        <f t="shared" si="64"/>
        <v>23.524536235951189</v>
      </c>
      <c r="Q532" s="72">
        <f t="shared" si="63"/>
        <v>5.8618999999999994</v>
      </c>
      <c r="R532" s="2"/>
      <c r="S532" s="27"/>
      <c r="T532" s="27"/>
      <c r="U532" s="27"/>
      <c r="V532" s="25"/>
      <c r="W532" s="25"/>
      <c r="X532" s="25"/>
      <c r="Y532" s="43"/>
      <c r="Z532" s="47"/>
    </row>
    <row r="533" spans="1:26" s="1" customFormat="1" x14ac:dyDescent="0.15">
      <c r="A533" s="5">
        <v>228</v>
      </c>
      <c r="B533" s="14" t="s">
        <v>18</v>
      </c>
      <c r="C533" s="15" t="s">
        <v>29</v>
      </c>
      <c r="D533" s="15" t="s">
        <v>12</v>
      </c>
      <c r="E533" s="16">
        <v>43055</v>
      </c>
      <c r="F533" s="17">
        <v>24.4</v>
      </c>
      <c r="G533" s="17">
        <v>33.200000000000003</v>
      </c>
      <c r="H533" s="17">
        <v>17.512899999999998</v>
      </c>
      <c r="I533" s="18">
        <v>2.9449000000000001</v>
      </c>
      <c r="J533" s="18">
        <f>I533-I413</f>
        <v>4.6300000000000008E-2</v>
      </c>
      <c r="K533" s="37">
        <f t="shared" si="58"/>
        <v>997.2271712987083</v>
      </c>
      <c r="L533" s="37">
        <f t="shared" si="59"/>
        <v>0.76013029403884813</v>
      </c>
      <c r="M533" s="37">
        <f t="shared" si="60"/>
        <v>-4.2136946559999996E-3</v>
      </c>
      <c r="N533" s="37">
        <f t="shared" si="61"/>
        <v>1022.1899680664404</v>
      </c>
      <c r="O533" s="39">
        <f t="shared" si="62"/>
        <v>6.6257636717767951</v>
      </c>
      <c r="P533" s="32">
        <f t="shared" si="64"/>
        <v>23.524536235951189</v>
      </c>
      <c r="Q533" s="72">
        <f t="shared" si="63"/>
        <v>10.91695</v>
      </c>
      <c r="R533" s="2"/>
      <c r="S533" s="27"/>
      <c r="T533" s="27"/>
      <c r="U533" s="27"/>
      <c r="V533" s="25"/>
      <c r="W533" s="25"/>
      <c r="X533" s="25"/>
      <c r="Y533" s="43"/>
      <c r="Z533" s="47"/>
    </row>
    <row r="534" spans="1:26" s="1" customFormat="1" x14ac:dyDescent="0.15">
      <c r="A534" s="5">
        <v>151</v>
      </c>
      <c r="B534" s="14" t="s">
        <v>19</v>
      </c>
      <c r="C534" s="15" t="s">
        <v>29</v>
      </c>
      <c r="D534" s="15" t="s">
        <v>12</v>
      </c>
      <c r="E534" s="16">
        <v>43055</v>
      </c>
      <c r="F534" s="17">
        <v>24.4</v>
      </c>
      <c r="G534" s="17">
        <v>33.200000000000003</v>
      </c>
      <c r="H534" s="17">
        <v>17.512899999999998</v>
      </c>
      <c r="I534" s="18">
        <v>1.6516999999999999</v>
      </c>
      <c r="J534" s="18">
        <f>I534-I414</f>
        <v>2.4899999999999922E-2</v>
      </c>
      <c r="K534" s="37">
        <f t="shared" si="58"/>
        <v>997.2271712987083</v>
      </c>
      <c r="L534" s="37">
        <f t="shared" si="59"/>
        <v>0.76013029403884813</v>
      </c>
      <c r="M534" s="37">
        <f t="shared" si="60"/>
        <v>-4.2136946559999996E-3</v>
      </c>
      <c r="N534" s="37">
        <f t="shared" si="61"/>
        <v>1022.1899680664404</v>
      </c>
      <c r="O534" s="39">
        <f t="shared" si="62"/>
        <v>3.7161784293774769</v>
      </c>
      <c r="P534" s="32">
        <f t="shared" si="64"/>
        <v>23.524536235951189</v>
      </c>
      <c r="Q534" s="72">
        <f t="shared" si="63"/>
        <v>3.8043500000000003</v>
      </c>
      <c r="R534" s="2"/>
      <c r="S534" s="27"/>
      <c r="T534" s="27"/>
      <c r="U534" s="27"/>
      <c r="V534" s="25"/>
      <c r="W534" s="25"/>
      <c r="X534" s="25"/>
      <c r="Y534" s="43"/>
      <c r="Z534" s="47"/>
    </row>
    <row r="535" spans="1:26" s="1" customFormat="1" x14ac:dyDescent="0.15">
      <c r="A535" s="5">
        <v>159</v>
      </c>
      <c r="B535" s="14" t="s">
        <v>19</v>
      </c>
      <c r="C535" s="15" t="s">
        <v>29</v>
      </c>
      <c r="D535" s="15" t="s">
        <v>12</v>
      </c>
      <c r="E535" s="16">
        <v>43055</v>
      </c>
      <c r="F535" s="17">
        <v>24.4</v>
      </c>
      <c r="G535" s="17">
        <v>33.200000000000003</v>
      </c>
      <c r="H535" s="17">
        <v>17.512899999999998</v>
      </c>
      <c r="I535" s="18">
        <v>4.2019000000000002</v>
      </c>
      <c r="J535" s="18">
        <f>I535-I415</f>
        <v>7.7900000000000524E-2</v>
      </c>
      <c r="K535" s="37">
        <f t="shared" si="58"/>
        <v>997.2271712987083</v>
      </c>
      <c r="L535" s="37">
        <f t="shared" si="59"/>
        <v>0.76013029403884813</v>
      </c>
      <c r="M535" s="37">
        <f t="shared" si="60"/>
        <v>-4.2136946559999996E-3</v>
      </c>
      <c r="N535" s="37">
        <f t="shared" si="61"/>
        <v>1022.1899680664404</v>
      </c>
      <c r="O535" s="39">
        <f t="shared" si="62"/>
        <v>9.4539021265370344</v>
      </c>
      <c r="P535" s="32">
        <f t="shared" si="64"/>
        <v>23.524536235951189</v>
      </c>
      <c r="Q535" s="72">
        <f t="shared" si="63"/>
        <v>17.830449999999999</v>
      </c>
      <c r="R535" s="2"/>
      <c r="S535" s="27"/>
      <c r="T535" s="27"/>
      <c r="U535" s="27"/>
      <c r="V535" s="25"/>
      <c r="W535" s="25"/>
      <c r="X535" s="25"/>
      <c r="Y535" s="43"/>
      <c r="Z535" s="47"/>
    </row>
    <row r="536" spans="1:26" s="1" customFormat="1" x14ac:dyDescent="0.15">
      <c r="A536" s="5">
        <v>250</v>
      </c>
      <c r="B536" s="14" t="s">
        <v>19</v>
      </c>
      <c r="C536" s="15" t="s">
        <v>29</v>
      </c>
      <c r="D536" s="15" t="s">
        <v>12</v>
      </c>
      <c r="E536" s="16">
        <v>43055</v>
      </c>
      <c r="F536" s="17">
        <v>24.4</v>
      </c>
      <c r="G536" s="17">
        <v>33.200000000000003</v>
      </c>
      <c r="H536" s="17">
        <v>17.512899999999998</v>
      </c>
      <c r="I536" s="18">
        <v>4.2428999999999997</v>
      </c>
      <c r="J536" s="18">
        <f>I536-I416</f>
        <v>0.1133999999999995</v>
      </c>
      <c r="K536" s="37">
        <f t="shared" si="58"/>
        <v>997.2271712987083</v>
      </c>
      <c r="L536" s="37">
        <f t="shared" si="59"/>
        <v>0.76013029403884813</v>
      </c>
      <c r="M536" s="37">
        <f t="shared" si="60"/>
        <v>-4.2136946559999996E-3</v>
      </c>
      <c r="N536" s="37">
        <f t="shared" si="61"/>
        <v>1022.1899680664404</v>
      </c>
      <c r="O536" s="39">
        <f t="shared" si="62"/>
        <v>9.5461484882277023</v>
      </c>
      <c r="P536" s="32">
        <f t="shared" si="64"/>
        <v>23.524536235951189</v>
      </c>
      <c r="Q536" s="72">
        <f t="shared" si="63"/>
        <v>18.055949999999996</v>
      </c>
      <c r="R536" s="2"/>
      <c r="S536" s="27"/>
      <c r="T536" s="27"/>
      <c r="U536" s="27"/>
      <c r="V536" s="25"/>
      <c r="W536" s="25"/>
      <c r="X536" s="25"/>
      <c r="Y536" s="43"/>
      <c r="Z536" s="47"/>
    </row>
    <row r="537" spans="1:26" s="1" customFormat="1" x14ac:dyDescent="0.15">
      <c r="A537" s="5">
        <v>165</v>
      </c>
      <c r="B537" s="14" t="s">
        <v>20</v>
      </c>
      <c r="C537" s="15" t="s">
        <v>29</v>
      </c>
      <c r="D537" s="15" t="s">
        <v>12</v>
      </c>
      <c r="E537" s="16">
        <v>43055</v>
      </c>
      <c r="F537" s="17">
        <v>24.4</v>
      </c>
      <c r="G537" s="17">
        <v>33.200000000000003</v>
      </c>
      <c r="H537" s="17">
        <v>17.512899999999998</v>
      </c>
      <c r="I537" s="18">
        <v>5.83</v>
      </c>
      <c r="J537" s="18">
        <f>I537-I417</f>
        <v>9.3700000000000117E-2</v>
      </c>
      <c r="K537" s="37">
        <f t="shared" si="58"/>
        <v>997.2271712987083</v>
      </c>
      <c r="L537" s="37">
        <f t="shared" si="59"/>
        <v>0.76013029403884813</v>
      </c>
      <c r="M537" s="37">
        <f t="shared" si="60"/>
        <v>-4.2136946559999996E-3</v>
      </c>
      <c r="N537" s="37">
        <f t="shared" si="61"/>
        <v>1022.1899680664404</v>
      </c>
      <c r="O537" s="39">
        <f t="shared" si="62"/>
        <v>13.116982650160859</v>
      </c>
      <c r="P537" s="32">
        <f t="shared" si="64"/>
        <v>23.524536235951189</v>
      </c>
      <c r="Q537" s="72">
        <f t="shared" si="63"/>
        <v>26.784999999999997</v>
      </c>
      <c r="R537" s="2"/>
      <c r="S537" s="27"/>
      <c r="T537" s="27"/>
      <c r="U537" s="27"/>
      <c r="V537" s="25"/>
      <c r="W537" s="25"/>
      <c r="X537" s="25"/>
      <c r="Y537" s="43"/>
      <c r="Z537" s="47"/>
    </row>
    <row r="538" spans="1:26" s="1" customFormat="1" x14ac:dyDescent="0.15">
      <c r="A538" s="5">
        <v>171</v>
      </c>
      <c r="B538" s="14" t="s">
        <v>20</v>
      </c>
      <c r="C538" s="15" t="s">
        <v>29</v>
      </c>
      <c r="D538" s="15" t="s">
        <v>12</v>
      </c>
      <c r="E538" s="16">
        <v>43055</v>
      </c>
      <c r="F538" s="17">
        <v>24.4</v>
      </c>
      <c r="G538" s="17">
        <v>33.200000000000003</v>
      </c>
      <c r="H538" s="17">
        <v>17.512899999999998</v>
      </c>
      <c r="I538" s="18">
        <v>2.0061</v>
      </c>
      <c r="J538" s="18">
        <f>I538-I418</f>
        <v>2.2499999999999964E-2</v>
      </c>
      <c r="K538" s="37">
        <f t="shared" si="58"/>
        <v>997.2271712987083</v>
      </c>
      <c r="L538" s="37">
        <f t="shared" si="59"/>
        <v>0.76013029403884813</v>
      </c>
      <c r="M538" s="37">
        <f t="shared" si="60"/>
        <v>-4.2136946559999996E-3</v>
      </c>
      <c r="N538" s="37">
        <f t="shared" si="61"/>
        <v>1022.1899680664404</v>
      </c>
      <c r="O538" s="39">
        <f t="shared" si="62"/>
        <v>4.5135469801865691</v>
      </c>
      <c r="P538" s="32">
        <f t="shared" si="64"/>
        <v>23.524536235951189</v>
      </c>
      <c r="Q538" s="72">
        <f t="shared" si="63"/>
        <v>5.7535499999999997</v>
      </c>
      <c r="R538" s="2"/>
      <c r="S538" s="27"/>
      <c r="T538" s="27"/>
      <c r="U538" s="27"/>
      <c r="V538" s="25"/>
      <c r="W538" s="25"/>
      <c r="X538" s="25"/>
      <c r="Y538" s="43"/>
      <c r="Z538" s="47"/>
    </row>
    <row r="539" spans="1:26" s="1" customFormat="1" x14ac:dyDescent="0.15">
      <c r="A539" s="5">
        <v>263</v>
      </c>
      <c r="B539" s="14" t="s">
        <v>20</v>
      </c>
      <c r="C539" s="15" t="s">
        <v>29</v>
      </c>
      <c r="D539" s="15" t="s">
        <v>12</v>
      </c>
      <c r="E539" s="16">
        <v>43055</v>
      </c>
      <c r="F539" s="17">
        <v>24.4</v>
      </c>
      <c r="G539" s="17">
        <v>33.200000000000003</v>
      </c>
      <c r="H539" s="17">
        <v>17.512899999999998</v>
      </c>
      <c r="I539" s="18">
        <v>1.2317</v>
      </c>
      <c r="J539" s="18">
        <f>I539-I419</f>
        <v>3.0200000000000005E-2</v>
      </c>
      <c r="K539" s="37">
        <f t="shared" si="58"/>
        <v>997.2271712987083</v>
      </c>
      <c r="L539" s="37">
        <f t="shared" si="59"/>
        <v>0.76013029403884813</v>
      </c>
      <c r="M539" s="37">
        <f t="shared" si="60"/>
        <v>-4.2136946559999996E-3</v>
      </c>
      <c r="N539" s="37">
        <f t="shared" si="61"/>
        <v>1022.1899680664404</v>
      </c>
      <c r="O539" s="39">
        <f t="shared" si="62"/>
        <v>2.7712156998633155</v>
      </c>
      <c r="P539" s="32">
        <f t="shared" si="64"/>
        <v>23.524536235951189</v>
      </c>
      <c r="Q539" s="72">
        <f t="shared" si="63"/>
        <v>1.4943499999999998</v>
      </c>
      <c r="R539" s="2"/>
      <c r="S539" s="27"/>
      <c r="T539" s="27"/>
      <c r="U539" s="27"/>
      <c r="V539" s="25"/>
      <c r="W539" s="25"/>
      <c r="X539" s="25"/>
      <c r="Y539" s="43"/>
      <c r="Z539" s="47"/>
    </row>
    <row r="540" spans="1:26" s="1" customFormat="1" x14ac:dyDescent="0.15">
      <c r="A540" s="5">
        <v>269</v>
      </c>
      <c r="B540" s="14" t="s">
        <v>20</v>
      </c>
      <c r="C540" s="15" t="s">
        <v>29</v>
      </c>
      <c r="D540" s="15" t="s">
        <v>12</v>
      </c>
      <c r="E540" s="16">
        <v>43055</v>
      </c>
      <c r="F540" s="17">
        <v>24.4</v>
      </c>
      <c r="G540" s="17">
        <v>33.200000000000003</v>
      </c>
      <c r="H540" s="17">
        <v>17.512899999999998</v>
      </c>
      <c r="I540" s="18">
        <v>5.2196999999999996</v>
      </c>
      <c r="J540" s="18">
        <f>I540-I420</f>
        <v>6.619999999999937E-2</v>
      </c>
      <c r="K540" s="37">
        <f t="shared" si="58"/>
        <v>997.2271712987083</v>
      </c>
      <c r="L540" s="37">
        <f t="shared" si="59"/>
        <v>0.76013029403884813</v>
      </c>
      <c r="M540" s="37">
        <f t="shared" si="60"/>
        <v>-4.2136946559999996E-3</v>
      </c>
      <c r="N540" s="37">
        <f t="shared" si="61"/>
        <v>1022.1899680664404</v>
      </c>
      <c r="O540" s="39">
        <f t="shared" si="62"/>
        <v>11.743861807726351</v>
      </c>
      <c r="P540" s="32">
        <f t="shared" si="64"/>
        <v>23.524536235951189</v>
      </c>
      <c r="Q540" s="72">
        <f t="shared" si="63"/>
        <v>23.428349999999995</v>
      </c>
      <c r="R540" s="2"/>
      <c r="S540" s="27"/>
      <c r="T540" s="27"/>
      <c r="U540" s="27"/>
      <c r="V540" s="25"/>
      <c r="W540" s="25"/>
      <c r="X540" s="25"/>
      <c r="Y540" s="43"/>
      <c r="Z540" s="47"/>
    </row>
    <row r="541" spans="1:26" s="1" customFormat="1" x14ac:dyDescent="0.15">
      <c r="A541" s="5">
        <v>101</v>
      </c>
      <c r="B541" s="14" t="s">
        <v>22</v>
      </c>
      <c r="C541" s="15" t="s">
        <v>29</v>
      </c>
      <c r="D541" s="15" t="s">
        <v>12</v>
      </c>
      <c r="E541" s="16">
        <v>43055</v>
      </c>
      <c r="F541" s="17">
        <v>23.9</v>
      </c>
      <c r="G541" s="17">
        <v>33.1</v>
      </c>
      <c r="H541" s="17">
        <v>17.520099999999999</v>
      </c>
      <c r="I541" s="18">
        <v>3.7018</v>
      </c>
      <c r="J541" s="18">
        <f>I541-I421</f>
        <v>7.2499999999999787E-2</v>
      </c>
      <c r="K541" s="37">
        <f t="shared" si="58"/>
        <v>997.35123703333397</v>
      </c>
      <c r="L541" s="37">
        <f t="shared" si="59"/>
        <v>0.76089952447632669</v>
      </c>
      <c r="M541" s="37">
        <f t="shared" si="60"/>
        <v>-4.2248710660000004E-3</v>
      </c>
      <c r="N541" s="37">
        <f t="shared" si="61"/>
        <v>1022.2617898419542</v>
      </c>
      <c r="O541" s="39">
        <f t="shared" si="62"/>
        <v>8.3294530149001655</v>
      </c>
      <c r="P541" s="32">
        <f t="shared" si="64"/>
        <v>23.534775408037103</v>
      </c>
      <c r="Q541" s="72">
        <f t="shared" si="63"/>
        <v>15.079899999999999</v>
      </c>
      <c r="R541" s="2"/>
      <c r="S541" s="27"/>
      <c r="T541" s="27"/>
      <c r="U541" s="27"/>
      <c r="V541" s="25"/>
      <c r="W541" s="25"/>
      <c r="X541" s="25"/>
      <c r="Y541" s="43"/>
      <c r="Z541" s="47"/>
    </row>
    <row r="542" spans="1:26" s="1" customFormat="1" x14ac:dyDescent="0.15">
      <c r="A542" s="5">
        <v>107</v>
      </c>
      <c r="B542" s="14" t="s">
        <v>22</v>
      </c>
      <c r="C542" s="15" t="s">
        <v>29</v>
      </c>
      <c r="D542" s="15" t="s">
        <v>12</v>
      </c>
      <c r="E542" s="16">
        <v>43055</v>
      </c>
      <c r="F542" s="17">
        <v>23.9</v>
      </c>
      <c r="G542" s="17">
        <v>33.1</v>
      </c>
      <c r="H542" s="17">
        <v>17.520099999999999</v>
      </c>
      <c r="I542" s="18">
        <v>3.1594000000000002</v>
      </c>
      <c r="J542" s="18">
        <f>I542-I422</f>
        <v>5.3300000000000125E-2</v>
      </c>
      <c r="K542" s="37">
        <f t="shared" si="58"/>
        <v>997.35123703333397</v>
      </c>
      <c r="L542" s="37">
        <f t="shared" si="59"/>
        <v>0.76089952447632669</v>
      </c>
      <c r="M542" s="37">
        <f t="shared" si="60"/>
        <v>-4.2248710660000004E-3</v>
      </c>
      <c r="N542" s="37">
        <f t="shared" si="61"/>
        <v>1022.2617898419542</v>
      </c>
      <c r="O542" s="39">
        <f t="shared" si="62"/>
        <v>7.1089939638218125</v>
      </c>
      <c r="P542" s="32">
        <f t="shared" si="64"/>
        <v>23.534775408037103</v>
      </c>
      <c r="Q542" s="72">
        <f t="shared" si="63"/>
        <v>12.096699999999998</v>
      </c>
      <c r="R542" s="2"/>
      <c r="S542" s="27"/>
      <c r="T542" s="27"/>
      <c r="U542" s="27"/>
      <c r="V542" s="25"/>
      <c r="W542" s="25"/>
      <c r="X542" s="25"/>
      <c r="Y542" s="43"/>
      <c r="Z542" s="47"/>
    </row>
    <row r="543" spans="1:26" s="1" customFormat="1" x14ac:dyDescent="0.15">
      <c r="A543" s="5">
        <v>300</v>
      </c>
      <c r="B543" s="14" t="s">
        <v>22</v>
      </c>
      <c r="C543" s="15" t="s">
        <v>29</v>
      </c>
      <c r="D543" s="15" t="s">
        <v>12</v>
      </c>
      <c r="E543" s="16">
        <v>43055</v>
      </c>
      <c r="F543" s="17">
        <v>23.9</v>
      </c>
      <c r="G543" s="17">
        <v>33.1</v>
      </c>
      <c r="H543" s="17">
        <v>17.520099999999999</v>
      </c>
      <c r="I543" s="18">
        <v>1.0399</v>
      </c>
      <c r="J543" s="18">
        <f>I543-I423</f>
        <v>8.800000000000141E-3</v>
      </c>
      <c r="K543" s="37">
        <f t="shared" si="58"/>
        <v>997.35123703333397</v>
      </c>
      <c r="L543" s="37">
        <f t="shared" si="59"/>
        <v>0.76089952447632669</v>
      </c>
      <c r="M543" s="37">
        <f t="shared" si="60"/>
        <v>-4.2248710660000004E-3</v>
      </c>
      <c r="N543" s="37">
        <f t="shared" si="61"/>
        <v>1022.2617898419542</v>
      </c>
      <c r="O543" s="39">
        <f t="shared" si="62"/>
        <v>2.3398882138945063</v>
      </c>
      <c r="P543" s="32">
        <f t="shared" si="64"/>
        <v>23.534775408037103</v>
      </c>
      <c r="Q543" s="72">
        <f t="shared" si="63"/>
        <v>0.4394499999999999</v>
      </c>
      <c r="R543" s="2"/>
      <c r="S543" s="27"/>
      <c r="T543" s="27"/>
      <c r="U543" s="27"/>
      <c r="V543" s="25"/>
      <c r="W543" s="25"/>
      <c r="X543" s="25"/>
      <c r="Y543" s="43"/>
      <c r="Z543" s="47"/>
    </row>
    <row r="544" spans="1:26" s="1" customFormat="1" x14ac:dyDescent="0.15">
      <c r="A544" s="5">
        <v>145</v>
      </c>
      <c r="B544" s="14" t="s">
        <v>23</v>
      </c>
      <c r="C544" s="15" t="s">
        <v>29</v>
      </c>
      <c r="D544" s="15" t="s">
        <v>12</v>
      </c>
      <c r="E544" s="16">
        <v>43055</v>
      </c>
      <c r="F544" s="17">
        <v>23.9</v>
      </c>
      <c r="G544" s="17">
        <v>33.1</v>
      </c>
      <c r="H544" s="17">
        <v>17.520099999999999</v>
      </c>
      <c r="I544" s="18">
        <v>1.7306999999999999</v>
      </c>
      <c r="J544" s="18">
        <f>I544-I424</f>
        <v>4.4599999999999973E-2</v>
      </c>
      <c r="K544" s="37">
        <f t="shared" si="58"/>
        <v>997.35123703333397</v>
      </c>
      <c r="L544" s="37">
        <f t="shared" si="59"/>
        <v>0.76089952447632669</v>
      </c>
      <c r="M544" s="37">
        <f t="shared" si="60"/>
        <v>-4.2248710660000004E-3</v>
      </c>
      <c r="N544" s="37">
        <f t="shared" si="61"/>
        <v>1022.2617898419542</v>
      </c>
      <c r="O544" s="39">
        <f t="shared" si="62"/>
        <v>3.8942634212782203</v>
      </c>
      <c r="P544" s="32">
        <f t="shared" si="64"/>
        <v>23.534775408037103</v>
      </c>
      <c r="Q544" s="72">
        <f t="shared" si="63"/>
        <v>4.2388499999999985</v>
      </c>
      <c r="R544" s="2"/>
      <c r="S544" s="27"/>
      <c r="T544" s="27"/>
      <c r="U544" s="27"/>
      <c r="V544" s="25"/>
      <c r="W544" s="25"/>
      <c r="X544" s="25"/>
      <c r="Y544" s="43"/>
      <c r="Z544" s="47"/>
    </row>
    <row r="545" spans="1:26" s="1" customFormat="1" x14ac:dyDescent="0.15">
      <c r="A545" s="5">
        <v>179</v>
      </c>
      <c r="B545" s="14" t="s">
        <v>17</v>
      </c>
      <c r="C545" s="15" t="s">
        <v>11</v>
      </c>
      <c r="D545" s="15" t="s">
        <v>32</v>
      </c>
      <c r="E545" s="16">
        <v>43055</v>
      </c>
      <c r="F545" s="17">
        <v>24.3</v>
      </c>
      <c r="G545" s="17">
        <v>33.200000000000003</v>
      </c>
      <c r="H545" s="17">
        <v>17.519100000000002</v>
      </c>
      <c r="I545" s="18">
        <v>4.5347999999999997</v>
      </c>
      <c r="J545" s="18">
        <f>I545-I425</f>
        <v>9.589999999999943E-2</v>
      </c>
      <c r="K545" s="37">
        <f t="shared" si="58"/>
        <v>997.25217771670884</v>
      </c>
      <c r="L545" s="37">
        <f t="shared" si="59"/>
        <v>0.76028272301154676</v>
      </c>
      <c r="M545" s="37">
        <f t="shared" si="60"/>
        <v>-4.2158637539999998E-3</v>
      </c>
      <c r="N545" s="37">
        <f t="shared" si="61"/>
        <v>1022.219620185382</v>
      </c>
      <c r="O545" s="39">
        <f t="shared" si="62"/>
        <v>10.203267534850252</v>
      </c>
      <c r="P545" s="32">
        <f t="shared" si="64"/>
        <v>23.533098839331668</v>
      </c>
      <c r="Q545" s="72">
        <f t="shared" si="63"/>
        <v>19.661399999999997</v>
      </c>
      <c r="R545" s="2"/>
      <c r="S545" s="27"/>
      <c r="T545" s="27"/>
      <c r="U545" s="27"/>
      <c r="V545" s="25"/>
      <c r="W545" s="25"/>
      <c r="X545" s="25"/>
      <c r="Y545" s="43"/>
      <c r="Z545" s="47"/>
    </row>
    <row r="546" spans="1:26" s="1" customFormat="1" x14ac:dyDescent="0.15">
      <c r="A546" s="5">
        <v>186</v>
      </c>
      <c r="B546" s="14" t="s">
        <v>17</v>
      </c>
      <c r="C546" s="15" t="s">
        <v>11</v>
      </c>
      <c r="D546" s="15" t="s">
        <v>32</v>
      </c>
      <c r="E546" s="16">
        <v>43055</v>
      </c>
      <c r="F546" s="17">
        <v>24.3</v>
      </c>
      <c r="G546" s="17">
        <v>33.200000000000003</v>
      </c>
      <c r="H546" s="17">
        <v>17.519100000000002</v>
      </c>
      <c r="I546" s="18">
        <v>3.2345999999999999</v>
      </c>
      <c r="J546" s="18">
        <f>I546-I426</f>
        <v>5.8100000000000041E-2</v>
      </c>
      <c r="K546" s="37">
        <f t="shared" ref="K546:K601" si="65">1000*(1-(F546+288.9414)/(508929.2*(F546+68.12963))*(F546-3.9863)^2)</f>
        <v>997.25217771670884</v>
      </c>
      <c r="L546" s="37">
        <f t="shared" ref="L546:L601" si="66" xml:space="preserve"> 0.824493 - 0.0040899*F546 + 0.000076438*F546^2 -0.00000082467*F546^3 + 0.0000000053675*F546^4</f>
        <v>0.76028272301154676</v>
      </c>
      <c r="M546" s="37">
        <f t="shared" ref="M546:M601" si="67" xml:space="preserve"> -0.005724 + 0.00010227*F546 - 0.0000016546*F546^2</f>
        <v>-4.2158637539999998E-3</v>
      </c>
      <c r="N546" s="37">
        <f t="shared" ref="N546:N601" si="68" xml:space="preserve"> K546 + (L546*G546) + M546*G546^(3/2) + 0.00048314*G546^2</f>
        <v>1022.219620185382</v>
      </c>
      <c r="O546" s="39">
        <f t="shared" ref="O546:O601" si="69">I546*(1/     (1-   (0.001*N546/1.84)))</f>
        <v>7.2778268431301543</v>
      </c>
      <c r="P546" s="32">
        <f t="shared" si="64"/>
        <v>23.533098839331668</v>
      </c>
      <c r="Q546" s="72">
        <f t="shared" ref="Q546:Q601" si="70">-5.28+5.5*I546</f>
        <v>12.510299999999997</v>
      </c>
      <c r="R546" s="2"/>
      <c r="S546" s="27"/>
      <c r="T546" s="27"/>
      <c r="U546" s="27"/>
      <c r="V546" s="25"/>
      <c r="W546" s="25"/>
      <c r="X546" s="25"/>
      <c r="Y546" s="43"/>
      <c r="Z546" s="47"/>
    </row>
    <row r="547" spans="1:26" s="1" customFormat="1" x14ac:dyDescent="0.15">
      <c r="A547" s="5">
        <v>277</v>
      </c>
      <c r="B547" s="14" t="s">
        <v>17</v>
      </c>
      <c r="C547" s="15" t="s">
        <v>11</v>
      </c>
      <c r="D547" s="15" t="s">
        <v>32</v>
      </c>
      <c r="E547" s="16">
        <v>43055</v>
      </c>
      <c r="F547" s="17">
        <v>24.3</v>
      </c>
      <c r="G547" s="17">
        <v>33.200000000000003</v>
      </c>
      <c r="H547" s="17">
        <v>17.519100000000002</v>
      </c>
      <c r="I547" s="18">
        <v>4.0115999999999996</v>
      </c>
      <c r="J547" s="18">
        <f>I547-I427</f>
        <v>6.5999999999999392E-2</v>
      </c>
      <c r="K547" s="37">
        <f t="shared" si="65"/>
        <v>997.25217771670884</v>
      </c>
      <c r="L547" s="37">
        <f t="shared" si="66"/>
        <v>0.76028272301154676</v>
      </c>
      <c r="M547" s="37">
        <f t="shared" si="67"/>
        <v>-4.2158637539999998E-3</v>
      </c>
      <c r="N547" s="37">
        <f t="shared" si="68"/>
        <v>1022.219620185382</v>
      </c>
      <c r="O547" s="39">
        <f t="shared" si="69"/>
        <v>9.0260712804986483</v>
      </c>
      <c r="P547" s="32">
        <f t="shared" si="64"/>
        <v>23.533098839331668</v>
      </c>
      <c r="Q547" s="72">
        <f t="shared" si="70"/>
        <v>16.783799999999996</v>
      </c>
      <c r="R547" s="2"/>
      <c r="S547" s="27"/>
      <c r="T547" s="27"/>
      <c r="U547" s="27"/>
      <c r="V547" s="25"/>
      <c r="W547" s="25"/>
      <c r="X547" s="25"/>
      <c r="Y547" s="43"/>
      <c r="Z547" s="47"/>
    </row>
    <row r="548" spans="1:26" s="1" customFormat="1" x14ac:dyDescent="0.15">
      <c r="A548" s="5">
        <v>284</v>
      </c>
      <c r="B548" s="14" t="s">
        <v>17</v>
      </c>
      <c r="C548" s="15" t="s">
        <v>11</v>
      </c>
      <c r="D548" s="15" t="s">
        <v>32</v>
      </c>
      <c r="E548" s="16">
        <v>43055</v>
      </c>
      <c r="F548" s="17">
        <v>24.3</v>
      </c>
      <c r="G548" s="17">
        <v>33.200000000000003</v>
      </c>
      <c r="H548" s="17">
        <v>17.519100000000002</v>
      </c>
      <c r="I548" s="18">
        <v>4.1223000000000001</v>
      </c>
      <c r="J548" s="18">
        <f>I548-I428</f>
        <v>7.9299999999999926E-2</v>
      </c>
      <c r="K548" s="37">
        <f t="shared" si="65"/>
        <v>997.25217771670884</v>
      </c>
      <c r="L548" s="37">
        <f t="shared" si="66"/>
        <v>0.76028272301154676</v>
      </c>
      <c r="M548" s="37">
        <f t="shared" si="67"/>
        <v>-4.2158637539999998E-3</v>
      </c>
      <c r="N548" s="37">
        <f t="shared" si="68"/>
        <v>1022.219620185382</v>
      </c>
      <c r="O548" s="39">
        <f t="shared" si="69"/>
        <v>9.275145487984739</v>
      </c>
      <c r="P548" s="32">
        <f t="shared" si="64"/>
        <v>23.533098839331668</v>
      </c>
      <c r="Q548" s="72">
        <f t="shared" si="70"/>
        <v>17.39265</v>
      </c>
      <c r="R548" s="2"/>
      <c r="S548" s="27"/>
      <c r="T548" s="27"/>
      <c r="U548" s="27"/>
      <c r="V548" s="25"/>
      <c r="W548" s="25"/>
      <c r="X548" s="25"/>
      <c r="Y548" s="43"/>
      <c r="Z548" s="47"/>
    </row>
    <row r="549" spans="1:26" s="1" customFormat="1" x14ac:dyDescent="0.15">
      <c r="A549" s="5">
        <v>290</v>
      </c>
      <c r="B549" s="14" t="s">
        <v>17</v>
      </c>
      <c r="C549" s="15" t="s">
        <v>11</v>
      </c>
      <c r="D549" s="15" t="s">
        <v>32</v>
      </c>
      <c r="E549" s="16">
        <v>43055</v>
      </c>
      <c r="F549" s="17">
        <v>24.3</v>
      </c>
      <c r="G549" s="17">
        <v>33.200000000000003</v>
      </c>
      <c r="H549" s="17">
        <v>17.519100000000002</v>
      </c>
      <c r="I549" s="18">
        <v>5.3133999999999997</v>
      </c>
      <c r="J549" s="18">
        <f>I549-I429</f>
        <v>8.2499999999999574E-2</v>
      </c>
      <c r="K549" s="37">
        <f t="shared" si="65"/>
        <v>997.25217771670884</v>
      </c>
      <c r="L549" s="37">
        <f t="shared" si="66"/>
        <v>0.76028272301154676</v>
      </c>
      <c r="M549" s="37">
        <f t="shared" si="67"/>
        <v>-4.2158637539999998E-3</v>
      </c>
      <c r="N549" s="37">
        <f t="shared" si="68"/>
        <v>1022.219620185382</v>
      </c>
      <c r="O549" s="39">
        <f t="shared" si="69"/>
        <v>11.955111960764164</v>
      </c>
      <c r="P549" s="32">
        <f t="shared" si="64"/>
        <v>23.533098839331668</v>
      </c>
      <c r="Q549" s="72">
        <f t="shared" si="70"/>
        <v>23.943699999999996</v>
      </c>
      <c r="R549" s="2"/>
      <c r="S549" s="27"/>
      <c r="T549" s="27"/>
      <c r="U549" s="27"/>
      <c r="V549" s="25"/>
      <c r="W549" s="25"/>
      <c r="X549" s="25"/>
      <c r="Y549" s="43"/>
      <c r="Z549" s="47"/>
    </row>
    <row r="550" spans="1:26" s="1" customFormat="1" x14ac:dyDescent="0.15">
      <c r="A550" s="5">
        <v>119</v>
      </c>
      <c r="B550" s="14" t="s">
        <v>18</v>
      </c>
      <c r="C550" s="15" t="s">
        <v>11</v>
      </c>
      <c r="D550" s="15" t="s">
        <v>32</v>
      </c>
      <c r="E550" s="16">
        <v>43055</v>
      </c>
      <c r="F550" s="17">
        <v>24.3</v>
      </c>
      <c r="G550" s="17">
        <v>33.200000000000003</v>
      </c>
      <c r="H550" s="17">
        <v>17.519100000000002</v>
      </c>
      <c r="I550" s="18">
        <v>3.84</v>
      </c>
      <c r="J550" s="18">
        <f>I550-I430</f>
        <v>0.2719999999999998</v>
      </c>
      <c r="K550" s="37">
        <f t="shared" si="65"/>
        <v>997.25217771670884</v>
      </c>
      <c r="L550" s="37">
        <f t="shared" si="66"/>
        <v>0.76028272301154676</v>
      </c>
      <c r="M550" s="37">
        <f t="shared" si="67"/>
        <v>-4.2158637539999998E-3</v>
      </c>
      <c r="N550" s="37">
        <f t="shared" si="68"/>
        <v>1022.219620185382</v>
      </c>
      <c r="O550" s="39">
        <f t="shared" si="69"/>
        <v>8.6399725090025949</v>
      </c>
      <c r="P550" s="32">
        <f t="shared" si="64"/>
        <v>23.533098839331668</v>
      </c>
      <c r="Q550" s="72">
        <f t="shared" si="70"/>
        <v>15.839999999999996</v>
      </c>
      <c r="R550" s="2"/>
      <c r="S550" s="27"/>
      <c r="T550" s="27"/>
      <c r="U550" s="27"/>
      <c r="V550" s="25"/>
      <c r="W550" s="25"/>
      <c r="X550" s="25"/>
      <c r="Y550" s="43"/>
      <c r="Z550" s="47"/>
    </row>
    <row r="551" spans="1:26" s="1" customFormat="1" x14ac:dyDescent="0.15">
      <c r="A551" s="5">
        <v>125</v>
      </c>
      <c r="B551" s="14" t="s">
        <v>18</v>
      </c>
      <c r="C551" s="15" t="s">
        <v>11</v>
      </c>
      <c r="D551" s="15" t="s">
        <v>32</v>
      </c>
      <c r="E551" s="16">
        <v>43055</v>
      </c>
      <c r="F551" s="17">
        <v>24.3</v>
      </c>
      <c r="G551" s="17">
        <v>33.200000000000003</v>
      </c>
      <c r="H551" s="17">
        <v>17.519100000000002</v>
      </c>
      <c r="I551" s="18">
        <v>3.1429</v>
      </c>
      <c r="J551" s="18">
        <f>I551-I431</f>
        <v>5.4699999999999971E-2</v>
      </c>
      <c r="K551" s="37">
        <f t="shared" si="65"/>
        <v>997.25217771670884</v>
      </c>
      <c r="L551" s="37">
        <f t="shared" si="66"/>
        <v>0.76028272301154676</v>
      </c>
      <c r="M551" s="37">
        <f t="shared" si="67"/>
        <v>-4.2158637539999998E-3</v>
      </c>
      <c r="N551" s="37">
        <f t="shared" si="68"/>
        <v>1022.219620185382</v>
      </c>
      <c r="O551" s="39">
        <f t="shared" si="69"/>
        <v>7.0715024996208999</v>
      </c>
      <c r="P551" s="32">
        <f t="shared" si="64"/>
        <v>23.533098839331668</v>
      </c>
      <c r="Q551" s="72">
        <f t="shared" si="70"/>
        <v>12.005949999999999</v>
      </c>
      <c r="R551" s="2"/>
      <c r="S551" s="27"/>
      <c r="T551" s="27"/>
      <c r="U551" s="27"/>
      <c r="V551" s="25"/>
      <c r="W551" s="25"/>
      <c r="X551" s="25"/>
      <c r="Y551" s="43"/>
      <c r="Z551" s="47"/>
    </row>
    <row r="552" spans="1:26" s="1" customFormat="1" x14ac:dyDescent="0.15">
      <c r="A552" s="5">
        <v>217</v>
      </c>
      <c r="B552" s="14" t="s">
        <v>18</v>
      </c>
      <c r="C552" s="15" t="s">
        <v>11</v>
      </c>
      <c r="D552" s="15" t="s">
        <v>32</v>
      </c>
      <c r="E552" s="16">
        <v>43055</v>
      </c>
      <c r="F552" s="17">
        <v>24.3</v>
      </c>
      <c r="G552" s="17">
        <v>33.200000000000003</v>
      </c>
      <c r="H552" s="17">
        <v>17.519100000000002</v>
      </c>
      <c r="I552" s="18">
        <v>5.0460000000000003</v>
      </c>
      <c r="J552" s="18">
        <f>I552-I432</f>
        <v>9.9400000000000155E-2</v>
      </c>
      <c r="K552" s="37">
        <f t="shared" si="65"/>
        <v>997.25217771670884</v>
      </c>
      <c r="L552" s="37">
        <f t="shared" si="66"/>
        <v>0.76028272301154676</v>
      </c>
      <c r="M552" s="37">
        <f t="shared" si="67"/>
        <v>-4.2158637539999998E-3</v>
      </c>
      <c r="N552" s="37">
        <f t="shared" si="68"/>
        <v>1022.219620185382</v>
      </c>
      <c r="O552" s="39">
        <f t="shared" si="69"/>
        <v>11.353463875111224</v>
      </c>
      <c r="P552" s="32">
        <f t="shared" si="64"/>
        <v>23.533098839331668</v>
      </c>
      <c r="Q552" s="72">
        <f t="shared" si="70"/>
        <v>22.472999999999999</v>
      </c>
      <c r="R552" s="2"/>
      <c r="S552" s="27"/>
      <c r="T552" s="27"/>
      <c r="U552" s="27"/>
      <c r="V552" s="25"/>
      <c r="W552" s="25"/>
      <c r="X552" s="25"/>
      <c r="Y552" s="43"/>
      <c r="Z552" s="47"/>
    </row>
    <row r="553" spans="1:26" s="1" customFormat="1" x14ac:dyDescent="0.15">
      <c r="A553" s="5">
        <v>223</v>
      </c>
      <c r="B553" s="14" t="s">
        <v>18</v>
      </c>
      <c r="C553" s="15" t="s">
        <v>11</v>
      </c>
      <c r="D553" s="15" t="s">
        <v>32</v>
      </c>
      <c r="E553" s="16">
        <v>43055</v>
      </c>
      <c r="F553" s="17">
        <v>24.3</v>
      </c>
      <c r="G553" s="17">
        <v>33.200000000000003</v>
      </c>
      <c r="H553" s="17">
        <v>17.519100000000002</v>
      </c>
      <c r="I553" s="18">
        <v>3.6762999999999999</v>
      </c>
      <c r="J553" s="18">
        <f>I553-I433</f>
        <v>9.4599999999999795E-2</v>
      </c>
      <c r="K553" s="37">
        <f t="shared" si="65"/>
        <v>997.25217771670884</v>
      </c>
      <c r="L553" s="37">
        <f t="shared" si="66"/>
        <v>0.76028272301154676</v>
      </c>
      <c r="M553" s="37">
        <f t="shared" si="67"/>
        <v>-4.2158637539999998E-3</v>
      </c>
      <c r="N553" s="37">
        <f t="shared" si="68"/>
        <v>1022.219620185382</v>
      </c>
      <c r="O553" s="39">
        <f t="shared" si="69"/>
        <v>8.2716486809495411</v>
      </c>
      <c r="P553" s="32">
        <f t="shared" si="64"/>
        <v>23.533098839331668</v>
      </c>
      <c r="Q553" s="72">
        <f t="shared" si="70"/>
        <v>14.939649999999997</v>
      </c>
      <c r="R553" s="2"/>
      <c r="S553" s="27"/>
      <c r="T553" s="27"/>
      <c r="U553" s="27"/>
      <c r="V553" s="25"/>
      <c r="W553" s="25"/>
      <c r="X553" s="25"/>
      <c r="Y553" s="43"/>
      <c r="Z553" s="47"/>
    </row>
    <row r="554" spans="1:26" s="1" customFormat="1" x14ac:dyDescent="0.15">
      <c r="A554" s="5">
        <v>152</v>
      </c>
      <c r="B554" s="14" t="s">
        <v>19</v>
      </c>
      <c r="C554" s="15" t="s">
        <v>11</v>
      </c>
      <c r="D554" s="15" t="s">
        <v>32</v>
      </c>
      <c r="E554" s="16">
        <v>43055</v>
      </c>
      <c r="F554" s="17">
        <v>24.3</v>
      </c>
      <c r="G554" s="17">
        <v>33.200000000000003</v>
      </c>
      <c r="H554" s="17">
        <v>17.519100000000002</v>
      </c>
      <c r="I554" s="18">
        <v>5.1005000000000003</v>
      </c>
      <c r="J554" s="18">
        <f>I554-I434</f>
        <v>0.12890000000000068</v>
      </c>
      <c r="K554" s="37">
        <f t="shared" si="65"/>
        <v>997.25217771670884</v>
      </c>
      <c r="L554" s="37">
        <f t="shared" si="66"/>
        <v>0.76028272301154676</v>
      </c>
      <c r="M554" s="37">
        <f t="shared" si="67"/>
        <v>-4.2158637539999998E-3</v>
      </c>
      <c r="N554" s="37">
        <f t="shared" si="68"/>
        <v>1022.219620185382</v>
      </c>
      <c r="O554" s="39">
        <f t="shared" si="69"/>
        <v>11.476088484939515</v>
      </c>
      <c r="P554" s="32">
        <f t="shared" si="64"/>
        <v>23.533098839331668</v>
      </c>
      <c r="Q554" s="72">
        <f t="shared" si="70"/>
        <v>22.772750000000002</v>
      </c>
      <c r="R554" s="2"/>
      <c r="S554" s="27"/>
      <c r="T554" s="27"/>
      <c r="U554" s="27"/>
      <c r="V554" s="25"/>
      <c r="W554" s="25"/>
      <c r="X554" s="25"/>
      <c r="Y554" s="43"/>
      <c r="Z554" s="47"/>
    </row>
    <row r="555" spans="1:26" s="1" customFormat="1" x14ac:dyDescent="0.15">
      <c r="A555" s="5">
        <v>160</v>
      </c>
      <c r="B555" s="14" t="s">
        <v>19</v>
      </c>
      <c r="C555" s="15" t="s">
        <v>11</v>
      </c>
      <c r="D555" s="15" t="s">
        <v>32</v>
      </c>
      <c r="E555" s="16">
        <v>43055</v>
      </c>
      <c r="F555" s="17">
        <v>24.3</v>
      </c>
      <c r="G555" s="17">
        <v>33.200000000000003</v>
      </c>
      <c r="H555" s="17">
        <v>17.519100000000002</v>
      </c>
      <c r="I555" s="18">
        <v>4.0599999999999996</v>
      </c>
      <c r="J555" s="18">
        <f>I555-I435</f>
        <v>7.6299999999999812E-2</v>
      </c>
      <c r="K555" s="37">
        <f t="shared" si="65"/>
        <v>997.25217771670884</v>
      </c>
      <c r="L555" s="37">
        <f t="shared" si="66"/>
        <v>0.76028272301154676</v>
      </c>
      <c r="M555" s="37">
        <f t="shared" si="67"/>
        <v>-4.2158637539999998E-3</v>
      </c>
      <c r="N555" s="37">
        <f t="shared" si="68"/>
        <v>1022.219620185382</v>
      </c>
      <c r="O555" s="39">
        <f t="shared" si="69"/>
        <v>9.1349709339975345</v>
      </c>
      <c r="P555" s="32">
        <f t="shared" si="64"/>
        <v>23.533098839331668</v>
      </c>
      <c r="Q555" s="72">
        <f t="shared" si="70"/>
        <v>17.049999999999997</v>
      </c>
      <c r="R555" s="2"/>
      <c r="S555" s="27"/>
      <c r="T555" s="27"/>
      <c r="U555" s="27"/>
      <c r="V555" s="25"/>
      <c r="W555" s="25"/>
      <c r="X555" s="25"/>
      <c r="Y555" s="43"/>
      <c r="Z555" s="47"/>
    </row>
    <row r="556" spans="1:26" s="1" customFormat="1" x14ac:dyDescent="0.15">
      <c r="A556" s="5">
        <v>166</v>
      </c>
      <c r="B556" s="14" t="s">
        <v>20</v>
      </c>
      <c r="C556" s="15" t="s">
        <v>11</v>
      </c>
      <c r="D556" s="15" t="s">
        <v>32</v>
      </c>
      <c r="E556" s="16">
        <v>43055</v>
      </c>
      <c r="F556" s="17">
        <v>24.3</v>
      </c>
      <c r="G556" s="17">
        <v>33.200000000000003</v>
      </c>
      <c r="H556" s="17">
        <v>17.519100000000002</v>
      </c>
      <c r="I556" s="18">
        <v>4.2507999999999999</v>
      </c>
      <c r="J556" s="18">
        <f>I556-I436</f>
        <v>7.749999999999968E-2</v>
      </c>
      <c r="K556" s="37">
        <f t="shared" si="65"/>
        <v>997.25217771670884</v>
      </c>
      <c r="L556" s="37">
        <f t="shared" si="66"/>
        <v>0.76028272301154676</v>
      </c>
      <c r="M556" s="37">
        <f t="shared" si="67"/>
        <v>-4.2158637539999998E-3</v>
      </c>
      <c r="N556" s="37">
        <f t="shared" si="68"/>
        <v>1022.219620185382</v>
      </c>
      <c r="O556" s="39">
        <f t="shared" si="69"/>
        <v>9.5642695680386023</v>
      </c>
      <c r="P556" s="32">
        <f t="shared" si="64"/>
        <v>23.533098839331668</v>
      </c>
      <c r="Q556" s="72">
        <f t="shared" si="70"/>
        <v>18.099399999999999</v>
      </c>
      <c r="R556" s="2"/>
      <c r="S556" s="27"/>
      <c r="T556" s="27"/>
      <c r="U556" s="27"/>
      <c r="V556" s="25"/>
      <c r="W556" s="25"/>
      <c r="X556" s="25"/>
      <c r="Y556" s="43"/>
      <c r="Z556" s="47"/>
    </row>
    <row r="557" spans="1:26" s="1" customFormat="1" x14ac:dyDescent="0.15">
      <c r="A557" s="5">
        <v>173</v>
      </c>
      <c r="B557" s="14" t="s">
        <v>20</v>
      </c>
      <c r="C557" s="15" t="s">
        <v>11</v>
      </c>
      <c r="D557" s="15" t="s">
        <v>32</v>
      </c>
      <c r="E557" s="16">
        <v>43055</v>
      </c>
      <c r="F557" s="17">
        <v>24.3</v>
      </c>
      <c r="G557" s="17">
        <v>33.200000000000003</v>
      </c>
      <c r="H557" s="17">
        <v>17.519100000000002</v>
      </c>
      <c r="I557" s="18">
        <v>4.3815</v>
      </c>
      <c r="J557" s="18">
        <f>I557-I437</f>
        <v>8.7200000000000166E-2</v>
      </c>
      <c r="K557" s="37">
        <f t="shared" si="65"/>
        <v>997.25217771670884</v>
      </c>
      <c r="L557" s="37">
        <f t="shared" si="66"/>
        <v>0.76028272301154676</v>
      </c>
      <c r="M557" s="37">
        <f t="shared" si="67"/>
        <v>-4.2158637539999998E-3</v>
      </c>
      <c r="N557" s="37">
        <f t="shared" si="68"/>
        <v>1022.219620185382</v>
      </c>
      <c r="O557" s="39">
        <f t="shared" si="69"/>
        <v>9.8583436323424145</v>
      </c>
      <c r="P557" s="32">
        <f t="shared" si="64"/>
        <v>23.533098839331668</v>
      </c>
      <c r="Q557" s="72">
        <f t="shared" si="70"/>
        <v>18.818249999999999</v>
      </c>
      <c r="R557" s="2"/>
      <c r="S557" s="27"/>
      <c r="T557" s="27"/>
      <c r="U557" s="27"/>
      <c r="V557" s="25"/>
      <c r="W557" s="25"/>
      <c r="X557" s="25"/>
      <c r="Y557" s="43"/>
      <c r="Z557" s="47"/>
    </row>
    <row r="558" spans="1:26" s="1" customFormat="1" x14ac:dyDescent="0.15">
      <c r="A558" s="5">
        <v>264</v>
      </c>
      <c r="B558" s="14" t="s">
        <v>20</v>
      </c>
      <c r="C558" s="15" t="s">
        <v>11</v>
      </c>
      <c r="D558" s="15" t="s">
        <v>32</v>
      </c>
      <c r="E558" s="16">
        <v>43055</v>
      </c>
      <c r="F558" s="17">
        <v>24.3</v>
      </c>
      <c r="G558" s="17">
        <v>33.200000000000003</v>
      </c>
      <c r="H558" s="17">
        <v>17.519100000000002</v>
      </c>
      <c r="I558" s="18">
        <v>4.1837</v>
      </c>
      <c r="J558" s="18">
        <f>I558-I438</f>
        <v>7.1699999999999875E-2</v>
      </c>
      <c r="K558" s="37">
        <f t="shared" si="65"/>
        <v>997.25217771670884</v>
      </c>
      <c r="L558" s="37">
        <f t="shared" si="66"/>
        <v>0.76028272301154676</v>
      </c>
      <c r="M558" s="37">
        <f t="shared" si="67"/>
        <v>-4.2158637539999998E-3</v>
      </c>
      <c r="N558" s="37">
        <f t="shared" si="68"/>
        <v>1022.219620185382</v>
      </c>
      <c r="O558" s="39">
        <f t="shared" si="69"/>
        <v>9.4132950484151454</v>
      </c>
      <c r="P558" s="32">
        <f t="shared" si="64"/>
        <v>23.533098839331668</v>
      </c>
      <c r="Q558" s="72">
        <f t="shared" si="70"/>
        <v>17.730349999999998</v>
      </c>
      <c r="R558" s="2"/>
      <c r="S558" s="27"/>
      <c r="T558" s="27"/>
      <c r="U558" s="27"/>
      <c r="V558" s="25"/>
      <c r="W558" s="25"/>
      <c r="X558" s="25"/>
      <c r="Y558" s="43"/>
      <c r="Z558" s="47"/>
    </row>
    <row r="559" spans="1:26" s="1" customFormat="1" x14ac:dyDescent="0.15">
      <c r="A559" s="5">
        <v>270</v>
      </c>
      <c r="B559" s="14" t="s">
        <v>20</v>
      </c>
      <c r="C559" s="15" t="s">
        <v>11</v>
      </c>
      <c r="D559" s="15" t="s">
        <v>32</v>
      </c>
      <c r="E559" s="16">
        <v>43055</v>
      </c>
      <c r="F559" s="17">
        <v>24.3</v>
      </c>
      <c r="G559" s="17">
        <v>33.200000000000003</v>
      </c>
      <c r="H559" s="17">
        <v>17.519100000000002</v>
      </c>
      <c r="I559" s="18">
        <v>5.5416999999999996</v>
      </c>
      <c r="J559" s="18">
        <f>I559-I439</f>
        <v>0.10359999999999925</v>
      </c>
      <c r="K559" s="37">
        <f t="shared" si="65"/>
        <v>997.25217771670884</v>
      </c>
      <c r="L559" s="37">
        <f t="shared" si="66"/>
        <v>0.76028272301154676</v>
      </c>
      <c r="M559" s="37">
        <f t="shared" si="67"/>
        <v>-4.2158637539999998E-3</v>
      </c>
      <c r="N559" s="37">
        <f t="shared" si="68"/>
        <v>1022.219620185382</v>
      </c>
      <c r="O559" s="39">
        <f t="shared" si="69"/>
        <v>12.468785326338459</v>
      </c>
      <c r="P559" s="32">
        <f t="shared" si="64"/>
        <v>23.533098839331668</v>
      </c>
      <c r="Q559" s="72">
        <f t="shared" si="70"/>
        <v>25.199349999999995</v>
      </c>
      <c r="R559" s="2"/>
      <c r="S559" s="27"/>
      <c r="T559" s="27"/>
      <c r="U559" s="27"/>
      <c r="V559" s="25"/>
      <c r="W559" s="25"/>
      <c r="X559" s="25"/>
      <c r="Y559" s="43"/>
      <c r="Z559" s="47"/>
    </row>
    <row r="560" spans="1:26" s="1" customFormat="1" x14ac:dyDescent="0.15">
      <c r="A560" s="5">
        <v>102</v>
      </c>
      <c r="B560" s="14" t="s">
        <v>22</v>
      </c>
      <c r="C560" s="15" t="s">
        <v>11</v>
      </c>
      <c r="D560" s="15" t="s">
        <v>32</v>
      </c>
      <c r="E560" s="16">
        <v>43055</v>
      </c>
      <c r="F560" s="17">
        <v>24.3</v>
      </c>
      <c r="G560" s="17">
        <v>33.200000000000003</v>
      </c>
      <c r="H560" s="17">
        <v>17.519100000000002</v>
      </c>
      <c r="I560" s="18">
        <v>3.5741999999999998</v>
      </c>
      <c r="J560" s="18">
        <f>I560-I440</f>
        <v>7.199999999999962E-2</v>
      </c>
      <c r="K560" s="37">
        <f t="shared" si="65"/>
        <v>997.25217771670884</v>
      </c>
      <c r="L560" s="37">
        <f t="shared" si="66"/>
        <v>0.76028272301154676</v>
      </c>
      <c r="M560" s="37">
        <f t="shared" si="67"/>
        <v>-4.2158637539999998E-3</v>
      </c>
      <c r="N560" s="37">
        <f t="shared" si="68"/>
        <v>1022.219620185382</v>
      </c>
      <c r="O560" s="39">
        <f t="shared" si="69"/>
        <v>8.0419244118950708</v>
      </c>
      <c r="P560" s="32">
        <f t="shared" si="64"/>
        <v>23.533098839331668</v>
      </c>
      <c r="Q560" s="72">
        <f t="shared" si="70"/>
        <v>14.378099999999996</v>
      </c>
      <c r="R560" s="2"/>
      <c r="S560" s="27"/>
      <c r="T560" s="27"/>
      <c r="U560" s="27"/>
      <c r="V560" s="25"/>
      <c r="W560" s="25"/>
      <c r="X560" s="25"/>
      <c r="Y560" s="43"/>
      <c r="Z560" s="47"/>
    </row>
    <row r="561" spans="1:26" s="1" customFormat="1" x14ac:dyDescent="0.15">
      <c r="A561" s="5">
        <v>108</v>
      </c>
      <c r="B561" s="14" t="s">
        <v>22</v>
      </c>
      <c r="C561" s="15" t="s">
        <v>11</v>
      </c>
      <c r="D561" s="15" t="s">
        <v>32</v>
      </c>
      <c r="E561" s="16">
        <v>43055</v>
      </c>
      <c r="F561" s="17">
        <v>24.3</v>
      </c>
      <c r="G561" s="17">
        <v>33.200000000000003</v>
      </c>
      <c r="H561" s="17">
        <v>17.519100000000002</v>
      </c>
      <c r="I561" s="18">
        <v>3.7780999999999998</v>
      </c>
      <c r="J561" s="18">
        <f>I561-I441</f>
        <v>7.5599999999999667E-2</v>
      </c>
      <c r="K561" s="37">
        <f t="shared" si="65"/>
        <v>997.25217771670884</v>
      </c>
      <c r="L561" s="37">
        <f t="shared" si="66"/>
        <v>0.76028272301154676</v>
      </c>
      <c r="M561" s="37">
        <f t="shared" si="67"/>
        <v>-4.2158637539999998E-3</v>
      </c>
      <c r="N561" s="37">
        <f t="shared" si="68"/>
        <v>1022.219620185382</v>
      </c>
      <c r="O561" s="39">
        <f t="shared" si="69"/>
        <v>8.5006979521517465</v>
      </c>
      <c r="P561" s="32">
        <f t="shared" si="64"/>
        <v>23.533098839331668</v>
      </c>
      <c r="Q561" s="72">
        <f t="shared" si="70"/>
        <v>15.499549999999999</v>
      </c>
      <c r="R561" s="2"/>
      <c r="S561" s="27"/>
      <c r="T561" s="27"/>
      <c r="U561" s="27"/>
      <c r="V561" s="25"/>
      <c r="W561" s="25"/>
      <c r="X561" s="25"/>
      <c r="Y561" s="43"/>
      <c r="Z561" s="47"/>
    </row>
    <row r="562" spans="1:26" s="1" customFormat="1" x14ac:dyDescent="0.15">
      <c r="A562" s="5">
        <v>231</v>
      </c>
      <c r="B562" s="14" t="s">
        <v>23</v>
      </c>
      <c r="C562" s="15" t="s">
        <v>11</v>
      </c>
      <c r="D562" s="15" t="s">
        <v>32</v>
      </c>
      <c r="E562" s="16">
        <v>43055</v>
      </c>
      <c r="F562" s="17">
        <v>23.9</v>
      </c>
      <c r="G562" s="17">
        <v>33.1</v>
      </c>
      <c r="H562" s="17">
        <v>17.520099999999999</v>
      </c>
      <c r="I562" s="18">
        <v>2.7942</v>
      </c>
      <c r="J562" s="18">
        <f>I562-I442</f>
        <v>4.8900000000000166E-2</v>
      </c>
      <c r="K562" s="37">
        <f t="shared" si="65"/>
        <v>997.35123703333397</v>
      </c>
      <c r="L562" s="37">
        <f t="shared" si="66"/>
        <v>0.76089952447632669</v>
      </c>
      <c r="M562" s="37">
        <f t="shared" si="67"/>
        <v>-4.2248710660000004E-3</v>
      </c>
      <c r="N562" s="37">
        <f t="shared" si="68"/>
        <v>1022.2617898419542</v>
      </c>
      <c r="O562" s="39">
        <f t="shared" si="69"/>
        <v>6.2872542045043067</v>
      </c>
      <c r="P562" s="32">
        <f t="shared" si="64"/>
        <v>23.534775408037103</v>
      </c>
      <c r="Q562" s="72">
        <f t="shared" si="70"/>
        <v>10.088100000000001</v>
      </c>
      <c r="R562" s="2"/>
      <c r="S562" s="27"/>
      <c r="T562" s="27"/>
      <c r="U562" s="27"/>
      <c r="V562" s="25"/>
      <c r="W562" s="25"/>
      <c r="X562" s="25"/>
      <c r="Y562" s="43"/>
      <c r="Z562" s="47"/>
    </row>
    <row r="563" spans="1:26" s="1" customFormat="1" x14ac:dyDescent="0.15">
      <c r="A563" s="5">
        <v>180</v>
      </c>
      <c r="B563" s="14" t="s">
        <v>17</v>
      </c>
      <c r="C563" s="15" t="s">
        <v>24</v>
      </c>
      <c r="D563" s="15" t="s">
        <v>32</v>
      </c>
      <c r="E563" s="16">
        <v>43055</v>
      </c>
      <c r="F563" s="17">
        <v>24.1</v>
      </c>
      <c r="G563" s="17">
        <v>33.200000000000003</v>
      </c>
      <c r="H563" s="17">
        <v>17.516200000000001</v>
      </c>
      <c r="I563" s="18">
        <v>3.1511999999999998</v>
      </c>
      <c r="J563" s="18">
        <f>I563-I443</f>
        <v>8.2899999999999974E-2</v>
      </c>
      <c r="K563" s="37">
        <f t="shared" si="65"/>
        <v>997.301901019105</v>
      </c>
      <c r="L563" s="37">
        <f t="shared" si="66"/>
        <v>0.76058970296154682</v>
      </c>
      <c r="M563" s="37">
        <f t="shared" si="67"/>
        <v>-4.2203012260000001E-3</v>
      </c>
      <c r="N563" s="37">
        <f t="shared" si="68"/>
        <v>1022.2786863490576</v>
      </c>
      <c r="O563" s="39">
        <f t="shared" si="69"/>
        <v>7.0906895823863261</v>
      </c>
      <c r="P563" s="32">
        <f t="shared" si="64"/>
        <v>23.529670046286007</v>
      </c>
      <c r="Q563" s="72">
        <f t="shared" si="70"/>
        <v>12.051599999999997</v>
      </c>
      <c r="R563" s="2"/>
      <c r="S563" s="27"/>
      <c r="T563" s="27"/>
      <c r="U563" s="27"/>
      <c r="V563" s="25"/>
      <c r="W563" s="25"/>
      <c r="X563" s="25"/>
      <c r="Y563" s="43"/>
      <c r="Z563" s="47"/>
    </row>
    <row r="564" spans="1:26" s="1" customFormat="1" x14ac:dyDescent="0.15">
      <c r="A564" s="5">
        <v>187</v>
      </c>
      <c r="B564" s="14" t="s">
        <v>17</v>
      </c>
      <c r="C564" s="15" t="s">
        <v>24</v>
      </c>
      <c r="D564" s="15" t="s">
        <v>32</v>
      </c>
      <c r="E564" s="16">
        <v>43055</v>
      </c>
      <c r="F564" s="17">
        <v>24.1</v>
      </c>
      <c r="G564" s="17">
        <v>33.200000000000003</v>
      </c>
      <c r="H564" s="17">
        <v>17.516200000000001</v>
      </c>
      <c r="I564" s="18">
        <v>0.77210000000000001</v>
      </c>
      <c r="J564" s="18">
        <f>I564-I444</f>
        <v>2.849999999999997E-2</v>
      </c>
      <c r="K564" s="37">
        <f t="shared" si="65"/>
        <v>997.301901019105</v>
      </c>
      <c r="L564" s="37">
        <f t="shared" si="66"/>
        <v>0.76058970296154682</v>
      </c>
      <c r="M564" s="37">
        <f t="shared" si="67"/>
        <v>-4.2203012260000001E-3</v>
      </c>
      <c r="N564" s="37">
        <f t="shared" si="68"/>
        <v>1022.2786863490576</v>
      </c>
      <c r="O564" s="39">
        <f t="shared" si="69"/>
        <v>1.7373449563850225</v>
      </c>
      <c r="P564" s="32">
        <f t="shared" si="64"/>
        <v>23.529670046286007</v>
      </c>
      <c r="Q564" s="72">
        <f t="shared" si="70"/>
        <v>-1.0334500000000002</v>
      </c>
      <c r="R564" s="2"/>
      <c r="S564" s="27"/>
      <c r="T564" s="27"/>
      <c r="U564" s="27"/>
      <c r="V564" s="25"/>
      <c r="W564" s="25"/>
      <c r="X564" s="25"/>
      <c r="Y564" s="43"/>
      <c r="Z564" s="47"/>
    </row>
    <row r="565" spans="1:26" s="1" customFormat="1" x14ac:dyDescent="0.15">
      <c r="A565" s="5">
        <v>278</v>
      </c>
      <c r="B565" s="14" t="s">
        <v>17</v>
      </c>
      <c r="C565" s="15" t="s">
        <v>24</v>
      </c>
      <c r="D565" s="15" t="s">
        <v>32</v>
      </c>
      <c r="E565" s="16">
        <v>43055</v>
      </c>
      <c r="F565" s="17">
        <v>24.1</v>
      </c>
      <c r="G565" s="17">
        <v>33.200000000000003</v>
      </c>
      <c r="H565" s="17">
        <v>17.516200000000001</v>
      </c>
      <c r="I565" s="18">
        <v>3.6657000000000002</v>
      </c>
      <c r="J565" s="18">
        <f>I565-I445</f>
        <v>6.6600000000000215E-2</v>
      </c>
      <c r="K565" s="37">
        <f t="shared" si="65"/>
        <v>997.301901019105</v>
      </c>
      <c r="L565" s="37">
        <f t="shared" si="66"/>
        <v>0.76058970296154682</v>
      </c>
      <c r="M565" s="37">
        <f t="shared" si="67"/>
        <v>-4.2203012260000001E-3</v>
      </c>
      <c r="N565" s="37">
        <f t="shared" si="68"/>
        <v>1022.2786863490576</v>
      </c>
      <c r="O565" s="39">
        <f t="shared" si="69"/>
        <v>8.2483945170581237</v>
      </c>
      <c r="P565" s="32">
        <f t="shared" si="64"/>
        <v>23.529670046286007</v>
      </c>
      <c r="Q565" s="72">
        <f t="shared" si="70"/>
        <v>14.881350000000001</v>
      </c>
      <c r="R565" s="2"/>
      <c r="S565" s="27"/>
      <c r="T565" s="27"/>
      <c r="U565" s="27"/>
      <c r="V565" s="25"/>
      <c r="W565" s="25"/>
      <c r="X565" s="25"/>
      <c r="Y565" s="43"/>
      <c r="Z565" s="47"/>
    </row>
    <row r="566" spans="1:26" s="1" customFormat="1" x14ac:dyDescent="0.15">
      <c r="A566" s="5">
        <v>285</v>
      </c>
      <c r="B566" s="14" t="s">
        <v>17</v>
      </c>
      <c r="C566" s="15" t="s">
        <v>24</v>
      </c>
      <c r="D566" s="15" t="s">
        <v>32</v>
      </c>
      <c r="E566" s="16">
        <v>43055</v>
      </c>
      <c r="F566" s="17">
        <v>24.1</v>
      </c>
      <c r="G566" s="17">
        <v>33.200000000000003</v>
      </c>
      <c r="H566" s="17">
        <v>17.516200000000001</v>
      </c>
      <c r="I566" s="18">
        <v>2.2648999999999999</v>
      </c>
      <c r="J566" s="18">
        <f>I566-I446</f>
        <v>3.1600000000000072E-2</v>
      </c>
      <c r="K566" s="37">
        <f t="shared" si="65"/>
        <v>997.301901019105</v>
      </c>
      <c r="L566" s="37">
        <f t="shared" si="66"/>
        <v>0.76058970296154682</v>
      </c>
      <c r="M566" s="37">
        <f t="shared" si="67"/>
        <v>-4.2203012260000001E-3</v>
      </c>
      <c r="N566" s="37">
        <f t="shared" si="68"/>
        <v>1022.2786863490576</v>
      </c>
      <c r="O566" s="39">
        <f t="shared" si="69"/>
        <v>5.0963768834560774</v>
      </c>
      <c r="P566" s="32">
        <f t="shared" si="64"/>
        <v>23.529670046286007</v>
      </c>
      <c r="Q566" s="72">
        <f t="shared" si="70"/>
        <v>7.1769499999999988</v>
      </c>
      <c r="R566" s="2"/>
      <c r="S566" s="27"/>
      <c r="T566" s="27"/>
      <c r="U566" s="27"/>
      <c r="V566" s="25"/>
      <c r="W566" s="25"/>
      <c r="X566" s="25"/>
      <c r="Y566" s="43"/>
      <c r="Z566" s="47"/>
    </row>
    <row r="567" spans="1:26" s="1" customFormat="1" x14ac:dyDescent="0.15">
      <c r="A567" s="5">
        <v>120</v>
      </c>
      <c r="B567" s="14" t="s">
        <v>18</v>
      </c>
      <c r="C567" s="15" t="s">
        <v>24</v>
      </c>
      <c r="D567" s="15" t="s">
        <v>32</v>
      </c>
      <c r="E567" s="16">
        <v>43055</v>
      </c>
      <c r="F567" s="17">
        <v>24.1</v>
      </c>
      <c r="G567" s="17">
        <v>33.200000000000003</v>
      </c>
      <c r="H567" s="17">
        <v>17.516200000000001</v>
      </c>
      <c r="I567" s="18">
        <v>4.5696000000000003</v>
      </c>
      <c r="J567" s="18">
        <f>I567-I447</f>
        <v>8.2699999999999996E-2</v>
      </c>
      <c r="K567" s="37">
        <f t="shared" si="65"/>
        <v>997.301901019105</v>
      </c>
      <c r="L567" s="37">
        <f t="shared" si="66"/>
        <v>0.76058970296154682</v>
      </c>
      <c r="M567" s="37">
        <f t="shared" si="67"/>
        <v>-4.2203012260000001E-3</v>
      </c>
      <c r="N567" s="37">
        <f t="shared" si="68"/>
        <v>1022.2786863490576</v>
      </c>
      <c r="O567" s="39">
        <f t="shared" si="69"/>
        <v>10.28230995039114</v>
      </c>
      <c r="P567" s="32">
        <f t="shared" si="64"/>
        <v>23.529670046286007</v>
      </c>
      <c r="Q567" s="72">
        <f t="shared" si="70"/>
        <v>19.852800000000002</v>
      </c>
      <c r="R567" s="2"/>
      <c r="S567" s="27"/>
      <c r="T567" s="27"/>
      <c r="U567" s="27"/>
      <c r="V567" s="25"/>
      <c r="W567" s="25"/>
      <c r="X567" s="25"/>
      <c r="Y567" s="43"/>
      <c r="Z567" s="47"/>
    </row>
    <row r="568" spans="1:26" s="1" customFormat="1" x14ac:dyDescent="0.15">
      <c r="A568" s="5">
        <v>126</v>
      </c>
      <c r="B568" s="14" t="s">
        <v>18</v>
      </c>
      <c r="C568" s="15" t="s">
        <v>24</v>
      </c>
      <c r="D568" s="15" t="s">
        <v>32</v>
      </c>
      <c r="E568" s="16">
        <v>43055</v>
      </c>
      <c r="F568" s="17">
        <v>24.1</v>
      </c>
      <c r="G568" s="17">
        <v>33.200000000000003</v>
      </c>
      <c r="H568" s="17">
        <v>17.516200000000001</v>
      </c>
      <c r="I568" s="18">
        <v>1.9185000000000001</v>
      </c>
      <c r="J568" s="18">
        <f>I568-I448</f>
        <v>1.9600000000000062E-2</v>
      </c>
      <c r="K568" s="37">
        <f t="shared" si="65"/>
        <v>997.301901019105</v>
      </c>
      <c r="L568" s="37">
        <f t="shared" si="66"/>
        <v>0.76058970296154682</v>
      </c>
      <c r="M568" s="37">
        <f t="shared" si="67"/>
        <v>-4.2203012260000001E-3</v>
      </c>
      <c r="N568" s="37">
        <f t="shared" si="68"/>
        <v>1022.2786863490576</v>
      </c>
      <c r="O568" s="39">
        <f t="shared" si="69"/>
        <v>4.3169230654379822</v>
      </c>
      <c r="P568" s="32">
        <f t="shared" si="64"/>
        <v>23.529670046286007</v>
      </c>
      <c r="Q568" s="72">
        <f t="shared" si="70"/>
        <v>5.2717499999999999</v>
      </c>
      <c r="R568" s="2"/>
      <c r="S568" s="27"/>
      <c r="T568" s="27"/>
      <c r="U568" s="27"/>
      <c r="V568" s="25"/>
      <c r="W568" s="25"/>
      <c r="X568" s="25"/>
      <c r="Y568" s="43"/>
      <c r="Z568" s="47"/>
    </row>
    <row r="569" spans="1:26" s="1" customFormat="1" x14ac:dyDescent="0.15">
      <c r="A569" s="5">
        <v>218</v>
      </c>
      <c r="B569" s="14" t="s">
        <v>18</v>
      </c>
      <c r="C569" s="15" t="s">
        <v>24</v>
      </c>
      <c r="D569" s="15" t="s">
        <v>32</v>
      </c>
      <c r="E569" s="16">
        <v>43055</v>
      </c>
      <c r="F569" s="17">
        <v>24.1</v>
      </c>
      <c r="G569" s="17">
        <v>33.200000000000003</v>
      </c>
      <c r="H569" s="17">
        <v>17.516200000000001</v>
      </c>
      <c r="I569" s="18">
        <v>4.4202000000000004</v>
      </c>
      <c r="J569" s="18">
        <f>I569-I449</f>
        <v>6.6500000000000448E-2</v>
      </c>
      <c r="K569" s="37">
        <f t="shared" si="65"/>
        <v>997.301901019105</v>
      </c>
      <c r="L569" s="37">
        <f t="shared" si="66"/>
        <v>0.76058970296154682</v>
      </c>
      <c r="M569" s="37">
        <f t="shared" si="67"/>
        <v>-4.2203012260000001E-3</v>
      </c>
      <c r="N569" s="37">
        <f t="shared" si="68"/>
        <v>1022.2786863490576</v>
      </c>
      <c r="O569" s="39">
        <f t="shared" si="69"/>
        <v>9.9461367390403801</v>
      </c>
      <c r="P569" s="32">
        <f t="shared" si="64"/>
        <v>23.529670046286007</v>
      </c>
      <c r="Q569" s="72">
        <f t="shared" si="70"/>
        <v>19.031100000000002</v>
      </c>
      <c r="R569" s="2"/>
      <c r="S569" s="27"/>
      <c r="T569" s="27"/>
      <c r="U569" s="27"/>
      <c r="V569" s="25"/>
      <c r="W569" s="25"/>
      <c r="X569" s="25"/>
      <c r="Y569" s="43"/>
      <c r="Z569" s="47"/>
    </row>
    <row r="570" spans="1:26" s="1" customFormat="1" x14ac:dyDescent="0.15">
      <c r="A570" s="5">
        <v>224</v>
      </c>
      <c r="B570" s="14" t="s">
        <v>18</v>
      </c>
      <c r="C570" s="15" t="s">
        <v>24</v>
      </c>
      <c r="D570" s="15" t="s">
        <v>32</v>
      </c>
      <c r="E570" s="16">
        <v>43055</v>
      </c>
      <c r="F570" s="17">
        <v>24.1</v>
      </c>
      <c r="G570" s="17">
        <v>33.200000000000003</v>
      </c>
      <c r="H570" s="17">
        <v>17.516200000000001</v>
      </c>
      <c r="I570" s="18">
        <v>3.7816999999999998</v>
      </c>
      <c r="J570" s="18">
        <f>I570-I450</f>
        <v>0.10539999999999994</v>
      </c>
      <c r="K570" s="37">
        <f t="shared" si="65"/>
        <v>997.301901019105</v>
      </c>
      <c r="L570" s="37">
        <f t="shared" si="66"/>
        <v>0.76058970296154682</v>
      </c>
      <c r="M570" s="37">
        <f t="shared" si="67"/>
        <v>-4.2203012260000001E-3</v>
      </c>
      <c r="N570" s="37">
        <f t="shared" si="68"/>
        <v>1022.2786863490576</v>
      </c>
      <c r="O570" s="39">
        <f t="shared" si="69"/>
        <v>8.5094125392581788</v>
      </c>
      <c r="P570" s="32">
        <f t="shared" si="64"/>
        <v>23.529670046286007</v>
      </c>
      <c r="Q570" s="72">
        <f t="shared" si="70"/>
        <v>15.519349999999999</v>
      </c>
      <c r="R570" s="2"/>
      <c r="S570" s="27"/>
      <c r="T570" s="27"/>
      <c r="U570" s="27"/>
      <c r="V570" s="25"/>
      <c r="W570" s="25"/>
      <c r="X570" s="25"/>
      <c r="Y570" s="43"/>
      <c r="Z570" s="47"/>
    </row>
    <row r="571" spans="1:26" s="1" customFormat="1" x14ac:dyDescent="0.15">
      <c r="A571" s="5">
        <v>230</v>
      </c>
      <c r="B571" s="14" t="s">
        <v>18</v>
      </c>
      <c r="C571" s="15" t="s">
        <v>24</v>
      </c>
      <c r="D571" s="15" t="s">
        <v>32</v>
      </c>
      <c r="E571" s="16">
        <v>43055</v>
      </c>
      <c r="F571" s="17">
        <v>24.1</v>
      </c>
      <c r="G571" s="17">
        <v>33.200000000000003</v>
      </c>
      <c r="H571" s="17">
        <v>17.516200000000001</v>
      </c>
      <c r="I571" s="18">
        <v>2.2974999999999999</v>
      </c>
      <c r="J571" s="18">
        <f>I571-I451</f>
        <v>4.0699999999999736E-2</v>
      </c>
      <c r="K571" s="37">
        <f t="shared" si="65"/>
        <v>997.301901019105</v>
      </c>
      <c r="L571" s="37">
        <f t="shared" si="66"/>
        <v>0.76058970296154682</v>
      </c>
      <c r="M571" s="37">
        <f t="shared" si="67"/>
        <v>-4.2203012260000001E-3</v>
      </c>
      <c r="N571" s="37">
        <f t="shared" si="68"/>
        <v>1022.2786863490576</v>
      </c>
      <c r="O571" s="39">
        <f t="shared" si="69"/>
        <v>5.1697319483157482</v>
      </c>
      <c r="P571" s="32">
        <f t="shared" si="64"/>
        <v>23.529670046286007</v>
      </c>
      <c r="Q571" s="72">
        <f t="shared" si="70"/>
        <v>7.3562499999999984</v>
      </c>
      <c r="R571" s="2"/>
      <c r="S571" s="27"/>
      <c r="T571" s="27"/>
      <c r="U571" s="27"/>
      <c r="V571" s="25"/>
      <c r="W571" s="25"/>
      <c r="X571" s="25"/>
      <c r="Y571" s="43"/>
      <c r="Z571" s="47"/>
    </row>
    <row r="572" spans="1:26" s="1" customFormat="1" x14ac:dyDescent="0.15">
      <c r="A572" s="5">
        <v>154</v>
      </c>
      <c r="B572" s="14" t="s">
        <v>19</v>
      </c>
      <c r="C572" s="15" t="s">
        <v>24</v>
      </c>
      <c r="D572" s="15" t="s">
        <v>32</v>
      </c>
      <c r="E572" s="16">
        <v>43055</v>
      </c>
      <c r="F572" s="17">
        <v>24.1</v>
      </c>
      <c r="G572" s="17">
        <v>33.200000000000003</v>
      </c>
      <c r="H572" s="17">
        <v>17.516200000000001</v>
      </c>
      <c r="I572" s="18">
        <v>3.6333000000000002</v>
      </c>
      <c r="J572" s="18">
        <f>I572-I452</f>
        <v>0.10420000000000007</v>
      </c>
      <c r="K572" s="37">
        <f t="shared" si="65"/>
        <v>997.301901019105</v>
      </c>
      <c r="L572" s="37">
        <f t="shared" si="66"/>
        <v>0.76058970296154682</v>
      </c>
      <c r="M572" s="37">
        <f t="shared" si="67"/>
        <v>-4.2203012260000001E-3</v>
      </c>
      <c r="N572" s="37">
        <f t="shared" si="68"/>
        <v>1022.2786863490576</v>
      </c>
      <c r="O572" s="39">
        <f t="shared" si="69"/>
        <v>8.1754894832712122</v>
      </c>
      <c r="P572" s="32">
        <f t="shared" si="64"/>
        <v>23.529670046286007</v>
      </c>
      <c r="Q572" s="72">
        <f t="shared" si="70"/>
        <v>14.703150000000001</v>
      </c>
      <c r="R572" s="2"/>
      <c r="S572" s="27"/>
      <c r="T572" s="27"/>
      <c r="U572" s="27"/>
      <c r="V572" s="25"/>
      <c r="W572" s="25"/>
      <c r="X572" s="25"/>
      <c r="Y572" s="43"/>
      <c r="Z572" s="47"/>
    </row>
    <row r="573" spans="1:26" s="1" customFormat="1" x14ac:dyDescent="0.15">
      <c r="A573" s="5">
        <v>246</v>
      </c>
      <c r="B573" s="14" t="s">
        <v>19</v>
      </c>
      <c r="C573" s="15" t="s">
        <v>24</v>
      </c>
      <c r="D573" s="15" t="s">
        <v>32</v>
      </c>
      <c r="E573" s="16">
        <v>43055</v>
      </c>
      <c r="F573" s="17">
        <v>24.1</v>
      </c>
      <c r="G573" s="17">
        <v>33.200000000000003</v>
      </c>
      <c r="H573" s="17">
        <v>17.516200000000001</v>
      </c>
      <c r="I573" s="18">
        <v>4.2202000000000002</v>
      </c>
      <c r="J573" s="18">
        <f>I573-I453</f>
        <v>0.11350000000000016</v>
      </c>
      <c r="K573" s="37">
        <f t="shared" si="65"/>
        <v>997.301901019105</v>
      </c>
      <c r="L573" s="37">
        <f t="shared" si="66"/>
        <v>0.76058970296154682</v>
      </c>
      <c r="M573" s="37">
        <f t="shared" si="67"/>
        <v>-4.2203012260000001E-3</v>
      </c>
      <c r="N573" s="37">
        <f t="shared" si="68"/>
        <v>1022.2786863490576</v>
      </c>
      <c r="O573" s="39">
        <f t="shared" si="69"/>
        <v>9.4961056662816627</v>
      </c>
      <c r="P573" s="32">
        <f t="shared" si="64"/>
        <v>23.529670046286007</v>
      </c>
      <c r="Q573" s="72">
        <f t="shared" si="70"/>
        <v>17.931100000000001</v>
      </c>
      <c r="R573" s="2"/>
      <c r="S573" s="27"/>
      <c r="T573" s="27"/>
      <c r="U573" s="27"/>
      <c r="V573" s="25"/>
      <c r="W573" s="25"/>
      <c r="X573" s="25"/>
      <c r="Y573" s="43"/>
      <c r="Z573" s="47"/>
    </row>
    <row r="574" spans="1:26" s="1" customFormat="1" x14ac:dyDescent="0.15">
      <c r="A574" s="5">
        <v>299</v>
      </c>
      <c r="B574" s="14" t="s">
        <v>19</v>
      </c>
      <c r="C574" s="15" t="s">
        <v>24</v>
      </c>
      <c r="D574" s="15" t="s">
        <v>32</v>
      </c>
      <c r="E574" s="16">
        <v>43055</v>
      </c>
      <c r="F574" s="17">
        <v>24.1</v>
      </c>
      <c r="G574" s="17">
        <v>33.200000000000003</v>
      </c>
      <c r="H574" s="17">
        <v>17.516200000000001</v>
      </c>
      <c r="I574" s="18">
        <v>0.71</v>
      </c>
      <c r="J574" s="18">
        <f>I574-I454</f>
        <v>2.2299999999999986E-2</v>
      </c>
      <c r="K574" s="37">
        <f t="shared" si="65"/>
        <v>997.301901019105</v>
      </c>
      <c r="L574" s="37">
        <f t="shared" si="66"/>
        <v>0.76058970296154682</v>
      </c>
      <c r="M574" s="37">
        <f t="shared" si="67"/>
        <v>-4.2203012260000001E-3</v>
      </c>
      <c r="N574" s="37">
        <f t="shared" si="68"/>
        <v>1022.2786863490576</v>
      </c>
      <c r="O574" s="39">
        <f t="shared" si="69"/>
        <v>1.5976103082934412</v>
      </c>
      <c r="P574" s="32">
        <f t="shared" si="64"/>
        <v>23.529670046286007</v>
      </c>
      <c r="Q574" s="72">
        <f t="shared" si="70"/>
        <v>-1.3750000000000004</v>
      </c>
      <c r="R574" s="2"/>
      <c r="S574" s="27"/>
      <c r="T574" s="27"/>
      <c r="U574" s="27"/>
      <c r="V574" s="25"/>
      <c r="W574" s="25"/>
      <c r="X574" s="25"/>
      <c r="Y574" s="43"/>
      <c r="Z574" s="47"/>
    </row>
    <row r="575" spans="1:26" s="1" customFormat="1" x14ac:dyDescent="0.15">
      <c r="A575" s="5">
        <v>167</v>
      </c>
      <c r="B575" s="14" t="s">
        <v>20</v>
      </c>
      <c r="C575" s="15" t="s">
        <v>24</v>
      </c>
      <c r="D575" s="15" t="s">
        <v>32</v>
      </c>
      <c r="E575" s="16">
        <v>43055</v>
      </c>
      <c r="F575" s="17">
        <v>24.1</v>
      </c>
      <c r="G575" s="17">
        <v>33.200000000000003</v>
      </c>
      <c r="H575" s="17">
        <v>17.516200000000001</v>
      </c>
      <c r="I575" s="18">
        <v>3.7757000000000001</v>
      </c>
      <c r="J575" s="18">
        <f>I575-I455</f>
        <v>7.4500000000000011E-2</v>
      </c>
      <c r="K575" s="37">
        <f t="shared" si="65"/>
        <v>997.301901019105</v>
      </c>
      <c r="L575" s="37">
        <f t="shared" si="66"/>
        <v>0.76058970296154682</v>
      </c>
      <c r="M575" s="37">
        <f t="shared" si="67"/>
        <v>-4.2203012260000001E-3</v>
      </c>
      <c r="N575" s="37">
        <f t="shared" si="68"/>
        <v>1022.2786863490576</v>
      </c>
      <c r="O575" s="39">
        <f t="shared" si="69"/>
        <v>8.495911607075417</v>
      </c>
      <c r="P575" s="32">
        <f t="shared" si="64"/>
        <v>23.529670046286007</v>
      </c>
      <c r="Q575" s="72">
        <f t="shared" si="70"/>
        <v>15.486349999999998</v>
      </c>
      <c r="R575" s="2"/>
      <c r="S575" s="27"/>
      <c r="T575" s="27"/>
      <c r="U575" s="27"/>
      <c r="V575" s="25"/>
      <c r="W575" s="25"/>
      <c r="X575" s="25"/>
      <c r="Y575" s="43"/>
      <c r="Z575" s="47"/>
    </row>
    <row r="576" spans="1:26" s="1" customFormat="1" x14ac:dyDescent="0.15">
      <c r="A576" s="5">
        <v>174</v>
      </c>
      <c r="B576" s="14" t="s">
        <v>20</v>
      </c>
      <c r="C576" s="15" t="s">
        <v>24</v>
      </c>
      <c r="D576" s="15" t="s">
        <v>32</v>
      </c>
      <c r="E576" s="16">
        <v>43055</v>
      </c>
      <c r="F576" s="17">
        <v>24.1</v>
      </c>
      <c r="G576" s="17">
        <v>33.200000000000003</v>
      </c>
      <c r="H576" s="17">
        <v>17.516200000000001</v>
      </c>
      <c r="I576" s="18">
        <v>3.0169999999999999</v>
      </c>
      <c r="J576" s="18">
        <f>I576-I456</f>
        <v>6.5599999999999881E-2</v>
      </c>
      <c r="K576" s="37">
        <f t="shared" si="65"/>
        <v>997.301901019105</v>
      </c>
      <c r="L576" s="37">
        <f t="shared" si="66"/>
        <v>0.76058970296154682</v>
      </c>
      <c r="M576" s="37">
        <f t="shared" si="67"/>
        <v>-4.2203012260000001E-3</v>
      </c>
      <c r="N576" s="37">
        <f t="shared" si="68"/>
        <v>1022.2786863490576</v>
      </c>
      <c r="O576" s="39">
        <f t="shared" si="69"/>
        <v>6.7887187325652283</v>
      </c>
      <c r="P576" s="32">
        <f t="shared" si="64"/>
        <v>23.529670046286007</v>
      </c>
      <c r="Q576" s="72">
        <f t="shared" si="70"/>
        <v>11.313499999999998</v>
      </c>
      <c r="R576" s="2"/>
      <c r="S576" s="27"/>
      <c r="T576" s="27"/>
      <c r="U576" s="27"/>
      <c r="V576" s="25"/>
      <c r="W576" s="25"/>
      <c r="X576" s="25"/>
      <c r="Y576" s="43"/>
      <c r="Z576" s="47"/>
    </row>
    <row r="577" spans="1:26" s="1" customFormat="1" x14ac:dyDescent="0.15">
      <c r="A577" s="5">
        <v>265</v>
      </c>
      <c r="B577" s="14" t="s">
        <v>20</v>
      </c>
      <c r="C577" s="15" t="s">
        <v>24</v>
      </c>
      <c r="D577" s="15" t="s">
        <v>32</v>
      </c>
      <c r="E577" s="16">
        <v>43055</v>
      </c>
      <c r="F577" s="17">
        <v>24.1</v>
      </c>
      <c r="G577" s="17">
        <v>33.200000000000003</v>
      </c>
      <c r="H577" s="17">
        <v>17.516200000000001</v>
      </c>
      <c r="I577" s="18">
        <v>3.7888999999999999</v>
      </c>
      <c r="J577" s="18">
        <f>I577-I457</f>
        <v>6.6199999999999815E-2</v>
      </c>
      <c r="K577" s="37">
        <f t="shared" si="65"/>
        <v>997.301901019105</v>
      </c>
      <c r="L577" s="37">
        <f t="shared" si="66"/>
        <v>0.76058970296154682</v>
      </c>
      <c r="M577" s="37">
        <f t="shared" si="67"/>
        <v>-4.2203012260000001E-3</v>
      </c>
      <c r="N577" s="37">
        <f t="shared" si="68"/>
        <v>1022.2786863490576</v>
      </c>
      <c r="O577" s="39">
        <f t="shared" si="69"/>
        <v>8.5256136578774928</v>
      </c>
      <c r="P577" s="32">
        <f t="shared" si="64"/>
        <v>23.529670046286007</v>
      </c>
      <c r="Q577" s="72">
        <f t="shared" si="70"/>
        <v>15.558949999999999</v>
      </c>
      <c r="R577" s="2"/>
      <c r="S577" s="27"/>
      <c r="T577" s="27"/>
      <c r="U577" s="27"/>
      <c r="V577" s="25"/>
      <c r="W577" s="25"/>
      <c r="X577" s="25"/>
      <c r="Y577" s="43"/>
      <c r="Z577" s="47"/>
    </row>
    <row r="578" spans="1:26" s="1" customFormat="1" x14ac:dyDescent="0.15">
      <c r="A578" s="5">
        <v>271</v>
      </c>
      <c r="B578" s="14" t="s">
        <v>20</v>
      </c>
      <c r="C578" s="15" t="s">
        <v>24</v>
      </c>
      <c r="D578" s="15" t="s">
        <v>32</v>
      </c>
      <c r="E578" s="16">
        <v>43055</v>
      </c>
      <c r="F578" s="17">
        <v>24.1</v>
      </c>
      <c r="G578" s="17">
        <v>33.200000000000003</v>
      </c>
      <c r="H578" s="17">
        <v>17.516200000000001</v>
      </c>
      <c r="I578" s="18">
        <v>7.7084999999999999</v>
      </c>
      <c r="J578" s="18">
        <f>I578-I458</f>
        <v>0.13419999999999987</v>
      </c>
      <c r="K578" s="37">
        <f t="shared" si="65"/>
        <v>997.301901019105</v>
      </c>
      <c r="L578" s="37">
        <f t="shared" si="66"/>
        <v>0.76058970296154682</v>
      </c>
      <c r="M578" s="37">
        <f t="shared" si="67"/>
        <v>-4.2203012260000001E-3</v>
      </c>
      <c r="N578" s="37">
        <f t="shared" si="68"/>
        <v>1022.2786863490576</v>
      </c>
      <c r="O578" s="39">
        <f t="shared" si="69"/>
        <v>17.345322621802804</v>
      </c>
      <c r="P578" s="32">
        <f t="shared" si="64"/>
        <v>23.529670046286007</v>
      </c>
      <c r="Q578" s="72">
        <f t="shared" si="70"/>
        <v>37.116749999999996</v>
      </c>
      <c r="R578" s="2"/>
      <c r="S578" s="27"/>
      <c r="T578" s="27"/>
      <c r="U578" s="27"/>
      <c r="V578" s="25"/>
      <c r="W578" s="25"/>
      <c r="X578" s="25"/>
      <c r="Y578" s="43"/>
      <c r="Z578" s="47"/>
    </row>
    <row r="579" spans="1:26" s="1" customFormat="1" x14ac:dyDescent="0.15">
      <c r="A579" s="5">
        <v>103</v>
      </c>
      <c r="B579" s="14" t="s">
        <v>22</v>
      </c>
      <c r="C579" s="15" t="s">
        <v>24</v>
      </c>
      <c r="D579" s="15" t="s">
        <v>32</v>
      </c>
      <c r="E579" s="16">
        <v>43055</v>
      </c>
      <c r="F579" s="17">
        <v>24.1</v>
      </c>
      <c r="G579" s="17">
        <v>33.200000000000003</v>
      </c>
      <c r="H579" s="17">
        <v>17.516200000000001</v>
      </c>
      <c r="I579" s="18">
        <v>2.9780000000000002</v>
      </c>
      <c r="J579" s="18">
        <f>I579-I459</f>
        <v>3.5600000000000076E-2</v>
      </c>
      <c r="K579" s="37">
        <f t="shared" si="65"/>
        <v>997.301901019105</v>
      </c>
      <c r="L579" s="37">
        <f t="shared" si="66"/>
        <v>0.76058970296154682</v>
      </c>
      <c r="M579" s="37">
        <f t="shared" si="67"/>
        <v>-4.2203012260000001E-3</v>
      </c>
      <c r="N579" s="37">
        <f t="shared" si="68"/>
        <v>1022.2786863490576</v>
      </c>
      <c r="O579" s="39">
        <f t="shared" si="69"/>
        <v>6.7009626733772789</v>
      </c>
      <c r="P579" s="32">
        <f t="shared" ref="P579:P642" si="71">H579*(1/     (1-   (0.001*N579/4)))</f>
        <v>23.529670046286007</v>
      </c>
      <c r="Q579" s="72">
        <f t="shared" si="70"/>
        <v>11.099</v>
      </c>
      <c r="R579" s="2"/>
      <c r="S579" s="27"/>
      <c r="T579" s="27"/>
      <c r="U579" s="27"/>
      <c r="V579" s="25"/>
      <c r="W579" s="25"/>
      <c r="X579" s="25"/>
      <c r="Y579" s="43"/>
      <c r="Z579" s="47"/>
    </row>
    <row r="580" spans="1:26" s="1" customFormat="1" x14ac:dyDescent="0.15">
      <c r="A580" s="5">
        <v>109</v>
      </c>
      <c r="B580" s="14" t="s">
        <v>22</v>
      </c>
      <c r="C580" s="15" t="s">
        <v>24</v>
      </c>
      <c r="D580" s="15" t="s">
        <v>32</v>
      </c>
      <c r="E580" s="16">
        <v>43055</v>
      </c>
      <c r="F580" s="17">
        <v>24.1</v>
      </c>
      <c r="G580" s="17">
        <v>33.200000000000003</v>
      </c>
      <c r="H580" s="17">
        <v>17.516200000000001</v>
      </c>
      <c r="I580" s="18">
        <v>3.4419</v>
      </c>
      <c r="J580" s="18">
        <f>I580-I460</f>
        <v>6.2399999999999789E-2</v>
      </c>
      <c r="K580" s="37">
        <f t="shared" si="65"/>
        <v>997.301901019105</v>
      </c>
      <c r="L580" s="37">
        <f t="shared" si="66"/>
        <v>0.76058970296154682</v>
      </c>
      <c r="M580" s="37">
        <f t="shared" si="67"/>
        <v>-4.2203012260000001E-3</v>
      </c>
      <c r="N580" s="37">
        <f t="shared" si="68"/>
        <v>1022.2786863490576</v>
      </c>
      <c r="O580" s="39">
        <f t="shared" si="69"/>
        <v>7.7448097466411197</v>
      </c>
      <c r="P580" s="32">
        <f t="shared" si="71"/>
        <v>23.529670046286007</v>
      </c>
      <c r="Q580" s="72">
        <f t="shared" si="70"/>
        <v>13.650449999999999</v>
      </c>
      <c r="R580" s="2"/>
      <c r="S580" s="27"/>
      <c r="T580" s="27"/>
      <c r="U580" s="27"/>
      <c r="V580" s="25"/>
      <c r="W580" s="25"/>
      <c r="X580" s="25"/>
      <c r="Y580" s="43"/>
      <c r="Z580" s="47"/>
    </row>
    <row r="581" spans="1:26" s="1" customFormat="1" x14ac:dyDescent="0.15">
      <c r="A581" s="5">
        <v>232</v>
      </c>
      <c r="B581" s="14" t="s">
        <v>23</v>
      </c>
      <c r="C581" s="15" t="s">
        <v>24</v>
      </c>
      <c r="D581" s="15" t="s">
        <v>32</v>
      </c>
      <c r="E581" s="16">
        <v>43055</v>
      </c>
      <c r="F581" s="17">
        <v>23.9</v>
      </c>
      <c r="G581" s="17">
        <v>33.1</v>
      </c>
      <c r="H581" s="17">
        <v>17.520099999999999</v>
      </c>
      <c r="I581" s="18">
        <v>4.3644999999999996</v>
      </c>
      <c r="J581" s="18">
        <f>I581-I461</f>
        <v>7.43999999999998E-2</v>
      </c>
      <c r="K581" s="37">
        <f t="shared" si="65"/>
        <v>997.35123703333397</v>
      </c>
      <c r="L581" s="37">
        <f t="shared" si="66"/>
        <v>0.76089952447632669</v>
      </c>
      <c r="M581" s="37">
        <f t="shared" si="67"/>
        <v>-4.2248710660000004E-3</v>
      </c>
      <c r="N581" s="37">
        <f t="shared" si="68"/>
        <v>1022.2617898419542</v>
      </c>
      <c r="O581" s="39">
        <f t="shared" si="69"/>
        <v>9.8206001630373798</v>
      </c>
      <c r="P581" s="32">
        <f t="shared" si="71"/>
        <v>23.534775408037103</v>
      </c>
      <c r="Q581" s="72">
        <f t="shared" si="70"/>
        <v>18.724749999999997</v>
      </c>
      <c r="R581" s="2"/>
      <c r="S581" s="27"/>
      <c r="T581" s="27"/>
      <c r="U581" s="27"/>
      <c r="V581" s="25"/>
      <c r="W581" s="25"/>
      <c r="X581" s="25"/>
      <c r="Y581" s="43"/>
      <c r="Z581" s="47"/>
    </row>
    <row r="582" spans="1:26" s="1" customFormat="1" x14ac:dyDescent="0.15">
      <c r="A582" s="5">
        <v>234</v>
      </c>
      <c r="B582" s="14" t="s">
        <v>23</v>
      </c>
      <c r="C582" s="15" t="s">
        <v>24</v>
      </c>
      <c r="D582" s="15" t="s">
        <v>32</v>
      </c>
      <c r="E582" s="16">
        <v>43055</v>
      </c>
      <c r="F582" s="17">
        <v>23.9</v>
      </c>
      <c r="G582" s="17">
        <v>33.1</v>
      </c>
      <c r="H582" s="17">
        <v>17.520099999999999</v>
      </c>
      <c r="I582" s="18">
        <v>4.7538</v>
      </c>
      <c r="J582" s="18">
        <f>I582-I462</f>
        <v>8.9199999999999946E-2</v>
      </c>
      <c r="K582" s="37">
        <f t="shared" si="65"/>
        <v>997.35123703333397</v>
      </c>
      <c r="L582" s="37">
        <f t="shared" si="66"/>
        <v>0.76089952447632669</v>
      </c>
      <c r="M582" s="37">
        <f t="shared" si="67"/>
        <v>-4.2248710660000004E-3</v>
      </c>
      <c r="N582" s="37">
        <f t="shared" si="68"/>
        <v>1022.2617898419542</v>
      </c>
      <c r="O582" s="39">
        <f t="shared" si="69"/>
        <v>10.696567546121457</v>
      </c>
      <c r="P582" s="32">
        <f t="shared" si="71"/>
        <v>23.534775408037103</v>
      </c>
      <c r="Q582" s="72">
        <f t="shared" si="70"/>
        <v>20.8659</v>
      </c>
      <c r="R582" s="2"/>
      <c r="S582" s="27"/>
      <c r="T582" s="27"/>
      <c r="U582" s="27"/>
      <c r="V582" s="25"/>
      <c r="W582" s="25"/>
      <c r="X582" s="25"/>
      <c r="Y582" s="43"/>
      <c r="Z582" s="47"/>
    </row>
    <row r="583" spans="1:26" s="1" customFormat="1" x14ac:dyDescent="0.15">
      <c r="A583" s="5">
        <v>181</v>
      </c>
      <c r="B583" s="14" t="s">
        <v>17</v>
      </c>
      <c r="C583" s="15" t="s">
        <v>29</v>
      </c>
      <c r="D583" s="15" t="s">
        <v>32</v>
      </c>
      <c r="E583" s="16">
        <v>43055</v>
      </c>
      <c r="F583" s="17">
        <v>24</v>
      </c>
      <c r="G583" s="17">
        <v>33</v>
      </c>
      <c r="H583" s="17">
        <v>17.514500000000002</v>
      </c>
      <c r="I583" s="18">
        <v>3.2686000000000002</v>
      </c>
      <c r="J583" s="18">
        <f>I583-I463</f>
        <v>4.9500000000000099E-2</v>
      </c>
      <c r="K583" s="37">
        <f t="shared" si="65"/>
        <v>997.32661753089724</v>
      </c>
      <c r="L583" s="37">
        <f t="shared" si="66"/>
        <v>0.76074425760000008</v>
      </c>
      <c r="M583" s="37">
        <f t="shared" si="67"/>
        <v>-4.2225696E-3</v>
      </c>
      <c r="N583" s="37">
        <f t="shared" si="68"/>
        <v>1022.1568425770105</v>
      </c>
      <c r="O583" s="39">
        <f t="shared" si="69"/>
        <v>7.3537620819017686</v>
      </c>
      <c r="P583" s="32">
        <f t="shared" si="71"/>
        <v>23.526423755852829</v>
      </c>
      <c r="Q583" s="72">
        <f t="shared" si="70"/>
        <v>12.697299999999998</v>
      </c>
      <c r="R583" s="2"/>
      <c r="S583" s="27"/>
      <c r="T583" s="27"/>
      <c r="U583" s="27"/>
      <c r="V583" s="25"/>
      <c r="W583" s="25"/>
      <c r="X583" s="25"/>
      <c r="Y583" s="43"/>
      <c r="Z583" s="47"/>
    </row>
    <row r="584" spans="1:26" s="1" customFormat="1" x14ac:dyDescent="0.15">
      <c r="A584" s="5">
        <v>188</v>
      </c>
      <c r="B584" s="14" t="s">
        <v>17</v>
      </c>
      <c r="C584" s="15" t="s">
        <v>29</v>
      </c>
      <c r="D584" s="15" t="s">
        <v>32</v>
      </c>
      <c r="E584" s="16">
        <v>43055</v>
      </c>
      <c r="F584" s="17">
        <v>24</v>
      </c>
      <c r="G584" s="17">
        <v>33</v>
      </c>
      <c r="H584" s="17">
        <v>17.514500000000002</v>
      </c>
      <c r="I584" s="18">
        <v>9.4205000000000005</v>
      </c>
      <c r="J584" s="18">
        <f>I584-I464</f>
        <v>0.18710000000000093</v>
      </c>
      <c r="K584" s="37">
        <f t="shared" si="65"/>
        <v>997.32661753089724</v>
      </c>
      <c r="L584" s="37">
        <f t="shared" si="66"/>
        <v>0.76074425760000008</v>
      </c>
      <c r="M584" s="37">
        <f t="shared" si="67"/>
        <v>-4.2225696E-3</v>
      </c>
      <c r="N584" s="37">
        <f t="shared" si="68"/>
        <v>1022.1568425770105</v>
      </c>
      <c r="O584" s="39">
        <f t="shared" si="69"/>
        <v>21.194430549028823</v>
      </c>
      <c r="P584" s="32">
        <f t="shared" si="71"/>
        <v>23.526423755852829</v>
      </c>
      <c r="Q584" s="72">
        <f t="shared" si="70"/>
        <v>46.53275</v>
      </c>
      <c r="R584" s="2"/>
      <c r="S584" s="27"/>
      <c r="T584" s="27"/>
      <c r="U584" s="27"/>
      <c r="V584" s="25"/>
      <c r="W584" s="25"/>
      <c r="X584" s="25"/>
      <c r="Y584" s="43"/>
      <c r="Z584" s="47"/>
    </row>
    <row r="585" spans="1:26" s="1" customFormat="1" x14ac:dyDescent="0.15">
      <c r="A585" s="5">
        <v>280</v>
      </c>
      <c r="B585" s="14" t="s">
        <v>17</v>
      </c>
      <c r="C585" s="15" t="s">
        <v>29</v>
      </c>
      <c r="D585" s="15" t="s">
        <v>32</v>
      </c>
      <c r="E585" s="16">
        <v>43055</v>
      </c>
      <c r="F585" s="17">
        <v>24</v>
      </c>
      <c r="G585" s="17">
        <v>33</v>
      </c>
      <c r="H585" s="17">
        <v>17.514500000000002</v>
      </c>
      <c r="I585" s="18">
        <v>3.4954000000000001</v>
      </c>
      <c r="J585" s="18">
        <f>I585-I465</f>
        <v>7.7599999999999891E-2</v>
      </c>
      <c r="K585" s="37">
        <f t="shared" si="65"/>
        <v>997.32661753089724</v>
      </c>
      <c r="L585" s="37">
        <f t="shared" si="66"/>
        <v>0.76074425760000008</v>
      </c>
      <c r="M585" s="37">
        <f t="shared" si="67"/>
        <v>-4.2225696E-3</v>
      </c>
      <c r="N585" s="37">
        <f t="shared" si="68"/>
        <v>1022.1568425770105</v>
      </c>
      <c r="O585" s="39">
        <f t="shared" si="69"/>
        <v>7.86402128773158</v>
      </c>
      <c r="P585" s="32">
        <f t="shared" si="71"/>
        <v>23.526423755852829</v>
      </c>
      <c r="Q585" s="72">
        <f t="shared" si="70"/>
        <v>13.944699999999997</v>
      </c>
      <c r="R585" s="2"/>
      <c r="S585" s="27"/>
      <c r="T585" s="27"/>
      <c r="U585" s="27"/>
      <c r="V585" s="25"/>
      <c r="W585" s="25"/>
      <c r="X585" s="25"/>
      <c r="Y585" s="43"/>
      <c r="Z585" s="47"/>
    </row>
    <row r="586" spans="1:26" s="1" customFormat="1" x14ac:dyDescent="0.15">
      <c r="A586" s="5">
        <v>286</v>
      </c>
      <c r="B586" s="14" t="s">
        <v>17</v>
      </c>
      <c r="C586" s="15" t="s">
        <v>29</v>
      </c>
      <c r="D586" s="15" t="s">
        <v>32</v>
      </c>
      <c r="E586" s="16">
        <v>43055</v>
      </c>
      <c r="F586" s="17">
        <v>24</v>
      </c>
      <c r="G586" s="17">
        <v>33</v>
      </c>
      <c r="H586" s="17">
        <v>17.514500000000002</v>
      </c>
      <c r="I586" s="18">
        <v>2.9272</v>
      </c>
      <c r="J586" s="18">
        <f>I586-I466</f>
        <v>6.8700000000000205E-2</v>
      </c>
      <c r="K586" s="37">
        <f t="shared" si="65"/>
        <v>997.32661753089724</v>
      </c>
      <c r="L586" s="37">
        <f t="shared" si="66"/>
        <v>0.76074425760000008</v>
      </c>
      <c r="M586" s="37">
        <f t="shared" si="67"/>
        <v>-4.2225696E-3</v>
      </c>
      <c r="N586" s="37">
        <f t="shared" si="68"/>
        <v>1022.1568425770105</v>
      </c>
      <c r="O586" s="39">
        <f t="shared" si="69"/>
        <v>6.5856734889992223</v>
      </c>
      <c r="P586" s="32">
        <f t="shared" si="71"/>
        <v>23.526423755852829</v>
      </c>
      <c r="Q586" s="72">
        <f t="shared" si="70"/>
        <v>10.819599999999998</v>
      </c>
      <c r="R586" s="2"/>
      <c r="S586" s="27"/>
      <c r="T586" s="27"/>
      <c r="U586" s="27"/>
      <c r="V586" s="25"/>
      <c r="W586" s="25"/>
      <c r="X586" s="25"/>
      <c r="Y586" s="43"/>
      <c r="Z586" s="47"/>
    </row>
    <row r="587" spans="1:26" s="1" customFormat="1" x14ac:dyDescent="0.15">
      <c r="A587" s="5">
        <v>121</v>
      </c>
      <c r="B587" s="14" t="s">
        <v>18</v>
      </c>
      <c r="C587" s="15" t="s">
        <v>29</v>
      </c>
      <c r="D587" s="15" t="s">
        <v>32</v>
      </c>
      <c r="E587" s="16">
        <v>43055</v>
      </c>
      <c r="F587" s="17">
        <v>24</v>
      </c>
      <c r="G587" s="17">
        <v>33</v>
      </c>
      <c r="H587" s="17">
        <v>17.514500000000002</v>
      </c>
      <c r="I587" s="18">
        <v>5.2423999999999999</v>
      </c>
      <c r="J587" s="18">
        <f>I587-I467</f>
        <v>0.11390000000000011</v>
      </c>
      <c r="K587" s="37">
        <f t="shared" si="65"/>
        <v>997.32661753089724</v>
      </c>
      <c r="L587" s="37">
        <f t="shared" si="66"/>
        <v>0.76074425760000008</v>
      </c>
      <c r="M587" s="37">
        <f t="shared" si="67"/>
        <v>-4.2225696E-3</v>
      </c>
      <c r="N587" s="37">
        <f t="shared" si="68"/>
        <v>1022.1568425770105</v>
      </c>
      <c r="O587" s="39">
        <f t="shared" si="69"/>
        <v>11.794457057505301</v>
      </c>
      <c r="P587" s="32">
        <f t="shared" si="71"/>
        <v>23.526423755852829</v>
      </c>
      <c r="Q587" s="72">
        <f t="shared" si="70"/>
        <v>23.553199999999997</v>
      </c>
      <c r="R587" s="2"/>
      <c r="S587" s="27"/>
      <c r="T587" s="27"/>
      <c r="U587" s="27"/>
      <c r="V587" s="25"/>
      <c r="W587" s="25"/>
      <c r="X587" s="25"/>
      <c r="Y587" s="43"/>
      <c r="Z587" s="47"/>
    </row>
    <row r="588" spans="1:26" s="1" customFormat="1" x14ac:dyDescent="0.15">
      <c r="A588" s="5">
        <v>128</v>
      </c>
      <c r="B588" s="14" t="s">
        <v>18</v>
      </c>
      <c r="C588" s="15" t="s">
        <v>29</v>
      </c>
      <c r="D588" s="15" t="s">
        <v>32</v>
      </c>
      <c r="E588" s="16">
        <v>43055</v>
      </c>
      <c r="F588" s="17">
        <v>24</v>
      </c>
      <c r="G588" s="17">
        <v>33</v>
      </c>
      <c r="H588" s="17">
        <v>17.514500000000002</v>
      </c>
      <c r="I588" s="18">
        <v>3.2279</v>
      </c>
      <c r="J588" s="18">
        <f>I588-I468</f>
        <v>7.7799999999999869E-2</v>
      </c>
      <c r="K588" s="37">
        <f t="shared" si="65"/>
        <v>997.32661753089724</v>
      </c>
      <c r="L588" s="37">
        <f t="shared" si="66"/>
        <v>0.76074425760000008</v>
      </c>
      <c r="M588" s="37">
        <f t="shared" si="67"/>
        <v>-4.2225696E-3</v>
      </c>
      <c r="N588" s="37">
        <f t="shared" si="68"/>
        <v>1022.1568425770105</v>
      </c>
      <c r="O588" s="39">
        <f t="shared" si="69"/>
        <v>7.2621944025487117</v>
      </c>
      <c r="P588" s="32">
        <f t="shared" si="71"/>
        <v>23.526423755852829</v>
      </c>
      <c r="Q588" s="72">
        <f t="shared" si="70"/>
        <v>12.47345</v>
      </c>
      <c r="R588" s="2"/>
      <c r="S588" s="27"/>
      <c r="T588" s="27"/>
      <c r="U588" s="27"/>
      <c r="V588" s="25"/>
      <c r="W588" s="25"/>
      <c r="X588" s="25"/>
      <c r="Y588" s="43"/>
      <c r="Z588" s="47"/>
    </row>
    <row r="589" spans="1:26" s="1" customFormat="1" x14ac:dyDescent="0.15">
      <c r="A589" s="5">
        <v>219</v>
      </c>
      <c r="B589" s="14" t="s">
        <v>18</v>
      </c>
      <c r="C589" s="15" t="s">
        <v>29</v>
      </c>
      <c r="D589" s="15" t="s">
        <v>32</v>
      </c>
      <c r="E589" s="16">
        <v>43055</v>
      </c>
      <c r="F589" s="17">
        <v>24</v>
      </c>
      <c r="G589" s="17">
        <v>33</v>
      </c>
      <c r="H589" s="17">
        <v>17.514500000000002</v>
      </c>
      <c r="I589" s="18">
        <v>4.6378000000000004</v>
      </c>
      <c r="J589" s="18">
        <f>I589-I469</f>
        <v>8.8400000000000034E-2</v>
      </c>
      <c r="K589" s="37">
        <f t="shared" si="65"/>
        <v>997.32661753089724</v>
      </c>
      <c r="L589" s="37">
        <f t="shared" si="66"/>
        <v>0.76074425760000008</v>
      </c>
      <c r="M589" s="37">
        <f t="shared" si="67"/>
        <v>-4.2225696E-3</v>
      </c>
      <c r="N589" s="37">
        <f t="shared" si="68"/>
        <v>1022.1568425770105</v>
      </c>
      <c r="O589" s="39">
        <f t="shared" si="69"/>
        <v>10.434215805985446</v>
      </c>
      <c r="P589" s="32">
        <f t="shared" si="71"/>
        <v>23.526423755852829</v>
      </c>
      <c r="Q589" s="72">
        <f t="shared" si="70"/>
        <v>20.227900000000002</v>
      </c>
      <c r="R589" s="2"/>
      <c r="S589" s="27"/>
      <c r="T589" s="27"/>
      <c r="U589" s="27"/>
      <c r="V589" s="25"/>
      <c r="W589" s="25"/>
      <c r="X589" s="25"/>
      <c r="Y589" s="43"/>
      <c r="Z589" s="47"/>
    </row>
    <row r="590" spans="1:26" s="1" customFormat="1" x14ac:dyDescent="0.15">
      <c r="A590" s="5">
        <v>225</v>
      </c>
      <c r="B590" s="14" t="s">
        <v>18</v>
      </c>
      <c r="C590" s="15" t="s">
        <v>29</v>
      </c>
      <c r="D590" s="15" t="s">
        <v>32</v>
      </c>
      <c r="E590" s="16">
        <v>43055</v>
      </c>
      <c r="F590" s="17">
        <v>24</v>
      </c>
      <c r="G590" s="17">
        <v>33</v>
      </c>
      <c r="H590" s="17">
        <v>17.514500000000002</v>
      </c>
      <c r="I590" s="18">
        <v>2.4965999999999999</v>
      </c>
      <c r="J590" s="18">
        <f>I590-I470</f>
        <v>5.6499999999999773E-2</v>
      </c>
      <c r="K590" s="37">
        <f t="shared" si="65"/>
        <v>997.32661753089724</v>
      </c>
      <c r="L590" s="37">
        <f t="shared" si="66"/>
        <v>0.76074425760000008</v>
      </c>
      <c r="M590" s="37">
        <f t="shared" si="67"/>
        <v>-4.2225696E-3</v>
      </c>
      <c r="N590" s="37">
        <f t="shared" si="68"/>
        <v>1022.1568425770105</v>
      </c>
      <c r="O590" s="39">
        <f t="shared" si="69"/>
        <v>5.6169009403646681</v>
      </c>
      <c r="P590" s="32">
        <f t="shared" si="71"/>
        <v>23.526423755852829</v>
      </c>
      <c r="Q590" s="72">
        <f t="shared" si="70"/>
        <v>8.4512999999999998</v>
      </c>
      <c r="R590" s="2"/>
      <c r="S590" s="27"/>
      <c r="T590" s="27"/>
      <c r="U590" s="27"/>
      <c r="V590" s="25"/>
      <c r="W590" s="25"/>
      <c r="X590" s="25"/>
      <c r="Y590" s="43"/>
      <c r="Z590" s="47"/>
    </row>
    <row r="591" spans="1:26" s="1" customFormat="1" x14ac:dyDescent="0.15">
      <c r="A591" s="5">
        <v>229</v>
      </c>
      <c r="B591" s="14" t="s">
        <v>18</v>
      </c>
      <c r="C591" s="15" t="s">
        <v>29</v>
      </c>
      <c r="D591" s="15" t="s">
        <v>32</v>
      </c>
      <c r="E591" s="16">
        <v>43055</v>
      </c>
      <c r="F591" s="17">
        <v>24</v>
      </c>
      <c r="G591" s="17">
        <v>33</v>
      </c>
      <c r="H591" s="17">
        <v>17.514500000000002</v>
      </c>
      <c r="I591" s="18">
        <v>2.4218999999999999</v>
      </c>
      <c r="J591" s="18">
        <f>I591-I471</f>
        <v>4.2799999999999727E-2</v>
      </c>
      <c r="K591" s="37">
        <f t="shared" si="65"/>
        <v>997.32661753089724</v>
      </c>
      <c r="L591" s="37">
        <f t="shared" si="66"/>
        <v>0.76074425760000008</v>
      </c>
      <c r="M591" s="37">
        <f t="shared" si="67"/>
        <v>-4.2225696E-3</v>
      </c>
      <c r="N591" s="37">
        <f t="shared" si="68"/>
        <v>1022.1568425770105</v>
      </c>
      <c r="O591" s="39">
        <f t="shared" si="69"/>
        <v>5.4488393765397705</v>
      </c>
      <c r="P591" s="32">
        <f t="shared" si="71"/>
        <v>23.526423755852829</v>
      </c>
      <c r="Q591" s="72">
        <f t="shared" si="70"/>
        <v>8.0404499999999999</v>
      </c>
      <c r="R591" s="2"/>
      <c r="S591" s="27"/>
      <c r="T591" s="27"/>
      <c r="U591" s="27"/>
      <c r="V591" s="25"/>
      <c r="W591" s="25"/>
      <c r="X591" s="25"/>
      <c r="Y591" s="43"/>
      <c r="Z591" s="47"/>
    </row>
    <row r="592" spans="1:26" s="1" customFormat="1" x14ac:dyDescent="0.15">
      <c r="A592" s="5">
        <v>155</v>
      </c>
      <c r="B592" s="14" t="s">
        <v>19</v>
      </c>
      <c r="C592" s="15" t="s">
        <v>29</v>
      </c>
      <c r="D592" s="15" t="s">
        <v>32</v>
      </c>
      <c r="E592" s="16">
        <v>43055</v>
      </c>
      <c r="F592" s="17">
        <v>24</v>
      </c>
      <c r="G592" s="17">
        <v>33</v>
      </c>
      <c r="H592" s="17">
        <v>17.514500000000002</v>
      </c>
      <c r="I592" s="18">
        <v>1.1753</v>
      </c>
      <c r="J592" s="18">
        <f>I592-I472</f>
        <v>6.1800000000000077E-2</v>
      </c>
      <c r="K592" s="37">
        <f t="shared" si="65"/>
        <v>997.32661753089724</v>
      </c>
      <c r="L592" s="37">
        <f t="shared" si="66"/>
        <v>0.76074425760000008</v>
      </c>
      <c r="M592" s="37">
        <f t="shared" si="67"/>
        <v>-4.2225696E-3</v>
      </c>
      <c r="N592" s="37">
        <f t="shared" si="68"/>
        <v>1022.1568425770105</v>
      </c>
      <c r="O592" s="39">
        <f t="shared" si="69"/>
        <v>2.6442136005810282</v>
      </c>
      <c r="P592" s="32">
        <f t="shared" si="71"/>
        <v>23.526423755852829</v>
      </c>
      <c r="Q592" s="72">
        <f t="shared" si="70"/>
        <v>1.1841499999999998</v>
      </c>
      <c r="R592" s="2"/>
      <c r="S592" s="27"/>
      <c r="T592" s="27"/>
      <c r="U592" s="27"/>
      <c r="V592" s="25"/>
      <c r="W592" s="25"/>
      <c r="X592" s="25"/>
      <c r="Y592" s="43"/>
      <c r="Z592" s="47"/>
    </row>
    <row r="593" spans="1:26" s="1" customFormat="1" x14ac:dyDescent="0.15">
      <c r="A593" s="5">
        <v>247</v>
      </c>
      <c r="B593" s="14" t="s">
        <v>19</v>
      </c>
      <c r="C593" s="15" t="s">
        <v>29</v>
      </c>
      <c r="D593" s="15" t="s">
        <v>32</v>
      </c>
      <c r="E593" s="16">
        <v>43055</v>
      </c>
      <c r="F593" s="17">
        <v>24</v>
      </c>
      <c r="G593" s="17">
        <v>33</v>
      </c>
      <c r="H593" s="17">
        <v>17.514500000000002</v>
      </c>
      <c r="I593" s="18">
        <v>4.5705</v>
      </c>
      <c r="J593" s="18">
        <f>I593-I473</f>
        <v>0.11950000000000038</v>
      </c>
      <c r="K593" s="37">
        <f t="shared" si="65"/>
        <v>997.32661753089724</v>
      </c>
      <c r="L593" s="37">
        <f t="shared" si="66"/>
        <v>0.76074425760000008</v>
      </c>
      <c r="M593" s="37">
        <f t="shared" si="67"/>
        <v>-4.2225696E-3</v>
      </c>
      <c r="N593" s="37">
        <f t="shared" si="68"/>
        <v>1022.1568425770105</v>
      </c>
      <c r="O593" s="39">
        <f t="shared" si="69"/>
        <v>10.282802911133828</v>
      </c>
      <c r="P593" s="32">
        <f t="shared" si="71"/>
        <v>23.526423755852829</v>
      </c>
      <c r="Q593" s="72">
        <f t="shared" si="70"/>
        <v>19.857749999999999</v>
      </c>
      <c r="R593" s="2"/>
      <c r="S593" s="27"/>
      <c r="T593" s="27"/>
      <c r="U593" s="27"/>
      <c r="V593" s="25"/>
      <c r="W593" s="25"/>
      <c r="X593" s="25"/>
      <c r="Y593" s="43"/>
      <c r="Z593" s="47"/>
    </row>
    <row r="594" spans="1:26" s="1" customFormat="1" x14ac:dyDescent="0.15">
      <c r="A594" s="5">
        <v>168</v>
      </c>
      <c r="B594" s="14" t="s">
        <v>20</v>
      </c>
      <c r="C594" s="15" t="s">
        <v>29</v>
      </c>
      <c r="D594" s="15" t="s">
        <v>32</v>
      </c>
      <c r="E594" s="16">
        <v>43055</v>
      </c>
      <c r="F594" s="17">
        <v>24</v>
      </c>
      <c r="G594" s="17">
        <v>33</v>
      </c>
      <c r="H594" s="17">
        <v>17.514500000000002</v>
      </c>
      <c r="I594" s="18">
        <v>2.6953999999999998</v>
      </c>
      <c r="J594" s="18">
        <f>I594-I474</f>
        <v>4.1799999999999837E-2</v>
      </c>
      <c r="K594" s="37">
        <f t="shared" si="65"/>
        <v>997.32661753089724</v>
      </c>
      <c r="L594" s="37">
        <f t="shared" si="66"/>
        <v>0.76074425760000008</v>
      </c>
      <c r="M594" s="37">
        <f t="shared" si="67"/>
        <v>-4.2225696E-3</v>
      </c>
      <c r="N594" s="37">
        <f t="shared" si="68"/>
        <v>1022.1568425770105</v>
      </c>
      <c r="O594" s="39">
        <f t="shared" si="69"/>
        <v>6.0641651825117862</v>
      </c>
      <c r="P594" s="32">
        <f t="shared" si="71"/>
        <v>23.526423755852829</v>
      </c>
      <c r="Q594" s="72">
        <f t="shared" si="70"/>
        <v>9.5446999999999989</v>
      </c>
      <c r="R594" s="2"/>
      <c r="S594" s="27"/>
      <c r="T594" s="27"/>
      <c r="U594" s="27"/>
      <c r="V594" s="25"/>
      <c r="W594" s="25"/>
      <c r="X594" s="25"/>
      <c r="Y594" s="43"/>
      <c r="Z594" s="47"/>
    </row>
    <row r="595" spans="1:26" s="1" customFormat="1" x14ac:dyDescent="0.15">
      <c r="A595" s="5">
        <v>175</v>
      </c>
      <c r="B595" s="14" t="s">
        <v>20</v>
      </c>
      <c r="C595" s="15" t="s">
        <v>29</v>
      </c>
      <c r="D595" s="15" t="s">
        <v>32</v>
      </c>
      <c r="E595" s="16">
        <v>43055</v>
      </c>
      <c r="F595" s="17">
        <v>24</v>
      </c>
      <c r="G595" s="17">
        <v>33</v>
      </c>
      <c r="H595" s="17">
        <v>17.514500000000002</v>
      </c>
      <c r="I595" s="18">
        <v>2.4581</v>
      </c>
      <c r="J595" s="18">
        <f>I595-I475</f>
        <v>5.6799999999999962E-2</v>
      </c>
      <c r="K595" s="37">
        <f t="shared" si="65"/>
        <v>997.32661753089724</v>
      </c>
      <c r="L595" s="37">
        <f t="shared" si="66"/>
        <v>0.76074425760000008</v>
      </c>
      <c r="M595" s="37">
        <f t="shared" si="67"/>
        <v>-4.2225696E-3</v>
      </c>
      <c r="N595" s="37">
        <f t="shared" si="68"/>
        <v>1022.1568425770105</v>
      </c>
      <c r="O595" s="39">
        <f t="shared" si="69"/>
        <v>5.5302828653009657</v>
      </c>
      <c r="P595" s="32">
        <f t="shared" si="71"/>
        <v>23.526423755852829</v>
      </c>
      <c r="Q595" s="72">
        <f t="shared" si="70"/>
        <v>8.2395499999999977</v>
      </c>
      <c r="R595" s="2"/>
      <c r="S595" s="27"/>
      <c r="T595" s="27"/>
      <c r="U595" s="27"/>
      <c r="V595" s="25"/>
      <c r="W595" s="25"/>
      <c r="X595" s="25"/>
      <c r="Y595" s="43"/>
      <c r="Z595" s="47"/>
    </row>
    <row r="596" spans="1:26" s="1" customFormat="1" x14ac:dyDescent="0.15">
      <c r="A596" s="5">
        <v>266</v>
      </c>
      <c r="B596" s="14" t="s">
        <v>20</v>
      </c>
      <c r="C596" s="15" t="s">
        <v>29</v>
      </c>
      <c r="D596" s="15" t="s">
        <v>32</v>
      </c>
      <c r="E596" s="16">
        <v>43055</v>
      </c>
      <c r="F596" s="17">
        <v>24</v>
      </c>
      <c r="G596" s="17">
        <v>33</v>
      </c>
      <c r="H596" s="17">
        <v>17.514500000000002</v>
      </c>
      <c r="I596" s="18">
        <v>4.7306999999999997</v>
      </c>
      <c r="J596" s="18">
        <f>I596-I476</f>
        <v>8.0499999999999794E-2</v>
      </c>
      <c r="K596" s="37">
        <f t="shared" si="65"/>
        <v>997.32661753089724</v>
      </c>
      <c r="L596" s="37">
        <f t="shared" si="66"/>
        <v>0.76074425760000008</v>
      </c>
      <c r="M596" s="37">
        <f t="shared" si="67"/>
        <v>-4.2225696E-3</v>
      </c>
      <c r="N596" s="37">
        <f t="shared" si="68"/>
        <v>1022.1568425770105</v>
      </c>
      <c r="O596" s="39">
        <f t="shared" si="69"/>
        <v>10.643224096204092</v>
      </c>
      <c r="P596" s="32">
        <f t="shared" si="71"/>
        <v>23.526423755852829</v>
      </c>
      <c r="Q596" s="72">
        <f t="shared" si="70"/>
        <v>20.738849999999996</v>
      </c>
      <c r="R596" s="2"/>
      <c r="S596" s="27"/>
      <c r="T596" s="27"/>
      <c r="U596" s="27"/>
      <c r="V596" s="25"/>
      <c r="W596" s="25"/>
      <c r="X596" s="25"/>
      <c r="Y596" s="43"/>
      <c r="Z596" s="47"/>
    </row>
    <row r="597" spans="1:26" s="1" customFormat="1" x14ac:dyDescent="0.15">
      <c r="A597" s="5">
        <v>272</v>
      </c>
      <c r="B597" s="14" t="s">
        <v>20</v>
      </c>
      <c r="C597" s="15" t="s">
        <v>29</v>
      </c>
      <c r="D597" s="15" t="s">
        <v>32</v>
      </c>
      <c r="E597" s="16">
        <v>43055</v>
      </c>
      <c r="F597" s="17">
        <v>24</v>
      </c>
      <c r="G597" s="17">
        <v>33</v>
      </c>
      <c r="H597" s="17">
        <v>17.514500000000002</v>
      </c>
      <c r="I597" s="18">
        <v>2.2637999999999998</v>
      </c>
      <c r="J597" s="18">
        <f>I597-I477</f>
        <v>4.269999999999996E-2</v>
      </c>
      <c r="K597" s="37">
        <f t="shared" si="65"/>
        <v>997.32661753089724</v>
      </c>
      <c r="L597" s="37">
        <f t="shared" si="66"/>
        <v>0.76074425760000008</v>
      </c>
      <c r="M597" s="37">
        <f t="shared" si="67"/>
        <v>-4.2225696E-3</v>
      </c>
      <c r="N597" s="37">
        <f t="shared" si="68"/>
        <v>1022.1568425770105</v>
      </c>
      <c r="O597" s="39">
        <f t="shared" si="69"/>
        <v>5.0931428137457084</v>
      </c>
      <c r="P597" s="32">
        <f t="shared" si="71"/>
        <v>23.526423755852829</v>
      </c>
      <c r="Q597" s="72">
        <f t="shared" si="70"/>
        <v>7.1708999999999987</v>
      </c>
      <c r="R597" s="2"/>
      <c r="S597" s="27"/>
      <c r="T597" s="27"/>
      <c r="U597" s="27"/>
      <c r="V597" s="25"/>
      <c r="W597" s="25"/>
      <c r="X597" s="25"/>
      <c r="Y597" s="43"/>
      <c r="Z597" s="47"/>
    </row>
    <row r="598" spans="1:26" s="1" customFormat="1" x14ac:dyDescent="0.15">
      <c r="A598" s="5">
        <v>104</v>
      </c>
      <c r="B598" s="14" t="s">
        <v>22</v>
      </c>
      <c r="C598" s="15" t="s">
        <v>29</v>
      </c>
      <c r="D598" s="15" t="s">
        <v>32</v>
      </c>
      <c r="E598" s="16">
        <v>43055</v>
      </c>
      <c r="F598" s="17">
        <v>24</v>
      </c>
      <c r="G598" s="17">
        <v>33</v>
      </c>
      <c r="H598" s="17">
        <v>17.514500000000002</v>
      </c>
      <c r="I598" s="18">
        <v>3.4066999999999998</v>
      </c>
      <c r="J598" s="18">
        <f>I598-I478</f>
        <v>5.1499999999999879E-2</v>
      </c>
      <c r="K598" s="37">
        <f t="shared" si="65"/>
        <v>997.32661753089724</v>
      </c>
      <c r="L598" s="37">
        <f t="shared" si="66"/>
        <v>0.76074425760000008</v>
      </c>
      <c r="M598" s="37">
        <f t="shared" si="67"/>
        <v>-4.2225696E-3</v>
      </c>
      <c r="N598" s="37">
        <f t="shared" si="68"/>
        <v>1022.1568425770105</v>
      </c>
      <c r="O598" s="39">
        <f t="shared" si="69"/>
        <v>7.6644622420653352</v>
      </c>
      <c r="P598" s="32">
        <f t="shared" si="71"/>
        <v>23.526423755852829</v>
      </c>
      <c r="Q598" s="72">
        <f t="shared" si="70"/>
        <v>13.456849999999999</v>
      </c>
      <c r="R598" s="2"/>
      <c r="S598" s="27"/>
      <c r="T598" s="27"/>
      <c r="U598" s="27"/>
      <c r="V598" s="25"/>
      <c r="W598" s="25"/>
      <c r="X598" s="25"/>
      <c r="Y598" s="43"/>
      <c r="Z598" s="47"/>
    </row>
    <row r="599" spans="1:26" s="1" customFormat="1" x14ac:dyDescent="0.15">
      <c r="A599" s="5">
        <v>110</v>
      </c>
      <c r="B599" s="14" t="s">
        <v>22</v>
      </c>
      <c r="C599" s="15" t="s">
        <v>29</v>
      </c>
      <c r="D599" s="15" t="s">
        <v>32</v>
      </c>
      <c r="E599" s="16">
        <v>43055</v>
      </c>
      <c r="F599" s="17">
        <v>24</v>
      </c>
      <c r="G599" s="17">
        <v>33</v>
      </c>
      <c r="H599" s="17">
        <v>17.514500000000002</v>
      </c>
      <c r="I599" s="18">
        <v>4.5732999999999997</v>
      </c>
      <c r="J599" s="18">
        <f>I599-I479</f>
        <v>9.9899999999999878E-2</v>
      </c>
      <c r="K599" s="37">
        <f t="shared" si="65"/>
        <v>997.32661753089724</v>
      </c>
      <c r="L599" s="37">
        <f t="shared" si="66"/>
        <v>0.76074425760000008</v>
      </c>
      <c r="M599" s="37">
        <f t="shared" si="67"/>
        <v>-4.2225696E-3</v>
      </c>
      <c r="N599" s="37">
        <f t="shared" si="68"/>
        <v>1022.1568425770105</v>
      </c>
      <c r="O599" s="39">
        <f t="shared" si="69"/>
        <v>10.289102407502098</v>
      </c>
      <c r="P599" s="32">
        <f t="shared" si="71"/>
        <v>23.526423755852829</v>
      </c>
      <c r="Q599" s="72">
        <f t="shared" si="70"/>
        <v>19.873149999999995</v>
      </c>
      <c r="R599" s="2"/>
      <c r="S599" s="27"/>
      <c r="T599" s="27"/>
      <c r="U599" s="27"/>
      <c r="V599" s="25"/>
      <c r="W599" s="25"/>
      <c r="X599" s="25"/>
      <c r="Y599" s="43"/>
      <c r="Z599" s="47"/>
    </row>
    <row r="600" spans="1:26" s="1" customFormat="1" x14ac:dyDescent="0.15">
      <c r="A600" s="5">
        <v>233</v>
      </c>
      <c r="B600" s="14" t="s">
        <v>23</v>
      </c>
      <c r="C600" s="15" t="s">
        <v>29</v>
      </c>
      <c r="D600" s="15" t="s">
        <v>32</v>
      </c>
      <c r="E600" s="16">
        <v>43055</v>
      </c>
      <c r="F600" s="17">
        <v>24</v>
      </c>
      <c r="G600" s="17">
        <v>33</v>
      </c>
      <c r="H600" s="17">
        <v>17.514500000000002</v>
      </c>
      <c r="I600" s="18">
        <v>4.4626999999999999</v>
      </c>
      <c r="J600" s="18">
        <f>I600-I480</f>
        <v>8.230000000000004E-2</v>
      </c>
      <c r="K600" s="37">
        <f t="shared" si="65"/>
        <v>997.32661753089724</v>
      </c>
      <c r="L600" s="37">
        <f t="shared" si="66"/>
        <v>0.76074425760000008</v>
      </c>
      <c r="M600" s="37">
        <f t="shared" si="67"/>
        <v>-4.2225696E-3</v>
      </c>
      <c r="N600" s="37">
        <f t="shared" si="68"/>
        <v>1022.1568425770105</v>
      </c>
      <c r="O600" s="39">
        <f t="shared" si="69"/>
        <v>10.040272300955461</v>
      </c>
      <c r="P600" s="32">
        <f t="shared" si="71"/>
        <v>23.526423755852829</v>
      </c>
      <c r="Q600" s="72">
        <f t="shared" si="70"/>
        <v>19.264849999999999</v>
      </c>
      <c r="R600" s="2"/>
      <c r="S600" s="27"/>
      <c r="T600" s="27"/>
      <c r="U600" s="27"/>
      <c r="V600" s="25"/>
      <c r="W600" s="25"/>
      <c r="X600" s="25"/>
      <c r="Y600" s="43"/>
      <c r="Z600" s="47"/>
    </row>
    <row r="601" spans="1:26" s="1" customFormat="1" x14ac:dyDescent="0.15">
      <c r="A601" s="5">
        <v>235</v>
      </c>
      <c r="B601" s="19" t="s">
        <v>23</v>
      </c>
      <c r="C601" s="20" t="s">
        <v>29</v>
      </c>
      <c r="D601" s="20" t="s">
        <v>32</v>
      </c>
      <c r="E601" s="21">
        <v>43055</v>
      </c>
      <c r="F601" s="22">
        <v>23.9</v>
      </c>
      <c r="G601" s="22">
        <v>33.1</v>
      </c>
      <c r="H601" s="22">
        <v>17.520099999999999</v>
      </c>
      <c r="I601" s="23">
        <v>2.7509999999999999</v>
      </c>
      <c r="J601" s="23">
        <f>I601-I481</f>
        <v>6.4799999999999969E-2</v>
      </c>
      <c r="K601" s="38">
        <f t="shared" si="65"/>
        <v>997.35123703333397</v>
      </c>
      <c r="L601" s="38">
        <f t="shared" si="66"/>
        <v>0.76089952447632669</v>
      </c>
      <c r="M601" s="38">
        <f t="shared" si="67"/>
        <v>-4.2248710660000004E-3</v>
      </c>
      <c r="N601" s="38">
        <f t="shared" si="68"/>
        <v>1022.2617898419542</v>
      </c>
      <c r="O601" s="40">
        <f t="shared" si="69"/>
        <v>6.1900495013210746</v>
      </c>
      <c r="P601" s="32">
        <f t="shared" si="71"/>
        <v>23.534775408037103</v>
      </c>
      <c r="Q601" s="73">
        <f t="shared" si="70"/>
        <v>9.8505000000000003</v>
      </c>
      <c r="R601" s="2"/>
      <c r="S601" s="27"/>
      <c r="T601" s="27"/>
      <c r="U601" s="27"/>
      <c r="V601" s="25"/>
      <c r="W601" s="25"/>
      <c r="X601" s="25"/>
      <c r="Y601" s="43"/>
      <c r="Z601" s="47"/>
    </row>
    <row r="602" spans="1:26" s="1" customFormat="1" x14ac:dyDescent="0.15">
      <c r="A602" s="56">
        <v>176</v>
      </c>
      <c r="B602" s="15" t="s">
        <v>17</v>
      </c>
      <c r="C602" s="15" t="s">
        <v>11</v>
      </c>
      <c r="D602" s="15" t="s">
        <v>12</v>
      </c>
      <c r="E602" s="16">
        <v>43082</v>
      </c>
      <c r="F602" s="17">
        <v>22</v>
      </c>
      <c r="G602" s="17">
        <v>33.700000000000003</v>
      </c>
      <c r="H602" s="17">
        <v>17.513300000000001</v>
      </c>
      <c r="I602" s="18">
        <v>1.8411999999999999</v>
      </c>
      <c r="J602" s="79">
        <v>2.0261</v>
      </c>
      <c r="K602" s="37">
        <f>1000*(1-(F602+288.9414)/(508929.2*(F602+68.12963))*(F602-3.9863)^2)</f>
        <v>997.80032031723852</v>
      </c>
      <c r="L602" s="37">
        <f xml:space="preserve"> 0.824493 - 0.0040899*F602 + 0.000076438*F602^2 -0.00000082467*F602^3 + 0.0000000053675*F602^4</f>
        <v>0.76398747492000008</v>
      </c>
      <c r="M602" s="37">
        <f xml:space="preserve"> -0.005724 + 0.00010227*F602 - 0.0000016546*F602^2</f>
        <v>-4.2748864000000004E-3</v>
      </c>
      <c r="N602" s="37">
        <f xml:space="preserve"> K602 + (L602*G602) + M602*G602^(3/2) + 0.00048314*G602^2</f>
        <v>1023.2590813679438</v>
      </c>
      <c r="O602" s="39">
        <f>I602*(1/     (1-   (0.001*N602/1.84)))</f>
        <v>4.1479591908706803</v>
      </c>
      <c r="P602" s="32">
        <f t="shared" si="71"/>
        <v>23.533522706501625</v>
      </c>
      <c r="Q602" s="29">
        <f>-5.28+5.5*I602</f>
        <v>4.8465999999999996</v>
      </c>
      <c r="R602" s="30">
        <f>E602-E482</f>
        <v>27</v>
      </c>
      <c r="S602" s="31">
        <f>I602-I482</f>
        <v>9.5499999999999918E-2</v>
      </c>
      <c r="T602" s="31">
        <f>(S602/I482)*100</f>
        <v>5.4705848656699274</v>
      </c>
      <c r="U602" s="31">
        <f>(S602/R602)/I482*1000</f>
        <v>2.0261425428407138</v>
      </c>
      <c r="V602" s="44">
        <f>O602-O482</f>
        <v>0.2214438116624815</v>
      </c>
      <c r="W602" s="44">
        <f>(V602/O482)*100</f>
        <v>5.6397031534647075</v>
      </c>
      <c r="X602" s="44">
        <f>1000*(V602/R602)/O482</f>
        <v>2.0887789457276695</v>
      </c>
      <c r="Y602" s="45">
        <f>1000*(V602/R602)/Q482</f>
        <v>1.8979306592074197</v>
      </c>
      <c r="Z602" s="57">
        <f>X602-U602</f>
        <v>6.2636402886955711E-2</v>
      </c>
    </row>
    <row r="603" spans="1:26" s="1" customFormat="1" x14ac:dyDescent="0.15">
      <c r="A603" s="56">
        <v>182</v>
      </c>
      <c r="B603" s="15" t="s">
        <v>17</v>
      </c>
      <c r="C603" s="15" t="s">
        <v>11</v>
      </c>
      <c r="D603" s="15" t="s">
        <v>12</v>
      </c>
      <c r="E603" s="16">
        <v>43082</v>
      </c>
      <c r="F603" s="17">
        <v>22</v>
      </c>
      <c r="G603" s="17">
        <v>33.700000000000003</v>
      </c>
      <c r="H603" s="17">
        <v>17.513300000000001</v>
      </c>
      <c r="I603" s="18">
        <v>3.7324000000000002</v>
      </c>
      <c r="J603" s="79">
        <v>4.0316000000000001</v>
      </c>
      <c r="K603" s="37">
        <f>1000*(1-(F603+288.9414)/(508929.2*(F603+68.12963))*(F603-3.9863)^2)</f>
        <v>997.80032031723852</v>
      </c>
      <c r="L603" s="37">
        <f xml:space="preserve"> 0.824493 - 0.0040899*F603 + 0.000076438*F603^2 -0.00000082467*F603^3 + 0.0000000053675*F603^4</f>
        <v>0.76398747492000008</v>
      </c>
      <c r="M603" s="37">
        <f xml:space="preserve"> -0.005724 + 0.00010227*F603 - 0.0000016546*F603^2</f>
        <v>-4.2748864000000004E-3</v>
      </c>
      <c r="N603" s="37">
        <f xml:space="preserve"> K603 + (L603*G603) + M603*G603^(3/2) + 0.00048314*G603^2</f>
        <v>1023.2590813679438</v>
      </c>
      <c r="O603" s="39">
        <f t="shared" ref="O603:O666" si="72">I603*(1/     (1-   (0.001*N603/1.84)))</f>
        <v>8.4085612013935087</v>
      </c>
      <c r="P603" s="32">
        <f t="shared" si="71"/>
        <v>23.533522706501625</v>
      </c>
      <c r="Q603" s="29">
        <f t="shared" ref="Q603:Q666" si="73">-5.28+5.5*I603</f>
        <v>15.248200000000001</v>
      </c>
      <c r="R603" s="30">
        <f>E603-E483</f>
        <v>27</v>
      </c>
      <c r="S603" s="31">
        <f>I603-I483</f>
        <v>0.36640000000000006</v>
      </c>
      <c r="T603" s="31">
        <f>(S603/I483)*100</f>
        <v>10.885323826500299</v>
      </c>
      <c r="U603" s="31">
        <f>(S603/R603)/I483*1000</f>
        <v>4.0316014172223333</v>
      </c>
      <c r="V603" s="44">
        <f>O603-O483</f>
        <v>0.83758636813762433</v>
      </c>
      <c r="W603" s="44">
        <f>(V603/O483)*100</f>
        <v>11.063124453385903</v>
      </c>
      <c r="X603" s="44">
        <f>1000*(V603/R603)/O483</f>
        <v>4.0974535012540381</v>
      </c>
      <c r="Y603" s="45">
        <f>1000*(V603/R603)/Q483</f>
        <v>2.3442694278266853</v>
      </c>
      <c r="Z603" s="57">
        <f t="shared" ref="Z603:Z666" si="74">X603-U603</f>
        <v>6.5852084031704727E-2</v>
      </c>
    </row>
    <row r="604" spans="1:26" s="1" customFormat="1" x14ac:dyDescent="0.15">
      <c r="A604" s="56">
        <v>189</v>
      </c>
      <c r="B604" s="15" t="s">
        <v>17</v>
      </c>
      <c r="C604" s="15" t="s">
        <v>11</v>
      </c>
      <c r="D604" s="15" t="s">
        <v>12</v>
      </c>
      <c r="E604" s="16">
        <v>43082</v>
      </c>
      <c r="F604" s="17">
        <v>22</v>
      </c>
      <c r="G604" s="17">
        <v>33.700000000000003</v>
      </c>
      <c r="H604" s="17">
        <v>17.513300000000001</v>
      </c>
      <c r="I604" s="18">
        <v>3.5377000000000001</v>
      </c>
      <c r="J604" s="79">
        <v>3.5710000000000002</v>
      </c>
      <c r="K604" s="37">
        <f>1000*(1-(F604+288.9414)/(508929.2*(F604+68.12963))*(F604-3.9863)^2)</f>
        <v>997.80032031723852</v>
      </c>
      <c r="L604" s="37">
        <f xml:space="preserve"> 0.824493 - 0.0040899*F604 + 0.000076438*F604^2 -0.00000082467*F604^3 + 0.0000000053675*F604^4</f>
        <v>0.76398747492000008</v>
      </c>
      <c r="M604" s="37">
        <f xml:space="preserve"> -0.005724 + 0.00010227*F604 - 0.0000016546*F604^2</f>
        <v>-4.2748864000000004E-3</v>
      </c>
      <c r="N604" s="37">
        <f xml:space="preserve"> K604 + (L604*G604) + M604*G604^(3/2) + 0.00048314*G604^2</f>
        <v>1023.2590813679438</v>
      </c>
      <c r="O604" s="39">
        <f t="shared" si="72"/>
        <v>7.9699300616680464</v>
      </c>
      <c r="P604" s="32">
        <f t="shared" si="71"/>
        <v>23.533522706501625</v>
      </c>
      <c r="Q604" s="29">
        <f t="shared" si="73"/>
        <v>14.177350000000001</v>
      </c>
      <c r="R604" s="30">
        <f>E604-E484</f>
        <v>27</v>
      </c>
      <c r="S604" s="31">
        <f>I604-I484</f>
        <v>0.31110000000000015</v>
      </c>
      <c r="T604" s="31">
        <f>(S604/I484)*100</f>
        <v>9.6417281348788251</v>
      </c>
      <c r="U604" s="31">
        <f>(S604/R604)/I484*1000</f>
        <v>3.5710104203254907</v>
      </c>
      <c r="V604" s="44">
        <f>O604-O484</f>
        <v>0.71250065079952751</v>
      </c>
      <c r="W604" s="44">
        <f>(V604/O484)*100</f>
        <v>9.8175347008199196</v>
      </c>
      <c r="X604" s="44">
        <f>1000*(V604/R604)/O484</f>
        <v>3.6361239632666371</v>
      </c>
      <c r="Y604" s="45">
        <f>1000*(V604/R604)/Q484</f>
        <v>2.1168199860885024</v>
      </c>
      <c r="Z604" s="57">
        <f t="shared" si="74"/>
        <v>6.5113542941146463E-2</v>
      </c>
    </row>
    <row r="605" spans="1:26" s="1" customFormat="1" x14ac:dyDescent="0.15">
      <c r="A605" s="56">
        <v>281</v>
      </c>
      <c r="B605" s="15" t="s">
        <v>17</v>
      </c>
      <c r="C605" s="15" t="s">
        <v>11</v>
      </c>
      <c r="D605" s="15" t="s">
        <v>12</v>
      </c>
      <c r="E605" s="16">
        <v>43082</v>
      </c>
      <c r="F605" s="17">
        <v>22</v>
      </c>
      <c r="G605" s="17">
        <v>33.700000000000003</v>
      </c>
      <c r="H605" s="17">
        <v>17.513300000000001</v>
      </c>
      <c r="I605" s="18">
        <v>3.4567999999999999</v>
      </c>
      <c r="J605" s="79">
        <v>3.4594</v>
      </c>
      <c r="K605" s="37">
        <f>1000*(1-(F605+288.9414)/(508929.2*(F605+68.12963))*(F605-3.9863)^2)</f>
        <v>997.80032031723852</v>
      </c>
      <c r="L605" s="37">
        <f xml:space="preserve"> 0.824493 - 0.0040899*F605 + 0.000076438*F605^2 -0.00000082467*F605^3 + 0.0000000053675*F605^4</f>
        <v>0.76398747492000008</v>
      </c>
      <c r="M605" s="37">
        <f xml:space="preserve"> -0.005724 + 0.00010227*F605 - 0.0000016546*F605^2</f>
        <v>-4.2748864000000004E-3</v>
      </c>
      <c r="N605" s="37">
        <f xml:space="preserve"> K605 + (L605*G605) + M605*G605^(3/2) + 0.00048314*G605^2</f>
        <v>1023.2590813679438</v>
      </c>
      <c r="O605" s="39">
        <f t="shared" si="72"/>
        <v>7.7876739794708714</v>
      </c>
      <c r="P605" s="32">
        <f t="shared" si="71"/>
        <v>23.533522706501625</v>
      </c>
      <c r="Q605" s="29">
        <f t="shared" si="73"/>
        <v>13.732399999999998</v>
      </c>
      <c r="R605" s="30">
        <f>E605-E485</f>
        <v>27</v>
      </c>
      <c r="S605" s="31">
        <f>I605-I485</f>
        <v>0.29529999999999967</v>
      </c>
      <c r="T605" s="31">
        <f>(S605/I485)*100</f>
        <v>9.3405029258263372</v>
      </c>
      <c r="U605" s="31">
        <f>(S605/R605)/I485*1000</f>
        <v>3.4594455280838288</v>
      </c>
      <c r="V605" s="44">
        <f>O605-O485</f>
        <v>0.67667073070721173</v>
      </c>
      <c r="W605" s="44">
        <f>(V605/O485)*100</f>
        <v>9.5158264879833911</v>
      </c>
      <c r="X605" s="44">
        <f>1000*(V605/R605)/O485</f>
        <v>3.5243801807345889</v>
      </c>
      <c r="Y605" s="45">
        <f>1000*(V605/R605)/Q485</f>
        <v>2.0698184225698939</v>
      </c>
      <c r="Z605" s="57">
        <f t="shared" si="74"/>
        <v>6.493465265076015E-2</v>
      </c>
    </row>
    <row r="606" spans="1:26" s="1" customFormat="1" x14ac:dyDescent="0.15">
      <c r="A606" s="56">
        <v>287</v>
      </c>
      <c r="B606" s="15" t="s">
        <v>17</v>
      </c>
      <c r="C606" s="15" t="s">
        <v>11</v>
      </c>
      <c r="D606" s="15" t="s">
        <v>12</v>
      </c>
      <c r="E606" s="16">
        <v>43082</v>
      </c>
      <c r="F606" s="17">
        <v>22</v>
      </c>
      <c r="G606" s="17">
        <v>33.700000000000003</v>
      </c>
      <c r="H606" s="17">
        <v>17.513300000000001</v>
      </c>
      <c r="I606" s="18">
        <v>2.3548</v>
      </c>
      <c r="J606" s="79">
        <v>2.8161999999999998</v>
      </c>
      <c r="K606" s="37">
        <f>1000*(1-(F606+288.9414)/(508929.2*(F606+68.12963))*(F606-3.9863)^2)</f>
        <v>997.80032031723852</v>
      </c>
      <c r="L606" s="37">
        <f xml:space="preserve"> 0.824493 - 0.0040899*F606 + 0.000076438*F606^2 -0.00000082467*F606^3 + 0.0000000053675*F606^4</f>
        <v>0.76398747492000008</v>
      </c>
      <c r="M606" s="37">
        <f xml:space="preserve"> -0.005724 + 0.00010227*F606 - 0.0000016546*F606^2</f>
        <v>-4.2748864000000004E-3</v>
      </c>
      <c r="N606" s="37">
        <f xml:space="preserve"> K606 + (L606*G606) + M606*G606^(3/2) + 0.00048314*G606^2</f>
        <v>1023.2590813679438</v>
      </c>
      <c r="O606" s="39">
        <f t="shared" si="72"/>
        <v>5.3050262343375403</v>
      </c>
      <c r="P606" s="32">
        <f t="shared" si="71"/>
        <v>23.533522706501625</v>
      </c>
      <c r="Q606" s="29">
        <f t="shared" si="73"/>
        <v>7.6713999999999993</v>
      </c>
      <c r="R606" s="30">
        <f>E606-E486</f>
        <v>27</v>
      </c>
      <c r="S606" s="31">
        <f>I606-I486</f>
        <v>0.16639999999999988</v>
      </c>
      <c r="T606" s="31">
        <f>(S606/I486)*100</f>
        <v>7.6037287515993368</v>
      </c>
      <c r="U606" s="31">
        <f>(S606/R606)/I486*1000</f>
        <v>2.8161958339256801</v>
      </c>
      <c r="V606" s="44">
        <f>O606-O486</f>
        <v>0.38276796782025624</v>
      </c>
      <c r="W606" s="44">
        <f>(V606/O486)*100</f>
        <v>7.7762674588605352</v>
      </c>
      <c r="X606" s="44">
        <f>1000*(V606/R606)/O486</f>
        <v>2.880099058837235</v>
      </c>
      <c r="Y606" s="45">
        <f>1000*(V606/R606)/Q486</f>
        <v>2.0983084279254949</v>
      </c>
      <c r="Z606" s="57">
        <f t="shared" si="74"/>
        <v>6.3903224911554979E-2</v>
      </c>
    </row>
    <row r="607" spans="1:26" s="1" customFormat="1" x14ac:dyDescent="0.15">
      <c r="A607" s="56">
        <v>116</v>
      </c>
      <c r="B607" s="15" t="s">
        <v>18</v>
      </c>
      <c r="C607" s="15" t="s">
        <v>11</v>
      </c>
      <c r="D607" s="15" t="s">
        <v>12</v>
      </c>
      <c r="E607" s="16">
        <v>43082</v>
      </c>
      <c r="F607" s="17">
        <v>22</v>
      </c>
      <c r="G607" s="17">
        <v>33.700000000000003</v>
      </c>
      <c r="H607" s="17">
        <v>17.513300000000001</v>
      </c>
      <c r="I607" s="18">
        <v>4.694</v>
      </c>
      <c r="J607" s="79">
        <v>4.0354999999999999</v>
      </c>
      <c r="K607" s="37">
        <f>1000*(1-(F607+288.9414)/(508929.2*(F607+68.12963))*(F607-3.9863)^2)</f>
        <v>997.80032031723852</v>
      </c>
      <c r="L607" s="37">
        <f xml:space="preserve"> 0.824493 - 0.0040899*F607 + 0.000076438*F607^2 -0.00000082467*F607^3 + 0.0000000053675*F607^4</f>
        <v>0.76398747492000008</v>
      </c>
      <c r="M607" s="37">
        <f xml:space="preserve"> -0.005724 + 0.00010227*F607 - 0.0000016546*F607^2</f>
        <v>-4.2748864000000004E-3</v>
      </c>
      <c r="N607" s="37">
        <f xml:space="preserve"> K607 + (L607*G607) + M607*G607^(3/2) + 0.00048314*G607^2</f>
        <v>1023.2590813679438</v>
      </c>
      <c r="O607" s="39">
        <f t="shared" si="72"/>
        <v>10.57490790894361</v>
      </c>
      <c r="P607" s="32">
        <f t="shared" si="71"/>
        <v>23.533522706501625</v>
      </c>
      <c r="Q607" s="29">
        <f t="shared" si="73"/>
        <v>20.536999999999999</v>
      </c>
      <c r="R607" s="30">
        <f>E607-E487</f>
        <v>27</v>
      </c>
      <c r="S607" s="31">
        <f>I607-I487</f>
        <v>0.46119999999999983</v>
      </c>
      <c r="T607" s="31">
        <f>(S607/I487)*100</f>
        <v>10.895860895860892</v>
      </c>
      <c r="U607" s="31">
        <f>(S607/R607)/I487*1000</f>
        <v>4.0355040355040339</v>
      </c>
      <c r="V607" s="44">
        <f>O607-O487</f>
        <v>1.0542833473852298</v>
      </c>
      <c r="W607" s="44">
        <f>(V607/O487)*100</f>
        <v>11.073678418558076</v>
      </c>
      <c r="X607" s="44">
        <f>1000*(V607/R607)/O487</f>
        <v>4.1013623772437313</v>
      </c>
      <c r="Y607" s="45">
        <f>1000*(V607/R607)/Q487</f>
        <v>2.1692590933889324</v>
      </c>
      <c r="Z607" s="57">
        <f t="shared" si="74"/>
        <v>6.5858341739697401E-2</v>
      </c>
    </row>
    <row r="608" spans="1:26" s="1" customFormat="1" x14ac:dyDescent="0.15">
      <c r="A608" s="56">
        <v>122</v>
      </c>
      <c r="B608" s="15" t="s">
        <v>18</v>
      </c>
      <c r="C608" s="15" t="s">
        <v>11</v>
      </c>
      <c r="D608" s="15" t="s">
        <v>12</v>
      </c>
      <c r="E608" s="16">
        <v>43082</v>
      </c>
      <c r="F608" s="17">
        <v>22</v>
      </c>
      <c r="G608" s="17">
        <v>33.700000000000003</v>
      </c>
      <c r="H608" s="17">
        <v>17.513300000000001</v>
      </c>
      <c r="I608" s="18">
        <v>5.9450000000000003</v>
      </c>
      <c r="J608" s="79">
        <v>3.1655000000000002</v>
      </c>
      <c r="K608" s="37">
        <f>1000*(1-(F608+288.9414)/(508929.2*(F608+68.12963))*(F608-3.9863)^2)</f>
        <v>997.80032031723852</v>
      </c>
      <c r="L608" s="37">
        <f xml:space="preserve"> 0.824493 - 0.0040899*F608 + 0.000076438*F608^2 -0.00000082467*F608^3 + 0.0000000053675*F608^4</f>
        <v>0.76398747492000008</v>
      </c>
      <c r="M608" s="37">
        <f xml:space="preserve"> -0.005724 + 0.00010227*F608 - 0.0000016546*F608^2</f>
        <v>-4.2748864000000004E-3</v>
      </c>
      <c r="N608" s="37">
        <f xml:space="preserve"> K608 + (L608*G608) + M608*G608^(3/2) + 0.00048314*G608^2</f>
        <v>1023.2590813679438</v>
      </c>
      <c r="O608" s="39">
        <f t="shared" si="72"/>
        <v>13.393231256640341</v>
      </c>
      <c r="P608" s="32">
        <f t="shared" si="71"/>
        <v>23.533522706501625</v>
      </c>
      <c r="Q608" s="29">
        <f t="shared" si="73"/>
        <v>27.417500000000004</v>
      </c>
      <c r="R608" s="30">
        <f>E608-E488</f>
        <v>27</v>
      </c>
      <c r="S608" s="31">
        <f>I608-I488</f>
        <v>0.46810000000000063</v>
      </c>
      <c r="T608" s="31">
        <f>(S608/I488)*100</f>
        <v>8.5468056747430232</v>
      </c>
      <c r="U608" s="31">
        <f>(S608/R608)/I488*1000</f>
        <v>3.1654835832381569</v>
      </c>
      <c r="V608" s="44">
        <f>O608-O488</f>
        <v>1.0743150165158166</v>
      </c>
      <c r="W608" s="44">
        <f>(V608/O488)*100</f>
        <v>8.7208565719167268</v>
      </c>
      <c r="X608" s="44">
        <f>1000*(V608/R608)/O488</f>
        <v>3.2299468784876768</v>
      </c>
      <c r="Y608" s="45">
        <f>1000*(V608/R608)/Q488</f>
        <v>1.6016393003303293</v>
      </c>
      <c r="Z608" s="57">
        <f t="shared" si="74"/>
        <v>6.4463295249519881E-2</v>
      </c>
    </row>
    <row r="609" spans="1:26" s="1" customFormat="1" x14ac:dyDescent="0.15">
      <c r="A609" s="56">
        <v>129</v>
      </c>
      <c r="B609" s="15" t="s">
        <v>18</v>
      </c>
      <c r="C609" s="15" t="s">
        <v>11</v>
      </c>
      <c r="D609" s="15" t="s">
        <v>12</v>
      </c>
      <c r="E609" s="16">
        <v>43082</v>
      </c>
      <c r="F609" s="17">
        <v>22</v>
      </c>
      <c r="G609" s="17">
        <v>33.700000000000003</v>
      </c>
      <c r="H609" s="17">
        <v>17.513300000000001</v>
      </c>
      <c r="I609" s="18">
        <v>5.7694999999999999</v>
      </c>
      <c r="J609" s="79">
        <v>3.0337000000000001</v>
      </c>
      <c r="K609" s="37">
        <f>1000*(1-(F609+288.9414)/(508929.2*(F609+68.12963))*(F609-3.9863)^2)</f>
        <v>997.80032031723852</v>
      </c>
      <c r="L609" s="37">
        <f xml:space="preserve"> 0.824493 - 0.0040899*F609 + 0.000076438*F609^2 -0.00000082467*F609^3 + 0.0000000053675*F609^4</f>
        <v>0.76398747492000008</v>
      </c>
      <c r="M609" s="37">
        <f xml:space="preserve"> -0.005724 + 0.00010227*F609 - 0.0000016546*F609^2</f>
        <v>-4.2748864000000004E-3</v>
      </c>
      <c r="N609" s="37">
        <f xml:space="preserve"> K609 + (L609*G609) + M609*G609^(3/2) + 0.00048314*G609^2</f>
        <v>1023.2590813679438</v>
      </c>
      <c r="O609" s="39">
        <f t="shared" si="72"/>
        <v>12.997854959661304</v>
      </c>
      <c r="P609" s="32">
        <f t="shared" si="71"/>
        <v>23.533522706501625</v>
      </c>
      <c r="Q609" s="29">
        <f t="shared" si="73"/>
        <v>26.452249999999999</v>
      </c>
      <c r="R609" s="30">
        <f>E609-E489</f>
        <v>27</v>
      </c>
      <c r="S609" s="31">
        <f>I609-I489</f>
        <v>0.43679999999999986</v>
      </c>
      <c r="T609" s="31">
        <f>(S609/I489)*100</f>
        <v>8.1909726780055099</v>
      </c>
      <c r="U609" s="31">
        <f>(S609/R609)/I489*1000</f>
        <v>3.0336935844464858</v>
      </c>
      <c r="V609" s="44">
        <f>O609-O489</f>
        <v>1.0032805409733498</v>
      </c>
      <c r="W609" s="44">
        <f>(V609/O489)*100</f>
        <v>8.3644530097725251</v>
      </c>
      <c r="X609" s="44">
        <f>1000*(V609/R609)/O489</f>
        <v>3.0979455591750096</v>
      </c>
      <c r="Y609" s="45">
        <f>1000*(V609/R609)/Q489</f>
        <v>1.5450632147214438</v>
      </c>
      <c r="Z609" s="57">
        <f t="shared" si="74"/>
        <v>6.4251974728523731E-2</v>
      </c>
    </row>
    <row r="610" spans="1:26" s="1" customFormat="1" x14ac:dyDescent="0.15">
      <c r="A610" s="56">
        <v>220</v>
      </c>
      <c r="B610" s="15" t="s">
        <v>18</v>
      </c>
      <c r="C610" s="15" t="s">
        <v>11</v>
      </c>
      <c r="D610" s="15" t="s">
        <v>12</v>
      </c>
      <c r="E610" s="16">
        <v>43082</v>
      </c>
      <c r="F610" s="17">
        <v>22</v>
      </c>
      <c r="G610" s="17">
        <v>33.700000000000003</v>
      </c>
      <c r="H610" s="17">
        <v>17.513300000000001</v>
      </c>
      <c r="I610" s="18">
        <v>3.7679999999999998</v>
      </c>
      <c r="J610" s="79">
        <v>4.1577000000000002</v>
      </c>
      <c r="K610" s="37">
        <f>1000*(1-(F610+288.9414)/(508929.2*(F610+68.12963))*(F610-3.9863)^2)</f>
        <v>997.80032031723852</v>
      </c>
      <c r="L610" s="37">
        <f xml:space="preserve"> 0.824493 - 0.0040899*F610 + 0.000076438*F610^2 -0.00000082467*F610^3 + 0.0000000053675*F610^4</f>
        <v>0.76398747492000008</v>
      </c>
      <c r="M610" s="37">
        <f xml:space="preserve"> -0.005724 + 0.00010227*F610 - 0.0000016546*F610^2</f>
        <v>-4.2748864000000004E-3</v>
      </c>
      <c r="N610" s="37">
        <f xml:space="preserve"> K610 + (L610*G610) + M610*G610^(3/2) + 0.00048314*G610^2</f>
        <v>1023.2590813679438</v>
      </c>
      <c r="O610" s="39">
        <f t="shared" si="72"/>
        <v>8.4887628889858373</v>
      </c>
      <c r="P610" s="32">
        <f t="shared" si="71"/>
        <v>23.533522706501625</v>
      </c>
      <c r="Q610" s="29">
        <f t="shared" si="73"/>
        <v>15.443999999999999</v>
      </c>
      <c r="R610" s="30">
        <f>E610-E490</f>
        <v>27</v>
      </c>
      <c r="S610" s="31">
        <f>I610-I490</f>
        <v>0.38029999999999964</v>
      </c>
      <c r="T610" s="31">
        <f>(S610/I490)*100</f>
        <v>11.225905481595172</v>
      </c>
      <c r="U610" s="31">
        <f>(S610/R610)/I490*1000</f>
        <v>4.1577427709611738</v>
      </c>
      <c r="V610" s="44">
        <f>O610-O490</f>
        <v>0.86897933502833258</v>
      </c>
      <c r="W610" s="44">
        <f>(V610/O490)*100</f>
        <v>11.404252218909928</v>
      </c>
      <c r="X610" s="44">
        <f>1000*(V610/R610)/O490</f>
        <v>4.2237971181147884</v>
      </c>
      <c r="Y610" s="45">
        <f>1000*(V610/R610)/Q490</f>
        <v>2.4103936622290583</v>
      </c>
      <c r="Z610" s="57">
        <f t="shared" si="74"/>
        <v>6.6054347153614579E-2</v>
      </c>
    </row>
    <row r="611" spans="1:26" s="1" customFormat="1" x14ac:dyDescent="0.15">
      <c r="A611" s="56">
        <v>226</v>
      </c>
      <c r="B611" s="15" t="s">
        <v>18</v>
      </c>
      <c r="C611" s="15" t="s">
        <v>11</v>
      </c>
      <c r="D611" s="15" t="s">
        <v>12</v>
      </c>
      <c r="E611" s="16">
        <v>43082</v>
      </c>
      <c r="F611" s="17">
        <v>22</v>
      </c>
      <c r="G611" s="17">
        <v>33.700000000000003</v>
      </c>
      <c r="H611" s="17">
        <v>17.513300000000001</v>
      </c>
      <c r="I611" s="18">
        <v>3.6705000000000001</v>
      </c>
      <c r="J611" s="79">
        <v>3.2225000000000001</v>
      </c>
      <c r="K611" s="37">
        <f>1000*(1-(F611+288.9414)/(508929.2*(F611+68.12963))*(F611-3.9863)^2)</f>
        <v>997.80032031723852</v>
      </c>
      <c r="L611" s="37">
        <f xml:space="preserve"> 0.824493 - 0.0040899*F611 + 0.000076438*F611^2 -0.00000082467*F611^3 + 0.0000000053675*F611^4</f>
        <v>0.76398747492000008</v>
      </c>
      <c r="M611" s="37">
        <f xml:space="preserve"> -0.005724 + 0.00010227*F611 - 0.0000016546*F611^2</f>
        <v>-4.2748864000000004E-3</v>
      </c>
      <c r="N611" s="37">
        <f xml:space="preserve"> K611 + (L611*G611) + M611*G611^(3/2) + 0.00048314*G611^2</f>
        <v>1023.2590813679438</v>
      </c>
      <c r="O611" s="39">
        <f t="shared" si="72"/>
        <v>8.2691093906641502</v>
      </c>
      <c r="P611" s="32">
        <f t="shared" si="71"/>
        <v>23.533522706501625</v>
      </c>
      <c r="Q611" s="29">
        <f t="shared" si="73"/>
        <v>14.90775</v>
      </c>
      <c r="R611" s="30">
        <f>E611-E491</f>
        <v>27</v>
      </c>
      <c r="S611" s="31">
        <f>I611-I491</f>
        <v>0.29380000000000006</v>
      </c>
      <c r="T611" s="31">
        <f>(S611/I491)*100</f>
        <v>8.7008025587111693</v>
      </c>
      <c r="U611" s="31">
        <f>(S611/R611)/I491*1000</f>
        <v>3.2225194661893219</v>
      </c>
      <c r="V611" s="44">
        <f>O611-O491</f>
        <v>0.67406758452774351</v>
      </c>
      <c r="W611" s="44">
        <f>(V611/O491)*100</f>
        <v>8.8751003843472098</v>
      </c>
      <c r="X611" s="44">
        <f>1000*(V611/R611)/O491</f>
        <v>3.2870742164248927</v>
      </c>
      <c r="Y611" s="45">
        <f>1000*(V611/R611)/Q491</f>
        <v>1.8782536737640079</v>
      </c>
      <c r="Z611" s="57">
        <f t="shared" si="74"/>
        <v>6.4554750235570779E-2</v>
      </c>
    </row>
    <row r="612" spans="1:26" s="1" customFormat="1" x14ac:dyDescent="0.15">
      <c r="A612" s="56">
        <v>149</v>
      </c>
      <c r="B612" s="15" t="s">
        <v>19</v>
      </c>
      <c r="C612" s="15" t="s">
        <v>11</v>
      </c>
      <c r="D612" s="15" t="s">
        <v>12</v>
      </c>
      <c r="E612" s="16">
        <v>43082</v>
      </c>
      <c r="F612" s="17">
        <v>22</v>
      </c>
      <c r="G612" s="17">
        <v>33.700000000000003</v>
      </c>
      <c r="H612" s="17">
        <v>17.513300000000001</v>
      </c>
      <c r="I612" s="18">
        <v>2.1495000000000002</v>
      </c>
      <c r="J612" s="79">
        <v>5.0585000000000004</v>
      </c>
      <c r="K612" s="37">
        <f>1000*(1-(F612+288.9414)/(508929.2*(F612+68.12963))*(F612-3.9863)^2)</f>
        <v>997.80032031723852</v>
      </c>
      <c r="L612" s="37">
        <f xml:space="preserve"> 0.824493 - 0.0040899*F612 + 0.000076438*F612^2 -0.00000082467*F612^3 + 0.0000000053675*F612^4</f>
        <v>0.76398747492000008</v>
      </c>
      <c r="M612" s="37">
        <f xml:space="preserve"> -0.005724 + 0.00010227*F612 - 0.0000016546*F612^2</f>
        <v>-4.2748864000000004E-3</v>
      </c>
      <c r="N612" s="37">
        <f xml:space="preserve"> K612 + (L612*G612) + M612*G612^(3/2) + 0.00048314*G612^2</f>
        <v>1023.2590813679438</v>
      </c>
      <c r="O612" s="39">
        <f t="shared" si="72"/>
        <v>4.8425148168458225</v>
      </c>
      <c r="P612" s="32">
        <f t="shared" si="71"/>
        <v>23.533522706501625</v>
      </c>
      <c r="Q612" s="29">
        <f t="shared" si="73"/>
        <v>6.5422500000000001</v>
      </c>
      <c r="R612" s="30">
        <f>E612-E492</f>
        <v>27</v>
      </c>
      <c r="S612" s="31">
        <f>I612-I492</f>
        <v>0.2583000000000002</v>
      </c>
      <c r="T612" s="31">
        <f>(S612/I492)*100</f>
        <v>13.657994923857878</v>
      </c>
      <c r="U612" s="31">
        <f>(S612/R612)/I492*1000</f>
        <v>5.058516638465882</v>
      </c>
      <c r="V612" s="44">
        <f>O612-O492</f>
        <v>0.58873359145855897</v>
      </c>
      <c r="W612" s="44">
        <f>(V612/O492)*100</f>
        <v>13.840241429081976</v>
      </c>
      <c r="X612" s="44">
        <f>1000*(V612/R612)/O492</f>
        <v>5.1260153441044354</v>
      </c>
      <c r="Y612" s="45">
        <f>1000*(V612/R612)/Q492</f>
        <v>4.257448420766651</v>
      </c>
      <c r="Z612" s="57">
        <f t="shared" si="74"/>
        <v>6.7498705638553425E-2</v>
      </c>
    </row>
    <row r="613" spans="1:26" s="1" customFormat="1" x14ac:dyDescent="0.15">
      <c r="A613" s="56">
        <v>157</v>
      </c>
      <c r="B613" s="15" t="s">
        <v>19</v>
      </c>
      <c r="C613" s="15" t="s">
        <v>11</v>
      </c>
      <c r="D613" s="15" t="s">
        <v>12</v>
      </c>
      <c r="E613" s="16">
        <v>43082</v>
      </c>
      <c r="F613" s="17">
        <v>22</v>
      </c>
      <c r="G613" s="17">
        <v>33.700000000000003</v>
      </c>
      <c r="H613" s="17">
        <v>17.513300000000001</v>
      </c>
      <c r="I613" s="18">
        <v>2.0607000000000002</v>
      </c>
      <c r="J613" s="79">
        <v>4.3434999999999997</v>
      </c>
      <c r="K613" s="37">
        <f>1000*(1-(F613+288.9414)/(508929.2*(F613+68.12963))*(F613-3.9863)^2)</f>
        <v>997.80032031723852</v>
      </c>
      <c r="L613" s="37">
        <f xml:space="preserve"> 0.824493 - 0.0040899*F613 + 0.000076438*F613^2 -0.00000082467*F613^3 + 0.0000000053675*F613^4</f>
        <v>0.76398747492000008</v>
      </c>
      <c r="M613" s="37">
        <f xml:space="preserve"> -0.005724 + 0.00010227*F613 - 0.0000016546*F613^2</f>
        <v>-4.2748864000000004E-3</v>
      </c>
      <c r="N613" s="37">
        <f xml:space="preserve"> K613 + (L613*G613) + M613*G613^(3/2) + 0.00048314*G613^2</f>
        <v>1023.2590813679438</v>
      </c>
      <c r="O613" s="39">
        <f t="shared" si="72"/>
        <v>4.6424611691436084</v>
      </c>
      <c r="P613" s="32">
        <f t="shared" si="71"/>
        <v>23.533522706501625</v>
      </c>
      <c r="Q613" s="29">
        <f t="shared" si="73"/>
        <v>6.0538500000000015</v>
      </c>
      <c r="R613" s="30">
        <f>E613-E493</f>
        <v>27</v>
      </c>
      <c r="S613" s="31">
        <f>I613-I493</f>
        <v>0.21630000000000016</v>
      </c>
      <c r="T613" s="31">
        <f>(S613/I493)*100</f>
        <v>11.727391021470405</v>
      </c>
      <c r="U613" s="31">
        <f>(S613/R613)/I493*1000</f>
        <v>4.3434781561001499</v>
      </c>
      <c r="V613" s="44">
        <f>O613-O493</f>
        <v>0.49394483448610593</v>
      </c>
      <c r="W613" s="44">
        <f>(V613/O493)*100</f>
        <v>11.906541872803921</v>
      </c>
      <c r="X613" s="44">
        <f>1000*(V613/R613)/O493</f>
        <v>4.409830323260711</v>
      </c>
      <c r="Y613" s="45">
        <f>1000*(V613/R613)/Q493</f>
        <v>3.7609993686762544</v>
      </c>
      <c r="Z613" s="57">
        <f t="shared" si="74"/>
        <v>6.6352167160561137E-2</v>
      </c>
    </row>
    <row r="614" spans="1:26" s="1" customFormat="1" x14ac:dyDescent="0.15">
      <c r="A614" s="56">
        <v>248</v>
      </c>
      <c r="B614" s="15" t="s">
        <v>19</v>
      </c>
      <c r="C614" s="15" t="s">
        <v>11</v>
      </c>
      <c r="D614" s="15" t="s">
        <v>12</v>
      </c>
      <c r="E614" s="16">
        <v>43082</v>
      </c>
      <c r="F614" s="17">
        <v>22</v>
      </c>
      <c r="G614" s="17">
        <v>33.700000000000003</v>
      </c>
      <c r="H614" s="17">
        <v>17.513300000000001</v>
      </c>
      <c r="I614" s="18">
        <v>3.4866999999999999</v>
      </c>
      <c r="J614" s="79">
        <v>4.2497999999999996</v>
      </c>
      <c r="K614" s="37">
        <f>1000*(1-(F614+288.9414)/(508929.2*(F614+68.12963))*(F614-3.9863)^2)</f>
        <v>997.80032031723852</v>
      </c>
      <c r="L614" s="37">
        <f xml:space="preserve"> 0.824493 - 0.0040899*F614 + 0.000076438*F614^2 -0.00000082467*F614^3 + 0.0000000053675*F614^4</f>
        <v>0.76398747492000008</v>
      </c>
      <c r="M614" s="37">
        <f xml:space="preserve"> -0.005724 + 0.00010227*F614 - 0.0000016546*F614^2</f>
        <v>-4.2748864000000004E-3</v>
      </c>
      <c r="N614" s="37">
        <f xml:space="preserve"> K614 + (L614*G614) + M614*G614^(3/2) + 0.00048314*G614^2</f>
        <v>1023.2590813679438</v>
      </c>
      <c r="O614" s="39">
        <f t="shared" si="72"/>
        <v>7.8550343856228553</v>
      </c>
      <c r="P614" s="32">
        <f t="shared" si="71"/>
        <v>23.533522706501625</v>
      </c>
      <c r="Q614" s="29">
        <f t="shared" si="73"/>
        <v>13.896849999999997</v>
      </c>
      <c r="R614" s="30">
        <f>E614-E494</f>
        <v>27</v>
      </c>
      <c r="S614" s="31">
        <f>I614-I494</f>
        <v>0.35889999999999977</v>
      </c>
      <c r="T614" s="31">
        <f>(S614/I494)*100</f>
        <v>11.474518831127302</v>
      </c>
      <c r="U614" s="31">
        <f>(S614/R614)/I494*1000</f>
        <v>4.2498217893064085</v>
      </c>
      <c r="V614" s="44">
        <f>O614-O494</f>
        <v>0.81983085518383092</v>
      </c>
      <c r="W614" s="44">
        <f>(V614/O494)*100</f>
        <v>11.65326421100244</v>
      </c>
      <c r="X614" s="44">
        <f>1000*(V614/R614)/O494</f>
        <v>4.3160237818527554</v>
      </c>
      <c r="Y614" s="45">
        <f>1000*(V614/R614)/Q494</f>
        <v>2.5467047234774505</v>
      </c>
      <c r="Z614" s="57">
        <f t="shared" si="74"/>
        <v>6.6201992546346844E-2</v>
      </c>
    </row>
    <row r="615" spans="1:26" s="1" customFormat="1" x14ac:dyDescent="0.15">
      <c r="A615" s="56">
        <v>162</v>
      </c>
      <c r="B615" s="15" t="s">
        <v>20</v>
      </c>
      <c r="C615" s="15" t="s">
        <v>11</v>
      </c>
      <c r="D615" s="15" t="s">
        <v>12</v>
      </c>
      <c r="E615" s="16">
        <v>43082</v>
      </c>
      <c r="F615" s="17">
        <v>22</v>
      </c>
      <c r="G615" s="17">
        <v>33.700000000000003</v>
      </c>
      <c r="H615" s="17">
        <v>17.513300000000001</v>
      </c>
      <c r="I615" s="18">
        <v>6.56</v>
      </c>
      <c r="J615" s="79">
        <v>3.4607999999999999</v>
      </c>
      <c r="K615" s="37">
        <f>1000*(1-(F615+288.9414)/(508929.2*(F615+68.12963))*(F615-3.9863)^2)</f>
        <v>997.80032031723852</v>
      </c>
      <c r="L615" s="37">
        <f xml:space="preserve"> 0.824493 - 0.0040899*F615 + 0.000076438*F615^2 -0.00000082467*F615^3 + 0.0000000053675*F615^4</f>
        <v>0.76398747492000008</v>
      </c>
      <c r="M615" s="37">
        <f xml:space="preserve"> -0.005724 + 0.00010227*F615 - 0.0000016546*F615^2</f>
        <v>-4.2748864000000004E-3</v>
      </c>
      <c r="N615" s="37">
        <f xml:space="preserve"> K615 + (L615*G615) + M615*G615^(3/2) + 0.00048314*G615^2</f>
        <v>1023.2590813679438</v>
      </c>
      <c r="O615" s="39">
        <f t="shared" si="72"/>
        <v>14.778737938361756</v>
      </c>
      <c r="P615" s="32">
        <f t="shared" si="71"/>
        <v>23.533522706501625</v>
      </c>
      <c r="Q615" s="29">
        <f t="shared" si="73"/>
        <v>30.799999999999997</v>
      </c>
      <c r="R615" s="30">
        <f>E615-E495</f>
        <v>27</v>
      </c>
      <c r="S615" s="31">
        <f>I615-I495</f>
        <v>0.56059999999999999</v>
      </c>
      <c r="T615" s="31">
        <f>(S615/I495)*100</f>
        <v>9.3442677601093447</v>
      </c>
      <c r="U615" s="31">
        <f>(S615/R615)/I495*1000</f>
        <v>3.4608399111516093</v>
      </c>
      <c r="V615" s="44">
        <f>O615-O495</f>
        <v>1.2845886767350922</v>
      </c>
      <c r="W615" s="44">
        <f>(V615/O495)*100</f>
        <v>9.5195973590427023</v>
      </c>
      <c r="X615" s="44">
        <f>1000*(V615/R615)/O495</f>
        <v>3.5257767996454459</v>
      </c>
      <c r="Y615" s="45">
        <f>1000*(V615/R615)/Q495</f>
        <v>1.7165592728425831</v>
      </c>
      <c r="Z615" s="57">
        <f t="shared" si="74"/>
        <v>6.4936888493836609E-2</v>
      </c>
    </row>
    <row r="616" spans="1:26" s="1" customFormat="1" x14ac:dyDescent="0.15">
      <c r="A616" s="56">
        <v>169</v>
      </c>
      <c r="B616" s="15" t="s">
        <v>20</v>
      </c>
      <c r="C616" s="15" t="s">
        <v>11</v>
      </c>
      <c r="D616" s="15" t="s">
        <v>12</v>
      </c>
      <c r="E616" s="16">
        <v>43082</v>
      </c>
      <c r="F616" s="17">
        <v>22</v>
      </c>
      <c r="G616" s="17">
        <v>33.700000000000003</v>
      </c>
      <c r="H616" s="17">
        <v>17.513300000000001</v>
      </c>
      <c r="I616" s="18">
        <v>4.1451000000000002</v>
      </c>
      <c r="J616" s="79">
        <v>2.8689</v>
      </c>
      <c r="K616" s="37">
        <f>1000*(1-(F616+288.9414)/(508929.2*(F616+68.12963))*(F616-3.9863)^2)</f>
        <v>997.80032031723852</v>
      </c>
      <c r="L616" s="37">
        <f xml:space="preserve"> 0.824493 - 0.0040899*F616 + 0.000076438*F616^2 -0.00000082467*F616^3 + 0.0000000053675*F616^4</f>
        <v>0.76398747492000008</v>
      </c>
      <c r="M616" s="37">
        <f xml:space="preserve"> -0.005724 + 0.00010227*F616 - 0.0000016546*F616^2</f>
        <v>-4.2748864000000004E-3</v>
      </c>
      <c r="N616" s="37">
        <f xml:space="preserve"> K616 + (L616*G616) + M616*G616^(3/2) + 0.00048314*G616^2</f>
        <v>1023.2590813679438</v>
      </c>
      <c r="O616" s="39">
        <f t="shared" si="72"/>
        <v>9.3383150348023349</v>
      </c>
      <c r="P616" s="32">
        <f t="shared" si="71"/>
        <v>23.533522706501625</v>
      </c>
      <c r="Q616" s="29">
        <f t="shared" si="73"/>
        <v>17.518049999999999</v>
      </c>
      <c r="R616" s="30">
        <f>E616-E496</f>
        <v>27</v>
      </c>
      <c r="S616" s="31">
        <f>I616-I496</f>
        <v>0.29800000000000004</v>
      </c>
      <c r="T616" s="31">
        <f>(S616/I496)*100</f>
        <v>7.7460944607626541</v>
      </c>
      <c r="U616" s="31">
        <f>(S616/R616)/I496*1000</f>
        <v>2.868923874356538</v>
      </c>
      <c r="V616" s="44">
        <f>O616-O496</f>
        <v>0.68522612184371567</v>
      </c>
      <c r="W616" s="44">
        <f>(V616/O496)*100</f>
        <v>7.9188614463159004</v>
      </c>
      <c r="X616" s="44">
        <f>1000*(V616/R616)/O496</f>
        <v>2.9329116467836664</v>
      </c>
      <c r="Y616" s="45">
        <f>1000*(V616/R616)/Q496</f>
        <v>1.5982533749481833</v>
      </c>
      <c r="Z616" s="57">
        <f t="shared" si="74"/>
        <v>6.3987772427128498E-2</v>
      </c>
    </row>
    <row r="617" spans="1:26" s="1" customFormat="1" x14ac:dyDescent="0.15">
      <c r="A617" s="56">
        <v>261</v>
      </c>
      <c r="B617" s="15" t="s">
        <v>20</v>
      </c>
      <c r="C617" s="15" t="s">
        <v>11</v>
      </c>
      <c r="D617" s="15" t="s">
        <v>12</v>
      </c>
      <c r="E617" s="16">
        <v>43082</v>
      </c>
      <c r="F617" s="17">
        <v>22</v>
      </c>
      <c r="G617" s="17">
        <v>33.700000000000003</v>
      </c>
      <c r="H617" s="17">
        <v>17.513300000000001</v>
      </c>
      <c r="I617" s="18">
        <v>4.452</v>
      </c>
      <c r="J617" s="79">
        <v>2.9952000000000001</v>
      </c>
      <c r="K617" s="37">
        <f>1000*(1-(F617+288.9414)/(508929.2*(F617+68.12963))*(F617-3.9863)^2)</f>
        <v>997.80032031723852</v>
      </c>
      <c r="L617" s="37">
        <f xml:space="preserve"> 0.824493 - 0.0040899*F617 + 0.000076438*F617^2 -0.00000082467*F617^3 + 0.0000000053675*F617^4</f>
        <v>0.76398747492000008</v>
      </c>
      <c r="M617" s="37">
        <f xml:space="preserve"> -0.005724 + 0.00010227*F617 - 0.0000016546*F617^2</f>
        <v>-4.2748864000000004E-3</v>
      </c>
      <c r="N617" s="37">
        <f xml:space="preserve"> K617 + (L617*G617) + M617*G617^(3/2) + 0.00048314*G617^2</f>
        <v>1023.2590813679438</v>
      </c>
      <c r="O617" s="39">
        <f t="shared" si="72"/>
        <v>10.029716661827216</v>
      </c>
      <c r="P617" s="32">
        <f t="shared" si="71"/>
        <v>23.533522706501625</v>
      </c>
      <c r="Q617" s="29">
        <f t="shared" si="73"/>
        <v>19.206</v>
      </c>
      <c r="R617" s="30">
        <f>E617-E497</f>
        <v>27</v>
      </c>
      <c r="S617" s="31">
        <f>I617-I497</f>
        <v>0.33309999999999995</v>
      </c>
      <c r="T617" s="31">
        <f>(S617/I497)*100</f>
        <v>8.087110636334943</v>
      </c>
      <c r="U617" s="31">
        <f>(S617/R617)/I497*1000</f>
        <v>2.995226161605534</v>
      </c>
      <c r="V617" s="44">
        <f>O617-O497</f>
        <v>0.76528165270729254</v>
      </c>
      <c r="W617" s="44">
        <f>(V617/O497)*100</f>
        <v>8.260424429055286</v>
      </c>
      <c r="X617" s="44">
        <f>1000*(V617/R617)/O497</f>
        <v>3.0594164552056617</v>
      </c>
      <c r="Y617" s="45">
        <f>1000*(V617/R617)/Q497</f>
        <v>1.6313944103145748</v>
      </c>
      <c r="Z617" s="57">
        <f t="shared" si="74"/>
        <v>6.4190293600127735E-2</v>
      </c>
    </row>
    <row r="618" spans="1:26" s="1" customFormat="1" x14ac:dyDescent="0.15">
      <c r="A618" s="56">
        <v>267</v>
      </c>
      <c r="B618" s="15" t="s">
        <v>20</v>
      </c>
      <c r="C618" s="15" t="s">
        <v>11</v>
      </c>
      <c r="D618" s="15" t="s">
        <v>12</v>
      </c>
      <c r="E618" s="16">
        <v>43082</v>
      </c>
      <c r="F618" s="17">
        <v>22</v>
      </c>
      <c r="G618" s="17">
        <v>33.700000000000003</v>
      </c>
      <c r="H618" s="17">
        <v>17.513300000000001</v>
      </c>
      <c r="I618" s="18">
        <v>5.3987999999999996</v>
      </c>
      <c r="J618" s="79">
        <v>2.2391999999999999</v>
      </c>
      <c r="K618" s="37">
        <f>1000*(1-(F618+288.9414)/(508929.2*(F618+68.12963))*(F618-3.9863)^2)</f>
        <v>997.80032031723852</v>
      </c>
      <c r="L618" s="37">
        <f xml:space="preserve"> 0.824493 - 0.0040899*F618 + 0.000076438*F618^2 -0.00000082467*F618^3 + 0.0000000053675*F618^4</f>
        <v>0.76398747492000008</v>
      </c>
      <c r="M618" s="37">
        <f xml:space="preserve"> -0.005724 + 0.00010227*F618 - 0.0000016546*F618^2</f>
        <v>-4.2748864000000004E-3</v>
      </c>
      <c r="N618" s="37">
        <f xml:space="preserve"> K618 + (L618*G618) + M618*G618^(3/2) + 0.00048314*G618^2</f>
        <v>1023.2590813679438</v>
      </c>
      <c r="O618" s="39">
        <f t="shared" si="72"/>
        <v>12.162721094760281</v>
      </c>
      <c r="P618" s="32">
        <f t="shared" si="71"/>
        <v>23.533522706501625</v>
      </c>
      <c r="Q618" s="29">
        <f t="shared" si="73"/>
        <v>24.413399999999996</v>
      </c>
      <c r="R618" s="30">
        <f>E618-E498</f>
        <v>27</v>
      </c>
      <c r="S618" s="31">
        <f>I618-I498</f>
        <v>0.30779999999999941</v>
      </c>
      <c r="T618" s="31">
        <f>(S618/I498)*100</f>
        <v>6.0459634649381142</v>
      </c>
      <c r="U618" s="31">
        <f>(S618/R618)/I498*1000</f>
        <v>2.2392457277548572</v>
      </c>
      <c r="V618" s="44">
        <f>O618-O498</f>
        <v>0.71179035319589978</v>
      </c>
      <c r="W618" s="44">
        <f>(V618/O498)*100</f>
        <v>6.2160043516135861</v>
      </c>
      <c r="X618" s="44">
        <f>1000*(V618/R618)/O498</f>
        <v>2.3022238339309578</v>
      </c>
      <c r="Y618" s="45">
        <f>1000*(V618/R618)/Q498</f>
        <v>1.1603004191774922</v>
      </c>
      <c r="Z618" s="57">
        <f t="shared" si="74"/>
        <v>6.2978106176100557E-2</v>
      </c>
    </row>
    <row r="619" spans="1:26" s="1" customFormat="1" x14ac:dyDescent="0.15">
      <c r="A619" s="56">
        <v>273</v>
      </c>
      <c r="B619" s="15" t="s">
        <v>20</v>
      </c>
      <c r="C619" s="15" t="s">
        <v>11</v>
      </c>
      <c r="D619" s="15" t="s">
        <v>12</v>
      </c>
      <c r="E619" s="16">
        <v>43082</v>
      </c>
      <c r="F619" s="17">
        <v>22</v>
      </c>
      <c r="G619" s="17">
        <v>33.700000000000003</v>
      </c>
      <c r="H619" s="17">
        <v>17.513300000000001</v>
      </c>
      <c r="I619" s="18">
        <v>5.2412000000000001</v>
      </c>
      <c r="J619" s="79">
        <v>2.8778999999999999</v>
      </c>
      <c r="K619" s="37">
        <f>1000*(1-(F619+288.9414)/(508929.2*(F619+68.12963))*(F619-3.9863)^2)</f>
        <v>997.80032031723852</v>
      </c>
      <c r="L619" s="37">
        <f xml:space="preserve"> 0.824493 - 0.0040899*F619 + 0.000076438*F619^2 -0.00000082467*F619^3 + 0.0000000053675*F619^4</f>
        <v>0.76398747492000008</v>
      </c>
      <c r="M619" s="37">
        <f xml:space="preserve"> -0.005724 + 0.00010227*F619 - 0.0000016546*F619^2</f>
        <v>-4.2748864000000004E-3</v>
      </c>
      <c r="N619" s="37">
        <f xml:space="preserve"> K619 + (L619*G619) + M619*G619^(3/2) + 0.00048314*G619^2</f>
        <v>1023.2590813679438</v>
      </c>
      <c r="O619" s="39">
        <f t="shared" si="72"/>
        <v>11.807670927216712</v>
      </c>
      <c r="P619" s="32">
        <f t="shared" si="71"/>
        <v>23.533522706501625</v>
      </c>
      <c r="Q619" s="29">
        <f t="shared" si="73"/>
        <v>23.546599999999998</v>
      </c>
      <c r="R619" s="30">
        <f>E619-E499</f>
        <v>27</v>
      </c>
      <c r="S619" s="31">
        <f>I619-I499</f>
        <v>0.37790000000000035</v>
      </c>
      <c r="T619" s="31">
        <f>(S619/I499)*100</f>
        <v>7.7704439372442664</v>
      </c>
      <c r="U619" s="31">
        <f>(S619/R619)/I499*1000</f>
        <v>2.8779421989793574</v>
      </c>
      <c r="V619" s="44">
        <f>O619-O499</f>
        <v>0.8688943655490533</v>
      </c>
      <c r="W619" s="44">
        <f>(V619/O499)*100</f>
        <v>7.9432499663068992</v>
      </c>
      <c r="X619" s="44">
        <f>1000*(V619/R619)/O499</f>
        <v>2.9419444319655184</v>
      </c>
      <c r="Y619" s="45">
        <f>1000*(V619/R619)/Q499</f>
        <v>1.4990240331893101</v>
      </c>
      <c r="Z619" s="57">
        <f t="shared" si="74"/>
        <v>6.4002232986160923E-2</v>
      </c>
    </row>
    <row r="620" spans="1:26" s="1" customFormat="1" x14ac:dyDescent="0.15">
      <c r="A620" s="56">
        <v>105</v>
      </c>
      <c r="B620" s="15" t="s">
        <v>22</v>
      </c>
      <c r="C620" s="15" t="s">
        <v>11</v>
      </c>
      <c r="D620" s="15" t="s">
        <v>12</v>
      </c>
      <c r="E620" s="16">
        <v>43082</v>
      </c>
      <c r="F620" s="17">
        <v>22</v>
      </c>
      <c r="G620" s="17">
        <v>33.700000000000003</v>
      </c>
      <c r="H620" s="17">
        <v>17.513300000000001</v>
      </c>
      <c r="I620" s="18">
        <v>3.9500999999999999</v>
      </c>
      <c r="J620" s="79">
        <v>3.5951</v>
      </c>
      <c r="K620" s="37">
        <f>1000*(1-(F620+288.9414)/(508929.2*(F620+68.12963))*(F620-3.9863)^2)</f>
        <v>997.80032031723852</v>
      </c>
      <c r="L620" s="37">
        <f xml:space="preserve"> 0.824493 - 0.0040899*F620 + 0.000076438*F620^2 -0.00000082467*F620^3 + 0.0000000053675*F620^4</f>
        <v>0.76398747492000008</v>
      </c>
      <c r="M620" s="37">
        <f xml:space="preserve"> -0.005724 + 0.00010227*F620 - 0.0000016546*F620^2</f>
        <v>-4.2748864000000004E-3</v>
      </c>
      <c r="N620" s="37">
        <f xml:space="preserve"> K620 + (L620*G620) + M620*G620^(3/2) + 0.00048314*G620^2</f>
        <v>1023.2590813679438</v>
      </c>
      <c r="O620" s="39">
        <f t="shared" si="72"/>
        <v>8.8990080381589589</v>
      </c>
      <c r="P620" s="32">
        <f t="shared" si="71"/>
        <v>23.533522706501625</v>
      </c>
      <c r="Q620" s="29">
        <f t="shared" si="73"/>
        <v>16.445549999999997</v>
      </c>
      <c r="R620" s="30">
        <f>E620-E500</f>
        <v>27</v>
      </c>
      <c r="S620" s="31">
        <f>I620-I500</f>
        <v>0.34949999999999992</v>
      </c>
      <c r="T620" s="31">
        <f>(S620/I500)*100</f>
        <v>9.7067155474087627</v>
      </c>
      <c r="U620" s="31">
        <f>(S620/R620)/I500*1000</f>
        <v>3.5950798323736155</v>
      </c>
      <c r="V620" s="44">
        <f>O620-O500</f>
        <v>0.79726604090099329</v>
      </c>
      <c r="W620" s="44">
        <f>(V620/O500)*100</f>
        <v>9.8406742793195328</v>
      </c>
      <c r="X620" s="44">
        <f>1000*(V620/R620)/O500</f>
        <v>3.6446941775257531</v>
      </c>
      <c r="Y620" s="45">
        <f>1000*(V620/R620)/Q500</f>
        <v>2.0331723427335366</v>
      </c>
      <c r="Z620" s="57">
        <f t="shared" si="74"/>
        <v>4.9614345152137584E-2</v>
      </c>
    </row>
    <row r="621" spans="1:26" s="1" customFormat="1" x14ac:dyDescent="0.15">
      <c r="A621" s="56">
        <v>204</v>
      </c>
      <c r="B621" s="15" t="s">
        <v>22</v>
      </c>
      <c r="C621" s="15" t="s">
        <v>11</v>
      </c>
      <c r="D621" s="15" t="s">
        <v>12</v>
      </c>
      <c r="E621" s="16">
        <v>43082</v>
      </c>
      <c r="F621" s="17">
        <v>22</v>
      </c>
      <c r="G621" s="17">
        <v>33.700000000000003</v>
      </c>
      <c r="H621" s="17">
        <v>17.513300000000001</v>
      </c>
      <c r="I621" s="18">
        <v>4.4943999999999997</v>
      </c>
      <c r="J621" s="79">
        <v>3.9647999999999999</v>
      </c>
      <c r="K621" s="37">
        <f>1000*(1-(F621+288.9414)/(508929.2*(F621+68.12963))*(F621-3.9863)^2)</f>
        <v>997.80032031723852</v>
      </c>
      <c r="L621" s="37">
        <f xml:space="preserve"> 0.824493 - 0.0040899*F621 + 0.000076438*F621^2 -0.00000082467*F621^3 + 0.0000000053675*F621^4</f>
        <v>0.76398747492000008</v>
      </c>
      <c r="M621" s="37">
        <f xml:space="preserve"> -0.005724 + 0.00010227*F621 - 0.0000016546*F621^2</f>
        <v>-4.2748864000000004E-3</v>
      </c>
      <c r="N621" s="37">
        <f xml:space="preserve"> K621 + (L621*G621) + M621*G621^(3/2) + 0.00048314*G621^2</f>
        <v>1023.2590813679438</v>
      </c>
      <c r="O621" s="39">
        <f t="shared" si="72"/>
        <v>10.125237772892236</v>
      </c>
      <c r="P621" s="32">
        <f t="shared" si="71"/>
        <v>23.533522706501625</v>
      </c>
      <c r="Q621" s="29">
        <f t="shared" si="73"/>
        <v>19.439199999999996</v>
      </c>
      <c r="R621" s="30">
        <f>E621-E501</f>
        <v>27</v>
      </c>
      <c r="S621" s="31">
        <f>I621-I501</f>
        <v>0.43459999999999965</v>
      </c>
      <c r="T621" s="31">
        <f>(S621/I501)*100</f>
        <v>10.70496083550913</v>
      </c>
      <c r="U621" s="31">
        <f>(S621/R621)/I501*1000</f>
        <v>3.964800309447825</v>
      </c>
      <c r="V621" s="44">
        <f>O621-O501</f>
        <v>0.99024578253843742</v>
      </c>
      <c r="W621" s="44">
        <f>(V621/O501)*100</f>
        <v>10.840138487084598</v>
      </c>
      <c r="X621" s="44">
        <f>1000*(V621/R621)/O501</f>
        <v>4.014866106327629</v>
      </c>
      <c r="Y621" s="45">
        <f>1000*(V621/R621)/Q501</f>
        <v>2.1512103258066988</v>
      </c>
      <c r="Z621" s="57">
        <f t="shared" si="74"/>
        <v>5.0065796879803948E-2</v>
      </c>
    </row>
    <row r="622" spans="1:26" s="1" customFormat="1" x14ac:dyDescent="0.15">
      <c r="A622" s="56">
        <v>143</v>
      </c>
      <c r="B622" s="15" t="s">
        <v>23</v>
      </c>
      <c r="C622" s="15" t="s">
        <v>11</v>
      </c>
      <c r="D622" s="15" t="s">
        <v>12</v>
      </c>
      <c r="E622" s="16">
        <v>43082</v>
      </c>
      <c r="F622" s="17">
        <v>22</v>
      </c>
      <c r="G622" s="17">
        <v>33.700000000000003</v>
      </c>
      <c r="H622" s="17">
        <v>17.513300000000001</v>
      </c>
      <c r="I622" s="18">
        <v>4.9065000000000003</v>
      </c>
      <c r="J622" s="79">
        <v>2.1374</v>
      </c>
      <c r="K622" s="37">
        <f>1000*(1-(F622+288.9414)/(508929.2*(F622+68.12963))*(F622-3.9863)^2)</f>
        <v>997.80032031723852</v>
      </c>
      <c r="L622" s="37">
        <f xml:space="preserve"> 0.824493 - 0.0040899*F622 + 0.000076438*F622^2 -0.00000082467*F622^3 + 0.0000000053675*F622^4</f>
        <v>0.76398747492000008</v>
      </c>
      <c r="M622" s="37">
        <f xml:space="preserve"> -0.005724 + 0.00010227*F622 - 0.0000016546*F622^2</f>
        <v>-4.2748864000000004E-3</v>
      </c>
      <c r="N622" s="37">
        <f xml:space="preserve"> K622 + (L622*G622) + M622*G622^(3/2) + 0.00048314*G622^2</f>
        <v>1023.2590813679438</v>
      </c>
      <c r="O622" s="39">
        <f t="shared" si="72"/>
        <v>11.053639892465238</v>
      </c>
      <c r="P622" s="32">
        <f t="shared" si="71"/>
        <v>23.533522706501625</v>
      </c>
      <c r="Q622" s="29">
        <f t="shared" si="73"/>
        <v>21.705750000000002</v>
      </c>
      <c r="R622" s="30">
        <f>E622-E502</f>
        <v>27</v>
      </c>
      <c r="S622" s="31">
        <f>I622-I502</f>
        <v>0.26770000000000049</v>
      </c>
      <c r="T622" s="31">
        <f>(S622/I502)*100</f>
        <v>5.7708890230232068</v>
      </c>
      <c r="U622" s="31">
        <f>(S622/R622)/I502*1000</f>
        <v>2.1373663048234097</v>
      </c>
      <c r="V622" s="44">
        <f>O622-O502</f>
        <v>0.61583486639173657</v>
      </c>
      <c r="W622" s="44">
        <f>(V622/O502)*100</f>
        <v>5.9000418656354379</v>
      </c>
      <c r="X622" s="44">
        <f>1000*(V622/R622)/O502</f>
        <v>2.1852006909760884</v>
      </c>
      <c r="Y622" s="45">
        <f>1000*(V622/R622)/Q502</f>
        <v>1.1272795850054618</v>
      </c>
      <c r="Z622" s="57">
        <f t="shared" si="74"/>
        <v>4.7834386152678654E-2</v>
      </c>
    </row>
    <row r="623" spans="1:26" s="1" customFormat="1" x14ac:dyDescent="0.15">
      <c r="A623" s="56">
        <v>177</v>
      </c>
      <c r="B623" s="15" t="s">
        <v>17</v>
      </c>
      <c r="C623" s="15" t="s">
        <v>24</v>
      </c>
      <c r="D623" s="15" t="s">
        <v>12</v>
      </c>
      <c r="E623" s="16">
        <v>43082</v>
      </c>
      <c r="F623" s="17">
        <v>22.1</v>
      </c>
      <c r="G623" s="17">
        <v>34.200000000000003</v>
      </c>
      <c r="H623" s="17">
        <v>17.359200000000001</v>
      </c>
      <c r="I623" s="18">
        <v>5.3338000000000001</v>
      </c>
      <c r="J623" s="79">
        <v>3.1804000000000001</v>
      </c>
      <c r="K623" s="37">
        <f>1000*(1-(F623+288.9414)/(508929.2*(F623+68.12963))*(F623-3.9863)^2)</f>
        <v>997.77758073309008</v>
      </c>
      <c r="L623" s="37">
        <f xml:space="preserve"> 0.824493 - 0.0040899*F623 + 0.000076438*F623^2 -0.00000082467*F623^3 + 0.0000000053675*F623^4</f>
        <v>0.76381830691020669</v>
      </c>
      <c r="M623" s="37">
        <f xml:space="preserve"> -0.005724 + 0.00010227*F623 - 0.0000016546*F623^2</f>
        <v>-4.2719561860000005E-3</v>
      </c>
      <c r="N623" s="37">
        <f xml:space="preserve"> K623 + (L623*G623) + M623*G623^(3/2) + 0.00048314*G623^2</f>
        <v>1023.6108574343542</v>
      </c>
      <c r="O623" s="39">
        <f t="shared" si="72"/>
        <v>12.021463158068446</v>
      </c>
      <c r="P623" s="32">
        <f t="shared" si="71"/>
        <v>23.329207531023826</v>
      </c>
      <c r="Q623" s="29">
        <f t="shared" si="73"/>
        <v>24.055900000000001</v>
      </c>
      <c r="R623" s="30">
        <f>E623-E503</f>
        <v>27</v>
      </c>
      <c r="S623" s="31">
        <f>I623-I503</f>
        <v>0.42180000000000017</v>
      </c>
      <c r="T623" s="31">
        <f>(S623/I503)*100</f>
        <v>8.5871335504886037</v>
      </c>
      <c r="U623" s="31">
        <f>(S623/R623)/I503*1000</f>
        <v>3.1804198335142972</v>
      </c>
      <c r="V623" s="44">
        <f>O623-O503</f>
        <v>0.97172432683684917</v>
      </c>
      <c r="W623" s="44">
        <f>(V623/O503)*100</f>
        <v>8.7940931607389068</v>
      </c>
      <c r="X623" s="44">
        <f>1000*(V623/R623)/O503</f>
        <v>3.2570715410144095</v>
      </c>
      <c r="Y623" s="45">
        <f>1000*(V623/R623)/Q503</f>
        <v>1.6557687653131332</v>
      </c>
      <c r="Z623" s="57">
        <f t="shared" si="74"/>
        <v>7.6651707500112298E-2</v>
      </c>
    </row>
    <row r="624" spans="1:26" s="1" customFormat="1" x14ac:dyDescent="0.15">
      <c r="A624" s="56">
        <v>183</v>
      </c>
      <c r="B624" s="15" t="s">
        <v>17</v>
      </c>
      <c r="C624" s="15" t="s">
        <v>24</v>
      </c>
      <c r="D624" s="15" t="s">
        <v>12</v>
      </c>
      <c r="E624" s="16">
        <v>43082</v>
      </c>
      <c r="F624" s="17">
        <v>22.1</v>
      </c>
      <c r="G624" s="17">
        <v>34.200000000000003</v>
      </c>
      <c r="H624" s="17">
        <v>17.359200000000001</v>
      </c>
      <c r="I624" s="18">
        <v>4.0644999999999998</v>
      </c>
      <c r="J624" s="79">
        <v>3.2092000000000001</v>
      </c>
      <c r="K624" s="37">
        <f>1000*(1-(F624+288.9414)/(508929.2*(F624+68.12963))*(F624-3.9863)^2)</f>
        <v>997.77758073309008</v>
      </c>
      <c r="L624" s="37">
        <f xml:space="preserve"> 0.824493 - 0.0040899*F624 + 0.000076438*F624^2 -0.00000082467*F624^3 + 0.0000000053675*F624^4</f>
        <v>0.76381830691020669</v>
      </c>
      <c r="M624" s="37">
        <f xml:space="preserve"> -0.005724 + 0.00010227*F624 - 0.0000016546*F624^2</f>
        <v>-4.2719561860000005E-3</v>
      </c>
      <c r="N624" s="37">
        <f xml:space="preserve"> K624 + (L624*G624) + M624*G624^(3/2) + 0.00048314*G624^2</f>
        <v>1023.6108574343542</v>
      </c>
      <c r="O624" s="39">
        <f t="shared" si="72"/>
        <v>9.1606803790860543</v>
      </c>
      <c r="P624" s="32">
        <f t="shared" si="71"/>
        <v>23.329207531023826</v>
      </c>
      <c r="Q624" s="29">
        <f t="shared" si="73"/>
        <v>17.074749999999998</v>
      </c>
      <c r="R624" s="30">
        <f>E624-E504</f>
        <v>27</v>
      </c>
      <c r="S624" s="31">
        <f>I624-I504</f>
        <v>0.32409999999999961</v>
      </c>
      <c r="T624" s="31">
        <f>(S624/I504)*100</f>
        <v>8.6648486792856279</v>
      </c>
      <c r="U624" s="31">
        <f>(S624/R624)/I504*1000</f>
        <v>3.2092032145502323</v>
      </c>
      <c r="V624" s="44">
        <f>O624-O504</f>
        <v>0.74650221859365473</v>
      </c>
      <c r="W624" s="44">
        <f>(V624/O504)*100</f>
        <v>8.87195640922784</v>
      </c>
      <c r="X624" s="44">
        <f>1000*(V624/R624)/O504</f>
        <v>3.2859097811954969</v>
      </c>
      <c r="Y624" s="45">
        <f>1000*(V624/R624)/Q504</f>
        <v>1.8079956002591848</v>
      </c>
      <c r="Z624" s="57">
        <f t="shared" si="74"/>
        <v>7.6706566645264651E-2</v>
      </c>
    </row>
    <row r="625" spans="1:26" s="1" customFormat="1" x14ac:dyDescent="0.15">
      <c r="A625" s="56">
        <v>190</v>
      </c>
      <c r="B625" s="15" t="s">
        <v>17</v>
      </c>
      <c r="C625" s="15" t="s">
        <v>24</v>
      </c>
      <c r="D625" s="15" t="s">
        <v>12</v>
      </c>
      <c r="E625" s="16">
        <v>43082</v>
      </c>
      <c r="F625" s="17">
        <v>22.1</v>
      </c>
      <c r="G625" s="17">
        <v>34.200000000000003</v>
      </c>
      <c r="H625" s="17">
        <v>17.359200000000001</v>
      </c>
      <c r="I625" s="18">
        <v>4.2359999999999998</v>
      </c>
      <c r="J625" s="79">
        <v>2.6696</v>
      </c>
      <c r="K625" s="37">
        <f>1000*(1-(F625+288.9414)/(508929.2*(F625+68.12963))*(F625-3.9863)^2)</f>
        <v>997.77758073309008</v>
      </c>
      <c r="L625" s="37">
        <f xml:space="preserve"> 0.824493 - 0.0040899*F625 + 0.000076438*F625^2 -0.00000082467*F625^3 + 0.0000000053675*F625^4</f>
        <v>0.76381830691020669</v>
      </c>
      <c r="M625" s="37">
        <f xml:space="preserve"> -0.005724 + 0.00010227*F625 - 0.0000016546*F625^2</f>
        <v>-4.2719561860000005E-3</v>
      </c>
      <c r="N625" s="37">
        <f xml:space="preserve"> K625 + (L625*G625) + M625*G625^(3/2) + 0.00048314*G625^2</f>
        <v>1023.6108574343542</v>
      </c>
      <c r="O625" s="39">
        <f t="shared" si="72"/>
        <v>9.5472117322692895</v>
      </c>
      <c r="P625" s="32">
        <f t="shared" si="71"/>
        <v>23.329207531023826</v>
      </c>
      <c r="Q625" s="29">
        <f t="shared" si="73"/>
        <v>18.017999999999997</v>
      </c>
      <c r="R625" s="30">
        <f>E625-E505</f>
        <v>27</v>
      </c>
      <c r="S625" s="31">
        <f>I625-I505</f>
        <v>0.28479999999999972</v>
      </c>
      <c r="T625" s="31">
        <f>(S625/I505)*100</f>
        <v>7.207936829317668</v>
      </c>
      <c r="U625" s="31">
        <f>(S625/R625)/I505*1000</f>
        <v>2.6696062330806178</v>
      </c>
      <c r="V625" s="44">
        <f>O625-O505</f>
        <v>0.65883061053429692</v>
      </c>
      <c r="W625" s="44">
        <f>(V625/O505)*100</f>
        <v>7.4122677854490409</v>
      </c>
      <c r="X625" s="44">
        <f>1000*(V625/R625)/O505</f>
        <v>2.745284364981126</v>
      </c>
      <c r="Y625" s="45">
        <f>1000*(V625/R625)/Q505</f>
        <v>1.483207330806273</v>
      </c>
      <c r="Z625" s="57">
        <f t="shared" si="74"/>
        <v>7.5678131900508205E-2</v>
      </c>
    </row>
    <row r="626" spans="1:26" s="1" customFormat="1" x14ac:dyDescent="0.15">
      <c r="A626" s="56">
        <v>282</v>
      </c>
      <c r="B626" s="15" t="s">
        <v>17</v>
      </c>
      <c r="C626" s="15" t="s">
        <v>24</v>
      </c>
      <c r="D626" s="15" t="s">
        <v>12</v>
      </c>
      <c r="E626" s="16">
        <v>43082</v>
      </c>
      <c r="F626" s="17">
        <v>22.1</v>
      </c>
      <c r="G626" s="17">
        <v>34.200000000000003</v>
      </c>
      <c r="H626" s="17">
        <v>17.359200000000001</v>
      </c>
      <c r="I626" s="18">
        <v>1.9052</v>
      </c>
      <c r="J626" s="79">
        <v>2.8877000000000002</v>
      </c>
      <c r="K626" s="37">
        <f>1000*(1-(F626+288.9414)/(508929.2*(F626+68.12963))*(F626-3.9863)^2)</f>
        <v>997.77758073309008</v>
      </c>
      <c r="L626" s="37">
        <f xml:space="preserve"> 0.824493 - 0.0040899*F626 + 0.000076438*F626^2 -0.00000082467*F626^3 + 0.0000000053675*F626^4</f>
        <v>0.76381830691020669</v>
      </c>
      <c r="M626" s="37">
        <f xml:space="preserve"> -0.005724 + 0.00010227*F626 - 0.0000016546*F626^2</f>
        <v>-4.2719561860000005E-3</v>
      </c>
      <c r="N626" s="37">
        <f xml:space="preserve"> K626 + (L626*G626) + M626*G626^(3/2) + 0.00048314*G626^2</f>
        <v>1023.6108574343542</v>
      </c>
      <c r="O626" s="39">
        <f t="shared" si="72"/>
        <v>4.2939914523889167</v>
      </c>
      <c r="P626" s="32">
        <f t="shared" si="71"/>
        <v>23.329207531023826</v>
      </c>
      <c r="Q626" s="29">
        <f t="shared" si="73"/>
        <v>5.1985999999999999</v>
      </c>
      <c r="R626" s="30">
        <f>E626-E506</f>
        <v>27</v>
      </c>
      <c r="S626" s="31">
        <f>I626-I506</f>
        <v>0.13779999999999992</v>
      </c>
      <c r="T626" s="31">
        <f>(S626/I506)*100</f>
        <v>7.7967636075591225</v>
      </c>
      <c r="U626" s="31">
        <f>(S626/R626)/I506*1000</f>
        <v>2.8876902250218968</v>
      </c>
      <c r="V626" s="44">
        <f>O626-O506</f>
        <v>0.31815504963673336</v>
      </c>
      <c r="W626" s="44">
        <f>(V626/O506)*100</f>
        <v>8.0022168270429255</v>
      </c>
      <c r="X626" s="44">
        <f>1000*(V626/R626)/O506</f>
        <v>2.9637840100158988</v>
      </c>
      <c r="Y626" s="45">
        <f>1000*(V626/R626)/Q506</f>
        <v>2.6535276773742993</v>
      </c>
      <c r="Z626" s="57">
        <f t="shared" si="74"/>
        <v>7.6093784994001989E-2</v>
      </c>
    </row>
    <row r="627" spans="1:26" s="1" customFormat="1" x14ac:dyDescent="0.15">
      <c r="A627" s="56">
        <v>288</v>
      </c>
      <c r="B627" s="15" t="s">
        <v>17</v>
      </c>
      <c r="C627" s="15" t="s">
        <v>24</v>
      </c>
      <c r="D627" s="15" t="s">
        <v>12</v>
      </c>
      <c r="E627" s="16">
        <v>43082</v>
      </c>
      <c r="F627" s="17">
        <v>22.1</v>
      </c>
      <c r="G627" s="17">
        <v>34.200000000000003</v>
      </c>
      <c r="H627" s="17">
        <v>17.359200000000001</v>
      </c>
      <c r="I627" s="18">
        <v>6.681</v>
      </c>
      <c r="J627" s="79">
        <v>2.6621000000000001</v>
      </c>
      <c r="K627" s="37">
        <f>1000*(1-(F627+288.9414)/(508929.2*(F627+68.12963))*(F627-3.9863)^2)</f>
        <v>997.77758073309008</v>
      </c>
      <c r="L627" s="37">
        <f xml:space="preserve"> 0.824493 - 0.0040899*F627 + 0.000076438*F627^2 -0.00000082467*F627^3 + 0.0000000053675*F627^4</f>
        <v>0.76381830691020669</v>
      </c>
      <c r="M627" s="37">
        <f xml:space="preserve"> -0.005724 + 0.00010227*F627 - 0.0000016546*F627^2</f>
        <v>-4.2719561860000005E-3</v>
      </c>
      <c r="N627" s="37">
        <f xml:space="preserve"> K627 + (L627*G627) + M627*G627^(3/2) + 0.00048314*G627^2</f>
        <v>1023.6108574343542</v>
      </c>
      <c r="O627" s="39">
        <f t="shared" si="72"/>
        <v>15.057819070654185</v>
      </c>
      <c r="P627" s="32">
        <f t="shared" si="71"/>
        <v>23.329207531023826</v>
      </c>
      <c r="Q627" s="29">
        <f t="shared" si="73"/>
        <v>31.465499999999999</v>
      </c>
      <c r="R627" s="30">
        <f>E627-E507</f>
        <v>27</v>
      </c>
      <c r="S627" s="31">
        <f>I627-I507</f>
        <v>0.4480000000000004</v>
      </c>
      <c r="T627" s="31">
        <f>(S627/I507)*100</f>
        <v>7.1875501363709366</v>
      </c>
      <c r="U627" s="31">
        <f>(S627/R627)/I507*1000</f>
        <v>2.6620556060633094</v>
      </c>
      <c r="V627" s="44">
        <f>O627-O507</f>
        <v>1.0364383428311932</v>
      </c>
      <c r="W627" s="44">
        <f>(V627/O507)*100</f>
        <v>7.391842236867312</v>
      </c>
      <c r="X627" s="44">
        <f>1000*(V627/R627)/O507</f>
        <v>2.7377193469878933</v>
      </c>
      <c r="Y627" s="45">
        <f>1000*(V627/R627)/Q507</f>
        <v>1.3236075820231434</v>
      </c>
      <c r="Z627" s="57">
        <f t="shared" si="74"/>
        <v>7.5663740924583944E-2</v>
      </c>
    </row>
    <row r="628" spans="1:26" s="1" customFormat="1" x14ac:dyDescent="0.15">
      <c r="A628" s="56">
        <v>117</v>
      </c>
      <c r="B628" s="15" t="s">
        <v>18</v>
      </c>
      <c r="C628" s="15" t="s">
        <v>24</v>
      </c>
      <c r="D628" s="15" t="s">
        <v>12</v>
      </c>
      <c r="E628" s="16">
        <v>43082</v>
      </c>
      <c r="F628" s="17">
        <v>22.1</v>
      </c>
      <c r="G628" s="17">
        <v>34.200000000000003</v>
      </c>
      <c r="H628" s="17">
        <v>17.359200000000001</v>
      </c>
      <c r="I628" s="18">
        <v>3.0749</v>
      </c>
      <c r="J628" s="79">
        <v>2.7343000000000002</v>
      </c>
      <c r="K628" s="37">
        <f>1000*(1-(F628+288.9414)/(508929.2*(F628+68.12963))*(F628-3.9863)^2)</f>
        <v>997.77758073309008</v>
      </c>
      <c r="L628" s="37">
        <f xml:space="preserve"> 0.824493 - 0.0040899*F628 + 0.000076438*F628^2 -0.00000082467*F628^3 + 0.0000000053675*F628^4</f>
        <v>0.76381830691020669</v>
      </c>
      <c r="M628" s="37">
        <f xml:space="preserve"> -0.005724 + 0.00010227*F628 - 0.0000016546*F628^2</f>
        <v>-4.2719561860000005E-3</v>
      </c>
      <c r="N628" s="37">
        <f xml:space="preserve"> K628 + (L628*G628) + M628*G628^(3/2) + 0.00048314*G628^2</f>
        <v>1023.6108574343542</v>
      </c>
      <c r="O628" s="39">
        <f t="shared" si="72"/>
        <v>6.9302930489978376</v>
      </c>
      <c r="P628" s="32">
        <f t="shared" si="71"/>
        <v>23.329207531023826</v>
      </c>
      <c r="Q628" s="29">
        <f t="shared" si="73"/>
        <v>11.63195</v>
      </c>
      <c r="R628" s="30">
        <f>E628-E508</f>
        <v>27</v>
      </c>
      <c r="S628" s="31">
        <f>I628-I508</f>
        <v>0.21139999999999981</v>
      </c>
      <c r="T628" s="31">
        <f>(S628/I508)*100</f>
        <v>7.38257377335428</v>
      </c>
      <c r="U628" s="31">
        <f>(S628/R628)/I508*1000</f>
        <v>2.734286582723807</v>
      </c>
      <c r="V628" s="44">
        <f>O628-O508</f>
        <v>0.48873622016402685</v>
      </c>
      <c r="W628" s="44">
        <f>(V628/O508)*100</f>
        <v>7.5872375754931971</v>
      </c>
      <c r="X628" s="44">
        <f>1000*(V628/R628)/O508</f>
        <v>2.8100879909234058</v>
      </c>
      <c r="Y628" s="45">
        <f>1000*(V628/R628)/Q508</f>
        <v>1.7290007868334936</v>
      </c>
      <c r="Z628" s="57">
        <f t="shared" si="74"/>
        <v>7.5801408199598797E-2</v>
      </c>
    </row>
    <row r="629" spans="1:26" s="1" customFormat="1" x14ac:dyDescent="0.15">
      <c r="A629" s="56">
        <v>123</v>
      </c>
      <c r="B629" s="15" t="s">
        <v>18</v>
      </c>
      <c r="C629" s="15" t="s">
        <v>24</v>
      </c>
      <c r="D629" s="15" t="s">
        <v>12</v>
      </c>
      <c r="E629" s="16">
        <v>43082</v>
      </c>
      <c r="F629" s="17">
        <v>22.1</v>
      </c>
      <c r="G629" s="17">
        <v>34.200000000000003</v>
      </c>
      <c r="H629" s="17">
        <v>17.359200000000001</v>
      </c>
      <c r="I629" s="18">
        <v>5.4169</v>
      </c>
      <c r="J629" s="79">
        <v>2.8639000000000001</v>
      </c>
      <c r="K629" s="37">
        <f>1000*(1-(F629+288.9414)/(508929.2*(F629+68.12963))*(F629-3.9863)^2)</f>
        <v>997.77758073309008</v>
      </c>
      <c r="L629" s="37">
        <f xml:space="preserve"> 0.824493 - 0.0040899*F629 + 0.000076438*F629^2 -0.00000082467*F629^3 + 0.0000000053675*F629^4</f>
        <v>0.76381830691020669</v>
      </c>
      <c r="M629" s="37">
        <f xml:space="preserve"> -0.005724 + 0.00010227*F629 - 0.0000016546*F629^2</f>
        <v>-4.2719561860000005E-3</v>
      </c>
      <c r="N629" s="37">
        <f xml:space="preserve"> K629 + (L629*G629) + M629*G629^(3/2) + 0.00048314*G629^2</f>
        <v>1023.6108574343542</v>
      </c>
      <c r="O629" s="39">
        <f t="shared" si="72"/>
        <v>12.208756192759566</v>
      </c>
      <c r="P629" s="32">
        <f t="shared" si="71"/>
        <v>23.329207531023826</v>
      </c>
      <c r="Q629" s="29">
        <f t="shared" si="73"/>
        <v>24.51295</v>
      </c>
      <c r="R629" s="30">
        <f>E629-E509</f>
        <v>27</v>
      </c>
      <c r="S629" s="31">
        <f>I629-I509</f>
        <v>0.38879999999999981</v>
      </c>
      <c r="T629" s="31">
        <f>(S629/I509)*100</f>
        <v>7.7325431077345286</v>
      </c>
      <c r="U629" s="31">
        <f>(S629/R629)/I509*1000</f>
        <v>2.8639048547164916</v>
      </c>
      <c r="V629" s="44">
        <f>O629-O509</f>
        <v>0.89784580649824797</v>
      </c>
      <c r="W629" s="44">
        <f>(V629/O509)*100</f>
        <v>7.9378739273613848</v>
      </c>
      <c r="X629" s="44">
        <f>1000*(V629/R629)/O509</f>
        <v>2.9399533064301426</v>
      </c>
      <c r="Y629" s="45">
        <f>1000*(V629/R629)/Q509</f>
        <v>1.4862219972613528</v>
      </c>
      <c r="Z629" s="57">
        <f t="shared" si="74"/>
        <v>7.6048451713651044E-2</v>
      </c>
    </row>
    <row r="630" spans="1:26" s="1" customFormat="1" x14ac:dyDescent="0.15">
      <c r="A630" s="56">
        <v>130</v>
      </c>
      <c r="B630" s="15" t="s">
        <v>18</v>
      </c>
      <c r="C630" s="15" t="s">
        <v>24</v>
      </c>
      <c r="D630" s="15" t="s">
        <v>12</v>
      </c>
      <c r="E630" s="16">
        <v>43082</v>
      </c>
      <c r="F630" s="17">
        <v>22.1</v>
      </c>
      <c r="G630" s="17">
        <v>34.200000000000003</v>
      </c>
      <c r="H630" s="17">
        <v>17.359200000000001</v>
      </c>
      <c r="I630" s="18">
        <v>4.7531999999999996</v>
      </c>
      <c r="J630" s="79">
        <v>2.1179000000000001</v>
      </c>
      <c r="K630" s="37">
        <f>1000*(1-(F630+288.9414)/(508929.2*(F630+68.12963))*(F630-3.9863)^2)</f>
        <v>997.77758073309008</v>
      </c>
      <c r="L630" s="37">
        <f xml:space="preserve"> 0.824493 - 0.0040899*F630 + 0.000076438*F630^2 -0.00000082467*F630^3 + 0.0000000053675*F630^4</f>
        <v>0.76381830691020669</v>
      </c>
      <c r="M630" s="37">
        <f xml:space="preserve"> -0.005724 + 0.00010227*F630 - 0.0000016546*F630^2</f>
        <v>-4.2719561860000005E-3</v>
      </c>
      <c r="N630" s="37">
        <f xml:space="preserve"> K630 + (L630*G630) + M630*G630^(3/2) + 0.00048314*G630^2</f>
        <v>1023.6108574343542</v>
      </c>
      <c r="O630" s="39">
        <f t="shared" si="72"/>
        <v>10.712891125076107</v>
      </c>
      <c r="P630" s="32">
        <f t="shared" si="71"/>
        <v>23.329207531023826</v>
      </c>
      <c r="Q630" s="29">
        <f t="shared" si="73"/>
        <v>20.862599999999997</v>
      </c>
      <c r="R630" s="30">
        <f>E630-E510</f>
        <v>27</v>
      </c>
      <c r="S630" s="31">
        <f>I630-I510</f>
        <v>0.25709999999999944</v>
      </c>
      <c r="T630" s="31">
        <f>(S630/I510)*100</f>
        <v>5.7182891839594188</v>
      </c>
      <c r="U630" s="31">
        <f>(S630/R630)/I510*1000</f>
        <v>2.1178848829479326</v>
      </c>
      <c r="V630" s="44">
        <f>O630-O510</f>
        <v>0.59873584024296633</v>
      </c>
      <c r="W630" s="44">
        <f>(V630/O510)*100</f>
        <v>5.9197809741047891</v>
      </c>
      <c r="X630" s="44">
        <f>1000*(V630/R630)/O510</f>
        <v>2.1925114718906626</v>
      </c>
      <c r="Y630" s="45">
        <f>1000*(V630/R630)/Q510</f>
        <v>1.1402084726357611</v>
      </c>
      <c r="Z630" s="57">
        <f t="shared" si="74"/>
        <v>7.4626588942729999E-2</v>
      </c>
    </row>
    <row r="631" spans="1:26" s="1" customFormat="1" x14ac:dyDescent="0.15">
      <c r="A631" s="56">
        <v>221</v>
      </c>
      <c r="B631" s="15" t="s">
        <v>18</v>
      </c>
      <c r="C631" s="15" t="s">
        <v>24</v>
      </c>
      <c r="D631" s="15" t="s">
        <v>12</v>
      </c>
      <c r="E631" s="16">
        <v>43082</v>
      </c>
      <c r="F631" s="17">
        <v>22.1</v>
      </c>
      <c r="G631" s="17">
        <v>34.200000000000003</v>
      </c>
      <c r="H631" s="17">
        <v>17.359200000000001</v>
      </c>
      <c r="I631" s="18">
        <v>4.7062999999999997</v>
      </c>
      <c r="J631" s="79">
        <v>2.4983</v>
      </c>
      <c r="K631" s="37">
        <f>1000*(1-(F631+288.9414)/(508929.2*(F631+68.12963))*(F631-3.9863)^2)</f>
        <v>997.77758073309008</v>
      </c>
      <c r="L631" s="37">
        <f xml:space="preserve"> 0.824493 - 0.0040899*F631 + 0.000076438*F631^2 -0.00000082467*F631^3 + 0.0000000053675*F631^4</f>
        <v>0.76381830691020669</v>
      </c>
      <c r="M631" s="37">
        <f xml:space="preserve"> -0.005724 + 0.00010227*F631 - 0.0000016546*F631^2</f>
        <v>-4.2719561860000005E-3</v>
      </c>
      <c r="N631" s="37">
        <f xml:space="preserve"> K631 + (L631*G631) + M631*G631^(3/2) + 0.00048314*G631^2</f>
        <v>1023.6108574343542</v>
      </c>
      <c r="O631" s="39">
        <f t="shared" si="72"/>
        <v>10.607186632572937</v>
      </c>
      <c r="P631" s="32">
        <f t="shared" si="71"/>
        <v>23.329207531023826</v>
      </c>
      <c r="Q631" s="29">
        <f t="shared" si="73"/>
        <v>20.604649999999996</v>
      </c>
      <c r="R631" s="30">
        <f>E631-E511</f>
        <v>27</v>
      </c>
      <c r="S631" s="31">
        <f>I631-I511</f>
        <v>0.29739999999999966</v>
      </c>
      <c r="T631" s="31">
        <f>(S631/I511)*100</f>
        <v>6.7454467100637263</v>
      </c>
      <c r="U631" s="31">
        <f>(S631/R631)/I511*1000</f>
        <v>2.4983135963198988</v>
      </c>
      <c r="V631" s="44">
        <f>O631-O511</f>
        <v>0.68919120647013088</v>
      </c>
      <c r="W631" s="44">
        <f>(V631/O511)*100</f>
        <v>6.948896191827977</v>
      </c>
      <c r="X631" s="44">
        <f>1000*(V631/R631)/O511</f>
        <v>2.5736652562325846</v>
      </c>
      <c r="Y631" s="45">
        <f>1000*(V631/R631)/Q511</f>
        <v>1.3456517224007907</v>
      </c>
      <c r="Z631" s="57">
        <f t="shared" si="74"/>
        <v>7.5351659912685776E-2</v>
      </c>
    </row>
    <row r="632" spans="1:26" s="1" customFormat="1" x14ac:dyDescent="0.15">
      <c r="A632" s="56">
        <v>227</v>
      </c>
      <c r="B632" s="15" t="s">
        <v>18</v>
      </c>
      <c r="C632" s="15" t="s">
        <v>24</v>
      </c>
      <c r="D632" s="15" t="s">
        <v>12</v>
      </c>
      <c r="E632" s="16">
        <v>43082</v>
      </c>
      <c r="F632" s="17">
        <v>22.1</v>
      </c>
      <c r="G632" s="17">
        <v>34.200000000000003</v>
      </c>
      <c r="H632" s="17">
        <v>17.359200000000001</v>
      </c>
      <c r="I632" s="18">
        <v>5.2038000000000002</v>
      </c>
      <c r="J632" s="79">
        <v>2.2633999999999999</v>
      </c>
      <c r="K632" s="37">
        <f>1000*(1-(F632+288.9414)/(508929.2*(F632+68.12963))*(F632-3.9863)^2)</f>
        <v>997.77758073309008</v>
      </c>
      <c r="L632" s="37">
        <f xml:space="preserve"> 0.824493 - 0.0040899*F632 + 0.000076438*F632^2 -0.00000082467*F632^3 + 0.0000000053675*F632^4</f>
        <v>0.76381830691020669</v>
      </c>
      <c r="M632" s="37">
        <f xml:space="preserve"> -0.005724 + 0.00010227*F632 - 0.0000016546*F632^2</f>
        <v>-4.2719561860000005E-3</v>
      </c>
      <c r="N632" s="37">
        <f xml:space="preserve"> K632 + (L632*G632) + M632*G632^(3/2) + 0.00048314*G632^2</f>
        <v>1023.6108574343542</v>
      </c>
      <c r="O632" s="39">
        <f t="shared" si="72"/>
        <v>11.728465630874158</v>
      </c>
      <c r="P632" s="32">
        <f t="shared" si="71"/>
        <v>23.329207531023826</v>
      </c>
      <c r="Q632" s="29">
        <f t="shared" si="73"/>
        <v>23.340900000000001</v>
      </c>
      <c r="R632" s="30">
        <f>E632-E512</f>
        <v>27</v>
      </c>
      <c r="S632" s="31">
        <f>I632-I512</f>
        <v>0.29970000000000052</v>
      </c>
      <c r="T632" s="31">
        <f>(S632/I512)*100</f>
        <v>6.1112130666177391</v>
      </c>
      <c r="U632" s="31">
        <f>(S632/R632)/I512*1000</f>
        <v>2.2634122468954594</v>
      </c>
      <c r="V632" s="44">
        <f>O632-O512</f>
        <v>0.69649816299083867</v>
      </c>
      <c r="W632" s="44">
        <f>(V632/O512)*100</f>
        <v>6.313453742666578</v>
      </c>
      <c r="X632" s="44">
        <f>1000*(V632/R632)/O512</f>
        <v>2.3383162009876211</v>
      </c>
      <c r="Y632" s="45">
        <f>1000*(V632/R632)/Q512</f>
        <v>1.1891745442061885</v>
      </c>
      <c r="Z632" s="57">
        <f t="shared" si="74"/>
        <v>7.4903954092161662E-2</v>
      </c>
    </row>
    <row r="633" spans="1:26" s="1" customFormat="1" x14ac:dyDescent="0.15">
      <c r="A633" s="56">
        <v>150</v>
      </c>
      <c r="B633" s="15" t="s">
        <v>19</v>
      </c>
      <c r="C633" s="15" t="s">
        <v>24</v>
      </c>
      <c r="D633" s="15" t="s">
        <v>12</v>
      </c>
      <c r="E633" s="16">
        <v>43082</v>
      </c>
      <c r="F633" s="17">
        <v>22.1</v>
      </c>
      <c r="G633" s="17">
        <v>34.200000000000003</v>
      </c>
      <c r="H633" s="17">
        <v>17.359200000000001</v>
      </c>
      <c r="I633" s="18">
        <v>1.7602</v>
      </c>
      <c r="J633" s="79">
        <v>3.5737999999999999</v>
      </c>
      <c r="K633" s="37">
        <f>1000*(1-(F633+288.9414)/(508929.2*(F633+68.12963))*(F633-3.9863)^2)</f>
        <v>997.77758073309008</v>
      </c>
      <c r="L633" s="37">
        <f xml:space="preserve"> 0.824493 - 0.0040899*F633 + 0.000076438*F633^2 -0.00000082467*F633^3 + 0.0000000053675*F633^4</f>
        <v>0.76381830691020669</v>
      </c>
      <c r="M633" s="37">
        <f xml:space="preserve"> -0.005724 + 0.00010227*F633 - 0.0000016546*F633^2</f>
        <v>-4.2719561860000005E-3</v>
      </c>
      <c r="N633" s="37">
        <f xml:space="preserve"> K633 + (L633*G633) + M633*G633^(3/2) + 0.00048314*G633^2</f>
        <v>1023.6108574343542</v>
      </c>
      <c r="O633" s="39">
        <f t="shared" si="72"/>
        <v>3.9671865182106716</v>
      </c>
      <c r="P633" s="32">
        <f t="shared" si="71"/>
        <v>23.329207531023826</v>
      </c>
      <c r="Q633" s="29">
        <f t="shared" si="73"/>
        <v>4.4011000000000005</v>
      </c>
      <c r="R633" s="30">
        <f>E633-E513</f>
        <v>27</v>
      </c>
      <c r="S633" s="31">
        <f>I633-I513</f>
        <v>0.15490000000000004</v>
      </c>
      <c r="T633" s="31">
        <f>(S633/I513)*100</f>
        <v>9.6492867376814324</v>
      </c>
      <c r="U633" s="31">
        <f>(S633/R633)/I513*1000</f>
        <v>3.5738099028449755</v>
      </c>
      <c r="V633" s="44">
        <f>O633-O513</f>
        <v>0.35600049504778886</v>
      </c>
      <c r="W633" s="44">
        <f>(V633/O513)*100</f>
        <v>9.8582707388744062</v>
      </c>
      <c r="X633" s="44">
        <f>1000*(V633/R633)/O513</f>
        <v>3.6512113847682994</v>
      </c>
      <c r="Y633" s="45">
        <f>1000*(V633/R633)/Q513</f>
        <v>3.7150313512498703</v>
      </c>
      <c r="Z633" s="57">
        <f t="shared" si="74"/>
        <v>7.7401481923323967E-2</v>
      </c>
    </row>
    <row r="634" spans="1:26" s="1" customFormat="1" x14ac:dyDescent="0.15">
      <c r="A634" s="56">
        <v>158</v>
      </c>
      <c r="B634" s="15" t="s">
        <v>19</v>
      </c>
      <c r="C634" s="15" t="s">
        <v>24</v>
      </c>
      <c r="D634" s="15" t="s">
        <v>12</v>
      </c>
      <c r="E634" s="16">
        <v>43082</v>
      </c>
      <c r="F634" s="17">
        <v>22.1</v>
      </c>
      <c r="G634" s="17">
        <v>34.200000000000003</v>
      </c>
      <c r="H634" s="17">
        <v>17.359200000000001</v>
      </c>
      <c r="I634" s="18">
        <v>5.4915000000000003</v>
      </c>
      <c r="J634" s="79">
        <v>2.8963999999999999</v>
      </c>
      <c r="K634" s="37">
        <f>1000*(1-(F634+288.9414)/(508929.2*(F634+68.12963))*(F634-3.9863)^2)</f>
        <v>997.77758073309008</v>
      </c>
      <c r="L634" s="37">
        <f xml:space="preserve"> 0.824493 - 0.0040899*F634 + 0.000076438*F634^2 -0.00000082467*F634^3 + 0.0000000053675*F634^4</f>
        <v>0.76381830691020669</v>
      </c>
      <c r="M634" s="37">
        <f xml:space="preserve"> -0.005724 + 0.00010227*F634 - 0.0000016546*F634^2</f>
        <v>-4.2719561860000005E-3</v>
      </c>
      <c r="N634" s="37">
        <f xml:space="preserve"> K634 + (L634*G634) + M634*G634^(3/2) + 0.00048314*G634^2</f>
        <v>1023.6108574343542</v>
      </c>
      <c r="O634" s="39">
        <f t="shared" si="72"/>
        <v>12.376891696826442</v>
      </c>
      <c r="P634" s="32">
        <f t="shared" si="71"/>
        <v>23.329207531023826</v>
      </c>
      <c r="Q634" s="29">
        <f t="shared" si="73"/>
        <v>24.923249999999999</v>
      </c>
      <c r="R634" s="30">
        <f>E634-E514</f>
        <v>27</v>
      </c>
      <c r="S634" s="31">
        <f>I634-I514</f>
        <v>0.39829999999999988</v>
      </c>
      <c r="T634" s="31">
        <f>(S634/I514)*100</f>
        <v>7.8202308960967537</v>
      </c>
      <c r="U634" s="31">
        <f>(S634/R634)/I514*1000</f>
        <v>2.8963818133691679</v>
      </c>
      <c r="V634" s="44">
        <f>O634-O514</f>
        <v>0.91953627841667718</v>
      </c>
      <c r="W634" s="44">
        <f>(V634/O514)*100</f>
        <v>8.0257288426189461</v>
      </c>
      <c r="X634" s="44">
        <f>1000*(V634/R634)/O514</f>
        <v>2.9724921639329427</v>
      </c>
      <c r="Y634" s="45">
        <f>1000*(V634/R634)/Q514</f>
        <v>1.4981523979051086</v>
      </c>
      <c r="Z634" s="57">
        <f t="shared" si="74"/>
        <v>7.6110350563774798E-2</v>
      </c>
    </row>
    <row r="635" spans="1:26" s="1" customFormat="1" x14ac:dyDescent="0.15">
      <c r="A635" s="56">
        <v>249</v>
      </c>
      <c r="B635" s="15" t="s">
        <v>19</v>
      </c>
      <c r="C635" s="15" t="s">
        <v>24</v>
      </c>
      <c r="D635" s="15" t="s">
        <v>12</v>
      </c>
      <c r="E635" s="16">
        <v>43082</v>
      </c>
      <c r="F635" s="17">
        <v>22.1</v>
      </c>
      <c r="G635" s="17">
        <v>34.200000000000003</v>
      </c>
      <c r="H635" s="17">
        <v>17.359200000000001</v>
      </c>
      <c r="I635" s="18">
        <v>3.1758999999999999</v>
      </c>
      <c r="J635" s="79">
        <v>3.7528999999999999</v>
      </c>
      <c r="K635" s="37">
        <f>1000*(1-(F635+288.9414)/(508929.2*(F635+68.12963))*(F635-3.9863)^2)</f>
        <v>997.77758073309008</v>
      </c>
      <c r="L635" s="37">
        <f xml:space="preserve"> 0.824493 - 0.0040899*F635 + 0.000076438*F635^2 -0.00000082467*F635^3 + 0.0000000053675*F635^4</f>
        <v>0.76381830691020669</v>
      </c>
      <c r="M635" s="37">
        <f xml:space="preserve"> -0.005724 + 0.00010227*F635 - 0.0000016546*F635^2</f>
        <v>-4.2719561860000005E-3</v>
      </c>
      <c r="N635" s="37">
        <f xml:space="preserve"> K635 + (L635*G635) + M635*G635^(3/2) + 0.00048314*G635^2</f>
        <v>1023.6108574343542</v>
      </c>
      <c r="O635" s="39">
        <f t="shared" si="72"/>
        <v>7.1579295893564776</v>
      </c>
      <c r="P635" s="32">
        <f t="shared" si="71"/>
        <v>23.329207531023826</v>
      </c>
      <c r="Q635" s="29">
        <f t="shared" si="73"/>
        <v>12.187449999999998</v>
      </c>
      <c r="R635" s="30">
        <f>E635-E515</f>
        <v>27</v>
      </c>
      <c r="S635" s="31">
        <f>I635-I515</f>
        <v>0.29219999999999979</v>
      </c>
      <c r="T635" s="31">
        <f>(S635/I515)*100</f>
        <v>10.132815480112347</v>
      </c>
      <c r="U635" s="31">
        <f>(S635/R635)/I515*1000</f>
        <v>3.7528946222638324</v>
      </c>
      <c r="V635" s="44">
        <f>O635-O515</f>
        <v>0.67093205930302524</v>
      </c>
      <c r="W635" s="44">
        <f>(V635/O515)*100</f>
        <v>10.342721053841634</v>
      </c>
      <c r="X635" s="44">
        <f>1000*(V635/R635)/O515</f>
        <v>3.8306374273487531</v>
      </c>
      <c r="Y635" s="45">
        <f>1000*(V635/R635)/Q515</f>
        <v>2.3486307664436126</v>
      </c>
      <c r="Z635" s="57">
        <f t="shared" si="74"/>
        <v>7.7742805084920708E-2</v>
      </c>
    </row>
    <row r="636" spans="1:26" s="1" customFormat="1" x14ac:dyDescent="0.15">
      <c r="A636" s="56">
        <v>164</v>
      </c>
      <c r="B636" s="15" t="s">
        <v>20</v>
      </c>
      <c r="C636" s="15" t="s">
        <v>24</v>
      </c>
      <c r="D636" s="15" t="s">
        <v>12</v>
      </c>
      <c r="E636" s="16">
        <v>43082</v>
      </c>
      <c r="F636" s="17">
        <v>22.1</v>
      </c>
      <c r="G636" s="17">
        <v>34.200000000000003</v>
      </c>
      <c r="H636" s="17">
        <v>17.359200000000001</v>
      </c>
      <c r="I636" s="18">
        <v>2.0432999999999999</v>
      </c>
      <c r="J636" s="79">
        <v>1.5721000000000001</v>
      </c>
      <c r="K636" s="37">
        <f>1000*(1-(F636+288.9414)/(508929.2*(F636+68.12963))*(F636-3.9863)^2)</f>
        <v>997.77758073309008</v>
      </c>
      <c r="L636" s="37">
        <f xml:space="preserve"> 0.824493 - 0.0040899*F636 + 0.000076438*F636^2 -0.00000082467*F636^3 + 0.0000000053675*F636^4</f>
        <v>0.76381830691020669</v>
      </c>
      <c r="M636" s="37">
        <f xml:space="preserve"> -0.005724 + 0.00010227*F636 - 0.0000016546*F636^2</f>
        <v>-4.2719561860000005E-3</v>
      </c>
      <c r="N636" s="37">
        <f xml:space="preserve"> K636 + (L636*G636) + M636*G636^(3/2) + 0.00048314*G636^2</f>
        <v>1023.6108574343542</v>
      </c>
      <c r="O636" s="39">
        <f t="shared" si="72"/>
        <v>4.6052449793545422</v>
      </c>
      <c r="P636" s="32">
        <f t="shared" si="71"/>
        <v>23.329207531023826</v>
      </c>
      <c r="Q636" s="29">
        <f t="shared" si="73"/>
        <v>5.9581499999999989</v>
      </c>
      <c r="R636" s="30">
        <f>E636-E516</f>
        <v>27</v>
      </c>
      <c r="S636" s="31">
        <f>I636-I516</f>
        <v>8.3199999999999941E-2</v>
      </c>
      <c r="T636" s="31">
        <f>(S636/I516)*100</f>
        <v>4.2446813938064354</v>
      </c>
      <c r="U636" s="31">
        <f>(S636/R636)/I516*1000</f>
        <v>1.5721042199283095</v>
      </c>
      <c r="V636" s="44">
        <f>O636-O516</f>
        <v>0.19592228328429595</v>
      </c>
      <c r="W636" s="44">
        <f>(V636/O516)*100</f>
        <v>4.4433645888269693</v>
      </c>
      <c r="X636" s="44">
        <f>1000*(V636/R636)/O516</f>
        <v>1.6456905884544333</v>
      </c>
      <c r="Y636" s="45">
        <f>1000*(V636/R636)/Q516</f>
        <v>1.3192100539730267</v>
      </c>
      <c r="Z636" s="57">
        <f t="shared" si="74"/>
        <v>7.3586368526123769E-2</v>
      </c>
    </row>
    <row r="637" spans="1:26" s="1" customFormat="1" x14ac:dyDescent="0.15">
      <c r="A637" s="56">
        <v>170</v>
      </c>
      <c r="B637" s="15" t="s">
        <v>20</v>
      </c>
      <c r="C637" s="15" t="s">
        <v>24</v>
      </c>
      <c r="D637" s="15" t="s">
        <v>12</v>
      </c>
      <c r="E637" s="16">
        <v>43082</v>
      </c>
      <c r="F637" s="17">
        <v>22.1</v>
      </c>
      <c r="G637" s="17">
        <v>34.200000000000003</v>
      </c>
      <c r="H637" s="17">
        <v>17.359200000000001</v>
      </c>
      <c r="I637" s="18">
        <v>4.4324000000000003</v>
      </c>
      <c r="J637" s="79">
        <v>1.7878000000000001</v>
      </c>
      <c r="K637" s="37">
        <f>1000*(1-(F637+288.9414)/(508929.2*(F637+68.12963))*(F637-3.9863)^2)</f>
        <v>997.77758073309008</v>
      </c>
      <c r="L637" s="37">
        <f xml:space="preserve"> 0.824493 - 0.0040899*F637 + 0.000076438*F637^2 -0.00000082467*F637^3 + 0.0000000053675*F637^4</f>
        <v>0.76381830691020669</v>
      </c>
      <c r="M637" s="37">
        <f xml:space="preserve"> -0.005724 + 0.00010227*F637 - 0.0000016546*F637^2</f>
        <v>-4.2719561860000005E-3</v>
      </c>
      <c r="N637" s="37">
        <f xml:space="preserve"> K637 + (L637*G637) + M637*G637^(3/2) + 0.00048314*G637^2</f>
        <v>1023.6108574343542</v>
      </c>
      <c r="O637" s="39">
        <f t="shared" si="72"/>
        <v>9.9898633810458932</v>
      </c>
      <c r="P637" s="32">
        <f t="shared" si="71"/>
        <v>23.329207531023826</v>
      </c>
      <c r="Q637" s="29">
        <f t="shared" si="73"/>
        <v>19.098200000000002</v>
      </c>
      <c r="R637" s="30">
        <f>E637-E517</f>
        <v>27</v>
      </c>
      <c r="S637" s="31">
        <f>I637-I517</f>
        <v>0.20410000000000039</v>
      </c>
      <c r="T637" s="31">
        <f>(S637/I517)*100</f>
        <v>4.8269990303431731</v>
      </c>
      <c r="U637" s="31">
        <f>(S637/R637)/I517*1000</f>
        <v>1.7877774186456197</v>
      </c>
      <c r="V637" s="44">
        <f>O637-O517</f>
        <v>0.47813481832265303</v>
      </c>
      <c r="W637" s="44">
        <f>(V637/O517)*100</f>
        <v>5.0267920827396004</v>
      </c>
      <c r="X637" s="44">
        <f>1000*(V637/R637)/O517</f>
        <v>1.8617748454591116</v>
      </c>
      <c r="Y637" s="45">
        <f>1000*(V637/R637)/Q517</f>
        <v>0.98514918653362071</v>
      </c>
      <c r="Z637" s="57">
        <f t="shared" si="74"/>
        <v>7.3997426813491973E-2</v>
      </c>
    </row>
    <row r="638" spans="1:26" s="1" customFormat="1" x14ac:dyDescent="0.15">
      <c r="A638" s="56">
        <v>262</v>
      </c>
      <c r="B638" s="15" t="s">
        <v>20</v>
      </c>
      <c r="C638" s="15" t="s">
        <v>24</v>
      </c>
      <c r="D638" s="15" t="s">
        <v>12</v>
      </c>
      <c r="E638" s="16">
        <v>43082</v>
      </c>
      <c r="F638" s="17">
        <v>22.1</v>
      </c>
      <c r="G638" s="17">
        <v>34.200000000000003</v>
      </c>
      <c r="H638" s="17">
        <v>17.359200000000001</v>
      </c>
      <c r="I638" s="18">
        <v>4.5236000000000001</v>
      </c>
      <c r="J638" s="79">
        <v>1.5357000000000001</v>
      </c>
      <c r="K638" s="37">
        <f>1000*(1-(F638+288.9414)/(508929.2*(F638+68.12963))*(F638-3.9863)^2)</f>
        <v>997.77758073309008</v>
      </c>
      <c r="L638" s="37">
        <f xml:space="preserve"> 0.824493 - 0.0040899*F638 + 0.000076438*F638^2 -0.00000082467*F638^3 + 0.0000000053675*F638^4</f>
        <v>0.76381830691020669</v>
      </c>
      <c r="M638" s="37">
        <f xml:space="preserve"> -0.005724 + 0.00010227*F638 - 0.0000016546*F638^2</f>
        <v>-4.2719561860000005E-3</v>
      </c>
      <c r="N638" s="37">
        <f xml:space="preserve"> K638 + (L638*G638) + M638*G638^(3/2) + 0.00048314*G638^2</f>
        <v>1023.6108574343542</v>
      </c>
      <c r="O638" s="39">
        <f t="shared" si="72"/>
        <v>10.195412415508347</v>
      </c>
      <c r="P638" s="32">
        <f t="shared" si="71"/>
        <v>23.329207531023826</v>
      </c>
      <c r="Q638" s="29">
        <f t="shared" si="73"/>
        <v>19.599799999999998</v>
      </c>
      <c r="R638" s="30">
        <f>E638-E518</f>
        <v>27</v>
      </c>
      <c r="S638" s="31">
        <f>I638-I518</f>
        <v>0.18010000000000037</v>
      </c>
      <c r="T638" s="31">
        <f>(S638/I518)*100</f>
        <v>4.1464256935651065</v>
      </c>
      <c r="U638" s="31">
        <f>(S638/R638)/I518*1000</f>
        <v>1.5357132198389281</v>
      </c>
      <c r="V638" s="44">
        <f>O638-O518</f>
        <v>0.42453688345329077</v>
      </c>
      <c r="W638" s="44">
        <f>(V638/O518)*100</f>
        <v>4.3449216199768763</v>
      </c>
      <c r="X638" s="44">
        <f>1000*(V638/R638)/O518</f>
        <v>1.6092302296210652</v>
      </c>
      <c r="Y638" s="45">
        <f>1000*(V638/R638)/Q518</f>
        <v>0.84493401271130275</v>
      </c>
      <c r="Z638" s="57">
        <f t="shared" si="74"/>
        <v>7.3517009782137155E-2</v>
      </c>
    </row>
    <row r="639" spans="1:26" s="1" customFormat="1" x14ac:dyDescent="0.15">
      <c r="A639" s="56">
        <v>268</v>
      </c>
      <c r="B639" s="15" t="s">
        <v>20</v>
      </c>
      <c r="C639" s="15" t="s">
        <v>24</v>
      </c>
      <c r="D639" s="15" t="s">
        <v>12</v>
      </c>
      <c r="E639" s="16">
        <v>43082</v>
      </c>
      <c r="F639" s="17">
        <v>22.1</v>
      </c>
      <c r="G639" s="17">
        <v>34.200000000000003</v>
      </c>
      <c r="H639" s="17">
        <v>17.359200000000001</v>
      </c>
      <c r="I639" s="18">
        <v>9.7123000000000008</v>
      </c>
      <c r="J639" s="79">
        <v>1.8057000000000001</v>
      </c>
      <c r="K639" s="37">
        <f>1000*(1-(F639+288.9414)/(508929.2*(F639+68.12963))*(F639-3.9863)^2)</f>
        <v>997.77758073309008</v>
      </c>
      <c r="L639" s="37">
        <f xml:space="preserve"> 0.824493 - 0.0040899*F639 + 0.000076438*F639^2 -0.00000082467*F639^3 + 0.0000000053675*F639^4</f>
        <v>0.76381830691020669</v>
      </c>
      <c r="M639" s="37">
        <f xml:space="preserve"> -0.005724 + 0.00010227*F639 - 0.0000016546*F639^2</f>
        <v>-4.2719561860000005E-3</v>
      </c>
      <c r="N639" s="37">
        <f xml:space="preserve"> K639 + (L639*G639) + M639*G639^(3/2) + 0.00048314*G639^2</f>
        <v>1023.6108574343542</v>
      </c>
      <c r="O639" s="39">
        <f t="shared" si="72"/>
        <v>21.889845256685323</v>
      </c>
      <c r="P639" s="32">
        <f t="shared" si="71"/>
        <v>23.329207531023826</v>
      </c>
      <c r="Q639" s="29">
        <f t="shared" si="73"/>
        <v>48.137650000000001</v>
      </c>
      <c r="R639" s="30">
        <f>E639-E519</f>
        <v>27</v>
      </c>
      <c r="S639" s="31">
        <f>I639-I519</f>
        <v>0.45150000000000112</v>
      </c>
      <c r="T639" s="31">
        <f>(S639/I519)*100</f>
        <v>4.8753887353144556</v>
      </c>
      <c r="U639" s="31">
        <f>(S639/R639)/I519*1000</f>
        <v>1.8056995315979467</v>
      </c>
      <c r="V639" s="44">
        <f>O639-O519</f>
        <v>1.0573083331776765</v>
      </c>
      <c r="W639" s="44">
        <f>(V639/O519)*100</f>
        <v>5.0752740151613462</v>
      </c>
      <c r="X639" s="44">
        <f>1000*(V639/R639)/O519</f>
        <v>1.8797311167264241</v>
      </c>
      <c r="Y639" s="45">
        <f>1000*(V639/R639)/Q519</f>
        <v>0.85773918604711696</v>
      </c>
      <c r="Z639" s="57">
        <f t="shared" si="74"/>
        <v>7.4031585128477406E-2</v>
      </c>
    </row>
    <row r="640" spans="1:26" s="1" customFormat="1" x14ac:dyDescent="0.15">
      <c r="A640" s="56">
        <v>274</v>
      </c>
      <c r="B640" s="15" t="s">
        <v>20</v>
      </c>
      <c r="C640" s="15" t="s">
        <v>24</v>
      </c>
      <c r="D640" s="15" t="s">
        <v>12</v>
      </c>
      <c r="E640" s="16">
        <v>43082</v>
      </c>
      <c r="F640" s="17">
        <v>22.1</v>
      </c>
      <c r="G640" s="17">
        <v>34.200000000000003</v>
      </c>
      <c r="H640" s="17">
        <v>17.359200000000001</v>
      </c>
      <c r="I640" s="18">
        <v>2.1381999999999999</v>
      </c>
      <c r="J640" s="79">
        <v>2.0897000000000001</v>
      </c>
      <c r="K640" s="37">
        <f>1000*(1-(F640+288.9414)/(508929.2*(F640+68.12963))*(F640-3.9863)^2)</f>
        <v>997.77758073309008</v>
      </c>
      <c r="L640" s="37">
        <f xml:space="preserve"> 0.824493 - 0.0040899*F640 + 0.000076438*F640^2 -0.00000082467*F640^3 + 0.0000000053675*F640^4</f>
        <v>0.76381830691020669</v>
      </c>
      <c r="M640" s="37">
        <f xml:space="preserve"> -0.005724 + 0.00010227*F640 - 0.0000016546*F640^2</f>
        <v>-4.2719561860000005E-3</v>
      </c>
      <c r="N640" s="37">
        <f xml:space="preserve"> K640 + (L640*G640) + M640*G640^(3/2) + 0.00048314*G640^2</f>
        <v>1023.6108574343542</v>
      </c>
      <c r="O640" s="39">
        <f t="shared" si="72"/>
        <v>4.8191331742063728</v>
      </c>
      <c r="P640" s="32">
        <f t="shared" si="71"/>
        <v>23.329207531023826</v>
      </c>
      <c r="Q640" s="29">
        <f t="shared" si="73"/>
        <v>6.4800999999999993</v>
      </c>
      <c r="R640" s="30">
        <f>E640-E520</f>
        <v>27</v>
      </c>
      <c r="S640" s="31">
        <f>I640-I520</f>
        <v>0.11419999999999986</v>
      </c>
      <c r="T640" s="31">
        <f>(S640/I520)*100</f>
        <v>5.64229249011857</v>
      </c>
      <c r="U640" s="31">
        <f>(S640/R640)/I520*1000</f>
        <v>2.0897379593031737</v>
      </c>
      <c r="V640" s="44">
        <f>O640-O520</f>
        <v>0.26606489358488439</v>
      </c>
      <c r="W640" s="44">
        <f>(V640/O520)*100</f>
        <v>5.8436394357909096</v>
      </c>
      <c r="X640" s="44">
        <f>1000*(V640/R640)/O520</f>
        <v>2.1643109021447815</v>
      </c>
      <c r="Y640" s="45">
        <f>1000*(V640/R640)/Q520</f>
        <v>1.6839123919956738</v>
      </c>
      <c r="Z640" s="57">
        <f t="shared" si="74"/>
        <v>7.4572942841607759E-2</v>
      </c>
    </row>
    <row r="641" spans="1:26" s="1" customFormat="1" x14ac:dyDescent="0.15">
      <c r="A641" s="56">
        <v>106</v>
      </c>
      <c r="B641" s="15" t="s">
        <v>22</v>
      </c>
      <c r="C641" s="15" t="s">
        <v>24</v>
      </c>
      <c r="D641" s="15" t="s">
        <v>12</v>
      </c>
      <c r="E641" s="16">
        <v>43082</v>
      </c>
      <c r="F641" s="17">
        <v>22.1</v>
      </c>
      <c r="G641" s="17">
        <v>34.200000000000003</v>
      </c>
      <c r="H641" s="17">
        <v>17.359200000000001</v>
      </c>
      <c r="I641" s="18">
        <v>3.1505999999999998</v>
      </c>
      <c r="J641" s="79">
        <v>3.1436999999999999</v>
      </c>
      <c r="K641" s="37">
        <f>1000*(1-(F641+288.9414)/(508929.2*(F641+68.12963))*(F641-3.9863)^2)</f>
        <v>997.77758073309008</v>
      </c>
      <c r="L641" s="37">
        <f xml:space="preserve"> 0.824493 - 0.0040899*F641 + 0.000076438*F641^2 -0.00000082467*F641^3 + 0.0000000053675*F641^4</f>
        <v>0.76381830691020669</v>
      </c>
      <c r="M641" s="37">
        <f xml:space="preserve"> -0.005724 + 0.00010227*F641 - 0.0000016546*F641^2</f>
        <v>-4.2719561860000005E-3</v>
      </c>
      <c r="N641" s="37">
        <f xml:space="preserve"> K641 + (L641*G641) + M641*G641^(3/2) + 0.00048314*G641^2</f>
        <v>1023.6108574343542</v>
      </c>
      <c r="O641" s="39">
        <f t="shared" si="72"/>
        <v>7.1009077629102038</v>
      </c>
      <c r="P641" s="32">
        <f t="shared" si="71"/>
        <v>23.329207531023826</v>
      </c>
      <c r="Q641" s="29">
        <f t="shared" si="73"/>
        <v>12.048299999999998</v>
      </c>
      <c r="R641" s="30">
        <f>E641-E521</f>
        <v>27</v>
      </c>
      <c r="S641" s="31">
        <f>I641-I521</f>
        <v>0.24649999999999972</v>
      </c>
      <c r="T641" s="31">
        <f>(S641/I521)*100</f>
        <v>8.4879997245273824</v>
      </c>
      <c r="U641" s="31">
        <f>(S641/R641)/I521*1000</f>
        <v>3.1437036016768083</v>
      </c>
      <c r="V641" s="44">
        <f>O641-O521</f>
        <v>0.56636659359485098</v>
      </c>
      <c r="W641" s="44">
        <f>(V641/O521)*100</f>
        <v>8.6672740888736524</v>
      </c>
      <c r="X641" s="44">
        <f>1000*(V641/R641)/O521</f>
        <v>3.2101015143976492</v>
      </c>
      <c r="Y641" s="45">
        <f>1000*(V641/R641)/Q521</f>
        <v>1.9617902655131843</v>
      </c>
      <c r="Z641" s="57">
        <f t="shared" si="74"/>
        <v>6.6397912720840946E-2</v>
      </c>
    </row>
    <row r="642" spans="1:26" s="1" customFormat="1" x14ac:dyDescent="0.15">
      <c r="A642" s="56">
        <v>206</v>
      </c>
      <c r="B642" s="15" t="s">
        <v>22</v>
      </c>
      <c r="C642" s="15" t="s">
        <v>24</v>
      </c>
      <c r="D642" s="15" t="s">
        <v>12</v>
      </c>
      <c r="E642" s="16">
        <v>43082</v>
      </c>
      <c r="F642" s="17">
        <v>22.1</v>
      </c>
      <c r="G642" s="17">
        <v>34.200000000000003</v>
      </c>
      <c r="H642" s="17">
        <v>17.359200000000001</v>
      </c>
      <c r="I642" s="18">
        <v>2.3898999999999999</v>
      </c>
      <c r="J642" s="79">
        <v>2.7806999999999999</v>
      </c>
      <c r="K642" s="37">
        <f>1000*(1-(F642+288.9414)/(508929.2*(F642+68.12963))*(F642-3.9863)^2)</f>
        <v>997.77758073309008</v>
      </c>
      <c r="L642" s="37">
        <f xml:space="preserve"> 0.824493 - 0.0040899*F642 + 0.000076438*F642^2 -0.00000082467*F642^3 + 0.0000000053675*F642^4</f>
        <v>0.76381830691020669</v>
      </c>
      <c r="M642" s="37">
        <f xml:space="preserve"> -0.005724 + 0.00010227*F642 - 0.0000016546*F642^2</f>
        <v>-4.2719561860000005E-3</v>
      </c>
      <c r="N642" s="37">
        <f xml:space="preserve"> K642 + (L642*G642) + M642*G642^(3/2) + 0.00048314*G642^2</f>
        <v>1023.6108574343542</v>
      </c>
      <c r="O642" s="39">
        <f t="shared" si="72"/>
        <v>5.386421463397161</v>
      </c>
      <c r="P642" s="32">
        <f t="shared" si="71"/>
        <v>23.329207531023826</v>
      </c>
      <c r="Q642" s="29">
        <f t="shared" si="73"/>
        <v>7.8644499999999988</v>
      </c>
      <c r="R642" s="30">
        <f>E642-E522</f>
        <v>27</v>
      </c>
      <c r="S642" s="31">
        <f>I642-I522</f>
        <v>0.16690000000000005</v>
      </c>
      <c r="T642" s="31">
        <f>(S642/I522)*100</f>
        <v>7.5078722447143527</v>
      </c>
      <c r="U642" s="31">
        <f>(S642/R642)/I522*1000</f>
        <v>2.7806934239682786</v>
      </c>
      <c r="V642" s="44">
        <f>O642-O522</f>
        <v>0.38442944542669633</v>
      </c>
      <c r="W642" s="44">
        <f>(V642/O522)*100</f>
        <v>7.6855269669677888</v>
      </c>
      <c r="X642" s="44">
        <f>1000*(V642/R642)/O522</f>
        <v>2.8464914692473289</v>
      </c>
      <c r="Y642" s="45">
        <f>1000*(V642/R642)/Q522</f>
        <v>2.0496836692429512</v>
      </c>
      <c r="Z642" s="57">
        <f t="shared" si="74"/>
        <v>6.579804527905031E-2</v>
      </c>
    </row>
    <row r="643" spans="1:26" s="1" customFormat="1" x14ac:dyDescent="0.15">
      <c r="A643" s="56">
        <v>144</v>
      </c>
      <c r="B643" s="15" t="s">
        <v>23</v>
      </c>
      <c r="C643" s="15" t="s">
        <v>24</v>
      </c>
      <c r="D643" s="15" t="s">
        <v>12</v>
      </c>
      <c r="E643" s="16">
        <v>43082</v>
      </c>
      <c r="F643" s="17">
        <v>22.1</v>
      </c>
      <c r="G643" s="17">
        <v>34.200000000000003</v>
      </c>
      <c r="H643" s="17">
        <v>17.359200000000001</v>
      </c>
      <c r="I643" s="18">
        <v>4.8159999999999998</v>
      </c>
      <c r="J643" s="79">
        <v>2.3479000000000001</v>
      </c>
      <c r="K643" s="37">
        <f>1000*(1-(F643+288.9414)/(508929.2*(F643+68.12963))*(F643-3.9863)^2)</f>
        <v>997.77758073309008</v>
      </c>
      <c r="L643" s="37">
        <f xml:space="preserve"> 0.824493 - 0.0040899*F643 + 0.000076438*F643^2 -0.00000082467*F643^3 + 0.0000000053675*F643^4</f>
        <v>0.76381830691020669</v>
      </c>
      <c r="M643" s="37">
        <f xml:space="preserve"> -0.005724 + 0.00010227*F643 - 0.0000016546*F643^2</f>
        <v>-4.2719561860000005E-3</v>
      </c>
      <c r="N643" s="37">
        <f xml:space="preserve"> K643 + (L643*G643) + M643*G643^(3/2) + 0.00048314*G643^2</f>
        <v>1023.6108574343542</v>
      </c>
      <c r="O643" s="39">
        <f t="shared" si="72"/>
        <v>10.854431468982272</v>
      </c>
      <c r="P643" s="32">
        <f t="shared" ref="P643:P706" si="75">H643*(1/     (1-   (0.001*N643/4)))</f>
        <v>23.329207531023826</v>
      </c>
      <c r="Q643" s="29">
        <f t="shared" si="73"/>
        <v>21.207999999999998</v>
      </c>
      <c r="R643" s="30">
        <f>E643-E523</f>
        <v>27</v>
      </c>
      <c r="S643" s="31">
        <f>I643-I523</f>
        <v>0.28709999999999969</v>
      </c>
      <c r="T643" s="31">
        <f>(S643/I523)*100</f>
        <v>6.3392876857515006</v>
      </c>
      <c r="U643" s="31">
        <f>(S643/R643)/I523*1000</f>
        <v>2.3478843280561112</v>
      </c>
      <c r="V643" s="44">
        <f>O643-O523</f>
        <v>0.66391340771981433</v>
      </c>
      <c r="W643" s="44">
        <f>(V643/O523)*100</f>
        <v>6.5150113441589355</v>
      </c>
      <c r="X643" s="44">
        <f>1000*(V643/R643)/O523</f>
        <v>2.4129671645033093</v>
      </c>
      <c r="Y643" s="45">
        <f>1000*(V643/R643)/Q523</f>
        <v>1.2527101791539657</v>
      </c>
      <c r="Z643" s="57">
        <f t="shared" si="74"/>
        <v>6.5082836447198034E-2</v>
      </c>
    </row>
    <row r="644" spans="1:26" s="1" customFormat="1" x14ac:dyDescent="0.15">
      <c r="A644" s="56">
        <v>178</v>
      </c>
      <c r="B644" s="15" t="s">
        <v>17</v>
      </c>
      <c r="C644" s="15" t="s">
        <v>29</v>
      </c>
      <c r="D644" s="15" t="s">
        <v>12</v>
      </c>
      <c r="E644" s="16">
        <v>43082</v>
      </c>
      <c r="F644" s="17">
        <v>21.9</v>
      </c>
      <c r="G644" s="17">
        <v>33.6</v>
      </c>
      <c r="H644" s="17">
        <v>17.5154</v>
      </c>
      <c r="I644" s="18">
        <v>5.5605000000000002</v>
      </c>
      <c r="J644" s="79">
        <v>4.1856999999999998</v>
      </c>
      <c r="K644" s="37">
        <f>1000*(1-(F644+288.9414)/(508929.2*(F644+68.12963))*(F644-3.9863)^2)</f>
        <v>997.8229589642682</v>
      </c>
      <c r="L644" s="37">
        <f xml:space="preserve"> 0.824493 - 0.0040899*F644 + 0.000076438*F644^2 -0.00000082467*F644^3 + 0.0000000053675*F644^4</f>
        <v>0.76415739487086687</v>
      </c>
      <c r="M644" s="37">
        <f xml:space="preserve"> -0.005724 + 0.00010227*F644 - 0.0000016546*F644^2</f>
        <v>-4.277849706E-3</v>
      </c>
      <c r="N644" s="37">
        <f xml:space="preserve"> K644 + (L644*G644) + M644*G644^(3/2) + 0.00048314*G644^2</f>
        <v>1023.210921603566</v>
      </c>
      <c r="O644" s="39">
        <f t="shared" si="72"/>
        <v>12.526269352287008</v>
      </c>
      <c r="P644" s="32">
        <f t="shared" si="75"/>
        <v>23.535963803569675</v>
      </c>
      <c r="Q644" s="29">
        <f t="shared" si="73"/>
        <v>25.30275</v>
      </c>
      <c r="R644" s="30">
        <f>E644-E524</f>
        <v>27</v>
      </c>
      <c r="S644" s="31">
        <f>I644-I524</f>
        <v>0.56460000000000043</v>
      </c>
      <c r="T644" s="31">
        <f>(S644/I524)*100</f>
        <v>11.301267038971966</v>
      </c>
      <c r="U644" s="31">
        <f>(S644/R644)/I524*1000</f>
        <v>4.1856544588785063</v>
      </c>
      <c r="V644" s="44">
        <f>O644-O524</f>
        <v>1.2859376847160586</v>
      </c>
      <c r="W644" s="44">
        <f>(V644/O524)*100</f>
        <v>11.440389151737117</v>
      </c>
      <c r="X644" s="44">
        <f>1000*(V644/R644)/O524</f>
        <v>4.2371811673100437</v>
      </c>
      <c r="Y644" s="45">
        <f>1000*(V644/R644)/Q524</f>
        <v>2.1456213058774916</v>
      </c>
      <c r="Z644" s="57">
        <f t="shared" si="74"/>
        <v>5.1526708431537394E-2</v>
      </c>
    </row>
    <row r="645" spans="1:26" s="1" customFormat="1" x14ac:dyDescent="0.15">
      <c r="A645" s="56">
        <v>184</v>
      </c>
      <c r="B645" s="15" t="s">
        <v>17</v>
      </c>
      <c r="C645" s="15" t="s">
        <v>29</v>
      </c>
      <c r="D645" s="15" t="s">
        <v>12</v>
      </c>
      <c r="E645" s="16">
        <v>43082</v>
      </c>
      <c r="F645" s="17">
        <v>21.9</v>
      </c>
      <c r="G645" s="17">
        <v>33.6</v>
      </c>
      <c r="H645" s="17">
        <v>17.5154</v>
      </c>
      <c r="I645" s="18">
        <v>2.9041000000000001</v>
      </c>
      <c r="J645" s="79">
        <v>2.1509</v>
      </c>
      <c r="K645" s="37">
        <f>1000*(1-(F645+288.9414)/(508929.2*(F645+68.12963))*(F645-3.9863)^2)</f>
        <v>997.8229589642682</v>
      </c>
      <c r="L645" s="37">
        <f xml:space="preserve"> 0.824493 - 0.0040899*F645 + 0.000076438*F645^2 -0.00000082467*F645^3 + 0.0000000053675*F645^4</f>
        <v>0.76415739487086687</v>
      </c>
      <c r="M645" s="37">
        <f xml:space="preserve"> -0.005724 + 0.00010227*F645 - 0.0000016546*F645^2</f>
        <v>-4.277849706E-3</v>
      </c>
      <c r="N645" s="37">
        <f xml:space="preserve"> K645 + (L645*G645) + M645*G645^(3/2) + 0.00048314*G645^2</f>
        <v>1023.210921603566</v>
      </c>
      <c r="O645" s="39">
        <f t="shared" si="72"/>
        <v>6.5421344889806123</v>
      </c>
      <c r="P645" s="32">
        <f t="shared" si="75"/>
        <v>23.535963803569675</v>
      </c>
      <c r="Q645" s="29">
        <f t="shared" si="73"/>
        <v>10.692550000000001</v>
      </c>
      <c r="R645" s="30">
        <f>E645-E525</f>
        <v>27</v>
      </c>
      <c r="S645" s="31">
        <f>I645-I525</f>
        <v>0.15940000000000021</v>
      </c>
      <c r="T645" s="31">
        <f>(S645/I525)*100</f>
        <v>5.8075563813895945</v>
      </c>
      <c r="U645" s="31">
        <f>(S645/R645)/I525*1000</f>
        <v>2.1509468079220722</v>
      </c>
      <c r="V645" s="44">
        <f>O645-O525</f>
        <v>0.36680305160556781</v>
      </c>
      <c r="W645" s="44">
        <f>(V645/O525)*100</f>
        <v>5.9398115765181538</v>
      </c>
      <c r="X645" s="44">
        <f>1000*(V645/R645)/O525</f>
        <v>2.1999302135252425</v>
      </c>
      <c r="Y645" s="45">
        <f>1000*(V645/R645)/Q525</f>
        <v>1.3840164843201177</v>
      </c>
      <c r="Z645" s="57">
        <f t="shared" si="74"/>
        <v>4.8983405603170382E-2</v>
      </c>
    </row>
    <row r="646" spans="1:26" s="1" customFormat="1" x14ac:dyDescent="0.15">
      <c r="A646" s="56">
        <v>276</v>
      </c>
      <c r="B646" s="15" t="s">
        <v>17</v>
      </c>
      <c r="C646" s="15" t="s">
        <v>29</v>
      </c>
      <c r="D646" s="15" t="s">
        <v>12</v>
      </c>
      <c r="E646" s="16">
        <v>43082</v>
      </c>
      <c r="F646" s="17">
        <v>21.9</v>
      </c>
      <c r="G646" s="17">
        <v>33.6</v>
      </c>
      <c r="H646" s="17">
        <v>17.5154</v>
      </c>
      <c r="I646" s="18">
        <v>4.5038</v>
      </c>
      <c r="J646" s="79">
        <v>3.3795999999999999</v>
      </c>
      <c r="K646" s="37">
        <f>1000*(1-(F646+288.9414)/(508929.2*(F646+68.12963))*(F646-3.9863)^2)</f>
        <v>997.8229589642682</v>
      </c>
      <c r="L646" s="37">
        <f xml:space="preserve"> 0.824493 - 0.0040899*F646 + 0.000076438*F646^2 -0.00000082467*F646^3 + 0.0000000053675*F646^4</f>
        <v>0.76415739487086687</v>
      </c>
      <c r="M646" s="37">
        <f xml:space="preserve"> -0.005724 + 0.00010227*F646 - 0.0000016546*F646^2</f>
        <v>-4.277849706E-3</v>
      </c>
      <c r="N646" s="37">
        <f xml:space="preserve"> K646 + (L646*G646) + M646*G646^(3/2) + 0.00048314*G646^2</f>
        <v>1023.210921603566</v>
      </c>
      <c r="O646" s="39">
        <f t="shared" si="72"/>
        <v>10.145816367022789</v>
      </c>
      <c r="P646" s="32">
        <f t="shared" si="75"/>
        <v>23.535963803569675</v>
      </c>
      <c r="Q646" s="29">
        <f t="shared" si="73"/>
        <v>19.4909</v>
      </c>
      <c r="R646" s="30">
        <f>E646-E526</f>
        <v>27</v>
      </c>
      <c r="S646" s="31">
        <f>I646-I526</f>
        <v>0.37659999999999982</v>
      </c>
      <c r="T646" s="31">
        <f>(S646/I526)*100</f>
        <v>9.1248303934871053</v>
      </c>
      <c r="U646" s="31">
        <f>(S646/R646)/I526*1000</f>
        <v>3.3795668124026319</v>
      </c>
      <c r="V646" s="44">
        <f>O646-O526</f>
        <v>0.85998261166363044</v>
      </c>
      <c r="W646" s="44">
        <f>(V646/O526)*100</f>
        <v>9.2612320478740671</v>
      </c>
      <c r="X646" s="44">
        <f>1000*(V646/R646)/O526</f>
        <v>3.4300859436570619</v>
      </c>
      <c r="Y646" s="45">
        <f>1000*(V646/R646)/Q526</f>
        <v>1.8284695308384649</v>
      </c>
      <c r="Z646" s="57">
        <f t="shared" si="74"/>
        <v>5.0519131254429972E-2</v>
      </c>
    </row>
    <row r="647" spans="1:26" s="1" customFormat="1" x14ac:dyDescent="0.15">
      <c r="A647" s="56">
        <v>283</v>
      </c>
      <c r="B647" s="15" t="s">
        <v>17</v>
      </c>
      <c r="C647" s="15" t="s">
        <v>29</v>
      </c>
      <c r="D647" s="15" t="s">
        <v>12</v>
      </c>
      <c r="E647" s="16">
        <v>43082</v>
      </c>
      <c r="F647" s="17">
        <v>21.9</v>
      </c>
      <c r="G647" s="17">
        <v>33.6</v>
      </c>
      <c r="H647" s="17">
        <v>17.5154</v>
      </c>
      <c r="I647" s="18">
        <v>4.9949000000000003</v>
      </c>
      <c r="J647" s="79">
        <v>4.9618000000000002</v>
      </c>
      <c r="K647" s="37">
        <f>1000*(1-(F647+288.9414)/(508929.2*(F647+68.12963))*(F647-3.9863)^2)</f>
        <v>997.8229589642682</v>
      </c>
      <c r="L647" s="37">
        <f xml:space="preserve"> 0.824493 - 0.0040899*F647 + 0.000076438*F647^2 -0.00000082467*F647^3 + 0.0000000053675*F647^4</f>
        <v>0.76415739487086687</v>
      </c>
      <c r="M647" s="37">
        <f xml:space="preserve"> -0.005724 + 0.00010227*F647 - 0.0000016546*F647^2</f>
        <v>-4.277849706E-3</v>
      </c>
      <c r="N647" s="37">
        <f xml:space="preserve"> K647 + (L647*G647) + M647*G647^(3/2) + 0.00048314*G647^2</f>
        <v>1023.210921603566</v>
      </c>
      <c r="O647" s="39">
        <f t="shared" si="72"/>
        <v>11.252128907065618</v>
      </c>
      <c r="P647" s="32">
        <f t="shared" si="75"/>
        <v>23.535963803569675</v>
      </c>
      <c r="Q647" s="29">
        <f t="shared" si="73"/>
        <v>22.191950000000002</v>
      </c>
      <c r="R647" s="30">
        <f>E647-E527</f>
        <v>27</v>
      </c>
      <c r="S647" s="31">
        <f>I647-I527</f>
        <v>0.59010000000000051</v>
      </c>
      <c r="T647" s="31">
        <f>(S647/I527)*100</f>
        <v>13.396749001089733</v>
      </c>
      <c r="U647" s="31">
        <f>(S647/R647)/I527*1000</f>
        <v>4.9617588892924935</v>
      </c>
      <c r="V647" s="44">
        <f>O647-O527</f>
        <v>1.3417197857228143</v>
      </c>
      <c r="W647" s="44">
        <f>(V647/O527)*100</f>
        <v>13.538490382130853</v>
      </c>
      <c r="X647" s="44">
        <f>1000*(V647/R647)/O527</f>
        <v>5.0142556970855008</v>
      </c>
      <c r="Y647" s="45">
        <f>1000*(V647/R647)/Q527</f>
        <v>2.622837340979884</v>
      </c>
      <c r="Z647" s="57">
        <f t="shared" si="74"/>
        <v>5.249680779300725E-2</v>
      </c>
    </row>
    <row r="648" spans="1:26" s="1" customFormat="1" x14ac:dyDescent="0.15">
      <c r="A648" s="56">
        <v>289</v>
      </c>
      <c r="B648" s="15" t="s">
        <v>17</v>
      </c>
      <c r="C648" s="15" t="s">
        <v>29</v>
      </c>
      <c r="D648" s="15" t="s">
        <v>12</v>
      </c>
      <c r="E648" s="16">
        <v>43082</v>
      </c>
      <c r="F648" s="17">
        <v>21.9</v>
      </c>
      <c r="G648" s="17">
        <v>33.6</v>
      </c>
      <c r="H648" s="17">
        <v>17.5154</v>
      </c>
      <c r="I648" s="18">
        <v>4.8822999999999999</v>
      </c>
      <c r="J648" s="79">
        <v>4.0587999999999997</v>
      </c>
      <c r="K648" s="37">
        <f>1000*(1-(F648+288.9414)/(508929.2*(F648+68.12963))*(F648-3.9863)^2)</f>
        <v>997.8229589642682</v>
      </c>
      <c r="L648" s="37">
        <f xml:space="preserve"> 0.824493 - 0.0040899*F648 + 0.000076438*F648^2 -0.00000082467*F648^3 + 0.0000000053675*F648^4</f>
        <v>0.76415739487086687</v>
      </c>
      <c r="M648" s="37">
        <f xml:space="preserve"> -0.005724 + 0.00010227*F648 - 0.0000016546*F648^2</f>
        <v>-4.277849706E-3</v>
      </c>
      <c r="N648" s="37">
        <f xml:space="preserve"> K648 + (L648*G648) + M648*G648^(3/2) + 0.00048314*G648^2</f>
        <v>1023.210921603566</v>
      </c>
      <c r="O648" s="39">
        <f t="shared" si="72"/>
        <v>10.998472234272251</v>
      </c>
      <c r="P648" s="32">
        <f t="shared" si="75"/>
        <v>23.535963803569675</v>
      </c>
      <c r="Q648" s="29">
        <f t="shared" si="73"/>
        <v>21.572649999999999</v>
      </c>
      <c r="R648" s="30">
        <f>E648-E528</f>
        <v>27</v>
      </c>
      <c r="S648" s="31">
        <f>I648-I528</f>
        <v>0.48219999999999974</v>
      </c>
      <c r="T648" s="31">
        <f>(S648/I528)*100</f>
        <v>10.958841844503528</v>
      </c>
      <c r="U648" s="31">
        <f>(S648/R648)/I528*1000</f>
        <v>4.0588303127790839</v>
      </c>
      <c r="V648" s="44">
        <f>O648-O528</f>
        <v>1.0986376958549613</v>
      </c>
      <c r="W648" s="44">
        <f>(V648/O528)*100</f>
        <v>11.097535939530998</v>
      </c>
      <c r="X648" s="44">
        <f>1000*(V648/R648)/O528</f>
        <v>4.1101984961225915</v>
      </c>
      <c r="Y648" s="45">
        <f>1000*(V648/R648)/Q528</f>
        <v>2.150586797511977</v>
      </c>
      <c r="Z648" s="57">
        <f t="shared" si="74"/>
        <v>5.1368183343507567E-2</v>
      </c>
    </row>
    <row r="649" spans="1:26" s="1" customFormat="1" x14ac:dyDescent="0.15">
      <c r="A649" s="56">
        <v>118</v>
      </c>
      <c r="B649" s="15" t="s">
        <v>18</v>
      </c>
      <c r="C649" s="15" t="s">
        <v>29</v>
      </c>
      <c r="D649" s="15" t="s">
        <v>12</v>
      </c>
      <c r="E649" s="16">
        <v>43082</v>
      </c>
      <c r="F649" s="17">
        <v>21.9</v>
      </c>
      <c r="G649" s="17">
        <v>33.6</v>
      </c>
      <c r="H649" s="17">
        <v>17.5154</v>
      </c>
      <c r="I649" s="18">
        <v>5.1230000000000002</v>
      </c>
      <c r="J649" s="79">
        <v>3.9596</v>
      </c>
      <c r="K649" s="37">
        <f>1000*(1-(F649+288.9414)/(508929.2*(F649+68.12963))*(F649-3.9863)^2)</f>
        <v>997.8229589642682</v>
      </c>
      <c r="L649" s="37">
        <f xml:space="preserve"> 0.824493 - 0.0040899*F649 + 0.000076438*F649^2 -0.00000082467*F649^3 + 0.0000000053675*F649^4</f>
        <v>0.76415739487086687</v>
      </c>
      <c r="M649" s="37">
        <f xml:space="preserve"> -0.005724 + 0.00010227*F649 - 0.0000016546*F649^2</f>
        <v>-4.277849706E-3</v>
      </c>
      <c r="N649" s="37">
        <f xml:space="preserve"> K649 + (L649*G649) + M649*G649^(3/2) + 0.00048314*G649^2</f>
        <v>1023.210921603566</v>
      </c>
      <c r="O649" s="39">
        <f t="shared" si="72"/>
        <v>11.540702795030363</v>
      </c>
      <c r="P649" s="32">
        <f t="shared" si="75"/>
        <v>23.535963803569675</v>
      </c>
      <c r="Q649" s="29">
        <f t="shared" si="73"/>
        <v>22.8965</v>
      </c>
      <c r="R649" s="30">
        <f>E649-E529</f>
        <v>27</v>
      </c>
      <c r="S649" s="31">
        <f>I649-I529</f>
        <v>0.49480000000000057</v>
      </c>
      <c r="T649" s="31">
        <f>(S649/I529)*100</f>
        <v>10.690981375048628</v>
      </c>
      <c r="U649" s="31">
        <f>(S649/R649)/I529*1000</f>
        <v>3.9596227314994916</v>
      </c>
      <c r="V649" s="44">
        <f>O649-O529</f>
        <v>1.1276634980364548</v>
      </c>
      <c r="W649" s="44">
        <f>(V649/O529)*100</f>
        <v>10.829340655249373</v>
      </c>
      <c r="X649" s="44">
        <f>1000*(V649/R649)/O529</f>
        <v>4.0108669093516198</v>
      </c>
      <c r="Y649" s="45">
        <f>1000*(V649/R649)/Q529</f>
        <v>2.0701416469851912</v>
      </c>
      <c r="Z649" s="57">
        <f t="shared" si="74"/>
        <v>5.1244177852128203E-2</v>
      </c>
    </row>
    <row r="650" spans="1:26" s="1" customFormat="1" x14ac:dyDescent="0.15">
      <c r="A650" s="56">
        <v>124</v>
      </c>
      <c r="B650" s="15" t="s">
        <v>18</v>
      </c>
      <c r="C650" s="15" t="s">
        <v>29</v>
      </c>
      <c r="D650" s="15" t="s">
        <v>12</v>
      </c>
      <c r="E650" s="16">
        <v>43082</v>
      </c>
      <c r="F650" s="17">
        <v>21.9</v>
      </c>
      <c r="G650" s="17">
        <v>33.6</v>
      </c>
      <c r="H650" s="17">
        <v>17.5154</v>
      </c>
      <c r="I650" s="18">
        <v>3.9929000000000001</v>
      </c>
      <c r="J650" s="79">
        <v>3.4129999999999998</v>
      </c>
      <c r="K650" s="37">
        <f>1000*(1-(F650+288.9414)/(508929.2*(F650+68.12963))*(F650-3.9863)^2)</f>
        <v>997.8229589642682</v>
      </c>
      <c r="L650" s="37">
        <f xml:space="preserve"> 0.824493 - 0.0040899*F650 + 0.000076438*F650^2 -0.00000082467*F650^3 + 0.0000000053675*F650^4</f>
        <v>0.76415739487086687</v>
      </c>
      <c r="M650" s="37">
        <f xml:space="preserve"> -0.005724 + 0.00010227*F650 - 0.0000016546*F650^2</f>
        <v>-4.277849706E-3</v>
      </c>
      <c r="N650" s="37">
        <f xml:space="preserve"> K650 + (L650*G650) + M650*G650^(3/2) + 0.00048314*G650^2</f>
        <v>1023.210921603566</v>
      </c>
      <c r="O650" s="39">
        <f t="shared" si="72"/>
        <v>8.9948999005029737</v>
      </c>
      <c r="P650" s="32">
        <f t="shared" si="75"/>
        <v>23.535963803569675</v>
      </c>
      <c r="Q650" s="29">
        <f t="shared" si="73"/>
        <v>16.680949999999999</v>
      </c>
      <c r="R650" s="30">
        <f>E650-E530</f>
        <v>27</v>
      </c>
      <c r="S650" s="31">
        <f>I650-I530</f>
        <v>0.33689999999999998</v>
      </c>
      <c r="T650" s="31">
        <f>(S650/I530)*100</f>
        <v>9.2149890590809616</v>
      </c>
      <c r="U650" s="31">
        <f>(S650/R650)/I530*1000</f>
        <v>3.4129589107707266</v>
      </c>
      <c r="V650" s="44">
        <f>O650-O530</f>
        <v>0.76922433120827449</v>
      </c>
      <c r="W650" s="44">
        <f>(V650/O530)*100</f>
        <v>9.3515034081781891</v>
      </c>
      <c r="X650" s="44">
        <f>1000*(V650/R650)/O530</f>
        <v>3.4635197808067368</v>
      </c>
      <c r="Y650" s="45">
        <f>1000*(V650/R650)/Q530</f>
        <v>1.921350825785737</v>
      </c>
      <c r="Z650" s="57">
        <f t="shared" si="74"/>
        <v>5.0560870036010286E-2</v>
      </c>
    </row>
    <row r="651" spans="1:26" s="1" customFormat="1" x14ac:dyDescent="0.15">
      <c r="A651" s="56">
        <v>216</v>
      </c>
      <c r="B651" s="15" t="s">
        <v>18</v>
      </c>
      <c r="C651" s="15" t="s">
        <v>29</v>
      </c>
      <c r="D651" s="15" t="s">
        <v>12</v>
      </c>
      <c r="E651" s="16">
        <v>43082</v>
      </c>
      <c r="F651" s="17">
        <v>21.9</v>
      </c>
      <c r="G651" s="17">
        <v>33.6</v>
      </c>
      <c r="H651" s="17">
        <v>17.5154</v>
      </c>
      <c r="I651" s="18">
        <v>4.3989000000000003</v>
      </c>
      <c r="J651" s="79">
        <v>3.2812999999999999</v>
      </c>
      <c r="K651" s="37">
        <f>1000*(1-(F651+288.9414)/(508929.2*(F651+68.12963))*(F651-3.9863)^2)</f>
        <v>997.8229589642682</v>
      </c>
      <c r="L651" s="37">
        <f xml:space="preserve"> 0.824493 - 0.0040899*F651 + 0.000076438*F651^2 -0.00000082467*F651^3 + 0.0000000053675*F651^4</f>
        <v>0.76415739487086687</v>
      </c>
      <c r="M651" s="37">
        <f xml:space="preserve"> -0.005724 + 0.00010227*F651 - 0.0000016546*F651^2</f>
        <v>-4.277849706E-3</v>
      </c>
      <c r="N651" s="37">
        <f xml:space="preserve"> K651 + (L651*G651) + M651*G651^(3/2) + 0.00048314*G651^2</f>
        <v>1023.210921603566</v>
      </c>
      <c r="O651" s="39">
        <f t="shared" si="72"/>
        <v>9.9095056656371394</v>
      </c>
      <c r="P651" s="32">
        <f t="shared" si="75"/>
        <v>23.535963803569675</v>
      </c>
      <c r="Q651" s="29">
        <f t="shared" si="73"/>
        <v>18.91395</v>
      </c>
      <c r="R651" s="30">
        <f>E651-E531</f>
        <v>27</v>
      </c>
      <c r="S651" s="31">
        <f>I651-I531</f>
        <v>0.35800000000000054</v>
      </c>
      <c r="T651" s="31">
        <f>(S651/I531)*100</f>
        <v>8.8594125071147651</v>
      </c>
      <c r="U651" s="31">
        <f>(S651/R651)/I531*1000</f>
        <v>3.2812638915239876</v>
      </c>
      <c r="V651" s="44">
        <f>O651-O531</f>
        <v>0.81783925208053354</v>
      </c>
      <c r="W651" s="44">
        <f>(V651/O531)*100</f>
        <v>8.9954823998057325</v>
      </c>
      <c r="X651" s="44">
        <f>1000*(V651/R651)/O531</f>
        <v>3.3316601480761974</v>
      </c>
      <c r="Y651" s="45">
        <f>1000*(V651/R651)/Q531</f>
        <v>1.7875734463453354</v>
      </c>
      <c r="Z651" s="57">
        <f t="shared" si="74"/>
        <v>5.0396256552209806E-2</v>
      </c>
    </row>
    <row r="652" spans="1:26" s="1" customFormat="1" x14ac:dyDescent="0.15">
      <c r="A652" s="56">
        <v>222</v>
      </c>
      <c r="B652" s="15" t="s">
        <v>18</v>
      </c>
      <c r="C652" s="15" t="s">
        <v>29</v>
      </c>
      <c r="D652" s="15" t="s">
        <v>12</v>
      </c>
      <c r="E652" s="16">
        <v>43082</v>
      </c>
      <c r="F652" s="17">
        <v>21.9</v>
      </c>
      <c r="G652" s="17">
        <v>33.6</v>
      </c>
      <c r="H652" s="17">
        <v>17.5154</v>
      </c>
      <c r="I652" s="18">
        <v>2.1440999999999999</v>
      </c>
      <c r="J652" s="79">
        <v>2.1627999999999998</v>
      </c>
      <c r="K652" s="37">
        <f>1000*(1-(F652+288.9414)/(508929.2*(F652+68.12963))*(F652-3.9863)^2)</f>
        <v>997.8229589642682</v>
      </c>
      <c r="L652" s="37">
        <f xml:space="preserve"> 0.824493 - 0.0040899*F652 + 0.000076438*F652^2 -0.00000082467*F652^3 + 0.0000000053675*F652^4</f>
        <v>0.76415739487086687</v>
      </c>
      <c r="M652" s="37">
        <f xml:space="preserve"> -0.005724 + 0.00010227*F652 - 0.0000016546*F652^2</f>
        <v>-4.277849706E-3</v>
      </c>
      <c r="N652" s="37">
        <f xml:space="preserve"> K652 + (L652*G652) + M652*G652^(3/2) + 0.00048314*G652^2</f>
        <v>1023.210921603566</v>
      </c>
      <c r="O652" s="39">
        <f t="shared" si="72"/>
        <v>4.8300645838033578</v>
      </c>
      <c r="P652" s="32">
        <f t="shared" si="75"/>
        <v>23.535963803569675</v>
      </c>
      <c r="Q652" s="29">
        <f t="shared" si="73"/>
        <v>6.5125499999999983</v>
      </c>
      <c r="R652" s="30">
        <f>E652-E532</f>
        <v>27</v>
      </c>
      <c r="S652" s="31">
        <f>I652-I532</f>
        <v>0.11830000000000007</v>
      </c>
      <c r="T652" s="31">
        <f>(S652/I532)*100</f>
        <v>5.8396682791983459</v>
      </c>
      <c r="U652" s="31">
        <f>(S652/R652)/I532*1000</f>
        <v>2.1628401034067948</v>
      </c>
      <c r="V652" s="44">
        <f>O652-O532</f>
        <v>0.27219435178005291</v>
      </c>
      <c r="W652" s="44">
        <f>(V652/O532)*100</f>
        <v>5.9719636129092226</v>
      </c>
      <c r="X652" s="44">
        <f>1000*(V652/R652)/O532</f>
        <v>2.2118383751515638</v>
      </c>
      <c r="Y652" s="45">
        <f>1000*(V652/R652)/Q532</f>
        <v>1.7197960197461761</v>
      </c>
      <c r="Z652" s="57">
        <f t="shared" si="74"/>
        <v>4.8998271744769006E-2</v>
      </c>
    </row>
    <row r="653" spans="1:26" s="1" customFormat="1" x14ac:dyDescent="0.15">
      <c r="A653" s="56">
        <v>228</v>
      </c>
      <c r="B653" s="15" t="s">
        <v>18</v>
      </c>
      <c r="C653" s="15" t="s">
        <v>29</v>
      </c>
      <c r="D653" s="15" t="s">
        <v>12</v>
      </c>
      <c r="E653" s="16">
        <v>43082</v>
      </c>
      <c r="F653" s="17">
        <v>21.9</v>
      </c>
      <c r="G653" s="17">
        <v>33.6</v>
      </c>
      <c r="H653" s="17">
        <v>17.5154</v>
      </c>
      <c r="I653" s="18">
        <v>3.1865000000000001</v>
      </c>
      <c r="J653" s="79">
        <v>3.0385</v>
      </c>
      <c r="K653" s="37">
        <f>1000*(1-(F653+288.9414)/(508929.2*(F653+68.12963))*(F653-3.9863)^2)</f>
        <v>997.8229589642682</v>
      </c>
      <c r="L653" s="37">
        <f xml:space="preserve"> 0.824493 - 0.0040899*F653 + 0.000076438*F653^2 -0.00000082467*F653^3 + 0.0000000053675*F653^4</f>
        <v>0.76415739487086687</v>
      </c>
      <c r="M653" s="37">
        <f xml:space="preserve"> -0.005724 + 0.00010227*F653 - 0.0000016546*F653^2</f>
        <v>-4.277849706E-3</v>
      </c>
      <c r="N653" s="37">
        <f xml:space="preserve"> K653 + (L653*G653) + M653*G653^(3/2) + 0.00048314*G653^2</f>
        <v>1023.210921603566</v>
      </c>
      <c r="O653" s="39">
        <f t="shared" si="72"/>
        <v>7.1783036221675296</v>
      </c>
      <c r="P653" s="32">
        <f t="shared" si="75"/>
        <v>23.535963803569675</v>
      </c>
      <c r="Q653" s="29">
        <f t="shared" si="73"/>
        <v>12.245750000000001</v>
      </c>
      <c r="R653" s="30">
        <f>E653-E533</f>
        <v>27</v>
      </c>
      <c r="S653" s="31">
        <f>I653-I533</f>
        <v>0.24160000000000004</v>
      </c>
      <c r="T653" s="31">
        <f>(S653/I533)*100</f>
        <v>8.2040137186322131</v>
      </c>
      <c r="U653" s="31">
        <f>(S653/R653)/I533*1000</f>
        <v>3.0385235994934119</v>
      </c>
      <c r="V653" s="44">
        <f>O653-O533</f>
        <v>0.55253995039073445</v>
      </c>
      <c r="W653" s="44">
        <f>(V653/O533)*100</f>
        <v>8.3392643891653151</v>
      </c>
      <c r="X653" s="44">
        <f>1000*(V653/R653)/O533</f>
        <v>3.0886164404315979</v>
      </c>
      <c r="Y653" s="45">
        <f>1000*(V653/R653)/Q533</f>
        <v>1.8745567770360989</v>
      </c>
      <c r="Z653" s="57">
        <f t="shared" si="74"/>
        <v>5.0092840938186001E-2</v>
      </c>
    </row>
    <row r="654" spans="1:26" s="1" customFormat="1" x14ac:dyDescent="0.15">
      <c r="A654" s="56">
        <v>151</v>
      </c>
      <c r="B654" s="15" t="s">
        <v>19</v>
      </c>
      <c r="C654" s="15" t="s">
        <v>29</v>
      </c>
      <c r="D654" s="15" t="s">
        <v>12</v>
      </c>
      <c r="E654" s="16">
        <v>43082</v>
      </c>
      <c r="F654" s="17">
        <v>21.9</v>
      </c>
      <c r="G654" s="17">
        <v>33.6</v>
      </c>
      <c r="H654" s="17">
        <v>17.5154</v>
      </c>
      <c r="I654" s="18">
        <v>1.7892999999999999</v>
      </c>
      <c r="J654" s="79">
        <v>3.0855000000000001</v>
      </c>
      <c r="K654" s="37">
        <f>1000*(1-(F654+288.9414)/(508929.2*(F654+68.12963))*(F654-3.9863)^2)</f>
        <v>997.8229589642682</v>
      </c>
      <c r="L654" s="37">
        <f xml:space="preserve"> 0.824493 - 0.0040899*F654 + 0.000076438*F654^2 -0.00000082467*F654^3 + 0.0000000053675*F654^4</f>
        <v>0.76415739487086687</v>
      </c>
      <c r="M654" s="37">
        <f xml:space="preserve"> -0.005724 + 0.00010227*F654 - 0.0000016546*F654^2</f>
        <v>-4.277849706E-3</v>
      </c>
      <c r="N654" s="37">
        <f xml:space="preserve"> K654 + (L654*G654) + M654*G654^(3/2) + 0.00048314*G654^2</f>
        <v>1023.210921603566</v>
      </c>
      <c r="O654" s="39">
        <f t="shared" si="72"/>
        <v>4.030798264912713</v>
      </c>
      <c r="P654" s="32">
        <f t="shared" si="75"/>
        <v>23.535963803569675</v>
      </c>
      <c r="Q654" s="29">
        <f t="shared" si="73"/>
        <v>4.5611499999999987</v>
      </c>
      <c r="R654" s="30">
        <f>E654-E534</f>
        <v>27</v>
      </c>
      <c r="S654" s="31">
        <f>I654-I534</f>
        <v>0.13759999999999994</v>
      </c>
      <c r="T654" s="31">
        <f>(S654/I534)*100</f>
        <v>8.3308106799055484</v>
      </c>
      <c r="U654" s="31">
        <f>(S654/R654)/I534*1000</f>
        <v>3.0854854370020548</v>
      </c>
      <c r="V654" s="44">
        <f>O654-O534</f>
        <v>0.31461983553523609</v>
      </c>
      <c r="W654" s="44">
        <f>(V654/O534)*100</f>
        <v>8.466219841546744</v>
      </c>
      <c r="X654" s="44">
        <f>1000*(V654/R654)/O534</f>
        <v>3.1356369783506457</v>
      </c>
      <c r="Y654" s="45">
        <f>1000*(V654/R654)/Q534</f>
        <v>3.0629638443636993</v>
      </c>
      <c r="Z654" s="57">
        <f t="shared" si="74"/>
        <v>5.01515413485909E-2</v>
      </c>
    </row>
    <row r="655" spans="1:26" s="1" customFormat="1" x14ac:dyDescent="0.15">
      <c r="A655" s="56">
        <v>159</v>
      </c>
      <c r="B655" s="15" t="s">
        <v>19</v>
      </c>
      <c r="C655" s="15" t="s">
        <v>29</v>
      </c>
      <c r="D655" s="15" t="s">
        <v>12</v>
      </c>
      <c r="E655" s="16">
        <v>43082</v>
      </c>
      <c r="F655" s="17">
        <v>21.9</v>
      </c>
      <c r="G655" s="17">
        <v>33.6</v>
      </c>
      <c r="H655" s="17">
        <v>17.5154</v>
      </c>
      <c r="I655" s="18">
        <v>4.6154000000000002</v>
      </c>
      <c r="J655" s="79">
        <v>3.6446999999999998</v>
      </c>
      <c r="K655" s="37">
        <f>1000*(1-(F655+288.9414)/(508929.2*(F655+68.12963))*(F655-3.9863)^2)</f>
        <v>997.8229589642682</v>
      </c>
      <c r="L655" s="37">
        <f xml:space="preserve"> 0.824493 - 0.0040899*F655 + 0.000076438*F655^2 -0.00000082467*F655^3 + 0.0000000053675*F655^4</f>
        <v>0.76415739487086687</v>
      </c>
      <c r="M655" s="37">
        <f xml:space="preserve"> -0.005724 + 0.00010227*F655 - 0.0000016546*F655^2</f>
        <v>-4.277849706E-3</v>
      </c>
      <c r="N655" s="37">
        <f xml:space="preserve"> K655 + (L655*G655) + M655*G655^(3/2) + 0.00048314*G655^2</f>
        <v>1023.210921603566</v>
      </c>
      <c r="O655" s="39">
        <f t="shared" si="72"/>
        <v>10.397220316256712</v>
      </c>
      <c r="P655" s="32">
        <f t="shared" si="75"/>
        <v>23.535963803569675</v>
      </c>
      <c r="Q655" s="29">
        <f t="shared" si="73"/>
        <v>20.104700000000001</v>
      </c>
      <c r="R655" s="30">
        <f>E655-E535</f>
        <v>27</v>
      </c>
      <c r="S655" s="31">
        <f>I655-I535</f>
        <v>0.41349999999999998</v>
      </c>
      <c r="T655" s="31">
        <f>(S655/I535)*100</f>
        <v>9.8407863109545683</v>
      </c>
      <c r="U655" s="31">
        <f>(S655/R655)/I535*1000</f>
        <v>3.644735670723914</v>
      </c>
      <c r="V655" s="44">
        <f>O655-O535</f>
        <v>0.94331818971967785</v>
      </c>
      <c r="W655" s="44">
        <f>(V655/O535)*100</f>
        <v>9.9780828814780147</v>
      </c>
      <c r="X655" s="44">
        <f>1000*(V655/R655)/O535</f>
        <v>3.6955862523992646</v>
      </c>
      <c r="Y655" s="45">
        <f>1000*(V655/R655)/Q535</f>
        <v>1.9594407729675045</v>
      </c>
      <c r="Z655" s="57">
        <f t="shared" si="74"/>
        <v>5.0850581675350615E-2</v>
      </c>
    </row>
    <row r="656" spans="1:26" s="1" customFormat="1" x14ac:dyDescent="0.15">
      <c r="A656" s="56">
        <v>250</v>
      </c>
      <c r="B656" s="15" t="s">
        <v>19</v>
      </c>
      <c r="C656" s="15" t="s">
        <v>29</v>
      </c>
      <c r="D656" s="15" t="s">
        <v>12</v>
      </c>
      <c r="E656" s="16">
        <v>43082</v>
      </c>
      <c r="F656" s="17">
        <v>21.9</v>
      </c>
      <c r="G656" s="17">
        <v>33.6</v>
      </c>
      <c r="H656" s="17">
        <v>17.5154</v>
      </c>
      <c r="I656" s="18">
        <v>4.7788000000000004</v>
      </c>
      <c r="J656" s="79">
        <v>4.6779999999999999</v>
      </c>
      <c r="K656" s="37">
        <f>1000*(1-(F656+288.9414)/(508929.2*(F656+68.12963))*(F656-3.9863)^2)</f>
        <v>997.8229589642682</v>
      </c>
      <c r="L656" s="37">
        <f xml:space="preserve"> 0.824493 - 0.0040899*F656 + 0.000076438*F656^2 -0.00000082467*F656^3 + 0.0000000053675*F656^4</f>
        <v>0.76415739487086687</v>
      </c>
      <c r="M656" s="37">
        <f xml:space="preserve"> -0.005724 + 0.00010227*F656 - 0.0000016546*F656^2</f>
        <v>-4.277849706E-3</v>
      </c>
      <c r="N656" s="37">
        <f xml:space="preserve"> K656 + (L656*G656) + M656*G656^(3/2) + 0.00048314*G656^2</f>
        <v>1023.210921603566</v>
      </c>
      <c r="O656" s="39">
        <f t="shared" si="72"/>
        <v>10.765315345869823</v>
      </c>
      <c r="P656" s="32">
        <f t="shared" si="75"/>
        <v>23.535963803569675</v>
      </c>
      <c r="Q656" s="29">
        <f t="shared" si="73"/>
        <v>21.003399999999999</v>
      </c>
      <c r="R656" s="30">
        <f>E656-E536</f>
        <v>27</v>
      </c>
      <c r="S656" s="31">
        <f>I656-I536</f>
        <v>0.53590000000000071</v>
      </c>
      <c r="T656" s="31">
        <f>(S656/I536)*100</f>
        <v>12.630512149708945</v>
      </c>
      <c r="U656" s="31">
        <f>(S656/R656)/I536*1000</f>
        <v>4.6779674628551637</v>
      </c>
      <c r="V656" s="44">
        <f>O656-O536</f>
        <v>1.2191668576421204</v>
      </c>
      <c r="W656" s="44">
        <f>(V656/O536)*100</f>
        <v>12.771295765465993</v>
      </c>
      <c r="X656" s="44">
        <f>1000*(V656/R656)/O536</f>
        <v>4.7301095427651827</v>
      </c>
      <c r="Y656" s="45">
        <f>1000*(V656/R656)/Q536</f>
        <v>2.5008004597276403</v>
      </c>
      <c r="Z656" s="57">
        <f t="shared" si="74"/>
        <v>5.2142079910018957E-2</v>
      </c>
    </row>
    <row r="657" spans="1:26" s="1" customFormat="1" x14ac:dyDescent="0.15">
      <c r="A657" s="56">
        <v>165</v>
      </c>
      <c r="B657" s="15" t="s">
        <v>20</v>
      </c>
      <c r="C657" s="15" t="s">
        <v>29</v>
      </c>
      <c r="D657" s="15" t="s">
        <v>12</v>
      </c>
      <c r="E657" s="16">
        <v>43082</v>
      </c>
      <c r="F657" s="17">
        <v>21.9</v>
      </c>
      <c r="G657" s="17">
        <v>33.6</v>
      </c>
      <c r="H657" s="17">
        <v>17.5154</v>
      </c>
      <c r="I657" s="18">
        <v>6.3216000000000001</v>
      </c>
      <c r="J657" s="79">
        <v>3.1231</v>
      </c>
      <c r="K657" s="37">
        <f>1000*(1-(F657+288.9414)/(508929.2*(F657+68.12963))*(F657-3.9863)^2)</f>
        <v>997.8229589642682</v>
      </c>
      <c r="L657" s="37">
        <f xml:space="preserve"> 0.824493 - 0.0040899*F657 + 0.000076438*F657^2 -0.00000082467*F657^3 + 0.0000000053675*F657^4</f>
        <v>0.76415739487086687</v>
      </c>
      <c r="M657" s="37">
        <f xml:space="preserve"> -0.005724 + 0.00010227*F657 - 0.0000016546*F657^2</f>
        <v>-4.277849706E-3</v>
      </c>
      <c r="N657" s="37">
        <f xml:space="preserve"> K657 + (L657*G657) + M657*G657^(3/2) + 0.00048314*G657^2</f>
        <v>1023.210921603566</v>
      </c>
      <c r="O657" s="39">
        <f t="shared" si="72"/>
        <v>14.24081725337965</v>
      </c>
      <c r="P657" s="32">
        <f t="shared" si="75"/>
        <v>23.535963803569675</v>
      </c>
      <c r="Q657" s="29">
        <f t="shared" si="73"/>
        <v>29.488799999999998</v>
      </c>
      <c r="R657" s="30">
        <f>E657-E537</f>
        <v>27</v>
      </c>
      <c r="S657" s="31">
        <f>I657-I537</f>
        <v>0.49160000000000004</v>
      </c>
      <c r="T657" s="31">
        <f>(S657/I537)*100</f>
        <v>8.4322469982847341</v>
      </c>
      <c r="U657" s="31">
        <f>(S657/R657)/I537*1000</f>
        <v>3.1230544438091608</v>
      </c>
      <c r="V657" s="44">
        <f>O657-O537</f>
        <v>1.1238346032187909</v>
      </c>
      <c r="W657" s="44">
        <f>(V657/O537)*100</f>
        <v>8.5677829512491499</v>
      </c>
      <c r="X657" s="44">
        <f>1000*(V657/R657)/O537</f>
        <v>3.1732529449070923</v>
      </c>
      <c r="Y657" s="45">
        <f>1000*(V657/R657)/Q537</f>
        <v>1.5539855823378079</v>
      </c>
      <c r="Z657" s="57">
        <f t="shared" si="74"/>
        <v>5.0198501097931558E-2</v>
      </c>
    </row>
    <row r="658" spans="1:26" s="1" customFormat="1" x14ac:dyDescent="0.15">
      <c r="A658" s="56">
        <v>171</v>
      </c>
      <c r="B658" s="15" t="s">
        <v>20</v>
      </c>
      <c r="C658" s="15" t="s">
        <v>29</v>
      </c>
      <c r="D658" s="15" t="s">
        <v>12</v>
      </c>
      <c r="E658" s="16">
        <v>43082</v>
      </c>
      <c r="F658" s="17">
        <v>21.9</v>
      </c>
      <c r="G658" s="17">
        <v>33.6</v>
      </c>
      <c r="H658" s="17">
        <v>17.5154</v>
      </c>
      <c r="I658" s="18">
        <v>2.1524000000000001</v>
      </c>
      <c r="J658" s="79">
        <v>2.7010000000000001</v>
      </c>
      <c r="K658" s="37">
        <f>1000*(1-(F658+288.9414)/(508929.2*(F658+68.12963))*(F658-3.9863)^2)</f>
        <v>997.8229589642682</v>
      </c>
      <c r="L658" s="37">
        <f xml:space="preserve"> 0.824493 - 0.0040899*F658 + 0.000076438*F658^2 -0.00000082467*F658^3 + 0.0000000053675*F658^4</f>
        <v>0.76415739487086687</v>
      </c>
      <c r="M658" s="37">
        <f xml:space="preserve"> -0.005724 + 0.00010227*F658 - 0.0000016546*F658^2</f>
        <v>-4.277849706E-3</v>
      </c>
      <c r="N658" s="37">
        <f xml:space="preserve"> K658 + (L658*G658) + M658*G658^(3/2) + 0.00048314*G658^2</f>
        <v>1023.210921603566</v>
      </c>
      <c r="O658" s="39">
        <f t="shared" si="72"/>
        <v>4.8487621893467407</v>
      </c>
      <c r="P658" s="32">
        <f t="shared" si="75"/>
        <v>23.535963803569675</v>
      </c>
      <c r="Q658" s="29">
        <f t="shared" si="73"/>
        <v>6.5582000000000003</v>
      </c>
      <c r="R658" s="30">
        <f>E658-E538</f>
        <v>27</v>
      </c>
      <c r="S658" s="31">
        <f>I658-I538</f>
        <v>0.1463000000000001</v>
      </c>
      <c r="T658" s="31">
        <f>(S658/I538)*100</f>
        <v>7.2927570908728425</v>
      </c>
      <c r="U658" s="31">
        <f>(S658/R658)/I538*1000</f>
        <v>2.7010211447677195</v>
      </c>
      <c r="V658" s="44">
        <f>O658-O538</f>
        <v>0.33521520916017167</v>
      </c>
      <c r="W658" s="44">
        <f>(V658/O538)*100</f>
        <v>7.4268687272269274</v>
      </c>
      <c r="X658" s="44">
        <f>1000*(V658/R658)/O538</f>
        <v>2.7506921211951587</v>
      </c>
      <c r="Y658" s="45">
        <f>1000*(V658/R658)/Q538</f>
        <v>2.1578639478310602</v>
      </c>
      <c r="Z658" s="57">
        <f t="shared" si="74"/>
        <v>4.9670976427439228E-2</v>
      </c>
    </row>
    <row r="659" spans="1:26" s="1" customFormat="1" x14ac:dyDescent="0.15">
      <c r="A659" s="56">
        <v>263</v>
      </c>
      <c r="B659" s="15" t="s">
        <v>20</v>
      </c>
      <c r="C659" s="15" t="s">
        <v>29</v>
      </c>
      <c r="D659" s="15" t="s">
        <v>12</v>
      </c>
      <c r="E659" s="16">
        <v>43082</v>
      </c>
      <c r="F659" s="17">
        <v>21.9</v>
      </c>
      <c r="G659" s="17">
        <v>33.6</v>
      </c>
      <c r="H659" s="17">
        <v>17.5154</v>
      </c>
      <c r="I659" s="18">
        <v>1.3583000000000001</v>
      </c>
      <c r="J659" s="79">
        <v>3.8068</v>
      </c>
      <c r="K659" s="37">
        <f>1000*(1-(F659+288.9414)/(508929.2*(F659+68.12963))*(F659-3.9863)^2)</f>
        <v>997.8229589642682</v>
      </c>
      <c r="L659" s="37">
        <f xml:space="preserve"> 0.824493 - 0.0040899*F659 + 0.000076438*F659^2 -0.00000082467*F659^3 + 0.0000000053675*F659^4</f>
        <v>0.76415739487086687</v>
      </c>
      <c r="M659" s="37">
        <f xml:space="preserve"> -0.005724 + 0.00010227*F659 - 0.0000016546*F659^2</f>
        <v>-4.277849706E-3</v>
      </c>
      <c r="N659" s="37">
        <f xml:space="preserve"> K659 + (L659*G659) + M659*G659^(3/2) + 0.00048314*G659^2</f>
        <v>1023.210921603566</v>
      </c>
      <c r="O659" s="39">
        <f t="shared" si="72"/>
        <v>3.059874410792454</v>
      </c>
      <c r="P659" s="32">
        <f t="shared" si="75"/>
        <v>23.535963803569675</v>
      </c>
      <c r="Q659" s="29">
        <f t="shared" si="73"/>
        <v>2.1906499999999998</v>
      </c>
      <c r="R659" s="30">
        <f>E659-E539</f>
        <v>27</v>
      </c>
      <c r="S659" s="31">
        <f>I659-I539</f>
        <v>0.12660000000000005</v>
      </c>
      <c r="T659" s="31">
        <f>(S659/I539)*100</f>
        <v>10.278476901842986</v>
      </c>
      <c r="U659" s="31">
        <f>(S659/R659)/I539*1000</f>
        <v>3.8068432969788835</v>
      </c>
      <c r="V659" s="44">
        <f>O659-O539</f>
        <v>0.28865871092913853</v>
      </c>
      <c r="W659" s="44">
        <f>(V659/O539)*100</f>
        <v>10.416320568022766</v>
      </c>
      <c r="X659" s="44">
        <f>1000*(V659/R659)/O539</f>
        <v>3.8578965066750976</v>
      </c>
      <c r="Y659" s="45">
        <f>1000*(V659/R659)/Q539</f>
        <v>7.1543235304619879</v>
      </c>
      <c r="Z659" s="57">
        <f t="shared" si="74"/>
        <v>5.1053209696214186E-2</v>
      </c>
    </row>
    <row r="660" spans="1:26" s="1" customFormat="1" x14ac:dyDescent="0.15">
      <c r="A660" s="56">
        <v>269</v>
      </c>
      <c r="B660" s="15" t="s">
        <v>20</v>
      </c>
      <c r="C660" s="15" t="s">
        <v>29</v>
      </c>
      <c r="D660" s="15" t="s">
        <v>12</v>
      </c>
      <c r="E660" s="16">
        <v>43082</v>
      </c>
      <c r="F660" s="17">
        <v>21.9</v>
      </c>
      <c r="G660" s="17">
        <v>33.6</v>
      </c>
      <c r="H660" s="17">
        <v>17.5154</v>
      </c>
      <c r="I660" s="18">
        <v>5.4462999999999999</v>
      </c>
      <c r="J660" s="79">
        <v>1.6079000000000001</v>
      </c>
      <c r="K660" s="37">
        <f>1000*(1-(F660+288.9414)/(508929.2*(F660+68.12963))*(F660-3.9863)^2)</f>
        <v>997.8229589642682</v>
      </c>
      <c r="L660" s="37">
        <f xml:space="preserve"> 0.824493 - 0.0040899*F660 + 0.000076438*F660^2 -0.00000082467*F660^3 + 0.0000000053675*F660^4</f>
        <v>0.76415739487086687</v>
      </c>
      <c r="M660" s="37">
        <f xml:space="preserve"> -0.005724 + 0.00010227*F660 - 0.0000016546*F660^2</f>
        <v>-4.277849706E-3</v>
      </c>
      <c r="N660" s="37">
        <f xml:space="preserve"> K660 + (L660*G660) + M660*G660^(3/2) + 0.00048314*G660^2</f>
        <v>1023.210921603566</v>
      </c>
      <c r="O660" s="39">
        <f t="shared" si="72"/>
        <v>12.269008321798529</v>
      </c>
      <c r="P660" s="32">
        <f t="shared" si="75"/>
        <v>23.535963803569675</v>
      </c>
      <c r="Q660" s="29">
        <f t="shared" si="73"/>
        <v>24.67465</v>
      </c>
      <c r="R660" s="30">
        <f>E660-E540</f>
        <v>27</v>
      </c>
      <c r="S660" s="31">
        <f>I660-I540</f>
        <v>0.22660000000000036</v>
      </c>
      <c r="T660" s="31">
        <f>(S660/I540)*100</f>
        <v>4.3412456654597076</v>
      </c>
      <c r="U660" s="31">
        <f>(S660/R660)/I540*1000</f>
        <v>1.6078687649850769</v>
      </c>
      <c r="V660" s="44">
        <f>O660-O540</f>
        <v>0.52514651407217805</v>
      </c>
      <c r="W660" s="44">
        <f>(V660/O540)*100</f>
        <v>4.4716680310958807</v>
      </c>
      <c r="X660" s="44">
        <f>1000*(V660/R660)/O540</f>
        <v>1.6561733448503266</v>
      </c>
      <c r="Y660" s="45">
        <f>1000*(V660/R660)/Q540</f>
        <v>0.83018526236641321</v>
      </c>
      <c r="Z660" s="57">
        <f t="shared" si="74"/>
        <v>4.8304579865249719E-2</v>
      </c>
    </row>
    <row r="661" spans="1:26" s="1" customFormat="1" x14ac:dyDescent="0.15">
      <c r="A661" s="56">
        <v>101</v>
      </c>
      <c r="B661" s="15" t="s">
        <v>22</v>
      </c>
      <c r="C661" s="15" t="s">
        <v>29</v>
      </c>
      <c r="D661" s="15" t="s">
        <v>12</v>
      </c>
      <c r="E661" s="16">
        <v>43082</v>
      </c>
      <c r="F661" s="17">
        <v>21.9</v>
      </c>
      <c r="G661" s="17">
        <v>33.6</v>
      </c>
      <c r="H661" s="17">
        <v>17.5154</v>
      </c>
      <c r="I661" s="18">
        <v>3.9594999999999998</v>
      </c>
      <c r="J661" s="79">
        <v>2.5783</v>
      </c>
      <c r="K661" s="37">
        <f>1000*(1-(F661+288.9414)/(508929.2*(F661+68.12963))*(F661-3.9863)^2)</f>
        <v>997.8229589642682</v>
      </c>
      <c r="L661" s="37">
        <f xml:space="preserve"> 0.824493 - 0.0040899*F661 + 0.000076438*F661^2 -0.00000082467*F661^3 + 0.0000000053675*F661^4</f>
        <v>0.76415739487086687</v>
      </c>
      <c r="M661" s="37">
        <f xml:space="preserve"> -0.005724 + 0.00010227*F661 - 0.0000016546*F661^2</f>
        <v>-4.277849706E-3</v>
      </c>
      <c r="N661" s="37">
        <f xml:space="preserve"> K661 + (L661*G661) + M661*G661^(3/2) + 0.00048314*G661^2</f>
        <v>1023.210921603566</v>
      </c>
      <c r="O661" s="39">
        <f t="shared" si="72"/>
        <v>8.9196589336175531</v>
      </c>
      <c r="P661" s="32">
        <f t="shared" si="75"/>
        <v>23.535963803569675</v>
      </c>
      <c r="Q661" s="29">
        <f t="shared" si="73"/>
        <v>16.497249999999998</v>
      </c>
      <c r="R661" s="30">
        <f>E661-E541</f>
        <v>27</v>
      </c>
      <c r="S661" s="31">
        <f>I661-I541</f>
        <v>0.25769999999999982</v>
      </c>
      <c r="T661" s="31">
        <f>(S661/I541)*100</f>
        <v>6.9614781997946888</v>
      </c>
      <c r="U661" s="31">
        <f>(S661/R661)/I541*1000</f>
        <v>2.578325259183218</v>
      </c>
      <c r="V661" s="44">
        <f>O661-O541</f>
        <v>0.59020591871738759</v>
      </c>
      <c r="W661" s="44">
        <f>(V661/O541)*100</f>
        <v>7.0857704300822171</v>
      </c>
      <c r="X661" s="44">
        <f>1000*(V661/R661)/O541</f>
        <v>2.6243594185489689</v>
      </c>
      <c r="Y661" s="45">
        <f>1000*(V661/R661)/Q541</f>
        <v>1.4495771504462469</v>
      </c>
      <c r="Z661" s="57">
        <f t="shared" si="74"/>
        <v>4.6034159365750948E-2</v>
      </c>
    </row>
    <row r="662" spans="1:26" s="1" customFormat="1" x14ac:dyDescent="0.15">
      <c r="A662" s="56">
        <v>107</v>
      </c>
      <c r="B662" s="15" t="s">
        <v>22</v>
      </c>
      <c r="C662" s="15" t="s">
        <v>29</v>
      </c>
      <c r="D662" s="15" t="s">
        <v>12</v>
      </c>
      <c r="E662" s="16">
        <v>43082</v>
      </c>
      <c r="F662" s="17">
        <v>21.9</v>
      </c>
      <c r="G662" s="17">
        <v>33.6</v>
      </c>
      <c r="H662" s="17">
        <v>17.5154</v>
      </c>
      <c r="I662" s="18">
        <v>3.3431000000000002</v>
      </c>
      <c r="J662" s="79">
        <v>2.1535000000000002</v>
      </c>
      <c r="K662" s="37">
        <f>1000*(1-(F662+288.9414)/(508929.2*(F662+68.12963))*(F662-3.9863)^2)</f>
        <v>997.8229589642682</v>
      </c>
      <c r="L662" s="37">
        <f xml:space="preserve"> 0.824493 - 0.0040899*F662 + 0.000076438*F662^2 -0.00000082467*F662^3 + 0.0000000053675*F662^4</f>
        <v>0.76415739487086687</v>
      </c>
      <c r="M662" s="37">
        <f xml:space="preserve"> -0.005724 + 0.00010227*F662 - 0.0000016546*F662^2</f>
        <v>-4.277849706E-3</v>
      </c>
      <c r="N662" s="37">
        <f xml:space="preserve"> K662 + (L662*G662) + M662*G662^(3/2) + 0.00048314*G662^2</f>
        <v>1023.210921603566</v>
      </c>
      <c r="O662" s="39">
        <f t="shared" si="72"/>
        <v>7.531080131576422</v>
      </c>
      <c r="P662" s="32">
        <f t="shared" si="75"/>
        <v>23.535963803569675</v>
      </c>
      <c r="Q662" s="29">
        <f t="shared" si="73"/>
        <v>13.107050000000001</v>
      </c>
      <c r="R662" s="30">
        <f>E662-E542</f>
        <v>27</v>
      </c>
      <c r="S662" s="31">
        <f>I662-I542</f>
        <v>0.18369999999999997</v>
      </c>
      <c r="T662" s="31">
        <f>(S662/I542)*100</f>
        <v>5.8143951383174004</v>
      </c>
      <c r="U662" s="31">
        <f>(S662/R662)/I542*1000</f>
        <v>2.1534796808582968</v>
      </c>
      <c r="V662" s="44">
        <f>O662-O542</f>
        <v>0.4220861677546095</v>
      </c>
      <c r="W662" s="44">
        <f>(V662/O542)*100</f>
        <v>5.9373544259938429</v>
      </c>
      <c r="X662" s="44">
        <f>1000*(V662/R662)/O542</f>
        <v>2.1990201577754971</v>
      </c>
      <c r="Y662" s="45">
        <f>1000*(V662/R662)/Q542</f>
        <v>1.2923211312133476</v>
      </c>
      <c r="Z662" s="57">
        <f t="shared" si="74"/>
        <v>4.5540476917200312E-2</v>
      </c>
    </row>
    <row r="663" spans="1:26" s="1" customFormat="1" x14ac:dyDescent="0.15">
      <c r="A663" s="56">
        <v>300</v>
      </c>
      <c r="B663" s="15" t="s">
        <v>22</v>
      </c>
      <c r="C663" s="15" t="s">
        <v>29</v>
      </c>
      <c r="D663" s="15" t="s">
        <v>12</v>
      </c>
      <c r="E663" s="16">
        <v>43082</v>
      </c>
      <c r="F663" s="17">
        <v>21.9</v>
      </c>
      <c r="G663" s="17">
        <v>33.6</v>
      </c>
      <c r="H663" s="17">
        <v>17.5154</v>
      </c>
      <c r="I663" s="18">
        <v>1.0774999999999999</v>
      </c>
      <c r="J663" s="79">
        <v>1.3391999999999999</v>
      </c>
      <c r="K663" s="37">
        <f>1000*(1-(F663+288.9414)/(508929.2*(F663+68.12963))*(F663-3.9863)^2)</f>
        <v>997.8229589642682</v>
      </c>
      <c r="L663" s="37">
        <f xml:space="preserve"> 0.824493 - 0.0040899*F663 + 0.000076438*F663^2 -0.00000082467*F663^3 + 0.0000000053675*F663^4</f>
        <v>0.76415739487086687</v>
      </c>
      <c r="M663" s="37">
        <f xml:space="preserve"> -0.005724 + 0.00010227*F663 - 0.0000016546*F663^2</f>
        <v>-4.277849706E-3</v>
      </c>
      <c r="N663" s="37">
        <f xml:space="preserve"> K663 + (L663*G663) + M663*G663^(3/2) + 0.00048314*G663^2</f>
        <v>1023.210921603566</v>
      </c>
      <c r="O663" s="39">
        <f t="shared" si="72"/>
        <v>2.4273096353006469</v>
      </c>
      <c r="P663" s="32">
        <f t="shared" si="75"/>
        <v>23.535963803569675</v>
      </c>
      <c r="Q663" s="29">
        <f t="shared" si="73"/>
        <v>0.64624999999999932</v>
      </c>
      <c r="R663" s="30">
        <f>E663-E543</f>
        <v>27</v>
      </c>
      <c r="S663" s="31">
        <f>I663-I543</f>
        <v>3.7599999999999856E-2</v>
      </c>
      <c r="T663" s="31">
        <f>(S663/I543)*100</f>
        <v>3.6157322819501738</v>
      </c>
      <c r="U663" s="31">
        <f>(S663/R663)/I543*1000</f>
        <v>1.33916010442599</v>
      </c>
      <c r="V663" s="44">
        <f>O663-O543</f>
        <v>8.742142140614062E-2</v>
      </c>
      <c r="W663" s="44">
        <f>(V663/O543)*100</f>
        <v>3.7361366618722589</v>
      </c>
      <c r="X663" s="44">
        <f>1000*(V663/R663)/O543</f>
        <v>1.3837543192119477</v>
      </c>
      <c r="Y663" s="45">
        <f>1000*(V663/R663)/Q543</f>
        <v>7.367915399817166</v>
      </c>
      <c r="Z663" s="57">
        <f t="shared" si="74"/>
        <v>4.4594214785957709E-2</v>
      </c>
    </row>
    <row r="664" spans="1:26" s="1" customFormat="1" x14ac:dyDescent="0.15">
      <c r="A664" s="56">
        <v>145</v>
      </c>
      <c r="B664" s="15" t="s">
        <v>23</v>
      </c>
      <c r="C664" s="15" t="s">
        <v>29</v>
      </c>
      <c r="D664" s="15" t="s">
        <v>12</v>
      </c>
      <c r="E664" s="16">
        <v>43082</v>
      </c>
      <c r="F664" s="17">
        <v>21.9</v>
      </c>
      <c r="G664" s="17">
        <v>33.6</v>
      </c>
      <c r="H664" s="17">
        <v>17.5154</v>
      </c>
      <c r="I664" s="18">
        <v>1.8169999999999999</v>
      </c>
      <c r="J664" s="79">
        <v>1.8468</v>
      </c>
      <c r="K664" s="37">
        <f>1000*(1-(F664+288.9414)/(508929.2*(F664+68.12963))*(F664-3.9863)^2)</f>
        <v>997.8229589642682</v>
      </c>
      <c r="L664" s="37">
        <f xml:space="preserve"> 0.824493 - 0.0040899*F664 + 0.000076438*F664^2 -0.00000082467*F664^3 + 0.0000000053675*F664^4</f>
        <v>0.76415739487086687</v>
      </c>
      <c r="M664" s="37">
        <f xml:space="preserve"> -0.005724 + 0.00010227*F664 - 0.0000016546*F664^2</f>
        <v>-4.277849706E-3</v>
      </c>
      <c r="N664" s="37">
        <f xml:space="preserve"> K664 + (L664*G664) + M664*G664^(3/2) + 0.00048314*G664^2</f>
        <v>1023.210921603566</v>
      </c>
      <c r="O664" s="39">
        <f t="shared" si="72"/>
        <v>4.0931987075093046</v>
      </c>
      <c r="P664" s="32">
        <f t="shared" si="75"/>
        <v>23.535963803569675</v>
      </c>
      <c r="Q664" s="29">
        <f t="shared" si="73"/>
        <v>4.7134999999999989</v>
      </c>
      <c r="R664" s="30">
        <f>E664-E544</f>
        <v>27</v>
      </c>
      <c r="S664" s="31">
        <f>I664-I544</f>
        <v>8.6300000000000043E-2</v>
      </c>
      <c r="T664" s="31">
        <f>(S664/I544)*100</f>
        <v>4.9864216790893892</v>
      </c>
      <c r="U664" s="31">
        <f>(S664/R664)/I544*1000</f>
        <v>1.846822844107181</v>
      </c>
      <c r="V664" s="44">
        <f>O664-O544</f>
        <v>0.19893528623108425</v>
      </c>
      <c r="W664" s="44">
        <f>(V664/O544)*100</f>
        <v>5.1084188384407598</v>
      </c>
      <c r="X664" s="44">
        <f>1000*(V664/R664)/O544</f>
        <v>1.8920069772002814</v>
      </c>
      <c r="Y664" s="45">
        <f>1000*(V664/R664)/Q544</f>
        <v>1.7382010602201623</v>
      </c>
      <c r="Z664" s="57">
        <f t="shared" si="74"/>
        <v>4.5184133093100431E-2</v>
      </c>
    </row>
    <row r="665" spans="1:26" s="1" customFormat="1" x14ac:dyDescent="0.15">
      <c r="A665" s="56">
        <v>179</v>
      </c>
      <c r="B665" s="15" t="s">
        <v>17</v>
      </c>
      <c r="C665" s="15" t="s">
        <v>11</v>
      </c>
      <c r="D665" s="15" t="s">
        <v>32</v>
      </c>
      <c r="E665" s="16">
        <v>43082</v>
      </c>
      <c r="F665" s="17">
        <v>21.9</v>
      </c>
      <c r="G665" s="17">
        <v>33.700000000000003</v>
      </c>
      <c r="H665" s="17">
        <v>17.5152</v>
      </c>
      <c r="I665" s="18">
        <v>5.0488</v>
      </c>
      <c r="J665" s="79">
        <v>4.1980000000000004</v>
      </c>
      <c r="K665" s="37">
        <f>1000*(1-(F665+288.9414)/(508929.2*(F665+68.12963))*(F665-3.9863)^2)</f>
        <v>997.8229589642682</v>
      </c>
      <c r="L665" s="37">
        <f xml:space="preserve"> 0.824493 - 0.0040899*F665 + 0.000076438*F665^2 -0.00000082467*F665^3 + 0.0000000053675*F665^4</f>
        <v>0.76415739487086687</v>
      </c>
      <c r="M665" s="37">
        <f xml:space="preserve"> -0.005724 + 0.00010227*F665 - 0.0000016546*F665^2</f>
        <v>-4.277849706E-3</v>
      </c>
      <c r="N665" s="37">
        <f xml:space="preserve"> K665 + (L665*G665) + M665*G665^(3/2) + 0.00048314*G665^2</f>
        <v>1023.2868665932223</v>
      </c>
      <c r="O665" s="39">
        <f t="shared" si="72"/>
        <v>11.374608317181378</v>
      </c>
      <c r="P665" s="32">
        <f t="shared" si="75"/>
        <v>23.536295524660474</v>
      </c>
      <c r="Q665" s="29">
        <f t="shared" si="73"/>
        <v>22.488399999999999</v>
      </c>
      <c r="R665" s="30">
        <f>E665-E545</f>
        <v>27</v>
      </c>
      <c r="S665" s="31">
        <f>I665-I545</f>
        <v>0.51400000000000023</v>
      </c>
      <c r="T665" s="31">
        <f>(S665/I545)*100</f>
        <v>11.334568227926264</v>
      </c>
      <c r="U665" s="31">
        <f>(S665/R665)/I545*1000</f>
        <v>4.197988232565284</v>
      </c>
      <c r="V665" s="44">
        <f>O665-O545</f>
        <v>1.1713407823311268</v>
      </c>
      <c r="W665" s="44">
        <f>(V665/O545)*100</f>
        <v>11.48005556387009</v>
      </c>
      <c r="X665" s="44">
        <f>1000*(V665/R665)/O545</f>
        <v>4.2518724310629965</v>
      </c>
      <c r="Y665" s="45">
        <f>1000*(V665/R665)/Q545</f>
        <v>2.2065057390719831</v>
      </c>
      <c r="Z665" s="57">
        <f t="shared" si="74"/>
        <v>5.3884198497712532E-2</v>
      </c>
    </row>
    <row r="666" spans="1:26" s="1" customFormat="1" x14ac:dyDescent="0.15">
      <c r="A666" s="56">
        <v>186</v>
      </c>
      <c r="B666" s="15" t="s">
        <v>17</v>
      </c>
      <c r="C666" s="15" t="s">
        <v>11</v>
      </c>
      <c r="D666" s="15" t="s">
        <v>32</v>
      </c>
      <c r="E666" s="16">
        <v>43082</v>
      </c>
      <c r="F666" s="17">
        <v>21.9</v>
      </c>
      <c r="G666" s="17">
        <v>33.700000000000003</v>
      </c>
      <c r="H666" s="17">
        <v>17.5152</v>
      </c>
      <c r="I666" s="18">
        <v>3.5724</v>
      </c>
      <c r="J666" s="79">
        <v>3.8679000000000001</v>
      </c>
      <c r="K666" s="37">
        <f>1000*(1-(F666+288.9414)/(508929.2*(F666+68.12963))*(F666-3.9863)^2)</f>
        <v>997.8229589642682</v>
      </c>
      <c r="L666" s="37">
        <f xml:space="preserve"> 0.824493 - 0.0040899*F666 + 0.000076438*F666^2 -0.00000082467*F666^3 + 0.0000000053675*F666^4</f>
        <v>0.76415739487086687</v>
      </c>
      <c r="M666" s="37">
        <f xml:space="preserve"> -0.005724 + 0.00010227*F666 - 0.0000016546*F666^2</f>
        <v>-4.277849706E-3</v>
      </c>
      <c r="N666" s="37">
        <f xml:space="preserve"> K666 + (L666*G666) + M666*G666^(3/2) + 0.00048314*G666^2</f>
        <v>1023.2868665932223</v>
      </c>
      <c r="O666" s="39">
        <f t="shared" si="72"/>
        <v>8.0483779813616607</v>
      </c>
      <c r="P666" s="32">
        <f t="shared" si="75"/>
        <v>23.536295524660474</v>
      </c>
      <c r="Q666" s="29">
        <f t="shared" si="73"/>
        <v>14.368199999999998</v>
      </c>
      <c r="R666" s="30">
        <f>E666-E546</f>
        <v>27</v>
      </c>
      <c r="S666" s="31">
        <f>I666-I546</f>
        <v>0.3378000000000001</v>
      </c>
      <c r="T666" s="31">
        <f>(S666/I546)*100</f>
        <v>10.443331478389913</v>
      </c>
      <c r="U666" s="31">
        <f>(S666/R666)/I546*1000</f>
        <v>3.8679005475518196</v>
      </c>
      <c r="V666" s="44">
        <f>O666-O546</f>
        <v>0.77055113823150645</v>
      </c>
      <c r="W666" s="44">
        <f>(V666/O546)*100</f>
        <v>10.587654183595504</v>
      </c>
      <c r="X666" s="44">
        <f>1000*(V666/R666)/O546</f>
        <v>3.9213534013316691</v>
      </c>
      <c r="Y666" s="45">
        <f>1000*(V666/R666)/Q546</f>
        <v>2.2812347462180251</v>
      </c>
      <c r="Z666" s="57">
        <f t="shared" si="74"/>
        <v>5.3452853779849541E-2</v>
      </c>
    </row>
    <row r="667" spans="1:26" s="1" customFormat="1" x14ac:dyDescent="0.15">
      <c r="A667" s="56">
        <v>277</v>
      </c>
      <c r="B667" s="15" t="s">
        <v>17</v>
      </c>
      <c r="C667" s="15" t="s">
        <v>11</v>
      </c>
      <c r="D667" s="15" t="s">
        <v>32</v>
      </c>
      <c r="E667" s="16">
        <v>43082</v>
      </c>
      <c r="F667" s="17">
        <v>21.9</v>
      </c>
      <c r="G667" s="17">
        <v>33.700000000000003</v>
      </c>
      <c r="H667" s="17">
        <v>17.5152</v>
      </c>
      <c r="I667" s="18">
        <v>4.4645000000000001</v>
      </c>
      <c r="J667" s="79">
        <v>4.1814</v>
      </c>
      <c r="K667" s="37">
        <f>1000*(1-(F667+288.9414)/(508929.2*(F667+68.12963))*(F667-3.9863)^2)</f>
        <v>997.8229589642682</v>
      </c>
      <c r="L667" s="37">
        <f xml:space="preserve"> 0.824493 - 0.0040899*F667 + 0.000076438*F667^2 -0.00000082467*F667^3 + 0.0000000053675*F667^4</f>
        <v>0.76415739487086687</v>
      </c>
      <c r="M667" s="37">
        <f xml:space="preserve"> -0.005724 + 0.00010227*F667 - 0.0000016546*F667^2</f>
        <v>-4.277849706E-3</v>
      </c>
      <c r="N667" s="37">
        <f xml:space="preserve"> K667 + (L667*G667) + M667*G667^(3/2) + 0.00048314*G667^2</f>
        <v>1023.2868665932223</v>
      </c>
      <c r="O667" s="39">
        <f t="shared" ref="O667:O721" si="76">I667*(1/     (1-   (0.001*N667/1.84)))</f>
        <v>10.058219543665082</v>
      </c>
      <c r="P667" s="32">
        <f t="shared" si="75"/>
        <v>23.536295524660474</v>
      </c>
      <c r="Q667" s="29">
        <f t="shared" ref="Q667:Q721" si="77">-5.28+5.5*I667</f>
        <v>19.274750000000001</v>
      </c>
      <c r="R667" s="30">
        <f>E667-E547</f>
        <v>27</v>
      </c>
      <c r="S667" s="31">
        <f>I667-I547</f>
        <v>0.45290000000000052</v>
      </c>
      <c r="T667" s="31">
        <f>(S667/I547)*100</f>
        <v>11.289759696879065</v>
      </c>
      <c r="U667" s="31">
        <f>(S667/R667)/I547*1000</f>
        <v>4.18139248032558</v>
      </c>
      <c r="V667" s="44">
        <f>O667-O547</f>
        <v>1.0321482631664338</v>
      </c>
      <c r="W667" s="44">
        <f>(V667/O547)*100</f>
        <v>11.43518847891718</v>
      </c>
      <c r="X667" s="44">
        <f>1000*(V667/R667)/O547</f>
        <v>4.2352549921915479</v>
      </c>
      <c r="Y667" s="45">
        <f>1000*(V667/R667)/Q547</f>
        <v>2.2776554445720678</v>
      </c>
      <c r="Z667" s="57">
        <f t="shared" ref="Z667:Z721" si="78">X667-U667</f>
        <v>5.386251186596791E-2</v>
      </c>
    </row>
    <row r="668" spans="1:26" s="1" customFormat="1" x14ac:dyDescent="0.15">
      <c r="A668" s="56">
        <v>284</v>
      </c>
      <c r="B668" s="15" t="s">
        <v>17</v>
      </c>
      <c r="C668" s="15" t="s">
        <v>11</v>
      </c>
      <c r="D668" s="15" t="s">
        <v>32</v>
      </c>
      <c r="E668" s="16">
        <v>43082</v>
      </c>
      <c r="F668" s="17">
        <v>21.9</v>
      </c>
      <c r="G668" s="17">
        <v>33.700000000000003</v>
      </c>
      <c r="H668" s="17">
        <v>17.5152</v>
      </c>
      <c r="I668" s="18">
        <v>4.6071999999999997</v>
      </c>
      <c r="J668" s="79">
        <v>4.3566000000000003</v>
      </c>
      <c r="K668" s="37">
        <f>1000*(1-(F668+288.9414)/(508929.2*(F668+68.12963))*(F668-3.9863)^2)</f>
        <v>997.8229589642682</v>
      </c>
      <c r="L668" s="37">
        <f xml:space="preserve"> 0.824493 - 0.0040899*F668 + 0.000076438*F668^2 -0.00000082467*F668^3 + 0.0000000053675*F668^4</f>
        <v>0.76415739487086687</v>
      </c>
      <c r="M668" s="37">
        <f xml:space="preserve"> -0.005724 + 0.00010227*F668 - 0.0000016546*F668^2</f>
        <v>-4.277849706E-3</v>
      </c>
      <c r="N668" s="37">
        <f xml:space="preserve"> K668 + (L668*G668) + M668*G668^(3/2) + 0.00048314*G668^2</f>
        <v>1023.2868665932223</v>
      </c>
      <c r="O668" s="39">
        <f t="shared" si="76"/>
        <v>10.379713088044296</v>
      </c>
      <c r="P668" s="32">
        <f t="shared" si="75"/>
        <v>23.536295524660474</v>
      </c>
      <c r="Q668" s="29">
        <f t="shared" si="77"/>
        <v>20.059599999999996</v>
      </c>
      <c r="R668" s="30">
        <f>E668-E548</f>
        <v>27</v>
      </c>
      <c r="S668" s="31">
        <f>I668-I548</f>
        <v>0.48489999999999966</v>
      </c>
      <c r="T668" s="31">
        <f>(S668/I548)*100</f>
        <v>11.76285083569851</v>
      </c>
      <c r="U668" s="31">
        <f>(S668/R668)/I548*1000</f>
        <v>4.3566114206290774</v>
      </c>
      <c r="V668" s="44">
        <f>O668-O548</f>
        <v>1.104567600059557</v>
      </c>
      <c r="W668" s="44">
        <f>(V668/O548)*100</f>
        <v>11.908897833359511</v>
      </c>
      <c r="X668" s="44">
        <f>1000*(V668/R668)/O548</f>
        <v>4.4107029012442629</v>
      </c>
      <c r="Y668" s="45">
        <f>1000*(V668/R668)/Q548</f>
        <v>2.352137892346303</v>
      </c>
      <c r="Z668" s="57">
        <f t="shared" si="78"/>
        <v>5.4091480615185539E-2</v>
      </c>
    </row>
    <row r="669" spans="1:26" s="1" customFormat="1" x14ac:dyDescent="0.15">
      <c r="A669" s="56">
        <v>290</v>
      </c>
      <c r="B669" s="15" t="s">
        <v>17</v>
      </c>
      <c r="C669" s="15" t="s">
        <v>11</v>
      </c>
      <c r="D669" s="15" t="s">
        <v>32</v>
      </c>
      <c r="E669" s="16">
        <v>43082</v>
      </c>
      <c r="F669" s="17">
        <v>21.9</v>
      </c>
      <c r="G669" s="17">
        <v>33.700000000000003</v>
      </c>
      <c r="H669" s="17">
        <v>17.5152</v>
      </c>
      <c r="I669" s="18">
        <v>5.9246999999999996</v>
      </c>
      <c r="J669" s="79">
        <v>4.2610999999999999</v>
      </c>
      <c r="K669" s="37">
        <f>1000*(1-(F669+288.9414)/(508929.2*(F669+68.12963))*(F669-3.9863)^2)</f>
        <v>997.8229589642682</v>
      </c>
      <c r="L669" s="37">
        <f xml:space="preserve"> 0.824493 - 0.0040899*F669 + 0.000076438*F669^2 -0.00000082467*F669^3 + 0.0000000053675*F669^4</f>
        <v>0.76415739487086687</v>
      </c>
      <c r="M669" s="37">
        <f xml:space="preserve"> -0.005724 + 0.00010227*F669 - 0.0000016546*F669^2</f>
        <v>-4.277849706E-3</v>
      </c>
      <c r="N669" s="37">
        <f xml:space="preserve"> K669 + (L669*G669) + M669*G669^(3/2) + 0.00048314*G669^2</f>
        <v>1023.2868665932223</v>
      </c>
      <c r="O669" s="39">
        <f t="shared" si="76"/>
        <v>13.347952364285476</v>
      </c>
      <c r="P669" s="32">
        <f t="shared" si="75"/>
        <v>23.536295524660474</v>
      </c>
      <c r="Q669" s="29">
        <f t="shared" si="77"/>
        <v>27.30585</v>
      </c>
      <c r="R669" s="30">
        <f>E669-E549</f>
        <v>27</v>
      </c>
      <c r="S669" s="31">
        <f>I669-I549</f>
        <v>0.61129999999999995</v>
      </c>
      <c r="T669" s="31">
        <f>(S669/I549)*100</f>
        <v>11.504874468325365</v>
      </c>
      <c r="U669" s="31">
        <f>(S669/R669)/I549*1000</f>
        <v>4.2610646178982838</v>
      </c>
      <c r="V669" s="44">
        <f>O669-O549</f>
        <v>1.392840403521312</v>
      </c>
      <c r="W669" s="44">
        <f>(V669/O549)*100</f>
        <v>11.650584353308577</v>
      </c>
      <c r="X669" s="44">
        <f>1000*(V669/R669)/O549</f>
        <v>4.3150312419661399</v>
      </c>
      <c r="Y669" s="45">
        <f>1000*(V669/R669)/Q549</f>
        <v>2.1544991631159953</v>
      </c>
      <c r="Z669" s="57">
        <f t="shared" si="78"/>
        <v>5.3966624067856017E-2</v>
      </c>
    </row>
    <row r="670" spans="1:26" s="1" customFormat="1" x14ac:dyDescent="0.15">
      <c r="A670" s="56">
        <v>119</v>
      </c>
      <c r="B670" s="15" t="s">
        <v>18</v>
      </c>
      <c r="C670" s="15" t="s">
        <v>11</v>
      </c>
      <c r="D670" s="15" t="s">
        <v>32</v>
      </c>
      <c r="E670" s="16">
        <v>43082</v>
      </c>
      <c r="F670" s="17">
        <v>21.9</v>
      </c>
      <c r="G670" s="17">
        <v>33.700000000000003</v>
      </c>
      <c r="H670" s="17">
        <v>17.5152</v>
      </c>
      <c r="I670" s="18">
        <v>4.2092999999999998</v>
      </c>
      <c r="J670" s="79">
        <v>3.5619000000000001</v>
      </c>
      <c r="K670" s="37">
        <f>1000*(1-(F670+288.9414)/(508929.2*(F670+68.12963))*(F670-3.9863)^2)</f>
        <v>997.8229589642682</v>
      </c>
      <c r="L670" s="37">
        <f xml:space="preserve"> 0.824493 - 0.0040899*F670 + 0.000076438*F670^2 -0.00000082467*F670^3 + 0.0000000053675*F670^4</f>
        <v>0.76415739487086687</v>
      </c>
      <c r="M670" s="37">
        <f xml:space="preserve"> -0.005724 + 0.00010227*F670 - 0.0000016546*F670^2</f>
        <v>-4.277849706E-3</v>
      </c>
      <c r="N670" s="37">
        <f xml:space="preserve"> K670 + (L670*G670) + M670*G670^(3/2) + 0.00048314*G670^2</f>
        <v>1023.2868665932223</v>
      </c>
      <c r="O670" s="39">
        <f t="shared" si="76"/>
        <v>9.4832710326239056</v>
      </c>
      <c r="P670" s="32">
        <f t="shared" si="75"/>
        <v>23.536295524660474</v>
      </c>
      <c r="Q670" s="29">
        <f t="shared" si="77"/>
        <v>17.871149999999997</v>
      </c>
      <c r="R670" s="30">
        <f>E670-E550</f>
        <v>27</v>
      </c>
      <c r="S670" s="31">
        <f>I670-I550</f>
        <v>0.36929999999999996</v>
      </c>
      <c r="T670" s="31">
        <f>(S670/I550)*100</f>
        <v>9.6171874999999982</v>
      </c>
      <c r="U670" s="31">
        <f>(S670/R670)/I550*1000</f>
        <v>3.5619212962962963</v>
      </c>
      <c r="V670" s="44">
        <f>O670-O550</f>
        <v>0.84329852362131064</v>
      </c>
      <c r="W670" s="44">
        <f>(V670/O550)*100</f>
        <v>9.7604306349657772</v>
      </c>
      <c r="X670" s="44">
        <f>1000*(V670/R670)/O550</f>
        <v>3.6149743092465845</v>
      </c>
      <c r="Y670" s="45">
        <f>1000*(V670/R670)/Q550</f>
        <v>1.9717978947374459</v>
      </c>
      <c r="Z670" s="57">
        <f t="shared" si="78"/>
        <v>5.3053012950288192E-2</v>
      </c>
    </row>
    <row r="671" spans="1:26" s="1" customFormat="1" x14ac:dyDescent="0.15">
      <c r="A671" s="56">
        <v>125</v>
      </c>
      <c r="B671" s="15" t="s">
        <v>18</v>
      </c>
      <c r="C671" s="15" t="s">
        <v>11</v>
      </c>
      <c r="D671" s="15" t="s">
        <v>32</v>
      </c>
      <c r="E671" s="16">
        <v>43082</v>
      </c>
      <c r="F671" s="17">
        <v>21.9</v>
      </c>
      <c r="G671" s="17">
        <v>33.700000000000003</v>
      </c>
      <c r="H671" s="17">
        <v>17.5152</v>
      </c>
      <c r="I671" s="18">
        <v>3.4598</v>
      </c>
      <c r="J671" s="79">
        <v>3.7345000000000002</v>
      </c>
      <c r="K671" s="37">
        <f>1000*(1-(F671+288.9414)/(508929.2*(F671+68.12963))*(F671-3.9863)^2)</f>
        <v>997.8229589642682</v>
      </c>
      <c r="L671" s="37">
        <f xml:space="preserve"> 0.824493 - 0.0040899*F671 + 0.000076438*F671^2 -0.00000082467*F671^3 + 0.0000000053675*F671^4</f>
        <v>0.76415739487086687</v>
      </c>
      <c r="M671" s="37">
        <f xml:space="preserve"> -0.005724 + 0.00010227*F671 - 0.0000016546*F671^2</f>
        <v>-4.277849706E-3</v>
      </c>
      <c r="N671" s="37">
        <f xml:space="preserve"> K671 + (L671*G671) + M671*G671^(3/2) + 0.00048314*G671^2</f>
        <v>1023.2868665932223</v>
      </c>
      <c r="O671" s="39">
        <f t="shared" si="76"/>
        <v>7.7946977213960018</v>
      </c>
      <c r="P671" s="32">
        <f t="shared" si="75"/>
        <v>23.536295524660474</v>
      </c>
      <c r="Q671" s="29">
        <f t="shared" si="77"/>
        <v>13.748899999999999</v>
      </c>
      <c r="R671" s="30">
        <f>E671-E551</f>
        <v>27</v>
      </c>
      <c r="S671" s="31">
        <f>I671-I551</f>
        <v>0.31689999999999996</v>
      </c>
      <c r="T671" s="31">
        <f>(S671/I551)*100</f>
        <v>10.083044322122879</v>
      </c>
      <c r="U671" s="31">
        <f>(S671/R671)/I551*1000</f>
        <v>3.7344608600455107</v>
      </c>
      <c r="V671" s="44">
        <f>O671-O551</f>
        <v>0.72319522177510187</v>
      </c>
      <c r="W671" s="44">
        <f>(V671/O551)*100</f>
        <v>10.226896219210445</v>
      </c>
      <c r="X671" s="44">
        <f>1000*(V671/R671)/O551</f>
        <v>3.7877393404483128</v>
      </c>
      <c r="Y671" s="45">
        <f>1000*(V671/R671)/Q551</f>
        <v>2.2309778246529985</v>
      </c>
      <c r="Z671" s="57">
        <f t="shared" si="78"/>
        <v>5.3278480402802142E-2</v>
      </c>
    </row>
    <row r="672" spans="1:26" s="1" customFormat="1" x14ac:dyDescent="0.15">
      <c r="A672" s="56">
        <v>217</v>
      </c>
      <c r="B672" s="15" t="s">
        <v>18</v>
      </c>
      <c r="C672" s="15" t="s">
        <v>11</v>
      </c>
      <c r="D672" s="15" t="s">
        <v>32</v>
      </c>
      <c r="E672" s="16">
        <v>43082</v>
      </c>
      <c r="F672" s="17">
        <v>21.9</v>
      </c>
      <c r="G672" s="17">
        <v>33.700000000000003</v>
      </c>
      <c r="H672" s="17">
        <v>17.5152</v>
      </c>
      <c r="I672" s="18">
        <v>3.4727000000000001</v>
      </c>
      <c r="J672" s="79" t="s">
        <v>14</v>
      </c>
      <c r="K672" s="37">
        <f>1000*(1-(F672+288.9414)/(508929.2*(F672+68.12963))*(F672-3.9863)^2)</f>
        <v>997.8229589642682</v>
      </c>
      <c r="L672" s="37">
        <f xml:space="preserve"> 0.824493 - 0.0040899*F672 + 0.000076438*F672^2 -0.00000082467*F672^3 + 0.0000000053675*F672^4</f>
        <v>0.76415739487086687</v>
      </c>
      <c r="M672" s="37">
        <f xml:space="preserve"> -0.005724 + 0.00010227*F672 - 0.0000016546*F672^2</f>
        <v>-4.277849706E-3</v>
      </c>
      <c r="N672" s="37">
        <f xml:space="preserve"> K672 + (L672*G672) + M672*G672^(3/2) + 0.00048314*G672^2</f>
        <v>1023.2868665932223</v>
      </c>
      <c r="O672" s="39">
        <f t="shared" si="76"/>
        <v>7.8237605575732401</v>
      </c>
      <c r="P672" s="32">
        <f t="shared" si="75"/>
        <v>23.536295524660474</v>
      </c>
      <c r="Q672" s="29">
        <f t="shared" si="77"/>
        <v>13.819849999999999</v>
      </c>
      <c r="R672" s="30">
        <f>E672-E552</f>
        <v>27</v>
      </c>
      <c r="S672" s="31" t="s">
        <v>14</v>
      </c>
      <c r="T672" s="31" t="s">
        <v>14</v>
      </c>
      <c r="U672" s="31" t="s">
        <v>14</v>
      </c>
      <c r="V672" s="44" t="s">
        <v>14</v>
      </c>
      <c r="W672" s="44" t="s">
        <v>14</v>
      </c>
      <c r="X672" s="44" t="s">
        <v>14</v>
      </c>
      <c r="Y672" s="45" t="s">
        <v>14</v>
      </c>
      <c r="Z672" s="74" t="s">
        <v>14</v>
      </c>
    </row>
    <row r="673" spans="1:26" s="1" customFormat="1" x14ac:dyDescent="0.15">
      <c r="A673" s="56">
        <v>223</v>
      </c>
      <c r="B673" s="15" t="s">
        <v>18</v>
      </c>
      <c r="C673" s="15" t="s">
        <v>11</v>
      </c>
      <c r="D673" s="15" t="s">
        <v>32</v>
      </c>
      <c r="E673" s="16">
        <v>43082</v>
      </c>
      <c r="F673" s="17">
        <v>21.9</v>
      </c>
      <c r="G673" s="17">
        <v>33.700000000000003</v>
      </c>
      <c r="H673" s="17">
        <v>17.5152</v>
      </c>
      <c r="I673" s="18">
        <v>4.1567999999999996</v>
      </c>
      <c r="J673" s="79">
        <v>4.8407999999999998</v>
      </c>
      <c r="K673" s="37">
        <f>1000*(1-(F673+288.9414)/(508929.2*(F673+68.12963))*(F673-3.9863)^2)</f>
        <v>997.8229589642682</v>
      </c>
      <c r="L673" s="37">
        <f xml:space="preserve"> 0.824493 - 0.0040899*F673 + 0.000076438*F673^2 -0.00000082467*F673^3 + 0.0000000053675*F673^4</f>
        <v>0.76415739487086687</v>
      </c>
      <c r="M673" s="37">
        <f xml:space="preserve"> -0.005724 + 0.00010227*F673 - 0.0000016546*F673^2</f>
        <v>-4.277849706E-3</v>
      </c>
      <c r="N673" s="37">
        <f xml:space="preserve"> K673 + (L673*G673) + M673*G673^(3/2) + 0.00048314*G673^2</f>
        <v>1023.2868665932223</v>
      </c>
      <c r="O673" s="39">
        <f t="shared" si="76"/>
        <v>9.3649920481816569</v>
      </c>
      <c r="P673" s="32">
        <f t="shared" si="75"/>
        <v>23.536295524660474</v>
      </c>
      <c r="Q673" s="29">
        <f t="shared" si="77"/>
        <v>17.582399999999996</v>
      </c>
      <c r="R673" s="30">
        <f>E673-E553</f>
        <v>27</v>
      </c>
      <c r="S673" s="31">
        <f>I673-I553</f>
        <v>0.48049999999999971</v>
      </c>
      <c r="T673" s="31">
        <f>(S673/I553)*100</f>
        <v>13.070206457579625</v>
      </c>
      <c r="U673" s="31">
        <f>(S673/R673)/I553*1000</f>
        <v>4.8408172065109722</v>
      </c>
      <c r="V673" s="44">
        <f>O673-O553</f>
        <v>1.0933433672321158</v>
      </c>
      <c r="W673" s="44">
        <f>(V673/O553)*100</f>
        <v>13.21796185263765</v>
      </c>
      <c r="X673" s="44">
        <f>1000*(V673/R673)/O553</f>
        <v>4.8955414269028337</v>
      </c>
      <c r="Y673" s="45">
        <f>1000*(V673/R673)/Q553</f>
        <v>2.7105185721469156</v>
      </c>
      <c r="Z673" s="57">
        <f t="shared" si="78"/>
        <v>5.4724220391861422E-2</v>
      </c>
    </row>
    <row r="674" spans="1:26" s="1" customFormat="1" x14ac:dyDescent="0.15">
      <c r="A674" s="56">
        <v>152</v>
      </c>
      <c r="B674" s="15" t="s">
        <v>19</v>
      </c>
      <c r="C674" s="15" t="s">
        <v>11</v>
      </c>
      <c r="D674" s="15" t="s">
        <v>32</v>
      </c>
      <c r="E674" s="16">
        <v>43082</v>
      </c>
      <c r="F674" s="17">
        <v>21.9</v>
      </c>
      <c r="G674" s="17">
        <v>33.700000000000003</v>
      </c>
      <c r="H674" s="17">
        <v>17.5152</v>
      </c>
      <c r="I674" s="18">
        <v>5.7697000000000003</v>
      </c>
      <c r="J674" s="79">
        <v>4.8593999999999999</v>
      </c>
      <c r="K674" s="37">
        <f>1000*(1-(F674+288.9414)/(508929.2*(F674+68.12963))*(F674-3.9863)^2)</f>
        <v>997.8229589642682</v>
      </c>
      <c r="L674" s="37">
        <f xml:space="preserve"> 0.824493 - 0.0040899*F674 + 0.000076438*F674^2 -0.00000082467*F674^3 + 0.0000000053675*F674^4</f>
        <v>0.76415739487086687</v>
      </c>
      <c r="M674" s="37">
        <f xml:space="preserve"> -0.005724 + 0.00010227*F674 - 0.0000016546*F674^2</f>
        <v>-4.277849706E-3</v>
      </c>
      <c r="N674" s="37">
        <f xml:space="preserve"> K674 + (L674*G674) + M674*G674^(3/2) + 0.00048314*G674^2</f>
        <v>1023.2868665932223</v>
      </c>
      <c r="O674" s="39">
        <f t="shared" si="76"/>
        <v>12.99874774355122</v>
      </c>
      <c r="P674" s="32">
        <f t="shared" si="75"/>
        <v>23.536295524660474</v>
      </c>
      <c r="Q674" s="29">
        <f t="shared" si="77"/>
        <v>26.45335</v>
      </c>
      <c r="R674" s="30">
        <f>E674-E554</f>
        <v>27</v>
      </c>
      <c r="S674" s="31">
        <f>I674-I554</f>
        <v>0.66920000000000002</v>
      </c>
      <c r="T674" s="31">
        <f>(S674/I554)*100</f>
        <v>13.120282325262227</v>
      </c>
      <c r="U674" s="31">
        <f>(S674/R674)/I554*1000</f>
        <v>4.8593638241711963</v>
      </c>
      <c r="V674" s="44">
        <f>O674-O554</f>
        <v>1.5226592586117054</v>
      </c>
      <c r="W674" s="44">
        <f>(V674/O554)*100</f>
        <v>13.268103157360159</v>
      </c>
      <c r="X674" s="44">
        <f>1000*(V674/R674)/O554</f>
        <v>4.9141122805037627</v>
      </c>
      <c r="Y674" s="45">
        <f>1000*(V674/R674)/Q554</f>
        <v>2.476415336575033</v>
      </c>
      <c r="Z674" s="57">
        <f t="shared" si="78"/>
        <v>5.474845633256642E-2</v>
      </c>
    </row>
    <row r="675" spans="1:26" s="1" customFormat="1" x14ac:dyDescent="0.15">
      <c r="A675" s="56">
        <v>160</v>
      </c>
      <c r="B675" s="15" t="s">
        <v>19</v>
      </c>
      <c r="C675" s="15" t="s">
        <v>11</v>
      </c>
      <c r="D675" s="15" t="s">
        <v>32</v>
      </c>
      <c r="E675" s="16">
        <v>43082</v>
      </c>
      <c r="F675" s="17">
        <v>21.9</v>
      </c>
      <c r="G675" s="17">
        <v>33.700000000000003</v>
      </c>
      <c r="H675" s="17">
        <v>17.5152</v>
      </c>
      <c r="I675" s="18">
        <v>4.6238000000000001</v>
      </c>
      <c r="J675" s="79">
        <v>5.1432000000000002</v>
      </c>
      <c r="K675" s="37">
        <f>1000*(1-(F675+288.9414)/(508929.2*(F675+68.12963))*(F675-3.9863)^2)</f>
        <v>997.8229589642682</v>
      </c>
      <c r="L675" s="37">
        <f xml:space="preserve"> 0.824493 - 0.0040899*F675 + 0.000076438*F675^2 -0.00000082467*F675^3 + 0.0000000053675*F675^4</f>
        <v>0.76415739487086687</v>
      </c>
      <c r="M675" s="37">
        <f xml:space="preserve"> -0.005724 + 0.00010227*F675 - 0.0000016546*F675^2</f>
        <v>-4.277849706E-3</v>
      </c>
      <c r="N675" s="37">
        <f xml:space="preserve"> K675 + (L675*G675) + M675*G675^(3/2) + 0.00048314*G675^2</f>
        <v>1023.2868665932223</v>
      </c>
      <c r="O675" s="39">
        <f t="shared" si="76"/>
        <v>10.417111776458418</v>
      </c>
      <c r="P675" s="32">
        <f t="shared" si="75"/>
        <v>23.536295524660474</v>
      </c>
      <c r="Q675" s="29">
        <f t="shared" si="77"/>
        <v>20.1509</v>
      </c>
      <c r="R675" s="30">
        <f>E675-E555</f>
        <v>27</v>
      </c>
      <c r="S675" s="31">
        <f>I675-I555</f>
        <v>0.56380000000000052</v>
      </c>
      <c r="T675" s="31">
        <f>(S675/I555)*100</f>
        <v>13.886699507389178</v>
      </c>
      <c r="U675" s="31">
        <f>(S675/R675)/I555*1000</f>
        <v>5.1432220397737698</v>
      </c>
      <c r="V675" s="44">
        <f>O675-O555</f>
        <v>1.2821408424608833</v>
      </c>
      <c r="W675" s="44">
        <f>(V675/O555)*100</f>
        <v>14.035521861259042</v>
      </c>
      <c r="X675" s="44">
        <f>1000*(V675/R675)/O555</f>
        <v>5.1983414300959412</v>
      </c>
      <c r="Y675" s="45">
        <f>1000*(V675/R675)/Q555</f>
        <v>2.785143570024728</v>
      </c>
      <c r="Z675" s="57">
        <f t="shared" si="78"/>
        <v>5.5119390322171391E-2</v>
      </c>
    </row>
    <row r="676" spans="1:26" s="1" customFormat="1" x14ac:dyDescent="0.15">
      <c r="A676" s="56">
        <v>166</v>
      </c>
      <c r="B676" s="15" t="s">
        <v>20</v>
      </c>
      <c r="C676" s="15" t="s">
        <v>11</v>
      </c>
      <c r="D676" s="15" t="s">
        <v>32</v>
      </c>
      <c r="E676" s="16">
        <v>43082</v>
      </c>
      <c r="F676" s="17">
        <v>21.9</v>
      </c>
      <c r="G676" s="17">
        <v>33.700000000000003</v>
      </c>
      <c r="H676" s="17">
        <v>17.5152</v>
      </c>
      <c r="I676" s="18">
        <v>4.6695000000000002</v>
      </c>
      <c r="J676" s="79">
        <v>3.6480999999999999</v>
      </c>
      <c r="K676" s="37">
        <f>1000*(1-(F676+288.9414)/(508929.2*(F676+68.12963))*(F676-3.9863)^2)</f>
        <v>997.8229589642682</v>
      </c>
      <c r="L676" s="37">
        <f xml:space="preserve"> 0.824493 - 0.0040899*F676 + 0.000076438*F676^2 -0.00000082467*F676^3 + 0.0000000053675*F676^4</f>
        <v>0.76415739487086687</v>
      </c>
      <c r="M676" s="37">
        <f xml:space="preserve"> -0.005724 + 0.00010227*F676 - 0.0000016546*F676^2</f>
        <v>-4.277849706E-3</v>
      </c>
      <c r="N676" s="37">
        <f xml:space="preserve"> K676 + (L676*G676) + M676*G676^(3/2) + 0.00048314*G676^2</f>
        <v>1023.2868665932223</v>
      </c>
      <c r="O676" s="39">
        <f t="shared" si="76"/>
        <v>10.520070816249099</v>
      </c>
      <c r="P676" s="32">
        <f t="shared" si="75"/>
        <v>23.536295524660474</v>
      </c>
      <c r="Q676" s="29">
        <f t="shared" si="77"/>
        <v>20.402249999999999</v>
      </c>
      <c r="R676" s="30">
        <f>E676-E556</f>
        <v>27</v>
      </c>
      <c r="S676" s="31">
        <f>I676-I556</f>
        <v>0.41870000000000029</v>
      </c>
      <c r="T676" s="31">
        <f>(S676/I556)*100</f>
        <v>9.8499106050625844</v>
      </c>
      <c r="U676" s="31">
        <f>(S676/R676)/I556*1000</f>
        <v>3.648115038912068</v>
      </c>
      <c r="V676" s="44">
        <f>O676-O556</f>
        <v>0.95580124821049672</v>
      </c>
      <c r="W676" s="44">
        <f>(V676/O556)*100</f>
        <v>9.9934578528039975</v>
      </c>
      <c r="X676" s="44">
        <f>1000*(V676/R676)/O556</f>
        <v>3.7012806862237029</v>
      </c>
      <c r="Y676" s="45">
        <f>1000*(V676/R676)/Q556</f>
        <v>1.955868494536747</v>
      </c>
      <c r="Z676" s="57">
        <f t="shared" si="78"/>
        <v>5.3165647311634867E-2</v>
      </c>
    </row>
    <row r="677" spans="1:26" s="1" customFormat="1" x14ac:dyDescent="0.15">
      <c r="A677" s="56">
        <v>173</v>
      </c>
      <c r="B677" s="15" t="s">
        <v>20</v>
      </c>
      <c r="C677" s="15" t="s">
        <v>11</v>
      </c>
      <c r="D677" s="15" t="s">
        <v>32</v>
      </c>
      <c r="E677" s="16">
        <v>43082</v>
      </c>
      <c r="F677" s="17">
        <v>21.9</v>
      </c>
      <c r="G677" s="17">
        <v>33.700000000000003</v>
      </c>
      <c r="H677" s="17">
        <v>17.5152</v>
      </c>
      <c r="I677" s="18">
        <v>4.8185000000000002</v>
      </c>
      <c r="J677" s="79">
        <v>3.694</v>
      </c>
      <c r="K677" s="37">
        <f>1000*(1-(F677+288.9414)/(508929.2*(F677+68.12963))*(F677-3.9863)^2)</f>
        <v>997.8229589642682</v>
      </c>
      <c r="L677" s="37">
        <f xml:space="preserve"> 0.824493 - 0.0040899*F677 + 0.000076438*F677^2 -0.00000082467*F677^3 + 0.0000000053675*F677^4</f>
        <v>0.76415739487086687</v>
      </c>
      <c r="M677" s="37">
        <f xml:space="preserve"> -0.005724 + 0.00010227*F677 - 0.0000016546*F677^2</f>
        <v>-4.277849706E-3</v>
      </c>
      <c r="N677" s="37">
        <f xml:space="preserve"> K677 + (L677*G677) + M677*G677^(3/2) + 0.00048314*G677^2</f>
        <v>1023.2868665932223</v>
      </c>
      <c r="O677" s="39">
        <f t="shared" si="76"/>
        <v>10.855757838761384</v>
      </c>
      <c r="P677" s="32">
        <f t="shared" si="75"/>
        <v>23.536295524660474</v>
      </c>
      <c r="Q677" s="29">
        <f t="shared" si="77"/>
        <v>21.22175</v>
      </c>
      <c r="R677" s="30">
        <f>E677-E557</f>
        <v>27</v>
      </c>
      <c r="S677" s="31">
        <f>I677-I557</f>
        <v>0.43700000000000028</v>
      </c>
      <c r="T677" s="31">
        <f>(S677/I557)*100</f>
        <v>9.973753280839901</v>
      </c>
      <c r="U677" s="31">
        <f>(S677/R677)/I557*1000</f>
        <v>3.693982696607371</v>
      </c>
      <c r="V677" s="44">
        <f>O677-O557</f>
        <v>0.99741420641896994</v>
      </c>
      <c r="W677" s="44">
        <f>(V677/O557)*100</f>
        <v>10.11746236098667</v>
      </c>
      <c r="X677" s="44">
        <f>1000*(V677/R677)/O557</f>
        <v>3.7472082818469148</v>
      </c>
      <c r="Y677" s="45">
        <f>1000*(V677/R677)/Q557</f>
        <v>1.9630553799851895</v>
      </c>
      <c r="Z677" s="57">
        <f t="shared" si="78"/>
        <v>5.3225585239543793E-2</v>
      </c>
    </row>
    <row r="678" spans="1:26" s="1" customFormat="1" x14ac:dyDescent="0.15">
      <c r="A678" s="56">
        <v>264</v>
      </c>
      <c r="B678" s="15" t="s">
        <v>20</v>
      </c>
      <c r="C678" s="15" t="s">
        <v>11</v>
      </c>
      <c r="D678" s="15" t="s">
        <v>32</v>
      </c>
      <c r="E678" s="16">
        <v>43082</v>
      </c>
      <c r="F678" s="17">
        <v>21.9</v>
      </c>
      <c r="G678" s="17">
        <v>33.700000000000003</v>
      </c>
      <c r="H678" s="17">
        <v>17.5152</v>
      </c>
      <c r="I678" s="18">
        <v>4.5674000000000001</v>
      </c>
      <c r="J678" s="79">
        <v>3.3967999999999998</v>
      </c>
      <c r="K678" s="37">
        <f>1000*(1-(F678+288.9414)/(508929.2*(F678+68.12963))*(F678-3.9863)^2)</f>
        <v>997.8229589642682</v>
      </c>
      <c r="L678" s="37">
        <f xml:space="preserve"> 0.824493 - 0.0040899*F678 + 0.000076438*F678^2 -0.00000082467*F678^3 + 0.0000000053675*F678^4</f>
        <v>0.76415739487086687</v>
      </c>
      <c r="M678" s="37">
        <f xml:space="preserve"> -0.005724 + 0.00010227*F678 - 0.0000016546*F678^2</f>
        <v>-4.277849706E-3</v>
      </c>
      <c r="N678" s="37">
        <f xml:space="preserve"> K678 + (L678*G678) + M678*G678^(3/2) + 0.00048314*G678^2</f>
        <v>1023.2868665932223</v>
      </c>
      <c r="O678" s="39">
        <f t="shared" si="76"/>
        <v>10.290046353171888</v>
      </c>
      <c r="P678" s="32">
        <f t="shared" si="75"/>
        <v>23.536295524660474</v>
      </c>
      <c r="Q678" s="29">
        <f t="shared" si="77"/>
        <v>19.840699999999998</v>
      </c>
      <c r="R678" s="30">
        <f>E678-E558</f>
        <v>27</v>
      </c>
      <c r="S678" s="31">
        <f>I678-I558</f>
        <v>0.38370000000000015</v>
      </c>
      <c r="T678" s="31">
        <f>(S678/I558)*100</f>
        <v>9.1713076941463321</v>
      </c>
      <c r="U678" s="31">
        <f>(S678/R678)/I558*1000</f>
        <v>3.396780627461605</v>
      </c>
      <c r="V678" s="44">
        <f>O678-O558</f>
        <v>0.87675130475674301</v>
      </c>
      <c r="W678" s="44">
        <f>(V678/O558)*100</f>
        <v>9.3139681721158407</v>
      </c>
      <c r="X678" s="44">
        <f>1000*(V678/R678)/O558</f>
        <v>3.4496178415243848</v>
      </c>
      <c r="Y678" s="45">
        <f>1000*(V678/R678)/Q558</f>
        <v>1.831451186611998</v>
      </c>
      <c r="Z678" s="57">
        <f t="shared" si="78"/>
        <v>5.2837214062779747E-2</v>
      </c>
    </row>
    <row r="679" spans="1:26" s="1" customFormat="1" x14ac:dyDescent="0.15">
      <c r="A679" s="56">
        <v>270</v>
      </c>
      <c r="B679" s="15" t="s">
        <v>20</v>
      </c>
      <c r="C679" s="15" t="s">
        <v>11</v>
      </c>
      <c r="D679" s="15" t="s">
        <v>32</v>
      </c>
      <c r="E679" s="16">
        <v>43082</v>
      </c>
      <c r="F679" s="17">
        <v>21.9</v>
      </c>
      <c r="G679" s="17">
        <v>33.700000000000003</v>
      </c>
      <c r="H679" s="17">
        <v>17.5152</v>
      </c>
      <c r="I679" s="18">
        <v>6.1006</v>
      </c>
      <c r="J679" s="79">
        <v>3.7353000000000001</v>
      </c>
      <c r="K679" s="37">
        <f>1000*(1-(F679+288.9414)/(508929.2*(F679+68.12963))*(F679-3.9863)^2)</f>
        <v>997.8229589642682</v>
      </c>
      <c r="L679" s="37">
        <f xml:space="preserve"> 0.824493 - 0.0040899*F679 + 0.000076438*F679^2 -0.00000082467*F679^3 + 0.0000000053675*F679^4</f>
        <v>0.76415739487086687</v>
      </c>
      <c r="M679" s="37">
        <f xml:space="preserve"> -0.005724 + 0.00010227*F679 - 0.0000016546*F679^2</f>
        <v>-4.277849706E-3</v>
      </c>
      <c r="N679" s="37">
        <f xml:space="preserve"> K679 + (L679*G679) + M679*G679^(3/2) + 0.00048314*G679^2</f>
        <v>1023.2868665932223</v>
      </c>
      <c r="O679" s="39">
        <f t="shared" si="76"/>
        <v>13.744243285492933</v>
      </c>
      <c r="P679" s="32">
        <f t="shared" si="75"/>
        <v>23.536295524660474</v>
      </c>
      <c r="Q679" s="29">
        <f t="shared" si="77"/>
        <v>28.273299999999999</v>
      </c>
      <c r="R679" s="30">
        <f>E679-E559</f>
        <v>27</v>
      </c>
      <c r="S679" s="31">
        <f>I679-I559</f>
        <v>0.5589000000000004</v>
      </c>
      <c r="T679" s="31">
        <f>(S679/I559)*100</f>
        <v>10.085352870057934</v>
      </c>
      <c r="U679" s="31">
        <f>(S679/R679)/I559*1000</f>
        <v>3.7353158777992337</v>
      </c>
      <c r="V679" s="44">
        <f>O679-O559</f>
        <v>1.2754579591544744</v>
      </c>
      <c r="W679" s="44">
        <f>(V679/O559)*100</f>
        <v>10.229207783858934</v>
      </c>
      <c r="X679" s="44">
        <f>1000*(V679/R679)/O559</f>
        <v>3.7885954755033091</v>
      </c>
      <c r="Y679" s="45">
        <f>1000*(V679/R679)/Q559</f>
        <v>1.8746191339216267</v>
      </c>
      <c r="Z679" s="57">
        <f t="shared" si="78"/>
        <v>5.3279597704075421E-2</v>
      </c>
    </row>
    <row r="680" spans="1:26" s="1" customFormat="1" x14ac:dyDescent="0.15">
      <c r="A680" s="56">
        <v>102</v>
      </c>
      <c r="B680" s="15" t="s">
        <v>22</v>
      </c>
      <c r="C680" s="15" t="s">
        <v>11</v>
      </c>
      <c r="D680" s="15" t="s">
        <v>32</v>
      </c>
      <c r="E680" s="16">
        <v>43082</v>
      </c>
      <c r="F680" s="17">
        <v>21.9</v>
      </c>
      <c r="G680" s="17">
        <v>33.700000000000003</v>
      </c>
      <c r="H680" s="17">
        <v>17.5152</v>
      </c>
      <c r="I680" s="18">
        <v>3.9499</v>
      </c>
      <c r="J680" s="79">
        <v>3.8931</v>
      </c>
      <c r="K680" s="37">
        <f>1000*(1-(F680+288.9414)/(508929.2*(F680+68.12963))*(F680-3.9863)^2)</f>
        <v>997.8229589642682</v>
      </c>
      <c r="L680" s="37">
        <f xml:space="preserve"> 0.824493 - 0.0040899*F680 + 0.000076438*F680^2 -0.00000082467*F680^3 + 0.0000000053675*F680^4</f>
        <v>0.76415739487086687</v>
      </c>
      <c r="M680" s="37">
        <f xml:space="preserve"> -0.005724 + 0.00010227*F680 - 0.0000016546*F680^2</f>
        <v>-4.277849706E-3</v>
      </c>
      <c r="N680" s="37">
        <f xml:space="preserve"> K680 + (L680*G680) + M680*G680^(3/2) + 0.00048314*G680^2</f>
        <v>1023.2868665932223</v>
      </c>
      <c r="O680" s="39">
        <f t="shared" si="76"/>
        <v>8.8988602028273505</v>
      </c>
      <c r="P680" s="32">
        <f t="shared" si="75"/>
        <v>23.536295524660474</v>
      </c>
      <c r="Q680" s="29">
        <f t="shared" si="77"/>
        <v>16.44445</v>
      </c>
      <c r="R680" s="30">
        <f>E680-E560</f>
        <v>27</v>
      </c>
      <c r="S680" s="31">
        <f>I680-I560</f>
        <v>0.37570000000000014</v>
      </c>
      <c r="T680" s="31">
        <f>(S680/I560)*100</f>
        <v>10.511443120138777</v>
      </c>
      <c r="U680" s="31">
        <f>(S680/R680)/I560*1000</f>
        <v>3.8931270815328802</v>
      </c>
      <c r="V680" s="44">
        <f>O680-O560</f>
        <v>0.85693579093227967</v>
      </c>
      <c r="W680" s="44">
        <f>(V680/O560)*100</f>
        <v>10.655854830776054</v>
      </c>
      <c r="X680" s="44">
        <f>1000*(V680/R680)/O560</f>
        <v>3.9466129002874277</v>
      </c>
      <c r="Y680" s="45">
        <f>1000*(V680/R680)/Q560</f>
        <v>2.207410063020947</v>
      </c>
      <c r="Z680" s="57">
        <f t="shared" si="78"/>
        <v>5.3485818754547498E-2</v>
      </c>
    </row>
    <row r="681" spans="1:26" s="1" customFormat="1" x14ac:dyDescent="0.15">
      <c r="A681" s="56">
        <v>108</v>
      </c>
      <c r="B681" s="15" t="s">
        <v>22</v>
      </c>
      <c r="C681" s="15" t="s">
        <v>11</v>
      </c>
      <c r="D681" s="15" t="s">
        <v>32</v>
      </c>
      <c r="E681" s="16">
        <v>43082</v>
      </c>
      <c r="F681" s="17">
        <v>21.9</v>
      </c>
      <c r="G681" s="17">
        <v>33.700000000000003</v>
      </c>
      <c r="H681" s="17">
        <v>17.5152</v>
      </c>
      <c r="I681" s="18">
        <v>4.1833</v>
      </c>
      <c r="J681" s="79">
        <v>3.9722</v>
      </c>
      <c r="K681" s="37">
        <f>1000*(1-(F681+288.9414)/(508929.2*(F681+68.12963))*(F681-3.9863)^2)</f>
        <v>997.8229589642682</v>
      </c>
      <c r="L681" s="37">
        <f xml:space="preserve"> 0.824493 - 0.0040899*F681 + 0.000076438*F681^2 -0.00000082467*F681^3 + 0.0000000053675*F681^4</f>
        <v>0.76415739487086687</v>
      </c>
      <c r="M681" s="37">
        <f xml:space="preserve"> -0.005724 + 0.00010227*F681 - 0.0000016546*F681^2</f>
        <v>-4.277849706E-3</v>
      </c>
      <c r="N681" s="37">
        <f xml:space="preserve"> K681 + (L681*G681) + M681*G681^(3/2) + 0.00048314*G681^2</f>
        <v>1023.2868665932223</v>
      </c>
      <c r="O681" s="39">
        <f t="shared" si="76"/>
        <v>9.424694773662031</v>
      </c>
      <c r="P681" s="32">
        <f t="shared" si="75"/>
        <v>23.536295524660474</v>
      </c>
      <c r="Q681" s="29">
        <f t="shared" si="77"/>
        <v>17.728149999999999</v>
      </c>
      <c r="R681" s="30">
        <f>E681-E561</f>
        <v>27</v>
      </c>
      <c r="S681" s="31">
        <f>I681-I561</f>
        <v>0.40520000000000023</v>
      </c>
      <c r="T681" s="31">
        <f>(S681/I561)*100</f>
        <v>10.724967576294969</v>
      </c>
      <c r="U681" s="31">
        <f>(S681/R681)/I561*1000</f>
        <v>3.9722102134425818</v>
      </c>
      <c r="V681" s="44">
        <f>O681-O561</f>
        <v>0.92399682151028451</v>
      </c>
      <c r="W681" s="44">
        <f>(V681/O561)*100</f>
        <v>10.869658311720123</v>
      </c>
      <c r="X681" s="44">
        <f>1000*(V681/R681)/O561</f>
        <v>4.0257993747111565</v>
      </c>
      <c r="Y681" s="45">
        <f>1000*(V681/R681)/Q561</f>
        <v>2.2079418112384497</v>
      </c>
      <c r="Z681" s="57">
        <f t="shared" si="78"/>
        <v>5.3589161268574603E-2</v>
      </c>
    </row>
    <row r="682" spans="1:26" s="1" customFormat="1" x14ac:dyDescent="0.15">
      <c r="A682" s="56">
        <v>231</v>
      </c>
      <c r="B682" s="15" t="s">
        <v>23</v>
      </c>
      <c r="C682" s="15" t="s">
        <v>11</v>
      </c>
      <c r="D682" s="15" t="s">
        <v>32</v>
      </c>
      <c r="E682" s="16">
        <v>43082</v>
      </c>
      <c r="F682" s="17">
        <v>21.9</v>
      </c>
      <c r="G682" s="17">
        <v>33.700000000000003</v>
      </c>
      <c r="H682" s="17">
        <v>17.5152</v>
      </c>
      <c r="I682" s="18">
        <v>2.9237000000000002</v>
      </c>
      <c r="J682" s="79">
        <v>1.7164999999999999</v>
      </c>
      <c r="K682" s="37">
        <f>1000*(1-(F682+288.9414)/(508929.2*(F682+68.12963))*(F682-3.9863)^2)</f>
        <v>997.8229589642682</v>
      </c>
      <c r="L682" s="37">
        <f xml:space="preserve"> 0.824493 - 0.0040899*F682 + 0.000076438*F682^2 -0.00000082467*F682^3 + 0.0000000053675*F682^4</f>
        <v>0.76415739487086687</v>
      </c>
      <c r="M682" s="37">
        <f xml:space="preserve"> -0.005724 + 0.00010227*F682 - 0.0000016546*F682^2</f>
        <v>-4.277849706E-3</v>
      </c>
      <c r="N682" s="37">
        <f xml:space="preserve"> K682 + (L682*G682) + M682*G682^(3/2) + 0.00048314*G682^2</f>
        <v>1023.2868665932223</v>
      </c>
      <c r="O682" s="39">
        <f t="shared" si="76"/>
        <v>6.586900320262874</v>
      </c>
      <c r="P682" s="32">
        <f t="shared" si="75"/>
        <v>23.536295524660474</v>
      </c>
      <c r="Q682" s="29">
        <f t="shared" si="77"/>
        <v>10.800350000000002</v>
      </c>
      <c r="R682" s="30">
        <f>E682-E562</f>
        <v>27</v>
      </c>
      <c r="S682" s="31">
        <f>I682-I562</f>
        <v>0.12950000000000017</v>
      </c>
      <c r="T682" s="31">
        <f>(S682/I562)*100</f>
        <v>4.6346002433612545</v>
      </c>
      <c r="U682" s="31">
        <f>(S682/R682)/I562*1000</f>
        <v>1.7165186086523165</v>
      </c>
      <c r="V682" s="44">
        <f>O682-O562</f>
        <v>0.29964611575856726</v>
      </c>
      <c r="W682" s="44">
        <f>(V682/O562)*100</f>
        <v>4.7659297049560223</v>
      </c>
      <c r="X682" s="44">
        <f>1000*(V682/R682)/O562</f>
        <v>1.7651591499837123</v>
      </c>
      <c r="Y682" s="45">
        <f>1000*(V682/R682)/Q562</f>
        <v>1.100108473087533</v>
      </c>
      <c r="Z682" s="57">
        <f t="shared" si="78"/>
        <v>4.8640541331395726E-2</v>
      </c>
    </row>
    <row r="683" spans="1:26" s="1" customFormat="1" x14ac:dyDescent="0.15">
      <c r="A683" s="56">
        <v>180</v>
      </c>
      <c r="B683" s="15" t="s">
        <v>17</v>
      </c>
      <c r="C683" s="15" t="s">
        <v>24</v>
      </c>
      <c r="D683" s="15" t="s">
        <v>32</v>
      </c>
      <c r="E683" s="16">
        <v>43082</v>
      </c>
      <c r="F683" s="17">
        <v>22</v>
      </c>
      <c r="G683" s="17">
        <v>33.799999999999997</v>
      </c>
      <c r="H683" s="17">
        <v>17.512699999999999</v>
      </c>
      <c r="I683" s="18">
        <v>3.4323999999999999</v>
      </c>
      <c r="J683" s="79">
        <v>3.3050000000000002</v>
      </c>
      <c r="K683" s="37">
        <f>1000*(1-(F683+288.9414)/(508929.2*(F683+68.12963))*(F683-3.9863)^2)</f>
        <v>997.80032031723852</v>
      </c>
      <c r="L683" s="37">
        <f xml:space="preserve"> 0.824493 - 0.0040899*F683 + 0.000076438*F683^2 -0.00000082467*F683^3 + 0.0000000053675*F683^4</f>
        <v>0.76398747492000008</v>
      </c>
      <c r="M683" s="37">
        <f xml:space="preserve"> -0.005724 + 0.00010227*F683 - 0.0000016546*F683^2</f>
        <v>-4.2748864000000004E-3</v>
      </c>
      <c r="N683" s="37">
        <f xml:space="preserve"> K683 + (L683*G683) + M683*G683^(3/2) + 0.00048314*G683^2</f>
        <v>1023.3350160839138</v>
      </c>
      <c r="O683" s="39">
        <f t="shared" si="76"/>
        <v>7.7334232817418567</v>
      </c>
      <c r="P683" s="32">
        <f t="shared" si="75"/>
        <v>23.533316775152002</v>
      </c>
      <c r="Q683" s="29">
        <f t="shared" si="77"/>
        <v>13.598199999999999</v>
      </c>
      <c r="R683" s="30">
        <f>E683-E563</f>
        <v>27</v>
      </c>
      <c r="S683" s="31">
        <f>I683-I563</f>
        <v>0.28120000000000012</v>
      </c>
      <c r="T683" s="31">
        <f>(S683/I563)*100</f>
        <v>8.9235846661589271</v>
      </c>
      <c r="U683" s="31">
        <f>(S683/R683)/I563*1000</f>
        <v>3.3050313578366399</v>
      </c>
      <c r="V683" s="44">
        <f>O683-O563</f>
        <v>0.6427336993555306</v>
      </c>
      <c r="W683" s="44">
        <f>(V683/O563)*100</f>
        <v>9.064473798882938</v>
      </c>
      <c r="X683" s="44">
        <f>1000*(V683/R683)/O563</f>
        <v>3.357212518104792</v>
      </c>
      <c r="Y683" s="45">
        <f>1000*(V683/R683)/Q563</f>
        <v>1.9752524003437402</v>
      </c>
      <c r="Z683" s="57">
        <f t="shared" si="78"/>
        <v>5.2181160268152116E-2</v>
      </c>
    </row>
    <row r="684" spans="1:26" s="1" customFormat="1" x14ac:dyDescent="0.15">
      <c r="A684" s="56">
        <v>187</v>
      </c>
      <c r="B684" s="15" t="s">
        <v>17</v>
      </c>
      <c r="C684" s="15" t="s">
        <v>24</v>
      </c>
      <c r="D684" s="15" t="s">
        <v>32</v>
      </c>
      <c r="E684" s="16">
        <v>43082</v>
      </c>
      <c r="F684" s="17">
        <v>22</v>
      </c>
      <c r="G684" s="17">
        <v>33.799999999999997</v>
      </c>
      <c r="H684" s="17">
        <v>17.512699999999999</v>
      </c>
      <c r="I684" s="18">
        <v>0.85160000000000002</v>
      </c>
      <c r="J684" s="79">
        <v>3.8136000000000001</v>
      </c>
      <c r="K684" s="37">
        <f>1000*(1-(F684+288.9414)/(508929.2*(F684+68.12963))*(F684-3.9863)^2)</f>
        <v>997.80032031723852</v>
      </c>
      <c r="L684" s="37">
        <f xml:space="preserve"> 0.824493 - 0.0040899*F684 + 0.000076438*F684^2 -0.00000082467*F684^3 + 0.0000000053675*F684^4</f>
        <v>0.76398747492000008</v>
      </c>
      <c r="M684" s="37">
        <f xml:space="preserve"> -0.005724 + 0.00010227*F684 - 0.0000016546*F684^2</f>
        <v>-4.2748864000000004E-3</v>
      </c>
      <c r="N684" s="37">
        <f xml:space="preserve"> K684 + (L684*G684) + M684*G684^(3/2) + 0.00048314*G684^2</f>
        <v>1023.3350160839138</v>
      </c>
      <c r="O684" s="39">
        <f t="shared" si="76"/>
        <v>1.9187108923002465</v>
      </c>
      <c r="P684" s="32">
        <f t="shared" si="75"/>
        <v>23.533316775152002</v>
      </c>
      <c r="Q684" s="29">
        <f t="shared" si="77"/>
        <v>-0.59620000000000051</v>
      </c>
      <c r="R684" s="30">
        <f>E684-E564</f>
        <v>27</v>
      </c>
      <c r="S684" s="31">
        <f>I684-I564</f>
        <v>7.9500000000000015E-2</v>
      </c>
      <c r="T684" s="31">
        <f>(S684/I564)*100</f>
        <v>10.296593705478568</v>
      </c>
      <c r="U684" s="31">
        <f>(S684/R684)/I564*1000</f>
        <v>3.8135532242513208</v>
      </c>
      <c r="V684" s="44">
        <f>O684-O564</f>
        <v>0.18136593591522399</v>
      </c>
      <c r="W684" s="44">
        <f>(V684/O564)*100</f>
        <v>10.439258780973518</v>
      </c>
      <c r="X684" s="44">
        <f>1000*(V684/R684)/O564</f>
        <v>3.8663921411013025</v>
      </c>
      <c r="Y684" s="45">
        <f>1000*(V684/R684)/Q564</f>
        <v>-6.4998373271556771</v>
      </c>
      <c r="Z684" s="57">
        <f t="shared" si="78"/>
        <v>5.2838916849981654E-2</v>
      </c>
    </row>
    <row r="685" spans="1:26" s="1" customFormat="1" x14ac:dyDescent="0.15">
      <c r="A685" s="56">
        <v>278</v>
      </c>
      <c r="B685" s="15" t="s">
        <v>17</v>
      </c>
      <c r="C685" s="15" t="s">
        <v>24</v>
      </c>
      <c r="D685" s="15" t="s">
        <v>32</v>
      </c>
      <c r="E685" s="16">
        <v>43082</v>
      </c>
      <c r="F685" s="17">
        <v>22</v>
      </c>
      <c r="G685" s="17">
        <v>33.799999999999997</v>
      </c>
      <c r="H685" s="17">
        <v>17.512699999999999</v>
      </c>
      <c r="I685" s="18">
        <v>3.9653999999999998</v>
      </c>
      <c r="J685" s="79">
        <v>3.0280999999999998</v>
      </c>
      <c r="K685" s="37">
        <f>1000*(1-(F685+288.9414)/(508929.2*(F685+68.12963))*(F685-3.9863)^2)</f>
        <v>997.80032031723852</v>
      </c>
      <c r="L685" s="37">
        <f xml:space="preserve"> 0.824493 - 0.0040899*F685 + 0.000076438*F685^2 -0.00000082467*F685^3 + 0.0000000053675*F685^4</f>
        <v>0.76398747492000008</v>
      </c>
      <c r="M685" s="37">
        <f xml:space="preserve"> -0.005724 + 0.00010227*F685 - 0.0000016546*F685^2</f>
        <v>-4.2748864000000004E-3</v>
      </c>
      <c r="N685" s="37">
        <f xml:space="preserve"> K685 + (L685*G685) + M685*G685^(3/2) + 0.00048314*G685^2</f>
        <v>1023.3350160839138</v>
      </c>
      <c r="O685" s="39">
        <f t="shared" si="76"/>
        <v>8.934307388829728</v>
      </c>
      <c r="P685" s="32">
        <f t="shared" si="75"/>
        <v>23.533316775152002</v>
      </c>
      <c r="Q685" s="29">
        <f t="shared" si="77"/>
        <v>16.529699999999998</v>
      </c>
      <c r="R685" s="30">
        <f>E685-E565</f>
        <v>27</v>
      </c>
      <c r="S685" s="31">
        <f>I685-I565</f>
        <v>0.29969999999999963</v>
      </c>
      <c r="T685" s="31">
        <f>(S685/I565)*100</f>
        <v>8.1757917996562632</v>
      </c>
      <c r="U685" s="31">
        <f>(S685/R685)/I565*1000</f>
        <v>3.028071036909727</v>
      </c>
      <c r="V685" s="44">
        <f>O685-O565</f>
        <v>0.68591287177160432</v>
      </c>
      <c r="W685" s="44">
        <f>(V685/O565)*100</f>
        <v>8.3157136865010468</v>
      </c>
      <c r="X685" s="44">
        <f>1000*(V685/R685)/O565</f>
        <v>3.0798939579633502</v>
      </c>
      <c r="Y685" s="45">
        <f>1000*(V685/R685)/Q565</f>
        <v>1.7071153111771002</v>
      </c>
      <c r="Z685" s="57">
        <f t="shared" si="78"/>
        <v>5.1822921053623183E-2</v>
      </c>
    </row>
    <row r="686" spans="1:26" s="1" customFormat="1" x14ac:dyDescent="0.15">
      <c r="A686" s="56">
        <v>285</v>
      </c>
      <c r="B686" s="15" t="s">
        <v>17</v>
      </c>
      <c r="C686" s="15" t="s">
        <v>24</v>
      </c>
      <c r="D686" s="15" t="s">
        <v>32</v>
      </c>
      <c r="E686" s="16">
        <v>43082</v>
      </c>
      <c r="F686" s="17">
        <v>22</v>
      </c>
      <c r="G686" s="17">
        <v>33.799999999999997</v>
      </c>
      <c r="H686" s="17">
        <v>17.512699999999999</v>
      </c>
      <c r="I686" s="18">
        <v>2.4236</v>
      </c>
      <c r="J686" s="79">
        <v>2.5952000000000002</v>
      </c>
      <c r="K686" s="37">
        <f>1000*(1-(F686+288.9414)/(508929.2*(F686+68.12963))*(F686-3.9863)^2)</f>
        <v>997.80032031723852</v>
      </c>
      <c r="L686" s="37">
        <f xml:space="preserve"> 0.824493 - 0.0040899*F686 + 0.000076438*F686^2 -0.00000082467*F686^3 + 0.0000000053675*F686^4</f>
        <v>0.76398747492000008</v>
      </c>
      <c r="M686" s="37">
        <f xml:space="preserve"> -0.005724 + 0.00010227*F686 - 0.0000016546*F686^2</f>
        <v>-4.2748864000000004E-3</v>
      </c>
      <c r="N686" s="37">
        <f xml:space="preserve"> K686 + (L686*G686) + M686*G686^(3/2) + 0.00048314*G686^2</f>
        <v>1023.3350160839138</v>
      </c>
      <c r="O686" s="39">
        <f t="shared" si="76"/>
        <v>5.4605304351560324</v>
      </c>
      <c r="P686" s="32">
        <f t="shared" si="75"/>
        <v>23.533316775152002</v>
      </c>
      <c r="Q686" s="29">
        <f t="shared" si="77"/>
        <v>8.0498000000000012</v>
      </c>
      <c r="R686" s="30">
        <f>E686-E566</f>
        <v>27</v>
      </c>
      <c r="S686" s="31">
        <f>I686-I566</f>
        <v>0.15870000000000006</v>
      </c>
      <c r="T686" s="31">
        <f>(S686/I566)*100</f>
        <v>7.0069318733718955</v>
      </c>
      <c r="U686" s="31">
        <f>(S686/R686)/I566*1000</f>
        <v>2.5951599531007021</v>
      </c>
      <c r="V686" s="44">
        <f>O686-O566</f>
        <v>0.364153551699955</v>
      </c>
      <c r="W686" s="44">
        <f>(V686/O566)*100</f>
        <v>7.1453418777185584</v>
      </c>
      <c r="X686" s="44">
        <f>1000*(V686/R686)/O566</f>
        <v>2.6464229176735397</v>
      </c>
      <c r="Y686" s="45">
        <f>1000*(V686/R686)/Q566</f>
        <v>1.879234017441924</v>
      </c>
      <c r="Z686" s="57">
        <f t="shared" si="78"/>
        <v>5.1262964572837522E-2</v>
      </c>
    </row>
    <row r="687" spans="1:26" s="1" customFormat="1" x14ac:dyDescent="0.15">
      <c r="A687" s="56">
        <v>120</v>
      </c>
      <c r="B687" s="15" t="s">
        <v>18</v>
      </c>
      <c r="C687" s="15" t="s">
        <v>24</v>
      </c>
      <c r="D687" s="15" t="s">
        <v>32</v>
      </c>
      <c r="E687" s="16">
        <v>43082</v>
      </c>
      <c r="F687" s="17">
        <v>22</v>
      </c>
      <c r="G687" s="17">
        <v>33.799999999999997</v>
      </c>
      <c r="H687" s="17">
        <v>17.512699999999999</v>
      </c>
      <c r="I687" s="18">
        <v>4.9027000000000003</v>
      </c>
      <c r="J687" s="79">
        <v>2.6998000000000002</v>
      </c>
      <c r="K687" s="37">
        <f>1000*(1-(F687+288.9414)/(508929.2*(F687+68.12963))*(F687-3.9863)^2)</f>
        <v>997.80032031723852</v>
      </c>
      <c r="L687" s="37">
        <f xml:space="preserve"> 0.824493 - 0.0040899*F687 + 0.000076438*F687^2 -0.00000082467*F687^3 + 0.0000000053675*F687^4</f>
        <v>0.76398747492000008</v>
      </c>
      <c r="M687" s="37">
        <f xml:space="preserve"> -0.005724 + 0.00010227*F687 - 0.0000016546*F687^2</f>
        <v>-4.2748864000000004E-3</v>
      </c>
      <c r="N687" s="37">
        <f xml:space="preserve"> K687 + (L687*G687) + M687*G687^(3/2) + 0.00048314*G687^2</f>
        <v>1023.3350160839138</v>
      </c>
      <c r="O687" s="39">
        <f t="shared" si="76"/>
        <v>11.046106025928157</v>
      </c>
      <c r="P687" s="32">
        <f t="shared" si="75"/>
        <v>23.533316775152002</v>
      </c>
      <c r="Q687" s="29">
        <f t="shared" si="77"/>
        <v>21.684850000000001</v>
      </c>
      <c r="R687" s="30">
        <f>E687-E567</f>
        <v>27</v>
      </c>
      <c r="S687" s="31">
        <f>I687-I567</f>
        <v>0.33309999999999995</v>
      </c>
      <c r="T687" s="31">
        <f>(S687/I567)*100</f>
        <v>7.2894782913165255</v>
      </c>
      <c r="U687" s="31">
        <f>(S687/R687)/I567*1000</f>
        <v>2.6998067745616758</v>
      </c>
      <c r="V687" s="44">
        <f>O687-O567</f>
        <v>0.76379607553701767</v>
      </c>
      <c r="W687" s="44">
        <f>(V687/O567)*100</f>
        <v>7.4282537603134875</v>
      </c>
      <c r="X687" s="44">
        <f>1000*(V687/R687)/O567</f>
        <v>2.7512050964124026</v>
      </c>
      <c r="Y687" s="45">
        <f>1000*(V687/R687)/Q567</f>
        <v>1.4249246221393486</v>
      </c>
      <c r="Z687" s="57">
        <f t="shared" si="78"/>
        <v>5.1398321850726791E-2</v>
      </c>
    </row>
    <row r="688" spans="1:26" s="1" customFormat="1" x14ac:dyDescent="0.15">
      <c r="A688" s="56">
        <v>126</v>
      </c>
      <c r="B688" s="15" t="s">
        <v>18</v>
      </c>
      <c r="C688" s="15" t="s">
        <v>24</v>
      </c>
      <c r="D688" s="15" t="s">
        <v>32</v>
      </c>
      <c r="E688" s="16">
        <v>43082</v>
      </c>
      <c r="F688" s="17">
        <v>22</v>
      </c>
      <c r="G688" s="17">
        <v>33.799999999999997</v>
      </c>
      <c r="H688" s="17">
        <v>17.512699999999999</v>
      </c>
      <c r="I688" s="18">
        <v>2.0173000000000001</v>
      </c>
      <c r="J688" s="79">
        <v>1.9074</v>
      </c>
      <c r="K688" s="37">
        <f>1000*(1-(F688+288.9414)/(508929.2*(F688+68.12963))*(F688-3.9863)^2)</f>
        <v>997.80032031723852</v>
      </c>
      <c r="L688" s="37">
        <f xml:space="preserve"> 0.824493 - 0.0040899*F688 + 0.000076438*F688^2 -0.00000082467*F688^3 + 0.0000000053675*F688^4</f>
        <v>0.76398747492000008</v>
      </c>
      <c r="M688" s="37">
        <f xml:space="preserve"> -0.005724 + 0.00010227*F688 - 0.0000016546*F688^2</f>
        <v>-4.2748864000000004E-3</v>
      </c>
      <c r="N688" s="37">
        <f xml:space="preserve"> K688 + (L688*G688) + M688*G688^(3/2) + 0.00048314*G688^2</f>
        <v>1023.3350160839138</v>
      </c>
      <c r="O688" s="39">
        <f t="shared" si="76"/>
        <v>4.5451097734115633</v>
      </c>
      <c r="P688" s="32">
        <f t="shared" si="75"/>
        <v>23.533316775152002</v>
      </c>
      <c r="Q688" s="29">
        <f t="shared" si="77"/>
        <v>5.81515</v>
      </c>
      <c r="R688" s="30">
        <f>E688-E568</f>
        <v>27</v>
      </c>
      <c r="S688" s="31">
        <f>I688-I568</f>
        <v>9.8799999999999999E-2</v>
      </c>
      <c r="T688" s="31">
        <f>(S688/I568)*100</f>
        <v>5.1498566588480577</v>
      </c>
      <c r="U688" s="31">
        <f>(S688/R688)/I568*1000</f>
        <v>1.9073543180918733</v>
      </c>
      <c r="V688" s="44">
        <f>O688-O568</f>
        <v>0.22818670797358109</v>
      </c>
      <c r="W688" s="44">
        <f>(V688/O568)*100</f>
        <v>5.2858645964873121</v>
      </c>
      <c r="X688" s="44">
        <f>1000*(V688/R688)/O568</f>
        <v>1.957727628328634</v>
      </c>
      <c r="Y688" s="45">
        <f>1000*(V688/R688)/Q568</f>
        <v>1.6031411873812449</v>
      </c>
      <c r="Z688" s="57">
        <f t="shared" si="78"/>
        <v>5.0373310236760727E-2</v>
      </c>
    </row>
    <row r="689" spans="1:26" s="1" customFormat="1" x14ac:dyDescent="0.15">
      <c r="A689" s="56">
        <v>218</v>
      </c>
      <c r="B689" s="15" t="s">
        <v>18</v>
      </c>
      <c r="C689" s="15" t="s">
        <v>24</v>
      </c>
      <c r="D689" s="15" t="s">
        <v>32</v>
      </c>
      <c r="E689" s="16">
        <v>43082</v>
      </c>
      <c r="F689" s="17">
        <v>22</v>
      </c>
      <c r="G689" s="17">
        <v>33.799999999999997</v>
      </c>
      <c r="H689" s="17">
        <v>17.512699999999999</v>
      </c>
      <c r="I689" s="18">
        <v>4.7439</v>
      </c>
      <c r="J689" s="79">
        <v>2.7122999999999999</v>
      </c>
      <c r="K689" s="37">
        <f>1000*(1-(F689+288.9414)/(508929.2*(F689+68.12963))*(F689-3.9863)^2)</f>
        <v>997.80032031723852</v>
      </c>
      <c r="L689" s="37">
        <f xml:space="preserve"> 0.824493 - 0.0040899*F689 + 0.000076438*F689^2 -0.00000082467*F689^3 + 0.0000000053675*F689^4</f>
        <v>0.76398747492000008</v>
      </c>
      <c r="M689" s="37">
        <f xml:space="preserve"> -0.005724 + 0.00010227*F689 - 0.0000016546*F689^2</f>
        <v>-4.2748864000000004E-3</v>
      </c>
      <c r="N689" s="37">
        <f xml:space="preserve"> K689 + (L689*G689) + M689*G689^(3/2) + 0.00048314*G689^2</f>
        <v>1023.3350160839138</v>
      </c>
      <c r="O689" s="39">
        <f t="shared" si="76"/>
        <v>10.688319166255447</v>
      </c>
      <c r="P689" s="32">
        <f t="shared" si="75"/>
        <v>23.533316775152002</v>
      </c>
      <c r="Q689" s="29">
        <f t="shared" si="77"/>
        <v>20.811450000000001</v>
      </c>
      <c r="R689" s="30">
        <f>E689-E569</f>
        <v>27</v>
      </c>
      <c r="S689" s="31">
        <f>I689-I569</f>
        <v>0.32369999999999965</v>
      </c>
      <c r="T689" s="31">
        <f>(S689/I569)*100</f>
        <v>7.323198045337306</v>
      </c>
      <c r="U689" s="31">
        <f>(S689/R689)/I569*1000</f>
        <v>2.7122955723471507</v>
      </c>
      <c r="V689" s="44">
        <f>O689-O569</f>
        <v>0.74218242721506655</v>
      </c>
      <c r="W689" s="44">
        <f>(V689/O569)*100</f>
        <v>7.462017129745127</v>
      </c>
      <c r="X689" s="44">
        <f>1000*(V689/R689)/O569</f>
        <v>2.7637100480537509</v>
      </c>
      <c r="Y689" s="45">
        <f>1000*(V689/R689)/Q569</f>
        <v>1.44438514037562</v>
      </c>
      <c r="Z689" s="57">
        <f t="shared" si="78"/>
        <v>5.1414475706600182E-2</v>
      </c>
    </row>
    <row r="690" spans="1:26" s="1" customFormat="1" x14ac:dyDescent="0.15">
      <c r="A690" s="56">
        <v>224</v>
      </c>
      <c r="B690" s="15" t="s">
        <v>18</v>
      </c>
      <c r="C690" s="15" t="s">
        <v>24</v>
      </c>
      <c r="D690" s="15" t="s">
        <v>32</v>
      </c>
      <c r="E690" s="16">
        <v>43082</v>
      </c>
      <c r="F690" s="17">
        <v>22</v>
      </c>
      <c r="G690" s="17">
        <v>33.799999999999997</v>
      </c>
      <c r="H690" s="17">
        <v>17.512699999999999</v>
      </c>
      <c r="I690" s="18">
        <v>4.0845000000000002</v>
      </c>
      <c r="J690" s="79">
        <v>2.9655</v>
      </c>
      <c r="K690" s="37">
        <f>1000*(1-(F690+288.9414)/(508929.2*(F690+68.12963))*(F690-3.9863)^2)</f>
        <v>997.80032031723852</v>
      </c>
      <c r="L690" s="37">
        <f xml:space="preserve"> 0.824493 - 0.0040899*F690 + 0.000076438*F690^2 -0.00000082467*F690^3 + 0.0000000053675*F690^4</f>
        <v>0.76398747492000008</v>
      </c>
      <c r="M690" s="37">
        <f xml:space="preserve"> -0.005724 + 0.00010227*F690 - 0.0000016546*F690^2</f>
        <v>-4.2748864000000004E-3</v>
      </c>
      <c r="N690" s="37">
        <f xml:space="preserve"> K690 + (L690*G690) + M690*G690^(3/2) + 0.00048314*G690^2</f>
        <v>1023.3350160839138</v>
      </c>
      <c r="O690" s="39">
        <f t="shared" si="76"/>
        <v>9.2026475335842619</v>
      </c>
      <c r="P690" s="32">
        <f t="shared" si="75"/>
        <v>23.533316775152002</v>
      </c>
      <c r="Q690" s="29">
        <f t="shared" si="77"/>
        <v>17.184750000000001</v>
      </c>
      <c r="R690" s="30">
        <f>E690-E570</f>
        <v>27</v>
      </c>
      <c r="S690" s="31">
        <f>I690-I570</f>
        <v>0.3028000000000004</v>
      </c>
      <c r="T690" s="31">
        <f>(S690/I570)*100</f>
        <v>8.0069809873866369</v>
      </c>
      <c r="U690" s="31">
        <f>(S690/R690)/I570*1000</f>
        <v>2.9655485138469024</v>
      </c>
      <c r="V690" s="44">
        <f>O690-O570</f>
        <v>0.69323499432608315</v>
      </c>
      <c r="W690" s="44">
        <f>(V690/O570)*100</f>
        <v>8.1466845229073481</v>
      </c>
      <c r="X690" s="44">
        <f>1000*(V690/R690)/O570</f>
        <v>3.0172905640397585</v>
      </c>
      <c r="Y690" s="45">
        <f>1000*(V690/R690)/Q570</f>
        <v>1.6544101499241466</v>
      </c>
      <c r="Z690" s="57">
        <f t="shared" si="78"/>
        <v>5.1742050192856048E-2</v>
      </c>
    </row>
    <row r="691" spans="1:26" s="1" customFormat="1" x14ac:dyDescent="0.15">
      <c r="A691" s="56">
        <v>230</v>
      </c>
      <c r="B691" s="15" t="s">
        <v>18</v>
      </c>
      <c r="C691" s="15" t="s">
        <v>24</v>
      </c>
      <c r="D691" s="15" t="s">
        <v>32</v>
      </c>
      <c r="E691" s="16">
        <v>43082</v>
      </c>
      <c r="F691" s="17">
        <v>22</v>
      </c>
      <c r="G691" s="17">
        <v>33.799999999999997</v>
      </c>
      <c r="H691" s="17">
        <v>17.512699999999999</v>
      </c>
      <c r="I691" s="18">
        <v>2.4489000000000001</v>
      </c>
      <c r="J691" s="79">
        <v>2.4407000000000001</v>
      </c>
      <c r="K691" s="37">
        <f>1000*(1-(F691+288.9414)/(508929.2*(F691+68.12963))*(F691-3.9863)^2)</f>
        <v>997.80032031723852</v>
      </c>
      <c r="L691" s="37">
        <f xml:space="preserve"> 0.824493 - 0.0040899*F691 + 0.000076438*F691^2 -0.00000082467*F691^3 + 0.0000000053675*F691^4</f>
        <v>0.76398747492000008</v>
      </c>
      <c r="M691" s="37">
        <f xml:space="preserve"> -0.005724 + 0.00010227*F691 - 0.0000016546*F691^2</f>
        <v>-4.2748864000000004E-3</v>
      </c>
      <c r="N691" s="37">
        <f xml:space="preserve"> K691 + (L691*G691) + M691*G691^(3/2) + 0.00048314*G691^2</f>
        <v>1023.3350160839138</v>
      </c>
      <c r="O691" s="39">
        <f t="shared" si="76"/>
        <v>5.517533001590035</v>
      </c>
      <c r="P691" s="32">
        <f t="shared" si="75"/>
        <v>23.533316775152002</v>
      </c>
      <c r="Q691" s="29">
        <f t="shared" si="77"/>
        <v>8.1889499999999984</v>
      </c>
      <c r="R691" s="30">
        <f>E691-E571</f>
        <v>27</v>
      </c>
      <c r="S691" s="31">
        <f>I691-I571</f>
        <v>0.1514000000000002</v>
      </c>
      <c r="T691" s="31">
        <f>(S691/I571)*100</f>
        <v>6.5897714907508247</v>
      </c>
      <c r="U691" s="31">
        <f>(S691/R691)/I571*1000</f>
        <v>2.4406561076854909</v>
      </c>
      <c r="V691" s="44">
        <f>O691-O571</f>
        <v>0.34780105327428679</v>
      </c>
      <c r="W691" s="44">
        <f>(V691/O571)*100</f>
        <v>6.7276419116390986</v>
      </c>
      <c r="X691" s="44">
        <f>1000*(V691/R691)/O571</f>
        <v>2.4917192265329993</v>
      </c>
      <c r="Y691" s="45">
        <f>1000*(V691/R691)/Q571</f>
        <v>1.7510987924064918</v>
      </c>
      <c r="Z691" s="57">
        <f t="shared" si="78"/>
        <v>5.106311884750836E-2</v>
      </c>
    </row>
    <row r="692" spans="1:26" s="1" customFormat="1" x14ac:dyDescent="0.15">
      <c r="A692" s="56">
        <v>154</v>
      </c>
      <c r="B692" s="15" t="s">
        <v>19</v>
      </c>
      <c r="C692" s="15" t="s">
        <v>24</v>
      </c>
      <c r="D692" s="15" t="s">
        <v>32</v>
      </c>
      <c r="E692" s="16">
        <v>43082</v>
      </c>
      <c r="F692" s="17">
        <v>22</v>
      </c>
      <c r="G692" s="17">
        <v>33.799999999999997</v>
      </c>
      <c r="H692" s="17">
        <v>17.512699999999999</v>
      </c>
      <c r="I692" s="18">
        <v>4.0045000000000002</v>
      </c>
      <c r="J692" s="79">
        <v>3.7839</v>
      </c>
      <c r="K692" s="37">
        <f>1000*(1-(F692+288.9414)/(508929.2*(F692+68.12963))*(F692-3.9863)^2)</f>
        <v>997.80032031723852</v>
      </c>
      <c r="L692" s="37">
        <f xml:space="preserve"> 0.824493 - 0.0040899*F692 + 0.000076438*F692^2 -0.00000082467*F692^3 + 0.0000000053675*F692^4</f>
        <v>0.76398747492000008</v>
      </c>
      <c r="M692" s="37">
        <f xml:space="preserve"> -0.005724 + 0.00010227*F692 - 0.0000016546*F692^2</f>
        <v>-4.2748864000000004E-3</v>
      </c>
      <c r="N692" s="37">
        <f xml:space="preserve"> K692 + (L692*G692) + M692*G692^(3/2) + 0.00048314*G692^2</f>
        <v>1023.3350160839138</v>
      </c>
      <c r="O692" s="39">
        <f t="shared" si="76"/>
        <v>9.0224022642277326</v>
      </c>
      <c r="P692" s="32">
        <f t="shared" si="75"/>
        <v>23.533316775152002</v>
      </c>
      <c r="Q692" s="29">
        <f t="shared" si="77"/>
        <v>16.74475</v>
      </c>
      <c r="R692" s="30">
        <f>E692-E572</f>
        <v>27</v>
      </c>
      <c r="S692" s="31">
        <f>I692-I572</f>
        <v>0.37119999999999997</v>
      </c>
      <c r="T692" s="31">
        <f>(S692/I572)*100</f>
        <v>10.216607491811851</v>
      </c>
      <c r="U692" s="31">
        <f>(S692/R692)/I572*1000</f>
        <v>3.7839287006710554</v>
      </c>
      <c r="V692" s="44">
        <f>O692-O572</f>
        <v>0.84691278095652045</v>
      </c>
      <c r="W692" s="44">
        <f>(V692/O572)*100</f>
        <v>10.359169107727235</v>
      </c>
      <c r="X692" s="44">
        <f>1000*(V692/R692)/O572</f>
        <v>3.8367292991582356</v>
      </c>
      <c r="Y692" s="45">
        <f>1000*(V692/R692)/Q572</f>
        <v>2.1333619010502294</v>
      </c>
      <c r="Z692" s="57">
        <f t="shared" si="78"/>
        <v>5.2800598487180217E-2</v>
      </c>
    </row>
    <row r="693" spans="1:26" s="1" customFormat="1" x14ac:dyDescent="0.15">
      <c r="A693" s="56">
        <v>246</v>
      </c>
      <c r="B693" s="15" t="s">
        <v>19</v>
      </c>
      <c r="C693" s="15" t="s">
        <v>24</v>
      </c>
      <c r="D693" s="15" t="s">
        <v>32</v>
      </c>
      <c r="E693" s="16">
        <v>43082</v>
      </c>
      <c r="F693" s="17">
        <v>22</v>
      </c>
      <c r="G693" s="17">
        <v>33.799999999999997</v>
      </c>
      <c r="H693" s="17">
        <v>17.512699999999999</v>
      </c>
      <c r="I693" s="18">
        <v>4.4713000000000003</v>
      </c>
      <c r="J693" s="79">
        <v>2.2037</v>
      </c>
      <c r="K693" s="37">
        <f>1000*(1-(F693+288.9414)/(508929.2*(F693+68.12963))*(F693-3.9863)^2)</f>
        <v>997.80032031723852</v>
      </c>
      <c r="L693" s="37">
        <f xml:space="preserve"> 0.824493 - 0.0040899*F693 + 0.000076438*F693^2 -0.00000082467*F693^3 + 0.0000000053675*F693^4</f>
        <v>0.76398747492000008</v>
      </c>
      <c r="M693" s="37">
        <f xml:space="preserve"> -0.005724 + 0.00010227*F693 - 0.0000016546*F693^2</f>
        <v>-4.2748864000000004E-3</v>
      </c>
      <c r="N693" s="37">
        <f xml:space="preserve"> K693 + (L693*G693) + M693*G693^(3/2) + 0.00048314*G693^2</f>
        <v>1023.3350160839138</v>
      </c>
      <c r="O693" s="39">
        <f t="shared" si="76"/>
        <v>10.074133410923077</v>
      </c>
      <c r="P693" s="32">
        <f t="shared" si="75"/>
        <v>23.533316775152002</v>
      </c>
      <c r="Q693" s="29">
        <f t="shared" si="77"/>
        <v>19.312149999999999</v>
      </c>
      <c r="R693" s="30">
        <f>E693-E573</f>
        <v>27</v>
      </c>
      <c r="S693" s="31">
        <f>I693-I573</f>
        <v>0.2511000000000001</v>
      </c>
      <c r="T693" s="31">
        <f>(S693/I573)*100</f>
        <v>5.9499549784370425</v>
      </c>
      <c r="U693" s="31">
        <f>(S693/R693)/I573*1000</f>
        <v>2.2036870290507569</v>
      </c>
      <c r="V693" s="44">
        <f>O693-O573</f>
        <v>0.57802774464141393</v>
      </c>
      <c r="W693" s="44">
        <f>(V693/O573)*100</f>
        <v>6.0869978173668429</v>
      </c>
      <c r="X693" s="44">
        <f>1000*(V693/R693)/O573</f>
        <v>2.2544436360617937</v>
      </c>
      <c r="Y693" s="45">
        <f>1000*(V693/R693)/Q573</f>
        <v>1.1939275887546794</v>
      </c>
      <c r="Z693" s="57">
        <f t="shared" si="78"/>
        <v>5.0756607011036792E-2</v>
      </c>
    </row>
    <row r="694" spans="1:26" s="1" customFormat="1" x14ac:dyDescent="0.15">
      <c r="A694" s="56">
        <v>299</v>
      </c>
      <c r="B694" s="15" t="s">
        <v>19</v>
      </c>
      <c r="C694" s="15" t="s">
        <v>24</v>
      </c>
      <c r="D694" s="15" t="s">
        <v>32</v>
      </c>
      <c r="E694" s="16">
        <v>43082</v>
      </c>
      <c r="F694" s="17">
        <v>22</v>
      </c>
      <c r="G694" s="17">
        <v>33.799999999999997</v>
      </c>
      <c r="H694" s="17">
        <v>17.512699999999999</v>
      </c>
      <c r="I694" s="18">
        <v>0.74690000000000001</v>
      </c>
      <c r="J694" s="79">
        <v>1.9249000000000001</v>
      </c>
      <c r="K694" s="37">
        <f>1000*(1-(F694+288.9414)/(508929.2*(F694+68.12963))*(F694-3.9863)^2)</f>
        <v>997.80032031723852</v>
      </c>
      <c r="L694" s="37">
        <f xml:space="preserve"> 0.824493 - 0.0040899*F694 + 0.000076438*F694^2 -0.00000082467*F694^3 + 0.0000000053675*F694^4</f>
        <v>0.76398747492000008</v>
      </c>
      <c r="M694" s="37">
        <f xml:space="preserve"> -0.005724 + 0.00010227*F694 - 0.0000016546*F694^2</f>
        <v>-4.2748864000000004E-3</v>
      </c>
      <c r="N694" s="37">
        <f xml:space="preserve"> K694 + (L694*G694) + M694*G694^(3/2) + 0.00048314*G694^2</f>
        <v>1023.3350160839138</v>
      </c>
      <c r="O694" s="39">
        <f t="shared" si="76"/>
        <v>1.6828148960298897</v>
      </c>
      <c r="P694" s="32">
        <f t="shared" si="75"/>
        <v>23.533316775152002</v>
      </c>
      <c r="Q694" s="29">
        <f t="shared" si="77"/>
        <v>-1.1720500000000005</v>
      </c>
      <c r="R694" s="30">
        <f>E694-E574</f>
        <v>27</v>
      </c>
      <c r="S694" s="31">
        <f>I694-I574</f>
        <v>3.6900000000000044E-2</v>
      </c>
      <c r="T694" s="31">
        <f>(S694/I574)*100</f>
        <v>5.1971830985915553</v>
      </c>
      <c r="U694" s="31">
        <f>(S694/R694)/I574*1000</f>
        <v>1.9248826291079837</v>
      </c>
      <c r="V694" s="44">
        <f>O694-O574</f>
        <v>8.5204587736448456E-2</v>
      </c>
      <c r="W694" s="44">
        <f>(V694/O574)*100</f>
        <v>5.3332522514494505</v>
      </c>
      <c r="X694" s="44">
        <f>1000*(V694/R694)/O574</f>
        <v>1.9752786116479446</v>
      </c>
      <c r="Y694" s="45">
        <f>1000*(V694/R694)/Q574</f>
        <v>-2.2950730703420454</v>
      </c>
      <c r="Z694" s="57">
        <f t="shared" si="78"/>
        <v>5.0395982539960915E-2</v>
      </c>
    </row>
    <row r="695" spans="1:26" s="1" customFormat="1" x14ac:dyDescent="0.15">
      <c r="A695" s="56">
        <v>167</v>
      </c>
      <c r="B695" s="15" t="s">
        <v>20</v>
      </c>
      <c r="C695" s="15" t="s">
        <v>24</v>
      </c>
      <c r="D695" s="15" t="s">
        <v>32</v>
      </c>
      <c r="E695" s="16">
        <v>43082</v>
      </c>
      <c r="F695" s="17">
        <v>22</v>
      </c>
      <c r="G695" s="17">
        <v>33.799999999999997</v>
      </c>
      <c r="H695" s="17">
        <v>17.512699999999999</v>
      </c>
      <c r="I695" s="18">
        <v>4.0008999999999997</v>
      </c>
      <c r="J695" s="79">
        <v>2.2090999999999998</v>
      </c>
      <c r="K695" s="37">
        <f>1000*(1-(F695+288.9414)/(508929.2*(F695+68.12963))*(F695-3.9863)^2)</f>
        <v>997.80032031723852</v>
      </c>
      <c r="L695" s="37">
        <f xml:space="preserve"> 0.824493 - 0.0040899*F695 + 0.000076438*F695^2 -0.00000082467*F695^3 + 0.0000000053675*F695^4</f>
        <v>0.76398747492000008</v>
      </c>
      <c r="M695" s="37">
        <f xml:space="preserve"> -0.005724 + 0.00010227*F695 - 0.0000016546*F695^2</f>
        <v>-4.2748864000000004E-3</v>
      </c>
      <c r="N695" s="37">
        <f xml:space="preserve"> K695 + (L695*G695) + M695*G695^(3/2) + 0.00048314*G695^2</f>
        <v>1023.3350160839138</v>
      </c>
      <c r="O695" s="39">
        <f t="shared" si="76"/>
        <v>9.0142912271066873</v>
      </c>
      <c r="P695" s="32">
        <f t="shared" si="75"/>
        <v>23.533316775152002</v>
      </c>
      <c r="Q695" s="29">
        <f t="shared" si="77"/>
        <v>16.724949999999996</v>
      </c>
      <c r="R695" s="30">
        <f>E695-E575</f>
        <v>27</v>
      </c>
      <c r="S695" s="31">
        <f>I695-I575</f>
        <v>0.22519999999999962</v>
      </c>
      <c r="T695" s="31">
        <f>(S695/I575)*100</f>
        <v>5.9644569218952679</v>
      </c>
      <c r="U695" s="31">
        <f>(S695/R695)/I575*1000</f>
        <v>2.2090581192204692</v>
      </c>
      <c r="V695" s="44">
        <f>O695-O575</f>
        <v>0.51837962003127025</v>
      </c>
      <c r="W695" s="44">
        <f>(V695/O575)*100</f>
        <v>6.1015185186197369</v>
      </c>
      <c r="X695" s="44">
        <f>1000*(V695/R695)/O575</f>
        <v>2.2598216735628656</v>
      </c>
      <c r="Y695" s="45">
        <f>1000*(V695/R695)/Q575</f>
        <v>1.2397527620351694</v>
      </c>
      <c r="Z695" s="57">
        <f t="shared" si="78"/>
        <v>5.0763554342396322E-2</v>
      </c>
    </row>
    <row r="696" spans="1:26" s="1" customFormat="1" x14ac:dyDescent="0.15">
      <c r="A696" s="56">
        <v>174</v>
      </c>
      <c r="B696" s="15" t="s">
        <v>20</v>
      </c>
      <c r="C696" s="15" t="s">
        <v>24</v>
      </c>
      <c r="D696" s="15" t="s">
        <v>32</v>
      </c>
      <c r="E696" s="16">
        <v>43082</v>
      </c>
      <c r="F696" s="17">
        <v>22</v>
      </c>
      <c r="G696" s="17">
        <v>33.799999999999997</v>
      </c>
      <c r="H696" s="17">
        <v>17.512699999999999</v>
      </c>
      <c r="I696" s="18">
        <v>3.2235999999999998</v>
      </c>
      <c r="J696" s="79">
        <v>2.5362</v>
      </c>
      <c r="K696" s="37">
        <f>1000*(1-(F696+288.9414)/(508929.2*(F696+68.12963))*(F696-3.9863)^2)</f>
        <v>997.80032031723852</v>
      </c>
      <c r="L696" s="37">
        <f xml:space="preserve"> 0.824493 - 0.0040899*F696 + 0.000076438*F696^2 -0.00000082467*F696^3 + 0.0000000053675*F696^4</f>
        <v>0.76398747492000008</v>
      </c>
      <c r="M696" s="37">
        <f xml:space="preserve"> -0.005724 + 0.00010227*F696 - 0.0000016546*F696^2</f>
        <v>-4.2748864000000004E-3</v>
      </c>
      <c r="N696" s="37">
        <f xml:space="preserve"> K696 + (L696*G696) + M696*G696^(3/2) + 0.00048314*G696^2</f>
        <v>1023.3350160839138</v>
      </c>
      <c r="O696" s="39">
        <f t="shared" si="76"/>
        <v>7.2629831287213173</v>
      </c>
      <c r="P696" s="32">
        <f t="shared" si="75"/>
        <v>23.533316775152002</v>
      </c>
      <c r="Q696" s="29">
        <f t="shared" si="77"/>
        <v>12.449799999999996</v>
      </c>
      <c r="R696" s="30">
        <f>E696-E576</f>
        <v>27</v>
      </c>
      <c r="S696" s="31">
        <f>I696-I576</f>
        <v>0.20659999999999989</v>
      </c>
      <c r="T696" s="31">
        <f>(S696/I576)*100</f>
        <v>6.8478621146834575</v>
      </c>
      <c r="U696" s="31">
        <f>(S696/R696)/I576*1000</f>
        <v>2.5362452276605398</v>
      </c>
      <c r="V696" s="44">
        <f>O696-O576</f>
        <v>0.47426439615608906</v>
      </c>
      <c r="W696" s="44">
        <f>(V696/O576)*100</f>
        <v>6.9860663674436916</v>
      </c>
      <c r="X696" s="44">
        <f>1000*(V696/R696)/O576</f>
        <v>2.5874319879421077</v>
      </c>
      <c r="Y696" s="45">
        <f>1000*(V696/R696)/Q576</f>
        <v>1.5526006987918044</v>
      </c>
      <c r="Z696" s="57">
        <f t="shared" si="78"/>
        <v>5.1186760281567878E-2</v>
      </c>
    </row>
    <row r="697" spans="1:26" s="1" customFormat="1" x14ac:dyDescent="0.15">
      <c r="A697" s="56">
        <v>265</v>
      </c>
      <c r="B697" s="15" t="s">
        <v>20</v>
      </c>
      <c r="C697" s="15" t="s">
        <v>24</v>
      </c>
      <c r="D697" s="15" t="s">
        <v>32</v>
      </c>
      <c r="E697" s="16">
        <v>43082</v>
      </c>
      <c r="F697" s="17">
        <v>22</v>
      </c>
      <c r="G697" s="17">
        <v>33.799999999999997</v>
      </c>
      <c r="H697" s="17">
        <v>17.512699999999999</v>
      </c>
      <c r="I697" s="18">
        <v>3.9525000000000001</v>
      </c>
      <c r="J697" s="79">
        <v>1.5992</v>
      </c>
      <c r="K697" s="37">
        <f>1000*(1-(F697+288.9414)/(508929.2*(F697+68.12963))*(F697-3.9863)^2)</f>
        <v>997.80032031723852</v>
      </c>
      <c r="L697" s="37">
        <f xml:space="preserve"> 0.824493 - 0.0040899*F697 + 0.000076438*F697^2 -0.00000082467*F697^3 + 0.0000000053675*F697^4</f>
        <v>0.76398747492000008</v>
      </c>
      <c r="M697" s="37">
        <f xml:space="preserve"> -0.005724 + 0.00010227*F697 - 0.0000016546*F697^2</f>
        <v>-4.2748864000000004E-3</v>
      </c>
      <c r="N697" s="37">
        <f xml:space="preserve"> K697 + (L697*G697) + M697*G697^(3/2) + 0.00048314*G697^2</f>
        <v>1023.3350160839138</v>
      </c>
      <c r="O697" s="39">
        <f t="shared" si="76"/>
        <v>8.9052428391459895</v>
      </c>
      <c r="P697" s="32">
        <f t="shared" si="75"/>
        <v>23.533316775152002</v>
      </c>
      <c r="Q697" s="29">
        <f t="shared" si="77"/>
        <v>16.458749999999998</v>
      </c>
      <c r="R697" s="30">
        <f>E697-E577</f>
        <v>27</v>
      </c>
      <c r="S697" s="31">
        <f>I697-I577</f>
        <v>0.16360000000000019</v>
      </c>
      <c r="T697" s="31">
        <f>(S697/I577)*100</f>
        <v>4.3178759006571878</v>
      </c>
      <c r="U697" s="31">
        <f>(S697/R697)/I577*1000</f>
        <v>1.5992132965396992</v>
      </c>
      <c r="V697" s="44">
        <f>O697-O577</f>
        <v>0.37962918126849665</v>
      </c>
      <c r="W697" s="44">
        <f>(V697/O577)*100</f>
        <v>4.4528076981030802</v>
      </c>
      <c r="X697" s="44">
        <f>1000*(V697/R697)/O577</f>
        <v>1.6491880363344744</v>
      </c>
      <c r="Y697" s="45">
        <f>1000*(V697/R697)/Q577</f>
        <v>0.90368180674025933</v>
      </c>
      <c r="Z697" s="57">
        <f t="shared" si="78"/>
        <v>4.997473979477518E-2</v>
      </c>
    </row>
    <row r="698" spans="1:26" s="1" customFormat="1" x14ac:dyDescent="0.15">
      <c r="A698" s="56">
        <v>271</v>
      </c>
      <c r="B698" s="15" t="s">
        <v>20</v>
      </c>
      <c r="C698" s="15" t="s">
        <v>24</v>
      </c>
      <c r="D698" s="15" t="s">
        <v>32</v>
      </c>
      <c r="E698" s="16">
        <v>43082</v>
      </c>
      <c r="F698" s="17">
        <v>22</v>
      </c>
      <c r="G698" s="17">
        <v>33.799999999999997</v>
      </c>
      <c r="H698" s="17">
        <v>17.512699999999999</v>
      </c>
      <c r="I698" s="18">
        <v>8.1231000000000009</v>
      </c>
      <c r="J698" s="79">
        <v>1.992</v>
      </c>
      <c r="K698" s="37">
        <f>1000*(1-(F698+288.9414)/(508929.2*(F698+68.12963))*(F698-3.9863)^2)</f>
        <v>997.80032031723852</v>
      </c>
      <c r="L698" s="37">
        <f xml:space="preserve"> 0.824493 - 0.0040899*F698 + 0.000076438*F698^2 -0.00000082467*F698^3 + 0.0000000053675*F698^4</f>
        <v>0.76398747492000008</v>
      </c>
      <c r="M698" s="37">
        <f xml:space="preserve"> -0.005724 + 0.00010227*F698 - 0.0000016546*F698^2</f>
        <v>-4.2748864000000004E-3</v>
      </c>
      <c r="N698" s="37">
        <f xml:space="preserve"> K698 + (L698*G698) + M698*G698^(3/2) + 0.00048314*G698^2</f>
        <v>1023.3350160839138</v>
      </c>
      <c r="O698" s="39">
        <f t="shared" si="76"/>
        <v>18.301879343875214</v>
      </c>
      <c r="P698" s="32">
        <f t="shared" si="75"/>
        <v>23.533316775152002</v>
      </c>
      <c r="Q698" s="29">
        <f t="shared" si="77"/>
        <v>39.397050000000007</v>
      </c>
      <c r="R698" s="30">
        <f>E698-E578</f>
        <v>27</v>
      </c>
      <c r="S698" s="31">
        <f>I698-I578</f>
        <v>0.41460000000000097</v>
      </c>
      <c r="T698" s="31">
        <f>(S698/I578)*100</f>
        <v>5.3784783031718364</v>
      </c>
      <c r="U698" s="31">
        <f>(S698/R698)/I578*1000</f>
        <v>1.9920290011747541</v>
      </c>
      <c r="V698" s="44">
        <f>O698-O578</f>
        <v>0.95655672207240983</v>
      </c>
      <c r="W698" s="44">
        <f>(V698/O578)*100</f>
        <v>5.5147819555113529</v>
      </c>
      <c r="X698" s="44">
        <f>1000*(V698/R698)/O578</f>
        <v>2.0425118353745755</v>
      </c>
      <c r="Y698" s="45">
        <f>1000*(V698/R698)/Q578</f>
        <v>0.95450239429429018</v>
      </c>
      <c r="Z698" s="57">
        <f t="shared" si="78"/>
        <v>5.0482834199821358E-2</v>
      </c>
    </row>
    <row r="699" spans="1:26" s="1" customFormat="1" x14ac:dyDescent="0.15">
      <c r="A699" s="56">
        <v>103</v>
      </c>
      <c r="B699" s="15" t="s">
        <v>22</v>
      </c>
      <c r="C699" s="15" t="s">
        <v>24</v>
      </c>
      <c r="D699" s="15" t="s">
        <v>32</v>
      </c>
      <c r="E699" s="16">
        <v>43082</v>
      </c>
      <c r="F699" s="17">
        <v>22</v>
      </c>
      <c r="G699" s="17">
        <v>33.799999999999997</v>
      </c>
      <c r="H699" s="17">
        <v>17.512699999999999</v>
      </c>
      <c r="I699" s="18">
        <v>3.1286</v>
      </c>
      <c r="J699" s="79">
        <v>1.873</v>
      </c>
      <c r="K699" s="37">
        <f>1000*(1-(F699+288.9414)/(508929.2*(F699+68.12963))*(F699-3.9863)^2)</f>
        <v>997.80032031723852</v>
      </c>
      <c r="L699" s="37">
        <f xml:space="preserve"> 0.824493 - 0.0040899*F699 + 0.000076438*F699^2 -0.00000082467*F699^3 + 0.0000000053675*F699^4</f>
        <v>0.76398747492000008</v>
      </c>
      <c r="M699" s="37">
        <f xml:space="preserve"> -0.005724 + 0.00010227*F699 - 0.0000016546*F699^2</f>
        <v>-4.2748864000000004E-3</v>
      </c>
      <c r="N699" s="37">
        <f xml:space="preserve"> K699 + (L699*G699) + M699*G699^(3/2) + 0.00048314*G699^2</f>
        <v>1023.3350160839138</v>
      </c>
      <c r="O699" s="39">
        <f t="shared" si="76"/>
        <v>7.0489418713604399</v>
      </c>
      <c r="P699" s="32">
        <f t="shared" si="75"/>
        <v>23.533316775152002</v>
      </c>
      <c r="Q699" s="29">
        <f t="shared" si="77"/>
        <v>11.927299999999999</v>
      </c>
      <c r="R699" s="30">
        <f>E699-E579</f>
        <v>27</v>
      </c>
      <c r="S699" s="31">
        <f>I699-I579</f>
        <v>0.15059999999999985</v>
      </c>
      <c r="T699" s="31">
        <f>(S699/I579)*100</f>
        <v>5.0570852921423723</v>
      </c>
      <c r="U699" s="31">
        <f>(S699/R699)/I579*1000</f>
        <v>1.8729945526453227</v>
      </c>
      <c r="V699" s="44">
        <f>O699-O579</f>
        <v>0.34797919798316101</v>
      </c>
      <c r="W699" s="44">
        <f>(V699/O579)*100</f>
        <v>5.1929732330202611</v>
      </c>
      <c r="X699" s="44">
        <f>1000*(V699/R699)/O579</f>
        <v>1.9233234196371338</v>
      </c>
      <c r="Y699" s="45">
        <f>1000*(V699/R699)/Q579</f>
        <v>1.1611963639806089</v>
      </c>
      <c r="Z699" s="57">
        <f t="shared" si="78"/>
        <v>5.0328866991811161E-2</v>
      </c>
    </row>
    <row r="700" spans="1:26" s="1" customFormat="1" x14ac:dyDescent="0.15">
      <c r="A700" s="56">
        <v>109</v>
      </c>
      <c r="B700" s="15" t="s">
        <v>22</v>
      </c>
      <c r="C700" s="15" t="s">
        <v>24</v>
      </c>
      <c r="D700" s="15" t="s">
        <v>32</v>
      </c>
      <c r="E700" s="16">
        <v>43082</v>
      </c>
      <c r="F700" s="17">
        <v>22</v>
      </c>
      <c r="G700" s="17">
        <v>33.799999999999997</v>
      </c>
      <c r="H700" s="17">
        <v>17.512699999999999</v>
      </c>
      <c r="I700" s="18">
        <v>3.7431999999999999</v>
      </c>
      <c r="J700" s="79">
        <v>3.2422</v>
      </c>
      <c r="K700" s="37">
        <f>1000*(1-(F700+288.9414)/(508929.2*(F700+68.12963))*(F700-3.9863)^2)</f>
        <v>997.80032031723852</v>
      </c>
      <c r="L700" s="37">
        <f xml:space="preserve"> 0.824493 - 0.0040899*F700 + 0.000076438*F700^2 -0.00000082467*F700^3 + 0.0000000053675*F700^4</f>
        <v>0.76398747492000008</v>
      </c>
      <c r="M700" s="37">
        <f xml:space="preserve"> -0.005724 + 0.00010227*F700 - 0.0000016546*F700^2</f>
        <v>-4.2748864000000004E-3</v>
      </c>
      <c r="N700" s="37">
        <f xml:space="preserve"> K700 + (L700*G700) + M700*G700^(3/2) + 0.00048314*G700^2</f>
        <v>1023.3350160839138</v>
      </c>
      <c r="O700" s="39">
        <f t="shared" si="76"/>
        <v>8.4336761531919695</v>
      </c>
      <c r="P700" s="32">
        <f t="shared" si="75"/>
        <v>23.533316775152002</v>
      </c>
      <c r="Q700" s="29">
        <f t="shared" si="77"/>
        <v>15.307599999999997</v>
      </c>
      <c r="R700" s="30">
        <f>E700-E580</f>
        <v>27</v>
      </c>
      <c r="S700" s="31">
        <f>I700-I580</f>
        <v>0.3012999999999999</v>
      </c>
      <c r="T700" s="31">
        <f>(S700/I580)*100</f>
        <v>8.7538859350939866</v>
      </c>
      <c r="U700" s="31">
        <f>(S700/R700)/I580*1000</f>
        <v>3.2421799759607359</v>
      </c>
      <c r="V700" s="44">
        <f>O700-O580</f>
        <v>0.68886640655084985</v>
      </c>
      <c r="W700" s="44">
        <f>(V700/O580)*100</f>
        <v>8.8945555679996833</v>
      </c>
      <c r="X700" s="44">
        <f>1000*(V700/R700)/O580</f>
        <v>3.2942798399998825</v>
      </c>
      <c r="Y700" s="45">
        <f>1000*(V700/R700)/Q580</f>
        <v>1.8690644347251879</v>
      </c>
      <c r="Z700" s="57">
        <f t="shared" si="78"/>
        <v>5.2099864039146571E-2</v>
      </c>
    </row>
    <row r="701" spans="1:26" s="1" customFormat="1" x14ac:dyDescent="0.15">
      <c r="A701" s="56">
        <v>232</v>
      </c>
      <c r="B701" s="15" t="s">
        <v>23</v>
      </c>
      <c r="C701" s="15" t="s">
        <v>24</v>
      </c>
      <c r="D701" s="15" t="s">
        <v>32</v>
      </c>
      <c r="E701" s="16">
        <v>43082</v>
      </c>
      <c r="F701" s="17">
        <v>22</v>
      </c>
      <c r="G701" s="17">
        <v>33.799999999999997</v>
      </c>
      <c r="H701" s="17">
        <v>17.512699999999999</v>
      </c>
      <c r="I701" s="18">
        <v>4.6565000000000003</v>
      </c>
      <c r="J701" s="79">
        <v>2.4779</v>
      </c>
      <c r="K701" s="37">
        <f>1000*(1-(F701+288.9414)/(508929.2*(F701+68.12963))*(F701-3.9863)^2)</f>
        <v>997.80032031723852</v>
      </c>
      <c r="L701" s="37">
        <f xml:space="preserve"> 0.824493 - 0.0040899*F701 + 0.000076438*F701^2 -0.00000082467*F701^3 + 0.0000000053675*F701^4</f>
        <v>0.76398747492000008</v>
      </c>
      <c r="M701" s="37">
        <f xml:space="preserve"> -0.005724 + 0.00010227*F701 - 0.0000016546*F701^2</f>
        <v>-4.2748864000000004E-3</v>
      </c>
      <c r="N701" s="37">
        <f xml:space="preserve"> K701 + (L701*G701) + M701*G701^(3/2) + 0.00048314*G701^2</f>
        <v>1023.3350160839138</v>
      </c>
      <c r="O701" s="39">
        <f t="shared" si="76"/>
        <v>10.49140120948344</v>
      </c>
      <c r="P701" s="32">
        <f t="shared" si="75"/>
        <v>23.533316775152002</v>
      </c>
      <c r="Q701" s="29">
        <f t="shared" si="77"/>
        <v>20.330750000000002</v>
      </c>
      <c r="R701" s="30">
        <f>E701-E581</f>
        <v>27</v>
      </c>
      <c r="S701" s="31">
        <f>I701-I581</f>
        <v>0.2920000000000007</v>
      </c>
      <c r="T701" s="31">
        <f>(S701/I581)*100</f>
        <v>6.6903425363730253</v>
      </c>
      <c r="U701" s="31">
        <f>(S701/R701)/I581*1000</f>
        <v>2.4779046431011209</v>
      </c>
      <c r="V701" s="44">
        <f>O701-O581</f>
        <v>0.67080104644606031</v>
      </c>
      <c r="W701" s="44">
        <f>(V701/O581)*100</f>
        <v>6.8305504277713158</v>
      </c>
      <c r="X701" s="44">
        <f>1000*(V701/R701)/O581</f>
        <v>2.5298334917671541</v>
      </c>
      <c r="Y701" s="45">
        <f>1000*(V701/R701)/Q581</f>
        <v>1.3268258962979982</v>
      </c>
      <c r="Z701" s="57">
        <f t="shared" si="78"/>
        <v>5.19288486660332E-2</v>
      </c>
    </row>
    <row r="702" spans="1:26" s="1" customFormat="1" x14ac:dyDescent="0.15">
      <c r="A702" s="56">
        <v>234</v>
      </c>
      <c r="B702" s="15" t="s">
        <v>23</v>
      </c>
      <c r="C702" s="15" t="s">
        <v>24</v>
      </c>
      <c r="D702" s="15" t="s">
        <v>32</v>
      </c>
      <c r="E702" s="16">
        <v>43082</v>
      </c>
      <c r="F702" s="17">
        <v>22</v>
      </c>
      <c r="G702" s="17">
        <v>33.799999999999997</v>
      </c>
      <c r="H702" s="17">
        <v>17.512699999999999</v>
      </c>
      <c r="I702" s="18">
        <v>5.1120000000000001</v>
      </c>
      <c r="J702" s="79">
        <v>2.7907000000000002</v>
      </c>
      <c r="K702" s="37">
        <f>1000*(1-(F702+288.9414)/(508929.2*(F702+68.12963))*(F702-3.9863)^2)</f>
        <v>997.80032031723852</v>
      </c>
      <c r="L702" s="37">
        <f xml:space="preserve"> 0.824493 - 0.0040899*F702 + 0.000076438*F702^2 -0.00000082467*F702^3 + 0.0000000053675*F702^4</f>
        <v>0.76398747492000008</v>
      </c>
      <c r="M702" s="37">
        <f xml:space="preserve"> -0.005724 + 0.00010227*F702 - 0.0000016546*F702^2</f>
        <v>-4.2748864000000004E-3</v>
      </c>
      <c r="N702" s="37">
        <f xml:space="preserve"> K702 + (L702*G702) + M702*G702^(3/2) + 0.00048314*G702^2</f>
        <v>1023.3350160839138</v>
      </c>
      <c r="O702" s="39">
        <f t="shared" si="76"/>
        <v>11.517672711882174</v>
      </c>
      <c r="P702" s="32">
        <f t="shared" si="75"/>
        <v>23.533316775152002</v>
      </c>
      <c r="Q702" s="29">
        <f t="shared" si="77"/>
        <v>22.835999999999999</v>
      </c>
      <c r="R702" s="30">
        <f>E702-E582</f>
        <v>27</v>
      </c>
      <c r="S702" s="31">
        <f>I702-I582</f>
        <v>0.35820000000000007</v>
      </c>
      <c r="T702" s="31">
        <f>(S702/I582)*100</f>
        <v>7.5350246118894377</v>
      </c>
      <c r="U702" s="31">
        <f>(S702/R702)/I582*1000</f>
        <v>2.7907498562553474</v>
      </c>
      <c r="V702" s="44">
        <f>O702-O582</f>
        <v>0.82110516576071646</v>
      </c>
      <c r="W702" s="44">
        <f>(V702/O582)*100</f>
        <v>7.6763425483948513</v>
      </c>
      <c r="X702" s="44">
        <f>1000*(V702/R702)/O582</f>
        <v>2.8430898327388339</v>
      </c>
      <c r="Y702" s="45">
        <f>1000*(V702/R702)/Q582</f>
        <v>1.4574642088566558</v>
      </c>
      <c r="Z702" s="57">
        <f t="shared" si="78"/>
        <v>5.2339976483486428E-2</v>
      </c>
    </row>
    <row r="703" spans="1:26" s="1" customFormat="1" x14ac:dyDescent="0.15">
      <c r="A703" s="56">
        <v>181</v>
      </c>
      <c r="B703" s="15" t="s">
        <v>17</v>
      </c>
      <c r="C703" s="15" t="s">
        <v>29</v>
      </c>
      <c r="D703" s="15" t="s">
        <v>32</v>
      </c>
      <c r="E703" s="16">
        <v>43082</v>
      </c>
      <c r="F703" s="17">
        <v>21.7</v>
      </c>
      <c r="G703" s="17">
        <v>33.700000000000003</v>
      </c>
      <c r="H703" s="17">
        <v>17.510100000000001</v>
      </c>
      <c r="I703" s="18">
        <v>3.5303</v>
      </c>
      <c r="J703" s="79">
        <v>2.9653999999999998</v>
      </c>
      <c r="K703" s="37">
        <f>1000*(1-(F703+288.9414)/(508929.2*(F703+68.12963))*(F703-3.9863)^2)</f>
        <v>997.86793262356048</v>
      </c>
      <c r="L703" s="37">
        <f xml:space="preserve"> 0.824493 - 0.0040899*F703 + 0.000076438*F703^2 -0.00000082467*F703^3 + 0.0000000053675*F703^4</f>
        <v>0.76449949909038684</v>
      </c>
      <c r="M703" s="37">
        <f xml:space="preserve"> -0.005724 + 0.00010227*F703 - 0.0000016546*F703^2</f>
        <v>-4.2838755939999997E-3</v>
      </c>
      <c r="N703" s="37">
        <f xml:space="preserve"> K703 + (L703*G703) + M703*G703^(3/2) + 0.00048314*G703^2</f>
        <v>1023.3421902947372</v>
      </c>
      <c r="O703" s="39">
        <f t="shared" si="76"/>
        <v>7.9540683047460972</v>
      </c>
      <c r="P703" s="32">
        <f t="shared" si="75"/>
        <v>23.529879642744405</v>
      </c>
      <c r="Q703" s="29">
        <f t="shared" si="77"/>
        <v>14.136649999999999</v>
      </c>
      <c r="R703" s="30">
        <f>E703-E583</f>
        <v>27</v>
      </c>
      <c r="S703" s="31">
        <f>I703-I583</f>
        <v>0.26169999999999982</v>
      </c>
      <c r="T703" s="31">
        <f>(S703/I583)*100</f>
        <v>8.0064859572905771</v>
      </c>
      <c r="U703" s="31">
        <f>(S703/R703)/I583*1000</f>
        <v>2.9653651693668803</v>
      </c>
      <c r="V703" s="44">
        <f>O703-O583</f>
        <v>0.60030622284432855</v>
      </c>
      <c r="W703" s="44">
        <f>(V703/O583)*100</f>
        <v>8.1632532594674636</v>
      </c>
      <c r="X703" s="44">
        <f>1000*(V703/R703)/O583</f>
        <v>3.0234271331360976</v>
      </c>
      <c r="Y703" s="45">
        <f>1000*(V703/R703)/Q583</f>
        <v>1.7510465854196724</v>
      </c>
      <c r="Z703" s="57">
        <f t="shared" si="78"/>
        <v>5.806196376921724E-2</v>
      </c>
    </row>
    <row r="704" spans="1:26" s="1" customFormat="1" x14ac:dyDescent="0.15">
      <c r="A704" s="56">
        <v>188</v>
      </c>
      <c r="B704" s="15" t="s">
        <v>17</v>
      </c>
      <c r="C704" s="15" t="s">
        <v>29</v>
      </c>
      <c r="D704" s="15" t="s">
        <v>32</v>
      </c>
      <c r="E704" s="16">
        <v>43082</v>
      </c>
      <c r="F704" s="17">
        <v>21.7</v>
      </c>
      <c r="G704" s="17">
        <v>33.700000000000003</v>
      </c>
      <c r="H704" s="17">
        <v>17.510100000000001</v>
      </c>
      <c r="I704" s="18">
        <v>10.1721</v>
      </c>
      <c r="J704" s="79">
        <v>2.9548999999999999</v>
      </c>
      <c r="K704" s="37">
        <f>1000*(1-(F704+288.9414)/(508929.2*(F704+68.12963))*(F704-3.9863)^2)</f>
        <v>997.86793262356048</v>
      </c>
      <c r="L704" s="37">
        <f xml:space="preserve"> 0.824493 - 0.0040899*F704 + 0.000076438*F704^2 -0.00000082467*F704^3 + 0.0000000053675*F704^4</f>
        <v>0.76449949909038684</v>
      </c>
      <c r="M704" s="37">
        <f xml:space="preserve"> -0.005724 + 0.00010227*F704 - 0.0000016546*F704^2</f>
        <v>-4.2838755939999997E-3</v>
      </c>
      <c r="N704" s="37">
        <f xml:space="preserve"> K704 + (L704*G704) + M704*G704^(3/2) + 0.00048314*G704^2</f>
        <v>1023.3421902947372</v>
      </c>
      <c r="O704" s="39">
        <f t="shared" si="76"/>
        <v>22.918612639919491</v>
      </c>
      <c r="P704" s="32">
        <f t="shared" si="75"/>
        <v>23.529879642744405</v>
      </c>
      <c r="Q704" s="29">
        <f t="shared" si="77"/>
        <v>50.666550000000001</v>
      </c>
      <c r="R704" s="30">
        <f>E704-E584</f>
        <v>27</v>
      </c>
      <c r="S704" s="31">
        <f>I704-I584</f>
        <v>0.75159999999999982</v>
      </c>
      <c r="T704" s="31">
        <f>(S704/I584)*100</f>
        <v>7.9783450984554944</v>
      </c>
      <c r="U704" s="31">
        <f>(S704/R704)/I584*1000</f>
        <v>2.9549426290575904</v>
      </c>
      <c r="V704" s="44">
        <f>O704-O584</f>
        <v>1.7241820908906682</v>
      </c>
      <c r="W704" s="44">
        <f>(V704/O584)*100</f>
        <v>8.1350715552472064</v>
      </c>
      <c r="X704" s="44">
        <f>1000*(V704/R704)/O584</f>
        <v>3.0129894649063726</v>
      </c>
      <c r="Y704" s="45">
        <f>1000*(V704/R704)/Q584</f>
        <v>1.3723366007578239</v>
      </c>
      <c r="Z704" s="57">
        <f t="shared" si="78"/>
        <v>5.804683584878223E-2</v>
      </c>
    </row>
    <row r="705" spans="1:26" s="1" customFormat="1" x14ac:dyDescent="0.15">
      <c r="A705" s="56">
        <v>280</v>
      </c>
      <c r="B705" s="15" t="s">
        <v>17</v>
      </c>
      <c r="C705" s="15" t="s">
        <v>29</v>
      </c>
      <c r="D705" s="15" t="s">
        <v>32</v>
      </c>
      <c r="E705" s="16">
        <v>43082</v>
      </c>
      <c r="F705" s="17">
        <v>21.7</v>
      </c>
      <c r="G705" s="17">
        <v>33.700000000000003</v>
      </c>
      <c r="H705" s="17">
        <v>17.510100000000001</v>
      </c>
      <c r="I705" s="18">
        <v>3.7776000000000001</v>
      </c>
      <c r="J705" s="79">
        <v>2.9902000000000002</v>
      </c>
      <c r="K705" s="37">
        <f>1000*(1-(F705+288.9414)/(508929.2*(F705+68.12963))*(F705-3.9863)^2)</f>
        <v>997.86793262356048</v>
      </c>
      <c r="L705" s="37">
        <f xml:space="preserve"> 0.824493 - 0.0040899*F705 + 0.000076438*F705^2 -0.00000082467*F705^3 + 0.0000000053675*F705^4</f>
        <v>0.76449949909038684</v>
      </c>
      <c r="M705" s="37">
        <f xml:space="preserve"> -0.005724 + 0.00010227*F705 - 0.0000016546*F705^2</f>
        <v>-4.2838755939999997E-3</v>
      </c>
      <c r="N705" s="37">
        <f xml:space="preserve"> K705 + (L705*G705) + M705*G705^(3/2) + 0.00048314*G705^2</f>
        <v>1023.3421902947372</v>
      </c>
      <c r="O705" s="39">
        <f t="shared" si="76"/>
        <v>8.5112563884114252</v>
      </c>
      <c r="P705" s="32">
        <f t="shared" si="75"/>
        <v>23.529879642744405</v>
      </c>
      <c r="Q705" s="29">
        <f t="shared" si="77"/>
        <v>15.4968</v>
      </c>
      <c r="R705" s="30">
        <f>E705-E585</f>
        <v>27</v>
      </c>
      <c r="S705" s="31">
        <f>I705-I585</f>
        <v>0.28220000000000001</v>
      </c>
      <c r="T705" s="31">
        <f>(S705/I585)*100</f>
        <v>8.0734679864965386</v>
      </c>
      <c r="U705" s="31">
        <f>(S705/R705)/I585*1000</f>
        <v>2.9901733283320513</v>
      </c>
      <c r="V705" s="44">
        <f>O705-O585</f>
        <v>0.64723510067984513</v>
      </c>
      <c r="W705" s="44">
        <f>(V705/O585)*100</f>
        <v>8.2303325105385579</v>
      </c>
      <c r="X705" s="44">
        <f>1000*(V705/R705)/O585</f>
        <v>3.0482713001994655</v>
      </c>
      <c r="Y705" s="45">
        <f>1000*(V705/R705)/Q585</f>
        <v>1.7190524282021</v>
      </c>
      <c r="Z705" s="57">
        <f t="shared" si="78"/>
        <v>5.8097971867414167E-2</v>
      </c>
    </row>
    <row r="706" spans="1:26" s="1" customFormat="1" x14ac:dyDescent="0.15">
      <c r="A706" s="56">
        <v>286</v>
      </c>
      <c r="B706" s="15" t="s">
        <v>17</v>
      </c>
      <c r="C706" s="15" t="s">
        <v>29</v>
      </c>
      <c r="D706" s="15" t="s">
        <v>32</v>
      </c>
      <c r="E706" s="16">
        <v>43082</v>
      </c>
      <c r="F706" s="17">
        <v>21.7</v>
      </c>
      <c r="G706" s="17">
        <v>33.700000000000003</v>
      </c>
      <c r="H706" s="17">
        <v>17.510100000000001</v>
      </c>
      <c r="I706" s="18">
        <v>3.1829000000000001</v>
      </c>
      <c r="J706" s="79">
        <v>3.2353000000000001</v>
      </c>
      <c r="K706" s="37">
        <f>1000*(1-(F706+288.9414)/(508929.2*(F706+68.12963))*(F706-3.9863)^2)</f>
        <v>997.86793262356048</v>
      </c>
      <c r="L706" s="37">
        <f xml:space="preserve"> 0.824493 - 0.0040899*F706 + 0.000076438*F706^2 -0.00000082467*F706^3 + 0.0000000053675*F706^4</f>
        <v>0.76449949909038684</v>
      </c>
      <c r="M706" s="37">
        <f xml:space="preserve"> -0.005724 + 0.00010227*F706 - 0.0000016546*F706^2</f>
        <v>-4.2838755939999997E-3</v>
      </c>
      <c r="N706" s="37">
        <f xml:space="preserve"> K706 + (L706*G706) + M706*G706^(3/2) + 0.00048314*G706^2</f>
        <v>1023.3421902947372</v>
      </c>
      <c r="O706" s="39">
        <f t="shared" si="76"/>
        <v>7.1713463465360885</v>
      </c>
      <c r="P706" s="32">
        <f t="shared" si="75"/>
        <v>23.529879642744405</v>
      </c>
      <c r="Q706" s="29">
        <f t="shared" si="77"/>
        <v>12.225949999999997</v>
      </c>
      <c r="R706" s="30">
        <f>E706-E586</f>
        <v>27</v>
      </c>
      <c r="S706" s="31">
        <f>I706-I586</f>
        <v>0.25570000000000004</v>
      </c>
      <c r="T706" s="31">
        <f>(S706/I586)*100</f>
        <v>8.7353101940420892</v>
      </c>
      <c r="U706" s="31">
        <f>(S706/R706)/I586*1000</f>
        <v>3.2353000718674405</v>
      </c>
      <c r="V706" s="44">
        <f>O706-O586</f>
        <v>0.58567285753686615</v>
      </c>
      <c r="W706" s="44">
        <f>(V706/O586)*100</f>
        <v>8.8931353568496867</v>
      </c>
      <c r="X706" s="44">
        <f>1000*(V706/R706)/O586</f>
        <v>3.2937538358702541</v>
      </c>
      <c r="Y706" s="45">
        <f>1000*(V706/R706)/Q586</f>
        <v>2.0048418902898661</v>
      </c>
      <c r="Z706" s="57">
        <f t="shared" si="78"/>
        <v>5.8453764002813546E-2</v>
      </c>
    </row>
    <row r="707" spans="1:26" s="1" customFormat="1" x14ac:dyDescent="0.15">
      <c r="A707" s="56">
        <v>121</v>
      </c>
      <c r="B707" s="15" t="s">
        <v>18</v>
      </c>
      <c r="C707" s="15" t="s">
        <v>29</v>
      </c>
      <c r="D707" s="15" t="s">
        <v>32</v>
      </c>
      <c r="E707" s="16">
        <v>43082</v>
      </c>
      <c r="F707" s="17">
        <v>21.7</v>
      </c>
      <c r="G707" s="17">
        <v>33.700000000000003</v>
      </c>
      <c r="H707" s="17">
        <v>17.510100000000001</v>
      </c>
      <c r="I707" s="18">
        <v>5.72</v>
      </c>
      <c r="J707" s="79">
        <v>3.3742000000000001</v>
      </c>
      <c r="K707" s="37">
        <f>1000*(1-(F707+288.9414)/(508929.2*(F707+68.12963))*(F707-3.9863)^2)</f>
        <v>997.86793262356048</v>
      </c>
      <c r="L707" s="37">
        <f xml:space="preserve"> 0.824493 - 0.0040899*F707 + 0.000076438*F707^2 -0.00000082467*F707^3 + 0.0000000053675*F707^4</f>
        <v>0.76449949909038684</v>
      </c>
      <c r="M707" s="37">
        <f xml:space="preserve"> -0.005724 + 0.00010227*F707 - 0.0000016546*F707^2</f>
        <v>-4.2838755939999997E-3</v>
      </c>
      <c r="N707" s="37">
        <f xml:space="preserve"> K707 + (L707*G707) + M707*G707^(3/2) + 0.00048314*G707^2</f>
        <v>1023.3421902947372</v>
      </c>
      <c r="O707" s="39">
        <f t="shared" si="76"/>
        <v>12.887649973981722</v>
      </c>
      <c r="P707" s="32">
        <f t="shared" ref="P707:P770" si="79">H707*(1/     (1-   (0.001*N707/4)))</f>
        <v>23.529879642744405</v>
      </c>
      <c r="Q707" s="29">
        <f t="shared" si="77"/>
        <v>26.179999999999996</v>
      </c>
      <c r="R707" s="30">
        <f>E707-E587</f>
        <v>27</v>
      </c>
      <c r="S707" s="31">
        <f>I707-I587</f>
        <v>0.4775999999999998</v>
      </c>
      <c r="T707" s="31">
        <f>(S707/I587)*100</f>
        <v>9.1103311460399787</v>
      </c>
      <c r="U707" s="31">
        <f>(S707/R707)/I587*1000</f>
        <v>3.3741967207555477</v>
      </c>
      <c r="V707" s="44">
        <f>O707-O587</f>
        <v>1.0931929164764203</v>
      </c>
      <c r="W707" s="44">
        <f>(V707/O587)*100</f>
        <v>9.2687006374810306</v>
      </c>
      <c r="X707" s="44">
        <f>1000*(V707/R707)/O587</f>
        <v>3.4328520879559368</v>
      </c>
      <c r="Y707" s="45">
        <f>1000*(V707/R707)/Q587</f>
        <v>1.7190286897815885</v>
      </c>
      <c r="Z707" s="57">
        <f t="shared" si="78"/>
        <v>5.8655367200389108E-2</v>
      </c>
    </row>
    <row r="708" spans="1:26" s="1" customFormat="1" x14ac:dyDescent="0.15">
      <c r="A708" s="56">
        <v>128</v>
      </c>
      <c r="B708" s="15" t="s">
        <v>18</v>
      </c>
      <c r="C708" s="15" t="s">
        <v>29</v>
      </c>
      <c r="D708" s="15" t="s">
        <v>32</v>
      </c>
      <c r="E708" s="16">
        <v>43082</v>
      </c>
      <c r="F708" s="17">
        <v>21.7</v>
      </c>
      <c r="G708" s="17">
        <v>33.700000000000003</v>
      </c>
      <c r="H708" s="17">
        <v>17.510100000000001</v>
      </c>
      <c r="I708" s="18">
        <v>3.5232000000000001</v>
      </c>
      <c r="J708" s="79">
        <v>3.3883000000000001</v>
      </c>
      <c r="K708" s="37">
        <f>1000*(1-(F708+288.9414)/(508929.2*(F708+68.12963))*(F708-3.9863)^2)</f>
        <v>997.86793262356048</v>
      </c>
      <c r="L708" s="37">
        <f xml:space="preserve"> 0.824493 - 0.0040899*F708 + 0.000076438*F708^2 -0.00000082467*F708^3 + 0.0000000053675*F708^4</f>
        <v>0.76449949909038684</v>
      </c>
      <c r="M708" s="37">
        <f xml:space="preserve"> -0.005724 + 0.00010227*F708 - 0.0000016546*F708^2</f>
        <v>-4.2838755939999997E-3</v>
      </c>
      <c r="N708" s="37">
        <f xml:space="preserve"> K708 + (L708*G708) + M708*G708^(3/2) + 0.00048314*G708^2</f>
        <v>1023.3421902947372</v>
      </c>
      <c r="O708" s="39">
        <f t="shared" si="76"/>
        <v>7.9380713965616092</v>
      </c>
      <c r="P708" s="32">
        <f t="shared" si="79"/>
        <v>23.529879642744405</v>
      </c>
      <c r="Q708" s="29">
        <f t="shared" si="77"/>
        <v>14.0976</v>
      </c>
      <c r="R708" s="30">
        <f>E708-E588</f>
        <v>27</v>
      </c>
      <c r="S708" s="31">
        <f>I708-I588</f>
        <v>0.29530000000000012</v>
      </c>
      <c r="T708" s="31">
        <f>(S708/I588)*100</f>
        <v>9.1483627125995266</v>
      </c>
      <c r="U708" s="31">
        <f>(S708/R708)/I588*1000</f>
        <v>3.3882824861479728</v>
      </c>
      <c r="V708" s="44">
        <f>O708-O588</f>
        <v>0.67587699401289747</v>
      </c>
      <c r="W708" s="44">
        <f>(V708/O588)*100</f>
        <v>9.3067874054114323</v>
      </c>
      <c r="X708" s="44">
        <f>1000*(V708/R708)/O588</f>
        <v>3.4469582983005305</v>
      </c>
      <c r="Y708" s="45">
        <f>1000*(V708/R708)/Q588</f>
        <v>2.0068610736994934</v>
      </c>
      <c r="Z708" s="57">
        <f t="shared" si="78"/>
        <v>5.8675812152557683E-2</v>
      </c>
    </row>
    <row r="709" spans="1:26" s="1" customFormat="1" x14ac:dyDescent="0.15">
      <c r="A709" s="56">
        <v>219</v>
      </c>
      <c r="B709" s="15" t="s">
        <v>18</v>
      </c>
      <c r="C709" s="15" t="s">
        <v>29</v>
      </c>
      <c r="D709" s="15" t="s">
        <v>32</v>
      </c>
      <c r="E709" s="16">
        <v>43082</v>
      </c>
      <c r="F709" s="17">
        <v>21.7</v>
      </c>
      <c r="G709" s="17">
        <v>33.700000000000003</v>
      </c>
      <c r="H709" s="17">
        <v>17.510100000000001</v>
      </c>
      <c r="I709" s="18">
        <v>5.0438999999999998</v>
      </c>
      <c r="J709" s="79">
        <v>3.2431000000000001</v>
      </c>
      <c r="K709" s="37">
        <f>1000*(1-(F709+288.9414)/(508929.2*(F709+68.12963))*(F709-3.9863)^2)</f>
        <v>997.86793262356048</v>
      </c>
      <c r="L709" s="37">
        <f xml:space="preserve"> 0.824493 - 0.0040899*F709 + 0.000076438*F709^2 -0.00000082467*F709^3 + 0.0000000053675*F709^4</f>
        <v>0.76449949909038684</v>
      </c>
      <c r="M709" s="37">
        <f xml:space="preserve"> -0.005724 + 0.00010227*F709 - 0.0000016546*F709^2</f>
        <v>-4.2838755939999997E-3</v>
      </c>
      <c r="N709" s="37">
        <f xml:space="preserve"> K709 + (L709*G709) + M709*G709^(3/2) + 0.00048314*G709^2</f>
        <v>1023.3421902947372</v>
      </c>
      <c r="O709" s="39">
        <f t="shared" si="76"/>
        <v>11.364338759399722</v>
      </c>
      <c r="P709" s="32">
        <f t="shared" si="79"/>
        <v>23.529879642744405</v>
      </c>
      <c r="Q709" s="29">
        <f t="shared" si="77"/>
        <v>22.461449999999999</v>
      </c>
      <c r="R709" s="30">
        <f>E709-E589</f>
        <v>27</v>
      </c>
      <c r="S709" s="31">
        <f>I709-I589</f>
        <v>0.40609999999999946</v>
      </c>
      <c r="T709" s="31">
        <f>(S709/I589)*100</f>
        <v>8.7563068696364521</v>
      </c>
      <c r="U709" s="31">
        <f>(S709/R709)/I589*1000</f>
        <v>3.2430766183838715</v>
      </c>
      <c r="V709" s="44">
        <f>O709-O589</f>
        <v>0.93012295341427631</v>
      </c>
      <c r="W709" s="44">
        <f>(V709/O589)*100</f>
        <v>8.9141625083192544</v>
      </c>
      <c r="X709" s="44">
        <f>1000*(V709/R709)/O589</f>
        <v>3.3015416697478721</v>
      </c>
      <c r="Y709" s="45">
        <f>1000*(V709/R709)/Q589</f>
        <v>1.7030437304219828</v>
      </c>
      <c r="Z709" s="57">
        <f t="shared" si="78"/>
        <v>5.8465051364000598E-2</v>
      </c>
    </row>
    <row r="710" spans="1:26" s="91" customFormat="1" x14ac:dyDescent="0.15">
      <c r="A710" s="81">
        <v>225</v>
      </c>
      <c r="B710" s="82" t="s">
        <v>18</v>
      </c>
      <c r="C710" s="82" t="s">
        <v>29</v>
      </c>
      <c r="D710" s="82" t="s">
        <v>32</v>
      </c>
      <c r="E710" s="83">
        <v>43082</v>
      </c>
      <c r="F710" s="82">
        <v>21.7</v>
      </c>
      <c r="G710" s="82">
        <v>33.700000000000003</v>
      </c>
      <c r="H710" s="82">
        <v>17.510100000000001</v>
      </c>
      <c r="I710" s="84">
        <v>2.6698</v>
      </c>
      <c r="J710" s="84" t="s">
        <v>14</v>
      </c>
      <c r="K710" s="85">
        <f>1000*(1-(F710+288.9414)/(508929.2*(F710+68.12963))*(F710-3.9863)^2)</f>
        <v>997.86793262356048</v>
      </c>
      <c r="L710" s="85">
        <f xml:space="preserve"> 0.824493 - 0.0040899*F710 + 0.000076438*F710^2 -0.00000082467*F710^3 + 0.0000000053675*F710^4</f>
        <v>0.76449949909038684</v>
      </c>
      <c r="M710" s="85">
        <f xml:space="preserve"> -0.005724 + 0.00010227*F710 - 0.0000016546*F710^2</f>
        <v>-4.2838755939999997E-3</v>
      </c>
      <c r="N710" s="85">
        <f xml:space="preserve"> K710 + (L710*G710) + M710*G710^(3/2) + 0.00048314*G710^2</f>
        <v>1023.3421902947372</v>
      </c>
      <c r="O710" s="86">
        <f t="shared" si="76"/>
        <v>6.015288094499371</v>
      </c>
      <c r="P710" s="32">
        <f t="shared" si="79"/>
        <v>23.529879642744405</v>
      </c>
      <c r="Q710" s="87">
        <f t="shared" si="77"/>
        <v>9.4039000000000001</v>
      </c>
      <c r="R710" s="87">
        <f>E710-E590</f>
        <v>27</v>
      </c>
      <c r="S710" s="88">
        <f>I710-I590</f>
        <v>0.17320000000000002</v>
      </c>
      <c r="T710" s="88">
        <f>(S710/I590)*100</f>
        <v>6.9374349114796132</v>
      </c>
      <c r="U710" s="92">
        <f>(S710/R710)/I590*1000</f>
        <v>2.5694203375850422</v>
      </c>
      <c r="V710" s="92">
        <f>O710-O590</f>
        <v>0.39838715413470283</v>
      </c>
      <c r="W710" s="92">
        <f>(V710/O590)*100</f>
        <v>7.0926505267660671</v>
      </c>
      <c r="X710" s="92">
        <f>1000*(V710/R710)/O590</f>
        <v>2.6269076025059506</v>
      </c>
      <c r="Y710" s="89">
        <f>1000*(V710/R710)/Q590</f>
        <v>1.7458946887185132</v>
      </c>
      <c r="Z710" s="90">
        <f t="shared" si="78"/>
        <v>5.7487264920908387E-2</v>
      </c>
    </row>
    <row r="711" spans="1:26" s="91" customFormat="1" x14ac:dyDescent="0.15">
      <c r="A711" s="81">
        <v>229</v>
      </c>
      <c r="B711" s="82" t="s">
        <v>18</v>
      </c>
      <c r="C711" s="82" t="s">
        <v>29</v>
      </c>
      <c r="D711" s="82" t="s">
        <v>32</v>
      </c>
      <c r="E711" s="83">
        <v>43082</v>
      </c>
      <c r="F711" s="82">
        <v>21.7</v>
      </c>
      <c r="G711" s="82">
        <v>33.700000000000003</v>
      </c>
      <c r="H711" s="82">
        <v>17.510100000000001</v>
      </c>
      <c r="I711" s="84">
        <v>2.5461999999999998</v>
      </c>
      <c r="J711" s="84" t="s">
        <v>14</v>
      </c>
      <c r="K711" s="85">
        <f>1000*(1-(F711+288.9414)/(508929.2*(F711+68.12963))*(F711-3.9863)^2)</f>
        <v>997.86793262356048</v>
      </c>
      <c r="L711" s="85">
        <f xml:space="preserve"> 0.824493 - 0.0040899*F711 + 0.000076438*F711^2 -0.00000082467*F711^3 + 0.0000000053675*F711^4</f>
        <v>0.76449949909038684</v>
      </c>
      <c r="M711" s="85">
        <f xml:space="preserve"> -0.005724 + 0.00010227*F711 - 0.0000016546*F711^2</f>
        <v>-4.2838755939999997E-3</v>
      </c>
      <c r="N711" s="85">
        <f xml:space="preserve"> K711 + (L711*G711) + M711*G711^(3/2) + 0.00048314*G711^2</f>
        <v>1023.3421902947372</v>
      </c>
      <c r="O711" s="86">
        <f t="shared" si="76"/>
        <v>5.7368067069496957</v>
      </c>
      <c r="P711" s="32">
        <f t="shared" si="79"/>
        <v>23.529879642744405</v>
      </c>
      <c r="Q711" s="87">
        <f t="shared" si="77"/>
        <v>8.7241</v>
      </c>
      <c r="R711" s="87">
        <f>E711-E591</f>
        <v>27</v>
      </c>
      <c r="S711" s="88">
        <f>I711-I591</f>
        <v>0.12429999999999986</v>
      </c>
      <c r="T711" s="88">
        <f>(S711/I591)*100</f>
        <v>5.1323341178413582</v>
      </c>
      <c r="U711" s="92">
        <f>(S711/R711)/I591*1000</f>
        <v>1.9008644880893919</v>
      </c>
      <c r="V711" s="92">
        <f>O711-O591</f>
        <v>0.28796733040992528</v>
      </c>
      <c r="W711" s="92">
        <f>(V711/O591)*100</f>
        <v>5.284929698052431</v>
      </c>
      <c r="X711" s="92">
        <f>1000*(V711/R711)/O591</f>
        <v>1.9573813696490487</v>
      </c>
      <c r="Y711" s="89">
        <f>1000*(V711/R711)/Q591</f>
        <v>1.3264750955293652</v>
      </c>
      <c r="Z711" s="90">
        <f t="shared" si="78"/>
        <v>5.651688155965684E-2</v>
      </c>
    </row>
    <row r="712" spans="1:26" s="1" customFormat="1" x14ac:dyDescent="0.15">
      <c r="A712" s="56">
        <v>155</v>
      </c>
      <c r="B712" s="15" t="s">
        <v>19</v>
      </c>
      <c r="C712" s="15" t="s">
        <v>29</v>
      </c>
      <c r="D712" s="15" t="s">
        <v>32</v>
      </c>
      <c r="E712" s="16">
        <v>43082</v>
      </c>
      <c r="F712" s="17">
        <v>21.7</v>
      </c>
      <c r="G712" s="17">
        <v>33.700000000000003</v>
      </c>
      <c r="H712" s="17">
        <v>17.510100000000001</v>
      </c>
      <c r="I712" s="18">
        <v>1.3960999999999999</v>
      </c>
      <c r="J712" s="79">
        <v>6.9580000000000002</v>
      </c>
      <c r="K712" s="37">
        <f>1000*(1-(F712+288.9414)/(508929.2*(F712+68.12963))*(F712-3.9863)^2)</f>
        <v>997.86793262356048</v>
      </c>
      <c r="L712" s="37">
        <f xml:space="preserve"> 0.824493 - 0.0040899*F712 + 0.000076438*F712^2 -0.00000082467*F712^3 + 0.0000000053675*F712^4</f>
        <v>0.76449949909038684</v>
      </c>
      <c r="M712" s="37">
        <f xml:space="preserve"> -0.005724 + 0.00010227*F712 - 0.0000016546*F712^2</f>
        <v>-4.2838755939999997E-3</v>
      </c>
      <c r="N712" s="37">
        <f xml:space="preserve"> K712 + (L712*G712) + M712*G712^(3/2) + 0.00048314*G712^2</f>
        <v>1023.3421902947372</v>
      </c>
      <c r="O712" s="39">
        <f t="shared" si="76"/>
        <v>3.1455328896286505</v>
      </c>
      <c r="P712" s="32">
        <f t="shared" si="79"/>
        <v>23.529879642744405</v>
      </c>
      <c r="Q712" s="29">
        <f t="shared" si="77"/>
        <v>2.3985499999999993</v>
      </c>
      <c r="R712" s="30">
        <f>E712-E592</f>
        <v>27</v>
      </c>
      <c r="S712" s="31">
        <f>I712-I592</f>
        <v>0.22079999999999989</v>
      </c>
      <c r="T712" s="31">
        <f>(S712/I592)*100</f>
        <v>18.786692759295491</v>
      </c>
      <c r="U712" s="31">
        <f>(S712/R712)/I592*1000</f>
        <v>6.9580343552946253</v>
      </c>
      <c r="V712" s="44">
        <f>O712-O592</f>
        <v>0.50131928904762235</v>
      </c>
      <c r="W712" s="44">
        <f>(V712/O592)*100</f>
        <v>18.959107121204756</v>
      </c>
      <c r="X712" s="44">
        <f>1000*(V712/R712)/O592</f>
        <v>7.0218915263721309</v>
      </c>
      <c r="Y712" s="45">
        <f>1000*(V712/R712)/Q592</f>
        <v>15.67992321567189</v>
      </c>
      <c r="Z712" s="57">
        <f t="shared" si="78"/>
        <v>6.3857171077505548E-2</v>
      </c>
    </row>
    <row r="713" spans="1:26" s="1" customFormat="1" x14ac:dyDescent="0.15">
      <c r="A713" s="56">
        <v>247</v>
      </c>
      <c r="B713" s="15" t="s">
        <v>19</v>
      </c>
      <c r="C713" s="15" t="s">
        <v>29</v>
      </c>
      <c r="D713" s="15" t="s">
        <v>32</v>
      </c>
      <c r="E713" s="16">
        <v>43082</v>
      </c>
      <c r="F713" s="17">
        <v>21.7</v>
      </c>
      <c r="G713" s="17">
        <v>33.700000000000003</v>
      </c>
      <c r="H713" s="17">
        <v>17.510100000000001</v>
      </c>
      <c r="I713" s="18">
        <v>5.0472999999999999</v>
      </c>
      <c r="J713" s="79">
        <v>3.8637000000000001</v>
      </c>
      <c r="K713" s="37">
        <f>1000*(1-(F713+288.9414)/(508929.2*(F713+68.12963))*(F713-3.9863)^2)</f>
        <v>997.86793262356048</v>
      </c>
      <c r="L713" s="37">
        <f xml:space="preserve"> 0.824493 - 0.0040899*F713 + 0.000076438*F713^2 -0.00000082467*F713^3 + 0.0000000053675*F713^4</f>
        <v>0.76449949909038684</v>
      </c>
      <c r="M713" s="37">
        <f xml:space="preserve"> -0.005724 + 0.00010227*F713 - 0.0000016546*F713^2</f>
        <v>-4.2838755939999997E-3</v>
      </c>
      <c r="N713" s="37">
        <f xml:space="preserve"> K713 + (L713*G713) + M713*G713^(3/2) + 0.00048314*G713^2</f>
        <v>1023.3421902947372</v>
      </c>
      <c r="O713" s="39">
        <f t="shared" si="76"/>
        <v>11.371999250642997</v>
      </c>
      <c r="P713" s="32">
        <f t="shared" si="79"/>
        <v>23.529879642744405</v>
      </c>
      <c r="Q713" s="29">
        <f t="shared" si="77"/>
        <v>22.480149999999998</v>
      </c>
      <c r="R713" s="30">
        <f>E713-E593</f>
        <v>27</v>
      </c>
      <c r="S713" s="31">
        <f>I713-I593</f>
        <v>0.47679999999999989</v>
      </c>
      <c r="T713" s="31">
        <f>(S713/I593)*100</f>
        <v>10.432119024176783</v>
      </c>
      <c r="U713" s="31">
        <f>(S713/R713)/I593*1000</f>
        <v>3.8637477867321426</v>
      </c>
      <c r="V713" s="44">
        <f>O713-O593</f>
        <v>1.0891963395091686</v>
      </c>
      <c r="W713" s="44">
        <f>(V713/O593)*100</f>
        <v>10.59240704039779</v>
      </c>
      <c r="X713" s="44">
        <f>1000*(V713/R713)/O593</f>
        <v>3.9231137186658485</v>
      </c>
      <c r="Y713" s="45">
        <f>1000*(V713/R713)/Q593</f>
        <v>2.0314791538319419</v>
      </c>
      <c r="Z713" s="57">
        <f t="shared" si="78"/>
        <v>5.9365931933705873E-2</v>
      </c>
    </row>
    <row r="714" spans="1:26" s="1" customFormat="1" x14ac:dyDescent="0.15">
      <c r="A714" s="56">
        <v>168</v>
      </c>
      <c r="B714" s="15" t="s">
        <v>20</v>
      </c>
      <c r="C714" s="15" t="s">
        <v>29</v>
      </c>
      <c r="D714" s="15" t="s">
        <v>32</v>
      </c>
      <c r="E714" s="16">
        <v>43082</v>
      </c>
      <c r="F714" s="17">
        <v>21.7</v>
      </c>
      <c r="G714" s="17">
        <v>33.700000000000003</v>
      </c>
      <c r="H714" s="17">
        <v>17.510100000000001</v>
      </c>
      <c r="I714" s="18">
        <v>2.8117999999999999</v>
      </c>
      <c r="J714" s="79">
        <v>1.5993999999999999</v>
      </c>
      <c r="K714" s="37">
        <f>1000*(1-(F714+288.9414)/(508929.2*(F714+68.12963))*(F714-3.9863)^2)</f>
        <v>997.86793262356048</v>
      </c>
      <c r="L714" s="37">
        <f xml:space="preserve"> 0.824493 - 0.0040899*F714 + 0.000076438*F714^2 -0.00000082467*F714^3 + 0.0000000053675*F714^4</f>
        <v>0.76449949909038684</v>
      </c>
      <c r="M714" s="37">
        <f xml:space="preserve"> -0.005724 + 0.00010227*F714 - 0.0000016546*F714^2</f>
        <v>-4.2838755939999997E-3</v>
      </c>
      <c r="N714" s="37">
        <f xml:space="preserve"> K714 + (L714*G714) + M714*G714^(3/2) + 0.00048314*G714^2</f>
        <v>1023.3421902947372</v>
      </c>
      <c r="O714" s="39">
        <f t="shared" si="76"/>
        <v>6.3352262581891265</v>
      </c>
      <c r="P714" s="32">
        <f t="shared" si="79"/>
        <v>23.529879642744405</v>
      </c>
      <c r="Q714" s="29">
        <f t="shared" si="77"/>
        <v>10.184899999999999</v>
      </c>
      <c r="R714" s="30">
        <f>E714-E594</f>
        <v>27</v>
      </c>
      <c r="S714" s="31">
        <f>I714-I594</f>
        <v>0.11640000000000006</v>
      </c>
      <c r="T714" s="31">
        <f>(S714/I594)*100</f>
        <v>4.3184685018921147</v>
      </c>
      <c r="U714" s="31">
        <f>(S714/R714)/I594*1000</f>
        <v>1.5994327784785611</v>
      </c>
      <c r="V714" s="44">
        <f>O714-O594</f>
        <v>0.27106107567734039</v>
      </c>
      <c r="W714" s="44">
        <f>(V714/O594)*100</f>
        <v>4.4698827871483955</v>
      </c>
      <c r="X714" s="44">
        <f>1000*(V714/R714)/O594</f>
        <v>1.6555121433882947</v>
      </c>
      <c r="Y714" s="45">
        <f>1000*(V714/R714)/Q594</f>
        <v>1.0518192399091388</v>
      </c>
      <c r="Z714" s="57">
        <f t="shared" si="78"/>
        <v>5.6079364909733531E-2</v>
      </c>
    </row>
    <row r="715" spans="1:26" s="1" customFormat="1" x14ac:dyDescent="0.15">
      <c r="A715" s="56">
        <v>175</v>
      </c>
      <c r="B715" s="15" t="s">
        <v>20</v>
      </c>
      <c r="C715" s="15" t="s">
        <v>29</v>
      </c>
      <c r="D715" s="15" t="s">
        <v>32</v>
      </c>
      <c r="E715" s="16">
        <v>43082</v>
      </c>
      <c r="F715" s="17">
        <v>21.7</v>
      </c>
      <c r="G715" s="17">
        <v>33.700000000000003</v>
      </c>
      <c r="H715" s="17">
        <v>17.510100000000001</v>
      </c>
      <c r="I715" s="18">
        <v>2.6105</v>
      </c>
      <c r="J715" s="79">
        <v>2.2963</v>
      </c>
      <c r="K715" s="37">
        <f>1000*(1-(F715+288.9414)/(508929.2*(F715+68.12963))*(F715-3.9863)^2)</f>
        <v>997.86793262356048</v>
      </c>
      <c r="L715" s="37">
        <f xml:space="preserve"> 0.824493 - 0.0040899*F715 + 0.000076438*F715^2 -0.00000082467*F715^3 + 0.0000000053675*F715^4</f>
        <v>0.76449949909038684</v>
      </c>
      <c r="M715" s="37">
        <f xml:space="preserve"> -0.005724 + 0.00010227*F715 - 0.0000016546*F715^2</f>
        <v>-4.2838755939999997E-3</v>
      </c>
      <c r="N715" s="37">
        <f xml:space="preserve"> K715 + (L715*G715) + M715*G715^(3/2) + 0.00048314*G715^2</f>
        <v>1023.3421902947372</v>
      </c>
      <c r="O715" s="39">
        <f t="shared" si="76"/>
        <v>5.8816801148740012</v>
      </c>
      <c r="P715" s="32">
        <f t="shared" si="79"/>
        <v>23.529879642744405</v>
      </c>
      <c r="Q715" s="29">
        <f t="shared" si="77"/>
        <v>9.0777499999999982</v>
      </c>
      <c r="R715" s="30">
        <f>E715-E595</f>
        <v>27</v>
      </c>
      <c r="S715" s="31">
        <f>I715-I595</f>
        <v>0.15240000000000009</v>
      </c>
      <c r="T715" s="31">
        <f>(S715/I595)*100</f>
        <v>6.199910499979663</v>
      </c>
      <c r="U715" s="31">
        <f>(S715/R715)/I595*1000</f>
        <v>2.2962631481406159</v>
      </c>
      <c r="V715" s="44">
        <f>O715-O595</f>
        <v>0.35139724957303553</v>
      </c>
      <c r="W715" s="44">
        <f>(V715/O595)*100</f>
        <v>6.3540556266629951</v>
      </c>
      <c r="X715" s="44">
        <f>1000*(V715/R715)/O595</f>
        <v>2.3533539358011093</v>
      </c>
      <c r="Y715" s="45">
        <f>1000*(V715/R715)/Q595</f>
        <v>1.5795417161312775</v>
      </c>
      <c r="Z715" s="57">
        <f t="shared" si="78"/>
        <v>5.7090787660493358E-2</v>
      </c>
    </row>
    <row r="716" spans="1:26" s="1" customFormat="1" x14ac:dyDescent="0.15">
      <c r="A716" s="56">
        <v>266</v>
      </c>
      <c r="B716" s="15" t="s">
        <v>20</v>
      </c>
      <c r="C716" s="15" t="s">
        <v>29</v>
      </c>
      <c r="D716" s="15" t="s">
        <v>32</v>
      </c>
      <c r="E716" s="16">
        <v>43082</v>
      </c>
      <c r="F716" s="17">
        <v>21.7</v>
      </c>
      <c r="G716" s="17">
        <v>33.700000000000003</v>
      </c>
      <c r="H716" s="17">
        <v>17.510100000000001</v>
      </c>
      <c r="I716" s="18">
        <v>4.9973000000000001</v>
      </c>
      <c r="J716" s="79">
        <v>2.0872000000000002</v>
      </c>
      <c r="K716" s="37">
        <f>1000*(1-(F716+288.9414)/(508929.2*(F716+68.12963))*(F716-3.9863)^2)</f>
        <v>997.86793262356048</v>
      </c>
      <c r="L716" s="37">
        <f xml:space="preserve"> 0.824493 - 0.0040899*F716 + 0.000076438*F716^2 -0.00000082467*F716^3 + 0.0000000053675*F716^4</f>
        <v>0.76449949909038684</v>
      </c>
      <c r="M716" s="37">
        <f xml:space="preserve"> -0.005724 + 0.00010227*F716 - 0.0000016546*F716^2</f>
        <v>-4.2838755939999997E-3</v>
      </c>
      <c r="N716" s="37">
        <f xml:space="preserve"> K716 + (L716*G716) + M716*G716^(3/2) + 0.00048314*G716^2</f>
        <v>1023.3421902947372</v>
      </c>
      <c r="O716" s="39">
        <f t="shared" si="76"/>
        <v>11.259344967653647</v>
      </c>
      <c r="P716" s="32">
        <f t="shared" si="79"/>
        <v>23.529879642744405</v>
      </c>
      <c r="Q716" s="29">
        <f t="shared" si="77"/>
        <v>22.20515</v>
      </c>
      <c r="R716" s="30">
        <f>E716-E596</f>
        <v>27</v>
      </c>
      <c r="S716" s="31">
        <f>I716-I596</f>
        <v>0.26660000000000039</v>
      </c>
      <c r="T716" s="31">
        <f>(S716/I596)*100</f>
        <v>5.6355296256368064</v>
      </c>
      <c r="U716" s="31">
        <f>(S716/R716)/I596*1000</f>
        <v>2.0872331946802989</v>
      </c>
      <c r="V716" s="44">
        <f>O716-O596</f>
        <v>0.61612087144955474</v>
      </c>
      <c r="W716" s="44">
        <f>(V716/O596)*100</f>
        <v>5.788855574969002</v>
      </c>
      <c r="X716" s="44">
        <f>1000*(V716/R716)/O596</f>
        <v>2.1440205833218524</v>
      </c>
      <c r="Y716" s="45">
        <f>1000*(V716/R716)/Q596</f>
        <v>1.1003161474801493</v>
      </c>
      <c r="Z716" s="57">
        <f t="shared" si="78"/>
        <v>5.6787388641553527E-2</v>
      </c>
    </row>
    <row r="717" spans="1:26" s="1" customFormat="1" x14ac:dyDescent="0.15">
      <c r="A717" s="56">
        <v>272</v>
      </c>
      <c r="B717" s="15" t="s">
        <v>20</v>
      </c>
      <c r="C717" s="15" t="s">
        <v>29</v>
      </c>
      <c r="D717" s="15" t="s">
        <v>32</v>
      </c>
      <c r="E717" s="16">
        <v>43082</v>
      </c>
      <c r="F717" s="17">
        <v>21.7</v>
      </c>
      <c r="G717" s="17">
        <v>33.700000000000003</v>
      </c>
      <c r="H717" s="17">
        <v>17.510100000000001</v>
      </c>
      <c r="I717" s="18">
        <v>2.3508</v>
      </c>
      <c r="J717" s="79">
        <v>1.4234</v>
      </c>
      <c r="K717" s="37">
        <f>1000*(1-(F717+288.9414)/(508929.2*(F717+68.12963))*(F717-3.9863)^2)</f>
        <v>997.86793262356048</v>
      </c>
      <c r="L717" s="37">
        <f xml:space="preserve"> 0.824493 - 0.0040899*F717 + 0.000076438*F717^2 -0.00000082467*F717^3 + 0.0000000053675*F717^4</f>
        <v>0.76449949909038684</v>
      </c>
      <c r="M717" s="37">
        <f xml:space="preserve"> -0.005724 + 0.00010227*F717 - 0.0000016546*F717^2</f>
        <v>-4.2838755939999997E-3</v>
      </c>
      <c r="N717" s="37">
        <f xml:space="preserve"> K717 + (L717*G717) + M717*G717^(3/2) + 0.00048314*G717^2</f>
        <v>1023.3421902947372</v>
      </c>
      <c r="O717" s="39">
        <f t="shared" si="76"/>
        <v>5.2965537690273132</v>
      </c>
      <c r="P717" s="32">
        <f t="shared" si="79"/>
        <v>23.529879642744405</v>
      </c>
      <c r="Q717" s="29">
        <f t="shared" si="77"/>
        <v>7.6493999999999991</v>
      </c>
      <c r="R717" s="30">
        <f>E717-E597</f>
        <v>27</v>
      </c>
      <c r="S717" s="31">
        <f>I717-I597</f>
        <v>8.7000000000000188E-2</v>
      </c>
      <c r="T717" s="31">
        <f>(S717/I597)*100</f>
        <v>3.8430956798303821</v>
      </c>
      <c r="U717" s="31">
        <f>(S717/R717)/I597*1000</f>
        <v>1.423368770307549</v>
      </c>
      <c r="V717" s="44">
        <f>O717-O597</f>
        <v>0.2034109552816048</v>
      </c>
      <c r="W717" s="44">
        <f>(V717/O597)*100</f>
        <v>3.9938199795345608</v>
      </c>
      <c r="X717" s="44">
        <f>1000*(V717/R717)/O597</f>
        <v>1.4791925850128003</v>
      </c>
      <c r="Y717" s="45">
        <f>1000*(V717/R717)/Q597</f>
        <v>1.0505988208598478</v>
      </c>
      <c r="Z717" s="57">
        <f t="shared" si="78"/>
        <v>5.5823814705251218E-2</v>
      </c>
    </row>
    <row r="718" spans="1:26" s="1" customFormat="1" x14ac:dyDescent="0.15">
      <c r="A718" s="56">
        <v>104</v>
      </c>
      <c r="B718" s="15" t="s">
        <v>22</v>
      </c>
      <c r="C718" s="15" t="s">
        <v>29</v>
      </c>
      <c r="D718" s="15" t="s">
        <v>32</v>
      </c>
      <c r="E718" s="16">
        <v>43082</v>
      </c>
      <c r="F718" s="17">
        <v>21.7</v>
      </c>
      <c r="G718" s="17">
        <v>33.700000000000003</v>
      </c>
      <c r="H718" s="17">
        <v>17.510100000000001</v>
      </c>
      <c r="I718" s="18">
        <v>3.6943999999999999</v>
      </c>
      <c r="J718" s="79">
        <v>3.1278000000000001</v>
      </c>
      <c r="K718" s="37">
        <f>1000*(1-(F718+288.9414)/(508929.2*(F718+68.12963))*(F718-3.9863)^2)</f>
        <v>997.86793262356048</v>
      </c>
      <c r="L718" s="37">
        <f xml:space="preserve"> 0.824493 - 0.0040899*F718 + 0.000076438*F718^2 -0.00000082467*F718^3 + 0.0000000053675*F718^4</f>
        <v>0.76449949909038684</v>
      </c>
      <c r="M718" s="37">
        <f xml:space="preserve"> -0.005724 + 0.00010227*F718 - 0.0000016546*F718^2</f>
        <v>-4.2838755939999997E-3</v>
      </c>
      <c r="N718" s="37">
        <f xml:space="preserve"> K718 + (L718*G718) + M718*G718^(3/2) + 0.00048314*G718^2</f>
        <v>1023.3421902947372</v>
      </c>
      <c r="O718" s="39">
        <f t="shared" si="76"/>
        <v>8.3237996615171461</v>
      </c>
      <c r="P718" s="32">
        <f t="shared" si="79"/>
        <v>23.529879642744405</v>
      </c>
      <c r="Q718" s="29">
        <f t="shared" si="77"/>
        <v>15.039199999999997</v>
      </c>
      <c r="R718" s="30">
        <f>E718-E598</f>
        <v>27</v>
      </c>
      <c r="S718" s="31">
        <f>I718-I598</f>
        <v>0.28770000000000007</v>
      </c>
      <c r="T718" s="31">
        <f>(S718/I598)*100</f>
        <v>8.4451228461561065</v>
      </c>
      <c r="U718" s="31">
        <f>(S718/R718)/I598*1000</f>
        <v>3.1278232763541136</v>
      </c>
      <c r="V718" s="44">
        <f>O718-O598</f>
        <v>0.6593374194518109</v>
      </c>
      <c r="W718" s="44">
        <f>(V718/O598)*100</f>
        <v>8.602526813076711</v>
      </c>
      <c r="X718" s="44">
        <f>1000*(V718/R718)/O598</f>
        <v>3.1861210418802632</v>
      </c>
      <c r="Y718" s="45">
        <f>1000*(V718/R718)/Q598</f>
        <v>1.8146820707774216</v>
      </c>
      <c r="Z718" s="57">
        <f t="shared" si="78"/>
        <v>5.8297765526149625E-2</v>
      </c>
    </row>
    <row r="719" spans="1:26" s="1" customFormat="1" x14ac:dyDescent="0.15">
      <c r="A719" s="56">
        <v>110</v>
      </c>
      <c r="B719" s="15" t="s">
        <v>22</v>
      </c>
      <c r="C719" s="15" t="s">
        <v>29</v>
      </c>
      <c r="D719" s="15" t="s">
        <v>32</v>
      </c>
      <c r="E719" s="16">
        <v>43082</v>
      </c>
      <c r="F719" s="17">
        <v>21.7</v>
      </c>
      <c r="G719" s="17">
        <v>33.700000000000003</v>
      </c>
      <c r="H719" s="17">
        <v>17.510100000000001</v>
      </c>
      <c r="I719" s="18">
        <v>4.8906000000000001</v>
      </c>
      <c r="J719" s="79">
        <v>2.5697000000000001</v>
      </c>
      <c r="K719" s="37">
        <f>1000*(1-(F719+288.9414)/(508929.2*(F719+68.12963))*(F719-3.9863)^2)</f>
        <v>997.86793262356048</v>
      </c>
      <c r="L719" s="37">
        <f xml:space="preserve"> 0.824493 - 0.0040899*F719 + 0.000076438*F719^2 -0.00000082467*F719^3 + 0.0000000053675*F719^4</f>
        <v>0.76449949909038684</v>
      </c>
      <c r="M719" s="37">
        <f xml:space="preserve"> -0.005724 + 0.00010227*F719 - 0.0000016546*F719^2</f>
        <v>-4.2838755939999997E-3</v>
      </c>
      <c r="N719" s="37">
        <f xml:space="preserve"> K719 + (L719*G719) + M719*G719^(3/2) + 0.00048314*G719^2</f>
        <v>1023.3421902947372</v>
      </c>
      <c r="O719" s="39">
        <f t="shared" si="76"/>
        <v>11.018940727754373</v>
      </c>
      <c r="P719" s="32">
        <f t="shared" si="79"/>
        <v>23.529879642744405</v>
      </c>
      <c r="Q719" s="29">
        <f t="shared" si="77"/>
        <v>21.618299999999998</v>
      </c>
      <c r="R719" s="30">
        <f>E719-E599</f>
        <v>27</v>
      </c>
      <c r="S719" s="31">
        <f>I719-I599</f>
        <v>0.31730000000000036</v>
      </c>
      <c r="T719" s="31">
        <f>(S719/I599)*100</f>
        <v>6.9380972164520234</v>
      </c>
      <c r="U719" s="31">
        <f>(S719/R719)/I599*1000</f>
        <v>2.5696656357229717</v>
      </c>
      <c r="V719" s="44">
        <f>O719-O599</f>
        <v>0.72983832025227535</v>
      </c>
      <c r="W719" s="44">
        <f>(V719/O599)*100</f>
        <v>7.0933137930489245</v>
      </c>
      <c r="X719" s="44">
        <f>1000*(V719/R719)/O599</f>
        <v>2.6271532566847871</v>
      </c>
      <c r="Y719" s="45">
        <f>1000*(V719/R719)/Q599</f>
        <v>1.360179382646054</v>
      </c>
      <c r="Z719" s="57">
        <f t="shared" si="78"/>
        <v>5.7487620961815367E-2</v>
      </c>
    </row>
    <row r="720" spans="1:26" s="1" customFormat="1" x14ac:dyDescent="0.15">
      <c r="A720" s="56">
        <v>233</v>
      </c>
      <c r="B720" s="15" t="s">
        <v>23</v>
      </c>
      <c r="C720" s="15" t="s">
        <v>29</v>
      </c>
      <c r="D720" s="15" t="s">
        <v>32</v>
      </c>
      <c r="E720" s="16">
        <v>43082</v>
      </c>
      <c r="F720" s="17">
        <v>21.7</v>
      </c>
      <c r="G720" s="17">
        <v>33.700000000000003</v>
      </c>
      <c r="H720" s="17">
        <v>17.510100000000001</v>
      </c>
      <c r="I720" s="18">
        <v>4.7805999999999997</v>
      </c>
      <c r="J720" s="79">
        <v>2.6383000000000001</v>
      </c>
      <c r="K720" s="37">
        <f>1000*(1-(F720+288.9414)/(508929.2*(F720+68.12963))*(F720-3.9863)^2)</f>
        <v>997.86793262356048</v>
      </c>
      <c r="L720" s="37">
        <f xml:space="preserve"> 0.824493 - 0.0040899*F720 + 0.000076438*F720^2 -0.00000082467*F720^3 + 0.0000000053675*F720^4</f>
        <v>0.76449949909038684</v>
      </c>
      <c r="M720" s="37">
        <f xml:space="preserve"> -0.005724 + 0.00010227*F720 - 0.0000016546*F720^2</f>
        <v>-4.2838755939999997E-3</v>
      </c>
      <c r="N720" s="37">
        <f xml:space="preserve"> K720 + (L720*G720) + M720*G720^(3/2) + 0.00048314*G720^2</f>
        <v>1023.3421902947372</v>
      </c>
      <c r="O720" s="39">
        <f t="shared" si="76"/>
        <v>10.771101305177801</v>
      </c>
      <c r="P720" s="32">
        <f t="shared" si="79"/>
        <v>23.529879642744405</v>
      </c>
      <c r="Q720" s="29">
        <f t="shared" si="77"/>
        <v>21.013299999999997</v>
      </c>
      <c r="R720" s="30">
        <f>E720-E600</f>
        <v>27</v>
      </c>
      <c r="S720" s="31">
        <f>I720-I600</f>
        <v>0.31789999999999985</v>
      </c>
      <c r="T720" s="31">
        <f>(S720/I600)*100</f>
        <v>7.1234902637416777</v>
      </c>
      <c r="U720" s="31">
        <f>(S720/R720)/I600*1000</f>
        <v>2.6383297273117328</v>
      </c>
      <c r="V720" s="44">
        <f>O720-O600</f>
        <v>0.73082900422233976</v>
      </c>
      <c r="W720" s="44">
        <f>(V720/O600)*100</f>
        <v>7.2789759312881577</v>
      </c>
      <c r="X720" s="44">
        <f>1000*(V720/R720)/O600</f>
        <v>2.6959170115882065</v>
      </c>
      <c r="Y720" s="45">
        <f>1000*(V720/R720)/Q600</f>
        <v>1.405032528004303</v>
      </c>
      <c r="Z720" s="57">
        <f t="shared" si="78"/>
        <v>5.7587284276473749E-2</v>
      </c>
    </row>
    <row r="721" spans="1:26" s="1" customFormat="1" ht="14" thickBot="1" x14ac:dyDescent="0.2">
      <c r="A721" s="58">
        <v>235</v>
      </c>
      <c r="B721" s="59" t="s">
        <v>23</v>
      </c>
      <c r="C721" s="59" t="s">
        <v>29</v>
      </c>
      <c r="D721" s="59" t="s">
        <v>32</v>
      </c>
      <c r="E721" s="60">
        <v>43082</v>
      </c>
      <c r="F721" s="61">
        <v>21.7</v>
      </c>
      <c r="G721" s="61">
        <v>33.700000000000003</v>
      </c>
      <c r="H721" s="61">
        <v>17.510100000000001</v>
      </c>
      <c r="I721" s="62">
        <v>2.948</v>
      </c>
      <c r="J721" s="80">
        <v>2.6522000000000001</v>
      </c>
      <c r="K721" s="63">
        <f>1000*(1-(F721+288.9414)/(508929.2*(F721+68.12963))*(F721-3.9863)^2)</f>
        <v>997.86793262356048</v>
      </c>
      <c r="L721" s="63">
        <f xml:space="preserve"> 0.824493 - 0.0040899*F721 + 0.000076438*F721^2 -0.00000082467*F721^3 + 0.0000000053675*F721^4</f>
        <v>0.76449949909038684</v>
      </c>
      <c r="M721" s="63">
        <f xml:space="preserve"> -0.005724 + 0.00010227*F721 - 0.0000016546*F721^2</f>
        <v>-4.2838755939999997E-3</v>
      </c>
      <c r="N721" s="63">
        <f xml:space="preserve"> K721 + (L721*G721) + M721*G721^(3/2) + 0.00048314*G721^2</f>
        <v>1023.3421902947372</v>
      </c>
      <c r="O721" s="64">
        <f t="shared" si="76"/>
        <v>6.6420965250521187</v>
      </c>
      <c r="P721" s="32">
        <f t="shared" si="79"/>
        <v>23.529879642744405</v>
      </c>
      <c r="Q721" s="65">
        <f t="shared" si="77"/>
        <v>10.933999999999997</v>
      </c>
      <c r="R721" s="66">
        <f>E721-E601</f>
        <v>27</v>
      </c>
      <c r="S721" s="67">
        <f>I721-I601</f>
        <v>0.19700000000000006</v>
      </c>
      <c r="T721" s="67">
        <f>(S721/I601)*100</f>
        <v>7.1610323518720485</v>
      </c>
      <c r="U721" s="67">
        <f>(S721/R721)/I601*1000</f>
        <v>2.6522342043970557</v>
      </c>
      <c r="V721" s="68">
        <f>O721-O601</f>
        <v>0.45204702373104411</v>
      </c>
      <c r="W721" s="68">
        <f>(V721/O601)*100</f>
        <v>7.302801433729547</v>
      </c>
      <c r="X721" s="68">
        <f>1000*(V721/R721)/O601</f>
        <v>2.7047412717516841</v>
      </c>
      <c r="Y721" s="69">
        <f>1000*(V721/R721)/Q601</f>
        <v>1.6996581250098006</v>
      </c>
      <c r="Z721" s="70">
        <f t="shared" si="78"/>
        <v>5.2507067354628401E-2</v>
      </c>
    </row>
    <row r="722" spans="1:26" s="1" customFormat="1" x14ac:dyDescent="0.15">
      <c r="A722" s="5">
        <v>176</v>
      </c>
      <c r="B722" s="14" t="s">
        <v>17</v>
      </c>
      <c r="C722" s="15" t="s">
        <v>11</v>
      </c>
      <c r="D722" s="15" t="s">
        <v>12</v>
      </c>
      <c r="E722" s="16">
        <v>43084</v>
      </c>
      <c r="F722" s="17">
        <v>21.8</v>
      </c>
      <c r="G722" s="17">
        <v>33.1</v>
      </c>
      <c r="H722" s="17">
        <v>17.513100000000001</v>
      </c>
      <c r="I722" s="18">
        <v>1.8601000000000001</v>
      </c>
      <c r="J722" s="17">
        <f>I722-I602</f>
        <v>1.8900000000000139E-2</v>
      </c>
      <c r="K722" s="37">
        <f>1000*(1-(F722+288.9414)/(508929.2*(F722+68.12963))*(F722-3.9863)^2)</f>
        <v>997.84549646855533</v>
      </c>
      <c r="L722" s="37">
        <f xml:space="preserve"> 0.824493 - 0.0040899*F722 + 0.000076438*F722^2 -0.00000082467*F722^3 + 0.0000000053675*F722^4</f>
        <v>0.76432806888322813</v>
      </c>
      <c r="M722" s="37">
        <f xml:space="preserve"> -0.005724 + 0.00010227*F722 - 0.0000016546*F722^2</f>
        <v>-4.2808461040000001E-3</v>
      </c>
      <c r="N722" s="37">
        <f xml:space="preserve"> K722 + (L722*G722) + M722*G722^(3/2) + 0.00048314*G722^2</f>
        <v>1022.8588746079952</v>
      </c>
      <c r="O722" s="39">
        <f>I722*(1/     (1-   (0.001*N722/1.84)))</f>
        <v>4.1884857996323381</v>
      </c>
      <c r="P722" s="32">
        <f t="shared" si="79"/>
        <v>23.530090462465427</v>
      </c>
      <c r="Q722" s="72">
        <f>-5.28+5.5*I722</f>
        <v>4.9505500000000007</v>
      </c>
      <c r="R722" s="2"/>
      <c r="S722" s="27"/>
      <c r="T722" s="27"/>
      <c r="U722" s="27"/>
      <c r="V722" s="25"/>
      <c r="W722" s="25"/>
      <c r="X722" s="25"/>
      <c r="Y722" s="43"/>
      <c r="Z722" s="47"/>
    </row>
    <row r="723" spans="1:26" s="1" customFormat="1" x14ac:dyDescent="0.15">
      <c r="A723" s="5">
        <v>182</v>
      </c>
      <c r="B723" s="14" t="s">
        <v>17</v>
      </c>
      <c r="C723" s="15" t="s">
        <v>11</v>
      </c>
      <c r="D723" s="15" t="s">
        <v>12</v>
      </c>
      <c r="E723" s="16">
        <v>43084</v>
      </c>
      <c r="F723" s="17">
        <v>21.8</v>
      </c>
      <c r="G723" s="17">
        <v>33.1</v>
      </c>
      <c r="H723" s="17">
        <v>17.513100000000001</v>
      </c>
      <c r="I723" s="18">
        <v>3.774</v>
      </c>
      <c r="J723" s="17">
        <f>I723-I603</f>
        <v>4.1599999999999859E-2</v>
      </c>
      <c r="K723" s="37">
        <f>1000*(1-(F723+288.9414)/(508929.2*(F723+68.12963))*(F723-3.9863)^2)</f>
        <v>997.84549646855533</v>
      </c>
      <c r="L723" s="37">
        <f xml:space="preserve"> 0.824493 - 0.0040899*F723 + 0.000076438*F723^2 -0.00000082467*F723^3 + 0.0000000053675*F723^4</f>
        <v>0.76432806888322813</v>
      </c>
      <c r="M723" s="37">
        <f xml:space="preserve"> -0.005724 + 0.00010227*F723 - 0.0000016546*F723^2</f>
        <v>-4.2808461040000001E-3</v>
      </c>
      <c r="N723" s="37">
        <f xml:space="preserve"> K723 + (L723*G723) + M723*G723^(3/2) + 0.00048314*G723^2</f>
        <v>1022.8588746079952</v>
      </c>
      <c r="O723" s="39">
        <f t="shared" ref="O723:O786" si="80">I723*(1/     (1-   (0.001*N723/1.84)))</f>
        <v>8.4981159119469076</v>
      </c>
      <c r="P723" s="32">
        <f t="shared" si="79"/>
        <v>23.530090462465427</v>
      </c>
      <c r="Q723" s="72">
        <f t="shared" ref="Q723:Q786" si="81">-5.28+5.5*I723</f>
        <v>15.477</v>
      </c>
      <c r="R723" s="2"/>
      <c r="S723" s="27"/>
      <c r="T723" s="27"/>
      <c r="U723" s="27"/>
      <c r="V723" s="25"/>
      <c r="W723" s="25"/>
      <c r="X723" s="25"/>
      <c r="Y723" s="43"/>
      <c r="Z723" s="47"/>
    </row>
    <row r="724" spans="1:26" s="1" customFormat="1" x14ac:dyDescent="0.15">
      <c r="A724" s="5">
        <v>189</v>
      </c>
      <c r="B724" s="14" t="s">
        <v>17</v>
      </c>
      <c r="C724" s="15" t="s">
        <v>11</v>
      </c>
      <c r="D724" s="15" t="s">
        <v>12</v>
      </c>
      <c r="E724" s="16">
        <v>43084</v>
      </c>
      <c r="F724" s="17">
        <v>21.8</v>
      </c>
      <c r="G724" s="17">
        <v>33.1</v>
      </c>
      <c r="H724" s="17">
        <v>17.513100000000001</v>
      </c>
      <c r="I724" s="18">
        <v>3.5785999999999998</v>
      </c>
      <c r="J724" s="17">
        <f>I724-I604</f>
        <v>4.0899999999999714E-2</v>
      </c>
      <c r="K724" s="37">
        <f>1000*(1-(F724+288.9414)/(508929.2*(F724+68.12963))*(F724-3.9863)^2)</f>
        <v>997.84549646855533</v>
      </c>
      <c r="L724" s="37">
        <f xml:space="preserve"> 0.824493 - 0.0040899*F724 + 0.000076438*F724^2 -0.00000082467*F724^3 + 0.0000000053675*F724^4</f>
        <v>0.76432806888322813</v>
      </c>
      <c r="M724" s="37">
        <f xml:space="preserve"> -0.005724 + 0.00010227*F724 - 0.0000016546*F724^2</f>
        <v>-4.2808461040000001E-3</v>
      </c>
      <c r="N724" s="37">
        <f xml:space="preserve"> K724 + (L724*G724) + M724*G724^(3/2) + 0.00048314*G724^2</f>
        <v>1022.8588746079952</v>
      </c>
      <c r="O724" s="39">
        <f t="shared" si="80"/>
        <v>8.058123371089879</v>
      </c>
      <c r="P724" s="32">
        <f t="shared" si="79"/>
        <v>23.530090462465427</v>
      </c>
      <c r="Q724" s="72">
        <f t="shared" si="81"/>
        <v>14.402299999999997</v>
      </c>
      <c r="R724" s="2"/>
      <c r="S724" s="27"/>
      <c r="T724" s="27"/>
      <c r="U724" s="27"/>
      <c r="V724" s="25"/>
      <c r="W724" s="25"/>
      <c r="X724" s="25"/>
      <c r="Y724" s="43"/>
      <c r="Z724" s="47"/>
    </row>
    <row r="725" spans="1:26" s="1" customFormat="1" x14ac:dyDescent="0.15">
      <c r="A725" s="5">
        <v>281</v>
      </c>
      <c r="B725" s="14" t="s">
        <v>17</v>
      </c>
      <c r="C725" s="15" t="s">
        <v>11</v>
      </c>
      <c r="D725" s="15" t="s">
        <v>12</v>
      </c>
      <c r="E725" s="16">
        <v>43084</v>
      </c>
      <c r="F725" s="17">
        <v>21.8</v>
      </c>
      <c r="G725" s="17">
        <v>33.1</v>
      </c>
      <c r="H725" s="17">
        <v>17.513100000000001</v>
      </c>
      <c r="I725" s="18">
        <v>3.4843999999999999</v>
      </c>
      <c r="J725" s="17">
        <f>I725-I605</f>
        <v>2.7600000000000069E-2</v>
      </c>
      <c r="K725" s="37">
        <f>1000*(1-(F725+288.9414)/(508929.2*(F725+68.12963))*(F725-3.9863)^2)</f>
        <v>997.84549646855533</v>
      </c>
      <c r="L725" s="37">
        <f xml:space="preserve"> 0.824493 - 0.0040899*F725 + 0.000076438*F725^2 -0.00000082467*F725^3 + 0.0000000053675*F725^4</f>
        <v>0.76432806888322813</v>
      </c>
      <c r="M725" s="37">
        <f xml:space="preserve"> -0.005724 + 0.00010227*F725 - 0.0000016546*F725^2</f>
        <v>-4.2808461040000001E-3</v>
      </c>
      <c r="N725" s="37">
        <f xml:space="preserve"> K725 + (L725*G725) + M725*G725^(3/2) + 0.00048314*G725^2</f>
        <v>1022.8588746079952</v>
      </c>
      <c r="O725" s="39">
        <f t="shared" si="80"/>
        <v>7.8460082362447814</v>
      </c>
      <c r="P725" s="32">
        <f t="shared" si="79"/>
        <v>23.530090462465427</v>
      </c>
      <c r="Q725" s="72">
        <f t="shared" si="81"/>
        <v>13.8842</v>
      </c>
      <c r="R725" s="2"/>
      <c r="S725" s="27"/>
      <c r="T725" s="27"/>
      <c r="U725" s="27"/>
      <c r="V725" s="25"/>
      <c r="W725" s="25"/>
      <c r="X725" s="25"/>
      <c r="Y725" s="43"/>
      <c r="Z725" s="47"/>
    </row>
    <row r="726" spans="1:26" s="1" customFormat="1" x14ac:dyDescent="0.15">
      <c r="A726" s="5">
        <v>287</v>
      </c>
      <c r="B726" s="14" t="s">
        <v>17</v>
      </c>
      <c r="C726" s="15" t="s">
        <v>11</v>
      </c>
      <c r="D726" s="15" t="s">
        <v>12</v>
      </c>
      <c r="E726" s="16">
        <v>43084</v>
      </c>
      <c r="F726" s="17">
        <v>21.8</v>
      </c>
      <c r="G726" s="17">
        <v>33.1</v>
      </c>
      <c r="H726" s="17">
        <v>17.513100000000001</v>
      </c>
      <c r="I726" s="18">
        <v>2.3803999999999998</v>
      </c>
      <c r="J726" s="17">
        <f>I726-I606</f>
        <v>2.5599999999999845E-2</v>
      </c>
      <c r="K726" s="37">
        <f>1000*(1-(F726+288.9414)/(508929.2*(F726+68.12963))*(F726-3.9863)^2)</f>
        <v>997.84549646855533</v>
      </c>
      <c r="L726" s="37">
        <f xml:space="preserve"> 0.824493 - 0.0040899*F726 + 0.000076438*F726^2 -0.00000082467*F726^3 + 0.0000000053675*F726^4</f>
        <v>0.76432806888322813</v>
      </c>
      <c r="M726" s="37">
        <f xml:space="preserve"> -0.005724 + 0.00010227*F726 - 0.0000016546*F726^2</f>
        <v>-4.2808461040000001E-3</v>
      </c>
      <c r="N726" s="37">
        <f xml:space="preserve"> K726 + (L726*G726) + M726*G726^(3/2) + 0.00048314*G726^2</f>
        <v>1022.8588746079952</v>
      </c>
      <c r="O726" s="39">
        <f t="shared" si="80"/>
        <v>5.3600728979328087</v>
      </c>
      <c r="P726" s="32">
        <f t="shared" si="79"/>
        <v>23.530090462465427</v>
      </c>
      <c r="Q726" s="72">
        <f t="shared" si="81"/>
        <v>7.812199999999998</v>
      </c>
      <c r="R726" s="2"/>
      <c r="S726" s="27"/>
      <c r="T726" s="27"/>
      <c r="U726" s="27"/>
      <c r="V726" s="25"/>
      <c r="W726" s="25"/>
      <c r="X726" s="25"/>
      <c r="Y726" s="43"/>
      <c r="Z726" s="47"/>
    </row>
    <row r="727" spans="1:26" s="1" customFormat="1" x14ac:dyDescent="0.15">
      <c r="A727" s="5">
        <v>116</v>
      </c>
      <c r="B727" s="14" t="s">
        <v>18</v>
      </c>
      <c r="C727" s="15" t="s">
        <v>11</v>
      </c>
      <c r="D727" s="15" t="s">
        <v>12</v>
      </c>
      <c r="E727" s="16">
        <v>43084</v>
      </c>
      <c r="F727" s="17">
        <v>21.8</v>
      </c>
      <c r="G727" s="17">
        <v>33.1</v>
      </c>
      <c r="H727" s="17">
        <v>17.513100000000001</v>
      </c>
      <c r="I727" s="18">
        <v>4.7413999999999996</v>
      </c>
      <c r="J727" s="17">
        <f>I727-I607</f>
        <v>4.7399999999999665E-2</v>
      </c>
      <c r="K727" s="37">
        <f>1000*(1-(F727+288.9414)/(508929.2*(F727+68.12963))*(F727-3.9863)^2)</f>
        <v>997.84549646855533</v>
      </c>
      <c r="L727" s="37">
        <f xml:space="preserve"> 0.824493 - 0.0040899*F727 + 0.000076438*F727^2 -0.00000082467*F727^3 + 0.0000000053675*F727^4</f>
        <v>0.76432806888322813</v>
      </c>
      <c r="M727" s="37">
        <f xml:space="preserve"> -0.005724 + 0.00010227*F727 - 0.0000016546*F727^2</f>
        <v>-4.2808461040000001E-3</v>
      </c>
      <c r="N727" s="37">
        <f xml:space="preserve"> K727 + (L727*G727) + M727*G727^(3/2) + 0.00048314*G727^2</f>
        <v>1022.8588746079952</v>
      </c>
      <c r="O727" s="39">
        <f t="shared" si="80"/>
        <v>10.67646178720325</v>
      </c>
      <c r="P727" s="32">
        <f t="shared" si="79"/>
        <v>23.530090462465427</v>
      </c>
      <c r="Q727" s="72">
        <f t="shared" si="81"/>
        <v>20.797699999999995</v>
      </c>
      <c r="R727" s="2"/>
      <c r="S727" s="27"/>
      <c r="T727" s="27"/>
      <c r="U727" s="27"/>
      <c r="V727" s="25"/>
      <c r="W727" s="25"/>
      <c r="X727" s="25"/>
      <c r="Y727" s="43"/>
      <c r="Z727" s="47"/>
    </row>
    <row r="728" spans="1:26" s="1" customFormat="1" x14ac:dyDescent="0.15">
      <c r="A728" s="5">
        <v>122</v>
      </c>
      <c r="B728" s="14" t="s">
        <v>18</v>
      </c>
      <c r="C728" s="15" t="s">
        <v>11</v>
      </c>
      <c r="D728" s="15" t="s">
        <v>12</v>
      </c>
      <c r="E728" s="16">
        <v>43084</v>
      </c>
      <c r="F728" s="17">
        <v>21.8</v>
      </c>
      <c r="G728" s="17">
        <v>33.1</v>
      </c>
      <c r="H728" s="17">
        <v>17.513100000000001</v>
      </c>
      <c r="I728" s="18">
        <v>6.0091999999999999</v>
      </c>
      <c r="J728" s="17">
        <f>I728-I608</f>
        <v>6.4199999999999591E-2</v>
      </c>
      <c r="K728" s="37">
        <f>1000*(1-(F728+288.9414)/(508929.2*(F728+68.12963))*(F728-3.9863)^2)</f>
        <v>997.84549646855533</v>
      </c>
      <c r="L728" s="37">
        <f xml:space="preserve"> 0.824493 - 0.0040899*F728 + 0.000076438*F728^2 -0.00000082467*F728^3 + 0.0000000053675*F728^4</f>
        <v>0.76432806888322813</v>
      </c>
      <c r="M728" s="37">
        <f xml:space="preserve"> -0.005724 + 0.00010227*F728 - 0.0000016546*F728^2</f>
        <v>-4.2808461040000001E-3</v>
      </c>
      <c r="N728" s="37">
        <f xml:space="preserve"> K728 + (L728*G728) + M728*G728^(3/2) + 0.00048314*G728^2</f>
        <v>1022.8588746079952</v>
      </c>
      <c r="O728" s="39">
        <f t="shared" si="80"/>
        <v>13.53123427081912</v>
      </c>
      <c r="P728" s="32">
        <f t="shared" si="79"/>
        <v>23.530090462465427</v>
      </c>
      <c r="Q728" s="72">
        <f t="shared" si="81"/>
        <v>27.770600000000002</v>
      </c>
      <c r="R728" s="2"/>
      <c r="S728" s="27"/>
      <c r="T728" s="27"/>
      <c r="U728" s="27"/>
      <c r="V728" s="25"/>
      <c r="W728" s="25"/>
      <c r="X728" s="25"/>
      <c r="Y728" s="43"/>
      <c r="Z728" s="47"/>
    </row>
    <row r="729" spans="1:26" s="1" customFormat="1" x14ac:dyDescent="0.15">
      <c r="A729" s="5">
        <v>129</v>
      </c>
      <c r="B729" s="14" t="s">
        <v>18</v>
      </c>
      <c r="C729" s="15" t="s">
        <v>11</v>
      </c>
      <c r="D729" s="15" t="s">
        <v>12</v>
      </c>
      <c r="E729" s="16">
        <v>43084</v>
      </c>
      <c r="F729" s="17">
        <v>21.8</v>
      </c>
      <c r="G729" s="17">
        <v>33.1</v>
      </c>
      <c r="H729" s="17">
        <v>17.513100000000001</v>
      </c>
      <c r="I729" s="18">
        <v>5.8181000000000003</v>
      </c>
      <c r="J729" s="17">
        <f>I729-I609</f>
        <v>4.8600000000000421E-2</v>
      </c>
      <c r="K729" s="37">
        <f>1000*(1-(F729+288.9414)/(508929.2*(F729+68.12963))*(F729-3.9863)^2)</f>
        <v>997.84549646855533</v>
      </c>
      <c r="L729" s="37">
        <f xml:space="preserve"> 0.824493 - 0.0040899*F729 + 0.000076438*F729^2 -0.00000082467*F729^3 + 0.0000000053675*F729^4</f>
        <v>0.76432806888322813</v>
      </c>
      <c r="M729" s="37">
        <f xml:space="preserve"> -0.005724 + 0.00010227*F729 - 0.0000016546*F729^2</f>
        <v>-4.2808461040000001E-3</v>
      </c>
      <c r="N729" s="37">
        <f xml:space="preserve"> K729 + (L729*G729) + M729*G729^(3/2) + 0.00048314*G729^2</f>
        <v>1022.8588746079952</v>
      </c>
      <c r="O729" s="39">
        <f t="shared" si="80"/>
        <v>13.100924267964576</v>
      </c>
      <c r="P729" s="32">
        <f t="shared" si="79"/>
        <v>23.530090462465427</v>
      </c>
      <c r="Q729" s="72">
        <f t="shared" si="81"/>
        <v>26.719550000000002</v>
      </c>
      <c r="R729" s="2"/>
      <c r="S729" s="27"/>
      <c r="T729" s="27"/>
      <c r="U729" s="27"/>
      <c r="V729" s="25"/>
      <c r="W729" s="25"/>
      <c r="X729" s="25"/>
      <c r="Y729" s="43"/>
      <c r="Z729" s="47"/>
    </row>
    <row r="730" spans="1:26" s="1" customFormat="1" x14ac:dyDescent="0.15">
      <c r="A730" s="5">
        <v>220</v>
      </c>
      <c r="B730" s="14" t="s">
        <v>18</v>
      </c>
      <c r="C730" s="15" t="s">
        <v>11</v>
      </c>
      <c r="D730" s="15" t="s">
        <v>12</v>
      </c>
      <c r="E730" s="16">
        <v>43084</v>
      </c>
      <c r="F730" s="17">
        <v>21.8</v>
      </c>
      <c r="G730" s="17">
        <v>33.1</v>
      </c>
      <c r="H730" s="17">
        <v>17.513100000000001</v>
      </c>
      <c r="I730" s="18">
        <v>3.8037999999999998</v>
      </c>
      <c r="J730" s="17">
        <f>I730-I610</f>
        <v>3.5800000000000054E-2</v>
      </c>
      <c r="K730" s="37">
        <f>1000*(1-(F730+288.9414)/(508929.2*(F730+68.12963))*(F730-3.9863)^2)</f>
        <v>997.84549646855533</v>
      </c>
      <c r="L730" s="37">
        <f xml:space="preserve"> 0.824493 - 0.0040899*F730 + 0.000076438*F730^2 -0.00000082467*F730^3 + 0.0000000053675*F730^4</f>
        <v>0.76432806888322813</v>
      </c>
      <c r="M730" s="37">
        <f xml:space="preserve"> -0.005724 + 0.00010227*F730 - 0.0000016546*F730^2</f>
        <v>-4.2808461040000001E-3</v>
      </c>
      <c r="N730" s="37">
        <f xml:space="preserve"> K730 + (L730*G730) + M730*G730^(3/2) + 0.00048314*G730^2</f>
        <v>1022.8588746079952</v>
      </c>
      <c r="O730" s="39">
        <f t="shared" si="80"/>
        <v>8.56521815205714</v>
      </c>
      <c r="P730" s="32">
        <f t="shared" si="79"/>
        <v>23.530090462465427</v>
      </c>
      <c r="Q730" s="72">
        <f t="shared" si="81"/>
        <v>15.640899999999998</v>
      </c>
      <c r="R730" s="2"/>
      <c r="S730" s="27"/>
      <c r="T730" s="27"/>
      <c r="U730" s="27"/>
      <c r="V730" s="25"/>
      <c r="W730" s="25"/>
      <c r="X730" s="25"/>
      <c r="Y730" s="43"/>
      <c r="Z730" s="47"/>
    </row>
    <row r="731" spans="1:26" s="1" customFormat="1" x14ac:dyDescent="0.15">
      <c r="A731" s="5">
        <v>226</v>
      </c>
      <c r="B731" s="14" t="s">
        <v>18</v>
      </c>
      <c r="C731" s="15" t="s">
        <v>11</v>
      </c>
      <c r="D731" s="15" t="s">
        <v>12</v>
      </c>
      <c r="E731" s="16">
        <v>43084</v>
      </c>
      <c r="F731" s="17">
        <v>21.8</v>
      </c>
      <c r="G731" s="17">
        <v>33.1</v>
      </c>
      <c r="H731" s="17">
        <v>17.513100000000001</v>
      </c>
      <c r="I731" s="18">
        <v>3.7054999999999998</v>
      </c>
      <c r="J731" s="17">
        <f>I731-I611</f>
        <v>3.4999999999999698E-2</v>
      </c>
      <c r="K731" s="37">
        <f>1000*(1-(F731+288.9414)/(508929.2*(F731+68.12963))*(F731-3.9863)^2)</f>
        <v>997.84549646855533</v>
      </c>
      <c r="L731" s="37">
        <f xml:space="preserve"> 0.824493 - 0.0040899*F731 + 0.000076438*F731^2 -0.00000082467*F731^3 + 0.0000000053675*F731^4</f>
        <v>0.76432806888322813</v>
      </c>
      <c r="M731" s="37">
        <f xml:space="preserve"> -0.005724 + 0.00010227*F731 - 0.0000016546*F731^2</f>
        <v>-4.2808461040000001E-3</v>
      </c>
      <c r="N731" s="37">
        <f xml:space="preserve"> K731 + (L731*G731) + M731*G731^(3/2) + 0.00048314*G731^2</f>
        <v>1022.8588746079952</v>
      </c>
      <c r="O731" s="39">
        <f t="shared" si="80"/>
        <v>8.3438708298143265</v>
      </c>
      <c r="P731" s="32">
        <f t="shared" si="79"/>
        <v>23.530090462465427</v>
      </c>
      <c r="Q731" s="72">
        <f t="shared" si="81"/>
        <v>15.100249999999999</v>
      </c>
      <c r="R731" s="2"/>
      <c r="S731" s="27"/>
      <c r="T731" s="27"/>
      <c r="U731" s="27"/>
      <c r="V731" s="25"/>
      <c r="W731" s="25"/>
      <c r="X731" s="25"/>
      <c r="Y731" s="43"/>
      <c r="Z731" s="47"/>
    </row>
    <row r="732" spans="1:26" s="1" customFormat="1" x14ac:dyDescent="0.15">
      <c r="A732" s="5">
        <v>149</v>
      </c>
      <c r="B732" s="14" t="s">
        <v>19</v>
      </c>
      <c r="C732" s="15" t="s">
        <v>11</v>
      </c>
      <c r="D732" s="15" t="s">
        <v>12</v>
      </c>
      <c r="E732" s="16">
        <v>43084</v>
      </c>
      <c r="F732" s="17">
        <v>21.8</v>
      </c>
      <c r="G732" s="17">
        <v>33.1</v>
      </c>
      <c r="H732" s="17">
        <v>17.513100000000001</v>
      </c>
      <c r="I732" s="18">
        <v>2.194</v>
      </c>
      <c r="J732" s="17">
        <f>I732-I612</f>
        <v>4.4499999999999762E-2</v>
      </c>
      <c r="K732" s="37">
        <f>1000*(1-(F732+288.9414)/(508929.2*(F732+68.12963))*(F732-3.9863)^2)</f>
        <v>997.84549646855533</v>
      </c>
      <c r="L732" s="37">
        <f xml:space="preserve"> 0.824493 - 0.0040899*F732 + 0.000076438*F732^2 -0.00000082467*F732^3 + 0.0000000053675*F732^4</f>
        <v>0.76432806888322813</v>
      </c>
      <c r="M732" s="37">
        <f xml:space="preserve"> -0.005724 + 0.00010227*F732 - 0.0000016546*F732^2</f>
        <v>-4.2808461040000001E-3</v>
      </c>
      <c r="N732" s="37">
        <f xml:space="preserve"> K732 + (L732*G732) + M732*G732^(3/2) + 0.00048314*G732^2</f>
        <v>1022.8588746079952</v>
      </c>
      <c r="O732" s="39">
        <f t="shared" si="80"/>
        <v>4.9403461342902801</v>
      </c>
      <c r="P732" s="32">
        <f t="shared" si="79"/>
        <v>23.530090462465427</v>
      </c>
      <c r="Q732" s="72">
        <f t="shared" si="81"/>
        <v>6.7869999999999999</v>
      </c>
      <c r="R732" s="2"/>
      <c r="S732" s="27"/>
      <c r="T732" s="27"/>
      <c r="U732" s="27"/>
      <c r="V732" s="25"/>
      <c r="W732" s="25"/>
      <c r="X732" s="25"/>
      <c r="Y732" s="43"/>
      <c r="Z732" s="47"/>
    </row>
    <row r="733" spans="1:26" s="1" customFormat="1" x14ac:dyDescent="0.15">
      <c r="A733" s="5">
        <v>157</v>
      </c>
      <c r="B733" s="14" t="s">
        <v>19</v>
      </c>
      <c r="C733" s="15" t="s">
        <v>11</v>
      </c>
      <c r="D733" s="15" t="s">
        <v>12</v>
      </c>
      <c r="E733" s="16">
        <v>43084</v>
      </c>
      <c r="F733" s="17">
        <v>21.8</v>
      </c>
      <c r="G733" s="17">
        <v>33.1</v>
      </c>
      <c r="H733" s="17">
        <v>17.513100000000001</v>
      </c>
      <c r="I733" s="18">
        <v>2.0889000000000002</v>
      </c>
      <c r="J733" s="17">
        <f>I733-I613</f>
        <v>2.8200000000000003E-2</v>
      </c>
      <c r="K733" s="37">
        <f>1000*(1-(F733+288.9414)/(508929.2*(F733+68.12963))*(F733-3.9863)^2)</f>
        <v>997.84549646855533</v>
      </c>
      <c r="L733" s="37">
        <f xml:space="preserve"> 0.824493 - 0.0040899*F733 + 0.000076438*F733^2 -0.00000082467*F733^3 + 0.0000000053675*F733^4</f>
        <v>0.76432806888322813</v>
      </c>
      <c r="M733" s="37">
        <f xml:space="preserve"> -0.005724 + 0.00010227*F733 - 0.0000016546*F733^2</f>
        <v>-4.2808461040000001E-3</v>
      </c>
      <c r="N733" s="37">
        <f xml:space="preserve"> K733 + (L733*G733) + M733*G733^(3/2) + 0.00048314*G733^2</f>
        <v>1022.8588746079952</v>
      </c>
      <c r="O733" s="39">
        <f t="shared" si="80"/>
        <v>4.7036868914853995</v>
      </c>
      <c r="P733" s="32">
        <f t="shared" si="79"/>
        <v>23.530090462465427</v>
      </c>
      <c r="Q733" s="72">
        <f t="shared" si="81"/>
        <v>6.2089500000000006</v>
      </c>
      <c r="R733" s="2"/>
      <c r="S733" s="27"/>
      <c r="T733" s="27"/>
      <c r="U733" s="27"/>
      <c r="V733" s="25"/>
      <c r="W733" s="25"/>
      <c r="X733" s="25"/>
      <c r="Y733" s="43"/>
      <c r="Z733" s="47"/>
    </row>
    <row r="734" spans="1:26" s="1" customFormat="1" x14ac:dyDescent="0.15">
      <c r="A734" s="5">
        <v>248</v>
      </c>
      <c r="B734" s="14" t="s">
        <v>19</v>
      </c>
      <c r="C734" s="15" t="s">
        <v>11</v>
      </c>
      <c r="D734" s="15" t="s">
        <v>12</v>
      </c>
      <c r="E734" s="16">
        <v>43084</v>
      </c>
      <c r="F734" s="17">
        <v>21.8</v>
      </c>
      <c r="G734" s="17">
        <v>33.1</v>
      </c>
      <c r="H734" s="17">
        <v>17.513100000000001</v>
      </c>
      <c r="I734" s="18">
        <v>3.5084</v>
      </c>
      <c r="J734" s="17">
        <f>I734-I614</f>
        <v>2.1700000000000053E-2</v>
      </c>
      <c r="K734" s="37">
        <f>1000*(1-(F734+288.9414)/(508929.2*(F734+68.12963))*(F734-3.9863)^2)</f>
        <v>997.84549646855533</v>
      </c>
      <c r="L734" s="37">
        <f xml:space="preserve"> 0.824493 - 0.0040899*F734 + 0.000076438*F734^2 -0.00000082467*F734^3 + 0.0000000053675*F734^4</f>
        <v>0.76432806888322813</v>
      </c>
      <c r="M734" s="37">
        <f xml:space="preserve"> -0.005724 + 0.00010227*F734 - 0.0000016546*F734^2</f>
        <v>-4.2808461040000001E-3</v>
      </c>
      <c r="N734" s="37">
        <f xml:space="preserve"> K734 + (L734*G734) + M734*G734^(3/2) + 0.00048314*G734^2</f>
        <v>1022.8588746079952</v>
      </c>
      <c r="O734" s="39">
        <f t="shared" si="80"/>
        <v>7.9000503088167813</v>
      </c>
      <c r="P734" s="32">
        <f t="shared" si="79"/>
        <v>23.530090462465427</v>
      </c>
      <c r="Q734" s="72">
        <f t="shared" si="81"/>
        <v>14.016199999999998</v>
      </c>
      <c r="R734" s="2"/>
      <c r="S734" s="27"/>
      <c r="T734" s="27"/>
      <c r="U734" s="27"/>
      <c r="V734" s="25"/>
      <c r="W734" s="25"/>
      <c r="X734" s="25"/>
      <c r="Y734" s="43"/>
      <c r="Z734" s="47"/>
    </row>
    <row r="735" spans="1:26" s="1" customFormat="1" x14ac:dyDescent="0.15">
      <c r="A735" s="5">
        <v>162</v>
      </c>
      <c r="B735" s="14" t="s">
        <v>20</v>
      </c>
      <c r="C735" s="15" t="s">
        <v>11</v>
      </c>
      <c r="D735" s="15" t="s">
        <v>12</v>
      </c>
      <c r="E735" s="16">
        <v>43084</v>
      </c>
      <c r="F735" s="17">
        <v>21.8</v>
      </c>
      <c r="G735" s="17">
        <v>33.1</v>
      </c>
      <c r="H735" s="17">
        <v>17.513100000000001</v>
      </c>
      <c r="I735" s="18">
        <v>6.5860000000000003</v>
      </c>
      <c r="J735" s="17">
        <f>I735-I615</f>
        <v>2.6000000000000689E-2</v>
      </c>
      <c r="K735" s="37">
        <f>1000*(1-(F735+288.9414)/(508929.2*(F735+68.12963))*(F735-3.9863)^2)</f>
        <v>997.84549646855533</v>
      </c>
      <c r="L735" s="37">
        <f xml:space="preserve"> 0.824493 - 0.0040899*F735 + 0.000076438*F735^2 -0.00000082467*F735^3 + 0.0000000053675*F735^4</f>
        <v>0.76432806888322813</v>
      </c>
      <c r="M735" s="37">
        <f xml:space="preserve"> -0.005724 + 0.00010227*F735 - 0.0000016546*F735^2</f>
        <v>-4.2808461040000001E-3</v>
      </c>
      <c r="N735" s="37">
        <f xml:space="preserve"> K735 + (L735*G735) + M735*G735^(3/2) + 0.00048314*G735^2</f>
        <v>1022.8588746079952</v>
      </c>
      <c r="O735" s="39">
        <f t="shared" si="80"/>
        <v>14.830045414966174</v>
      </c>
      <c r="P735" s="32">
        <f t="shared" si="79"/>
        <v>23.530090462465427</v>
      </c>
      <c r="Q735" s="72">
        <f t="shared" si="81"/>
        <v>30.942999999999998</v>
      </c>
      <c r="R735" s="2"/>
      <c r="S735" s="27"/>
      <c r="T735" s="27"/>
      <c r="U735" s="27"/>
      <c r="V735" s="25"/>
      <c r="W735" s="25"/>
      <c r="X735" s="25"/>
      <c r="Y735" s="43"/>
      <c r="Z735" s="47"/>
    </row>
    <row r="736" spans="1:26" s="1" customFormat="1" x14ac:dyDescent="0.15">
      <c r="A736" s="5">
        <v>169</v>
      </c>
      <c r="B736" s="14" t="s">
        <v>20</v>
      </c>
      <c r="C736" s="15" t="s">
        <v>11</v>
      </c>
      <c r="D736" s="15" t="s">
        <v>12</v>
      </c>
      <c r="E736" s="16">
        <v>43084</v>
      </c>
      <c r="F736" s="17">
        <v>21.8</v>
      </c>
      <c r="G736" s="17">
        <v>33.1</v>
      </c>
      <c r="H736" s="17">
        <v>17.513100000000001</v>
      </c>
      <c r="I736" s="18">
        <v>4.1558000000000002</v>
      </c>
      <c r="J736" s="17">
        <f>I736-I616</f>
        <v>1.0699999999999932E-2</v>
      </c>
      <c r="K736" s="37">
        <f>1000*(1-(F736+288.9414)/(508929.2*(F736+68.12963))*(F736-3.9863)^2)</f>
        <v>997.84549646855533</v>
      </c>
      <c r="L736" s="37">
        <f xml:space="preserve"> 0.824493 - 0.0040899*F736 + 0.000076438*F736^2 -0.00000082467*F736^3 + 0.0000000053675*F736^4</f>
        <v>0.76432806888322813</v>
      </c>
      <c r="M736" s="37">
        <f xml:space="preserve"> -0.005724 + 0.00010227*F736 - 0.0000016546*F736^2</f>
        <v>-4.2808461040000001E-3</v>
      </c>
      <c r="N736" s="37">
        <f xml:space="preserve"> K736 + (L736*G736) + M736*G736^(3/2) + 0.00048314*G736^2</f>
        <v>1022.8588746079952</v>
      </c>
      <c r="O736" s="39">
        <f t="shared" si="80"/>
        <v>9.3578352164464658</v>
      </c>
      <c r="P736" s="32">
        <f t="shared" si="79"/>
        <v>23.530090462465427</v>
      </c>
      <c r="Q736" s="72">
        <f t="shared" si="81"/>
        <v>17.576899999999998</v>
      </c>
      <c r="R736" s="2"/>
      <c r="S736" s="27"/>
      <c r="T736" s="27"/>
      <c r="U736" s="27"/>
      <c r="V736" s="25"/>
      <c r="W736" s="25"/>
      <c r="X736" s="25"/>
      <c r="Y736" s="43"/>
      <c r="Z736" s="47"/>
    </row>
    <row r="737" spans="1:26" s="1" customFormat="1" x14ac:dyDescent="0.15">
      <c r="A737" s="5">
        <v>261</v>
      </c>
      <c r="B737" s="14" t="s">
        <v>20</v>
      </c>
      <c r="C737" s="15" t="s">
        <v>11</v>
      </c>
      <c r="D737" s="15" t="s">
        <v>12</v>
      </c>
      <c r="E737" s="16">
        <v>43084</v>
      </c>
      <c r="F737" s="17">
        <v>21.8</v>
      </c>
      <c r="G737" s="17">
        <v>33.1</v>
      </c>
      <c r="H737" s="17">
        <v>17.513100000000001</v>
      </c>
      <c r="I737" s="18">
        <v>4.4634999999999998</v>
      </c>
      <c r="J737" s="17">
        <f>I737-I617</f>
        <v>1.1499999999999844E-2</v>
      </c>
      <c r="K737" s="37">
        <f>1000*(1-(F737+288.9414)/(508929.2*(F737+68.12963))*(F737-3.9863)^2)</f>
        <v>997.84549646855533</v>
      </c>
      <c r="L737" s="37">
        <f xml:space="preserve"> 0.824493 - 0.0040899*F737 + 0.000076438*F737^2 -0.00000082467*F737^3 + 0.0000000053675*F737^4</f>
        <v>0.76432806888322813</v>
      </c>
      <c r="M737" s="37">
        <f xml:space="preserve"> -0.005724 + 0.00010227*F737 - 0.0000016546*F737^2</f>
        <v>-4.2808461040000001E-3</v>
      </c>
      <c r="N737" s="37">
        <f xml:space="preserve"> K737 + (L737*G737) + M737*G737^(3/2) + 0.00048314*G737^2</f>
        <v>1022.8588746079952</v>
      </c>
      <c r="O737" s="39">
        <f t="shared" si="80"/>
        <v>10.050699621879975</v>
      </c>
      <c r="P737" s="32">
        <f t="shared" si="79"/>
        <v>23.530090462465427</v>
      </c>
      <c r="Q737" s="72">
        <f t="shared" si="81"/>
        <v>19.26925</v>
      </c>
      <c r="R737" s="2"/>
      <c r="S737" s="27"/>
      <c r="T737" s="27"/>
      <c r="U737" s="27"/>
      <c r="V737" s="25"/>
      <c r="W737" s="25"/>
      <c r="X737" s="25"/>
      <c r="Y737" s="43"/>
      <c r="Z737" s="47"/>
    </row>
    <row r="738" spans="1:26" s="1" customFormat="1" x14ac:dyDescent="0.15">
      <c r="A738" s="5">
        <v>267</v>
      </c>
      <c r="B738" s="14" t="s">
        <v>20</v>
      </c>
      <c r="C738" s="15" t="s">
        <v>11</v>
      </c>
      <c r="D738" s="15" t="s">
        <v>12</v>
      </c>
      <c r="E738" s="16">
        <v>43084</v>
      </c>
      <c r="F738" s="17">
        <v>21.8</v>
      </c>
      <c r="G738" s="17">
        <v>33.1</v>
      </c>
      <c r="H738" s="17">
        <v>17.513100000000001</v>
      </c>
      <c r="I738" s="18">
        <v>5.4053000000000004</v>
      </c>
      <c r="J738" s="17">
        <f>I738-I618</f>
        <v>6.5000000000008384E-3</v>
      </c>
      <c r="K738" s="37">
        <f>1000*(1-(F738+288.9414)/(508929.2*(F738+68.12963))*(F738-3.9863)^2)</f>
        <v>997.84549646855533</v>
      </c>
      <c r="L738" s="37">
        <f xml:space="preserve"> 0.824493 - 0.0040899*F738 + 0.000076438*F738^2 -0.00000082467*F738^3 + 0.0000000053675*F738^4</f>
        <v>0.76432806888322813</v>
      </c>
      <c r="M738" s="37">
        <f xml:space="preserve"> -0.005724 + 0.00010227*F738 - 0.0000016546*F738^2</f>
        <v>-4.2808461040000001E-3</v>
      </c>
      <c r="N738" s="37">
        <f xml:space="preserve"> K738 + (L738*G738) + M738*G738^(3/2) + 0.00048314*G738^2</f>
        <v>1022.8588746079952</v>
      </c>
      <c r="O738" s="39">
        <f t="shared" si="80"/>
        <v>12.171400619726185</v>
      </c>
      <c r="P738" s="32">
        <f t="shared" si="79"/>
        <v>23.530090462465427</v>
      </c>
      <c r="Q738" s="72">
        <f t="shared" si="81"/>
        <v>24.449150000000003</v>
      </c>
      <c r="R738" s="2"/>
      <c r="S738" s="27"/>
      <c r="T738" s="27"/>
      <c r="U738" s="27"/>
      <c r="V738" s="25"/>
      <c r="W738" s="25"/>
      <c r="X738" s="25"/>
      <c r="Y738" s="43"/>
      <c r="Z738" s="47"/>
    </row>
    <row r="739" spans="1:26" s="1" customFormat="1" x14ac:dyDescent="0.15">
      <c r="A739" s="5">
        <v>273</v>
      </c>
      <c r="B739" s="14" t="s">
        <v>20</v>
      </c>
      <c r="C739" s="15" t="s">
        <v>11</v>
      </c>
      <c r="D739" s="15" t="s">
        <v>12</v>
      </c>
      <c r="E739" s="16">
        <v>43084</v>
      </c>
      <c r="F739" s="17">
        <v>21.8</v>
      </c>
      <c r="G739" s="17">
        <v>33.1</v>
      </c>
      <c r="H739" s="17">
        <v>17.513100000000001</v>
      </c>
      <c r="I739" s="18">
        <v>5.2762000000000002</v>
      </c>
      <c r="J739" s="17">
        <f>I739-I619</f>
        <v>3.5000000000000142E-2</v>
      </c>
      <c r="K739" s="37">
        <f>1000*(1-(F739+288.9414)/(508929.2*(F739+68.12963))*(F739-3.9863)^2)</f>
        <v>997.84549646855533</v>
      </c>
      <c r="L739" s="37">
        <f xml:space="preserve"> 0.824493 - 0.0040899*F739 + 0.000076438*F739^2 -0.00000082467*F739^3 + 0.0000000053675*F739^4</f>
        <v>0.76432806888322813</v>
      </c>
      <c r="M739" s="37">
        <f xml:space="preserve"> -0.005724 + 0.00010227*F739 - 0.0000016546*F739^2</f>
        <v>-4.2808461040000001E-3</v>
      </c>
      <c r="N739" s="37">
        <f xml:space="preserve"> K739 + (L739*G739) + M739*G739^(3/2) + 0.00048314*G739^2</f>
        <v>1022.8588746079952</v>
      </c>
      <c r="O739" s="39">
        <f t="shared" si="80"/>
        <v>11.880699304349305</v>
      </c>
      <c r="P739" s="32">
        <f t="shared" si="79"/>
        <v>23.530090462465427</v>
      </c>
      <c r="Q739" s="72">
        <f t="shared" si="81"/>
        <v>23.739100000000001</v>
      </c>
      <c r="R739" s="2"/>
      <c r="S739" s="27"/>
      <c r="T739" s="27"/>
      <c r="U739" s="27"/>
      <c r="V739" s="25"/>
      <c r="W739" s="25"/>
      <c r="X739" s="25"/>
      <c r="Y739" s="43"/>
      <c r="Z739" s="47"/>
    </row>
    <row r="740" spans="1:26" s="1" customFormat="1" x14ac:dyDescent="0.15">
      <c r="A740" s="5">
        <v>105</v>
      </c>
      <c r="B740" s="14" t="s">
        <v>22</v>
      </c>
      <c r="C740" s="15" t="s">
        <v>11</v>
      </c>
      <c r="D740" s="15" t="s">
        <v>12</v>
      </c>
      <c r="E740" s="16">
        <v>43084</v>
      </c>
      <c r="F740" s="17">
        <v>22.5</v>
      </c>
      <c r="G740" s="17">
        <v>34</v>
      </c>
      <c r="H740" s="17">
        <v>17.5122</v>
      </c>
      <c r="I740" s="18">
        <v>3.956</v>
      </c>
      <c r="J740" s="17">
        <f>I740-I620</f>
        <v>5.9000000000000163E-3</v>
      </c>
      <c r="K740" s="37">
        <f>1000*(1-(F740+288.9414)/(508929.2*(F740+68.12963))*(F740-3.9863)^2)</f>
        <v>997.68561710602216</v>
      </c>
      <c r="L740" s="37">
        <f xml:space="preserve"> 0.824493 - 0.0040899*F740 + 0.000076438*F740^2 -0.00000082467*F740^3 + 0.0000000053675*F740^4</f>
        <v>0.76314911232421867</v>
      </c>
      <c r="M740" s="37">
        <f xml:space="preserve"> -0.005724 + 0.00010227*F740 - 0.0000016546*F740^2</f>
        <v>-4.2605662500000002E-3</v>
      </c>
      <c r="N740" s="37">
        <f xml:space="preserve"> K740 + (L740*G740) + M740*G740^(3/2) + 0.00048314*G740^2</f>
        <v>1023.3465294321949</v>
      </c>
      <c r="O740" s="39">
        <f t="shared" si="80"/>
        <v>8.9132542287967116</v>
      </c>
      <c r="P740" s="32">
        <f t="shared" si="79"/>
        <v>23.532735903799374</v>
      </c>
      <c r="Q740" s="72">
        <f t="shared" si="81"/>
        <v>16.477999999999998</v>
      </c>
      <c r="R740" s="2"/>
      <c r="S740" s="27"/>
      <c r="T740" s="27"/>
      <c r="U740" s="27"/>
      <c r="V740" s="25"/>
      <c r="W740" s="25"/>
      <c r="X740" s="25"/>
      <c r="Y740" s="43"/>
      <c r="Z740" s="47"/>
    </row>
    <row r="741" spans="1:26" s="1" customFormat="1" x14ac:dyDescent="0.15">
      <c r="A741" s="5">
        <v>204</v>
      </c>
      <c r="B741" s="14" t="s">
        <v>22</v>
      </c>
      <c r="C741" s="15" t="s">
        <v>11</v>
      </c>
      <c r="D741" s="15" t="s">
        <v>12</v>
      </c>
      <c r="E741" s="16">
        <v>43084</v>
      </c>
      <c r="F741" s="17">
        <v>22.5</v>
      </c>
      <c r="G741" s="17">
        <v>34</v>
      </c>
      <c r="H741" s="17">
        <v>17.5122</v>
      </c>
      <c r="I741" s="18">
        <v>4.4882999999999997</v>
      </c>
      <c r="J741" s="17">
        <f>I741-I621</f>
        <v>-6.0999999999999943E-3</v>
      </c>
      <c r="K741" s="37">
        <f>1000*(1-(F741+288.9414)/(508929.2*(F741+68.12963))*(F741-3.9863)^2)</f>
        <v>997.68561710602216</v>
      </c>
      <c r="L741" s="37">
        <f xml:space="preserve"> 0.824493 - 0.0040899*F741 + 0.000076438*F741^2 -0.00000082467*F741^3 + 0.0000000053675*F741^4</f>
        <v>0.76314911232421867</v>
      </c>
      <c r="M741" s="37">
        <f xml:space="preserve"> -0.005724 + 0.00010227*F741 - 0.0000016546*F741^2</f>
        <v>-4.2605662500000002E-3</v>
      </c>
      <c r="N741" s="37">
        <f xml:space="preserve"> K741 + (L741*G741) + M741*G741^(3/2) + 0.00048314*G741^2</f>
        <v>1023.3465294321949</v>
      </c>
      <c r="O741" s="39">
        <f t="shared" si="80"/>
        <v>10.112578097853458</v>
      </c>
      <c r="P741" s="32">
        <f t="shared" si="79"/>
        <v>23.532735903799374</v>
      </c>
      <c r="Q741" s="72">
        <f t="shared" si="81"/>
        <v>19.405649999999998</v>
      </c>
      <c r="R741" s="2"/>
      <c r="S741" s="27"/>
      <c r="T741" s="27"/>
      <c r="U741" s="27"/>
      <c r="V741" s="25"/>
      <c r="W741" s="25"/>
      <c r="X741" s="25"/>
      <c r="Y741" s="43"/>
      <c r="Z741" s="47"/>
    </row>
    <row r="742" spans="1:26" s="1" customFormat="1" x14ac:dyDescent="0.15">
      <c r="A742" s="5">
        <v>143</v>
      </c>
      <c r="B742" s="14" t="s">
        <v>23</v>
      </c>
      <c r="C742" s="15" t="s">
        <v>11</v>
      </c>
      <c r="D742" s="15" t="s">
        <v>12</v>
      </c>
      <c r="E742" s="16">
        <v>43084</v>
      </c>
      <c r="F742" s="17">
        <v>22.5</v>
      </c>
      <c r="G742" s="17">
        <v>34</v>
      </c>
      <c r="H742" s="17">
        <v>17.5122</v>
      </c>
      <c r="I742" s="18">
        <v>4.8852000000000002</v>
      </c>
      <c r="J742" s="17">
        <f>I742-I622</f>
        <v>-2.1300000000000097E-2</v>
      </c>
      <c r="K742" s="37">
        <f>1000*(1-(F742+288.9414)/(508929.2*(F742+68.12963))*(F742-3.9863)^2)</f>
        <v>997.68561710602216</v>
      </c>
      <c r="L742" s="37">
        <f xml:space="preserve"> 0.824493 - 0.0040899*F742 + 0.000076438*F742^2 -0.00000082467*F742^3 + 0.0000000053675*F742^4</f>
        <v>0.76314911232421867</v>
      </c>
      <c r="M742" s="37">
        <f xml:space="preserve"> -0.005724 + 0.00010227*F742 - 0.0000016546*F742^2</f>
        <v>-4.2605662500000002E-3</v>
      </c>
      <c r="N742" s="37">
        <f xml:space="preserve"> K742 + (L742*G742) + M742*G742^(3/2) + 0.00048314*G742^2</f>
        <v>1023.3465294321949</v>
      </c>
      <c r="O742" s="39">
        <f t="shared" si="80"/>
        <v>11.006832547653614</v>
      </c>
      <c r="P742" s="32">
        <f t="shared" si="79"/>
        <v>23.532735903799374</v>
      </c>
      <c r="Q742" s="72">
        <f t="shared" si="81"/>
        <v>21.5886</v>
      </c>
      <c r="R742" s="2"/>
      <c r="S742" s="27"/>
      <c r="T742" s="27"/>
      <c r="U742" s="27"/>
      <c r="V742" s="25"/>
      <c r="W742" s="25"/>
      <c r="X742" s="25"/>
      <c r="Y742" s="43"/>
      <c r="Z742" s="47"/>
    </row>
    <row r="743" spans="1:26" s="1" customFormat="1" x14ac:dyDescent="0.15">
      <c r="A743" s="5">
        <v>177</v>
      </c>
      <c r="B743" s="14" t="s">
        <v>17</v>
      </c>
      <c r="C743" s="15" t="s">
        <v>24</v>
      </c>
      <c r="D743" s="15" t="s">
        <v>12</v>
      </c>
      <c r="E743" s="16">
        <v>43084</v>
      </c>
      <c r="F743" s="17">
        <v>22.1</v>
      </c>
      <c r="G743" s="17">
        <v>34.1</v>
      </c>
      <c r="H743" s="17">
        <v>17.515999999999998</v>
      </c>
      <c r="I743" s="18">
        <v>5.3579999999999997</v>
      </c>
      <c r="J743" s="17">
        <f>I743-I623</f>
        <v>2.4199999999999555E-2</v>
      </c>
      <c r="K743" s="37">
        <f>1000*(1-(F743+288.9414)/(508929.2*(F743+68.12963))*(F743-3.9863)^2)</f>
        <v>997.77758073309008</v>
      </c>
      <c r="L743" s="37">
        <f xml:space="preserve"> 0.824493 - 0.0040899*F743 + 0.000076438*F743^2 -0.00000082467*F743^3 + 0.0000000053675*F743^4</f>
        <v>0.76381830691020669</v>
      </c>
      <c r="M743" s="37">
        <f xml:space="preserve"> -0.005724 + 0.00010227*F743 - 0.0000016546*F743^2</f>
        <v>-4.2719561860000005E-3</v>
      </c>
      <c r="N743" s="37">
        <f xml:space="preserve"> K743 + (L743*G743) + M743*G743^(3/2) + 0.00048314*G743^2</f>
        <v>1023.5349204258482</v>
      </c>
      <c r="O743" s="39">
        <f t="shared" si="80"/>
        <v>12.074882620995945</v>
      </c>
      <c r="P743" s="32">
        <f t="shared" si="79"/>
        <v>23.539332102637729</v>
      </c>
      <c r="Q743" s="72">
        <f t="shared" si="81"/>
        <v>24.188999999999997</v>
      </c>
      <c r="R743" s="2"/>
      <c r="S743" s="27"/>
      <c r="T743" s="27"/>
      <c r="U743" s="27"/>
      <c r="V743" s="25"/>
      <c r="W743" s="25"/>
      <c r="X743" s="25"/>
      <c r="Y743" s="43"/>
      <c r="Z743" s="47"/>
    </row>
    <row r="744" spans="1:26" s="1" customFormat="1" x14ac:dyDescent="0.15">
      <c r="A744" s="5">
        <v>183</v>
      </c>
      <c r="B744" s="14" t="s">
        <v>17</v>
      </c>
      <c r="C744" s="15" t="s">
        <v>24</v>
      </c>
      <c r="D744" s="15" t="s">
        <v>12</v>
      </c>
      <c r="E744" s="16">
        <v>43084</v>
      </c>
      <c r="F744" s="17">
        <v>22.1</v>
      </c>
      <c r="G744" s="17">
        <v>34.1</v>
      </c>
      <c r="H744" s="17">
        <v>17.515999999999998</v>
      </c>
      <c r="I744" s="18">
        <v>4.0781000000000001</v>
      </c>
      <c r="J744" s="17">
        <f>I744-I624</f>
        <v>1.3600000000000279E-2</v>
      </c>
      <c r="K744" s="37">
        <f>1000*(1-(F744+288.9414)/(508929.2*(F744+68.12963))*(F744-3.9863)^2)</f>
        <v>997.77758073309008</v>
      </c>
      <c r="L744" s="37">
        <f xml:space="preserve"> 0.824493 - 0.0040899*F744 + 0.000076438*F744^2 -0.00000082467*F744^3 + 0.0000000053675*F744^4</f>
        <v>0.76381830691020669</v>
      </c>
      <c r="M744" s="37">
        <f xml:space="preserve"> -0.005724 + 0.00010227*F744 - 0.0000016546*F744^2</f>
        <v>-4.2719561860000005E-3</v>
      </c>
      <c r="N744" s="37">
        <f xml:space="preserve"> K744 + (L744*G744) + M744*G744^(3/2) + 0.00048314*G744^2</f>
        <v>1023.5349204258482</v>
      </c>
      <c r="O744" s="39">
        <f t="shared" si="80"/>
        <v>9.1904775693698326</v>
      </c>
      <c r="P744" s="32">
        <f t="shared" si="79"/>
        <v>23.539332102637729</v>
      </c>
      <c r="Q744" s="72">
        <f t="shared" si="81"/>
        <v>17.149549999999998</v>
      </c>
      <c r="R744" s="2"/>
      <c r="S744" s="27"/>
      <c r="T744" s="27"/>
      <c r="U744" s="27"/>
      <c r="V744" s="25"/>
      <c r="W744" s="25"/>
      <c r="X744" s="25"/>
      <c r="Y744" s="43"/>
      <c r="Z744" s="47"/>
    </row>
    <row r="745" spans="1:26" s="1" customFormat="1" x14ac:dyDescent="0.15">
      <c r="A745" s="5">
        <v>190</v>
      </c>
      <c r="B745" s="14" t="s">
        <v>17</v>
      </c>
      <c r="C745" s="15" t="s">
        <v>24</v>
      </c>
      <c r="D745" s="15" t="s">
        <v>12</v>
      </c>
      <c r="E745" s="16">
        <v>43084</v>
      </c>
      <c r="F745" s="17">
        <v>22.1</v>
      </c>
      <c r="G745" s="17">
        <v>34.1</v>
      </c>
      <c r="H745" s="17">
        <v>17.515999999999998</v>
      </c>
      <c r="I745" s="18">
        <v>4.2485999999999997</v>
      </c>
      <c r="J745" s="17">
        <f>I745-I625</f>
        <v>1.2599999999999945E-2</v>
      </c>
      <c r="K745" s="37">
        <f>1000*(1-(F745+288.9414)/(508929.2*(F745+68.12963))*(F745-3.9863)^2)</f>
        <v>997.77758073309008</v>
      </c>
      <c r="L745" s="37">
        <f xml:space="preserve"> 0.824493 - 0.0040899*F745 + 0.000076438*F745^2 -0.00000082467*F745^3 + 0.0000000053675*F745^4</f>
        <v>0.76381830691020669</v>
      </c>
      <c r="M745" s="37">
        <f xml:space="preserve"> -0.005724 + 0.00010227*F745 - 0.0000016546*F745^2</f>
        <v>-4.2719561860000005E-3</v>
      </c>
      <c r="N745" s="37">
        <f xml:space="preserve"> K745 + (L745*G745) + M745*G745^(3/2) + 0.00048314*G745^2</f>
        <v>1023.5349204258482</v>
      </c>
      <c r="O745" s="39">
        <f t="shared" si="80"/>
        <v>9.5747193549017116</v>
      </c>
      <c r="P745" s="32">
        <f t="shared" si="79"/>
        <v>23.539332102637729</v>
      </c>
      <c r="Q745" s="72">
        <f t="shared" si="81"/>
        <v>18.087299999999999</v>
      </c>
      <c r="R745" s="2"/>
      <c r="S745" s="27"/>
      <c r="T745" s="27"/>
      <c r="U745" s="27"/>
      <c r="V745" s="25"/>
      <c r="W745" s="25"/>
      <c r="X745" s="25"/>
      <c r="Y745" s="43"/>
      <c r="Z745" s="47"/>
    </row>
    <row r="746" spans="1:26" s="1" customFormat="1" x14ac:dyDescent="0.15">
      <c r="A746" s="5">
        <v>282</v>
      </c>
      <c r="B746" s="14" t="s">
        <v>17</v>
      </c>
      <c r="C746" s="15" t="s">
        <v>24</v>
      </c>
      <c r="D746" s="15" t="s">
        <v>12</v>
      </c>
      <c r="E746" s="16">
        <v>43084</v>
      </c>
      <c r="F746" s="17">
        <v>22.1</v>
      </c>
      <c r="G746" s="17">
        <v>34.1</v>
      </c>
      <c r="H746" s="17">
        <v>17.515999999999998</v>
      </c>
      <c r="I746" s="18">
        <v>1.9083000000000001</v>
      </c>
      <c r="J746" s="17">
        <f>I746-I626</f>
        <v>3.1000000000001027E-3</v>
      </c>
      <c r="K746" s="37">
        <f>1000*(1-(F746+288.9414)/(508929.2*(F746+68.12963))*(F746-3.9863)^2)</f>
        <v>997.77758073309008</v>
      </c>
      <c r="L746" s="37">
        <f xml:space="preserve"> 0.824493 - 0.0040899*F746 + 0.000076438*F746^2 -0.00000082467*F746^3 + 0.0000000053675*F746^4</f>
        <v>0.76381830691020669</v>
      </c>
      <c r="M746" s="37">
        <f xml:space="preserve"> -0.005724 + 0.00010227*F746 - 0.0000016546*F746^2</f>
        <v>-4.2719561860000005E-3</v>
      </c>
      <c r="N746" s="37">
        <f xml:space="preserve"> K746 + (L746*G746) + M746*G746^(3/2) + 0.00048314*G746^2</f>
        <v>1023.5349204258482</v>
      </c>
      <c r="O746" s="39">
        <f t="shared" si="80"/>
        <v>4.3005782951934615</v>
      </c>
      <c r="P746" s="32">
        <f t="shared" si="79"/>
        <v>23.539332102637729</v>
      </c>
      <c r="Q746" s="72">
        <f t="shared" si="81"/>
        <v>5.215650000000001</v>
      </c>
      <c r="R746" s="2"/>
      <c r="S746" s="27"/>
      <c r="T746" s="27"/>
      <c r="U746" s="27"/>
      <c r="V746" s="25"/>
      <c r="W746" s="25"/>
      <c r="X746" s="25"/>
      <c r="Y746" s="43"/>
      <c r="Z746" s="47"/>
    </row>
    <row r="747" spans="1:26" s="1" customFormat="1" x14ac:dyDescent="0.15">
      <c r="A747" s="5">
        <v>288</v>
      </c>
      <c r="B747" s="14" t="s">
        <v>17</v>
      </c>
      <c r="C747" s="15" t="s">
        <v>24</v>
      </c>
      <c r="D747" s="15" t="s">
        <v>12</v>
      </c>
      <c r="E747" s="16">
        <v>43084</v>
      </c>
      <c r="F747" s="17">
        <v>22.1</v>
      </c>
      <c r="G747" s="17">
        <v>34.1</v>
      </c>
      <c r="H747" s="17">
        <v>17.515999999999998</v>
      </c>
      <c r="I747" s="18">
        <v>6.7110000000000003</v>
      </c>
      <c r="J747" s="17">
        <f>I747-I627</f>
        <v>3.0000000000000249E-2</v>
      </c>
      <c r="K747" s="37">
        <f>1000*(1-(F747+288.9414)/(508929.2*(F747+68.12963))*(F747-3.9863)^2)</f>
        <v>997.77758073309008</v>
      </c>
      <c r="L747" s="37">
        <f xml:space="preserve"> 0.824493 - 0.0040899*F747 + 0.000076438*F747^2 -0.00000082467*F747^3 + 0.0000000053675*F747^4</f>
        <v>0.76381830691020669</v>
      </c>
      <c r="M747" s="37">
        <f xml:space="preserve"> -0.005724 + 0.00010227*F747 - 0.0000016546*F747^2</f>
        <v>-4.2719561860000005E-3</v>
      </c>
      <c r="N747" s="37">
        <f xml:space="preserve"> K747 + (L747*G747) + M747*G747^(3/2) + 0.00048314*G747^2</f>
        <v>1023.5349204258482</v>
      </c>
      <c r="O747" s="39">
        <f t="shared" si="80"/>
        <v>15.12402711263602</v>
      </c>
      <c r="P747" s="32">
        <f t="shared" si="79"/>
        <v>23.539332102637729</v>
      </c>
      <c r="Q747" s="72">
        <f t="shared" si="81"/>
        <v>31.630499999999998</v>
      </c>
      <c r="R747" s="2"/>
      <c r="S747" s="27"/>
      <c r="T747" s="27"/>
      <c r="U747" s="27"/>
      <c r="V747" s="25"/>
      <c r="W747" s="25"/>
      <c r="X747" s="25"/>
      <c r="Y747" s="43"/>
      <c r="Z747" s="47"/>
    </row>
    <row r="748" spans="1:26" s="1" customFormat="1" x14ac:dyDescent="0.15">
      <c r="A748" s="5">
        <v>117</v>
      </c>
      <c r="B748" s="14" t="s">
        <v>18</v>
      </c>
      <c r="C748" s="15" t="s">
        <v>24</v>
      </c>
      <c r="D748" s="15" t="s">
        <v>12</v>
      </c>
      <c r="E748" s="16">
        <v>43084</v>
      </c>
      <c r="F748" s="17">
        <v>22.1</v>
      </c>
      <c r="G748" s="17">
        <v>34.1</v>
      </c>
      <c r="H748" s="17">
        <v>17.515999999999998</v>
      </c>
      <c r="I748" s="18">
        <v>3.0781000000000001</v>
      </c>
      <c r="J748" s="17">
        <f>I748-I628</f>
        <v>3.2000000000000917E-3</v>
      </c>
      <c r="K748" s="37">
        <f>1000*(1-(F748+288.9414)/(508929.2*(F748+68.12963))*(F748-3.9863)^2)</f>
        <v>997.77758073309008</v>
      </c>
      <c r="L748" s="37">
        <f xml:space="preserve"> 0.824493 - 0.0040899*F748 + 0.000076438*F748^2 -0.00000082467*F748^3 + 0.0000000053675*F748^4</f>
        <v>0.76381830691020669</v>
      </c>
      <c r="M748" s="37">
        <f xml:space="preserve"> -0.005724 + 0.00010227*F748 - 0.0000016546*F748^2</f>
        <v>-4.2719561860000005E-3</v>
      </c>
      <c r="N748" s="37">
        <f xml:space="preserve"> K748 + (L748*G748) + M748*G748^(3/2) + 0.00048314*G748^2</f>
        <v>1023.5349204258482</v>
      </c>
      <c r="O748" s="39">
        <f t="shared" si="80"/>
        <v>6.9368600589189287</v>
      </c>
      <c r="P748" s="32">
        <f t="shared" si="79"/>
        <v>23.539332102637729</v>
      </c>
      <c r="Q748" s="72">
        <f t="shared" si="81"/>
        <v>11.649549999999998</v>
      </c>
      <c r="R748" s="2"/>
      <c r="S748" s="27"/>
      <c r="T748" s="27"/>
      <c r="U748" s="27"/>
      <c r="V748" s="25"/>
      <c r="W748" s="25"/>
      <c r="X748" s="25"/>
      <c r="Y748" s="43"/>
      <c r="Z748" s="47"/>
    </row>
    <row r="749" spans="1:26" s="1" customFormat="1" x14ac:dyDescent="0.15">
      <c r="A749" s="5">
        <v>123</v>
      </c>
      <c r="B749" s="14" t="s">
        <v>18</v>
      </c>
      <c r="C749" s="15" t="s">
        <v>24</v>
      </c>
      <c r="D749" s="15" t="s">
        <v>12</v>
      </c>
      <c r="E749" s="16">
        <v>43084</v>
      </c>
      <c r="F749" s="17">
        <v>22.1</v>
      </c>
      <c r="G749" s="17">
        <v>34.1</v>
      </c>
      <c r="H749" s="17">
        <v>17.515999999999998</v>
      </c>
      <c r="I749" s="18">
        <v>5.4325999999999999</v>
      </c>
      <c r="J749" s="17">
        <f>I749-I629</f>
        <v>1.5699999999999825E-2</v>
      </c>
      <c r="K749" s="37">
        <f>1000*(1-(F749+288.9414)/(508929.2*(F749+68.12963))*(F749-3.9863)^2)</f>
        <v>997.77758073309008</v>
      </c>
      <c r="L749" s="37">
        <f xml:space="preserve"> 0.824493 - 0.0040899*F749 + 0.000076438*F749^2 -0.00000082467*F749^3 + 0.0000000053675*F749^4</f>
        <v>0.76381830691020669</v>
      </c>
      <c r="M749" s="37">
        <f xml:space="preserve"> -0.005724 + 0.00010227*F749 - 0.0000016546*F749^2</f>
        <v>-4.2719561860000005E-3</v>
      </c>
      <c r="N749" s="37">
        <f xml:space="preserve"> K749 + (L749*G749) + M749*G749^(3/2) + 0.00048314*G749^2</f>
        <v>1023.5349204258482</v>
      </c>
      <c r="O749" s="39">
        <f t="shared" si="80"/>
        <v>12.243002487275582</v>
      </c>
      <c r="P749" s="32">
        <f t="shared" si="79"/>
        <v>23.539332102637729</v>
      </c>
      <c r="Q749" s="72">
        <f t="shared" si="81"/>
        <v>24.599299999999999</v>
      </c>
      <c r="R749" s="2"/>
      <c r="S749" s="27"/>
      <c r="T749" s="27"/>
      <c r="U749" s="27"/>
      <c r="V749" s="25"/>
      <c r="W749" s="25"/>
      <c r="X749" s="25"/>
      <c r="Y749" s="43"/>
      <c r="Z749" s="47"/>
    </row>
    <row r="750" spans="1:26" s="1" customFormat="1" x14ac:dyDescent="0.15">
      <c r="A750" s="5">
        <v>130</v>
      </c>
      <c r="B750" s="14" t="s">
        <v>18</v>
      </c>
      <c r="C750" s="15" t="s">
        <v>24</v>
      </c>
      <c r="D750" s="15" t="s">
        <v>12</v>
      </c>
      <c r="E750" s="16">
        <v>43084</v>
      </c>
      <c r="F750" s="17">
        <v>22.1</v>
      </c>
      <c r="G750" s="17">
        <v>34.1</v>
      </c>
      <c r="H750" s="17">
        <v>17.515999999999998</v>
      </c>
      <c r="I750" s="18">
        <v>4.7591999999999999</v>
      </c>
      <c r="J750" s="17">
        <f>I750-I630</f>
        <v>6.0000000000002274E-3</v>
      </c>
      <c r="K750" s="37">
        <f>1000*(1-(F750+288.9414)/(508929.2*(F750+68.12963))*(F750-3.9863)^2)</f>
        <v>997.77758073309008</v>
      </c>
      <c r="L750" s="37">
        <f xml:space="preserve"> 0.824493 - 0.0040899*F750 + 0.000076438*F750^2 -0.00000082467*F750^3 + 0.0000000053675*F750^4</f>
        <v>0.76381830691020669</v>
      </c>
      <c r="M750" s="37">
        <f xml:space="preserve"> -0.005724 + 0.00010227*F750 - 0.0000016546*F750^2</f>
        <v>-4.2719561860000005E-3</v>
      </c>
      <c r="N750" s="37">
        <f xml:space="preserve"> K750 + (L750*G750) + M750*G750^(3/2) + 0.00048314*G750^2</f>
        <v>1023.5349204258482</v>
      </c>
      <c r="O750" s="39">
        <f t="shared" si="80"/>
        <v>10.725416455737944</v>
      </c>
      <c r="P750" s="32">
        <f t="shared" si="79"/>
        <v>23.539332102637729</v>
      </c>
      <c r="Q750" s="72">
        <f t="shared" si="81"/>
        <v>20.895599999999998</v>
      </c>
      <c r="R750" s="2"/>
      <c r="S750" s="27"/>
      <c r="T750" s="27"/>
      <c r="U750" s="27"/>
      <c r="V750" s="25"/>
      <c r="W750" s="25"/>
      <c r="X750" s="25"/>
      <c r="Y750" s="43"/>
      <c r="Z750" s="47"/>
    </row>
    <row r="751" spans="1:26" s="1" customFormat="1" x14ac:dyDescent="0.15">
      <c r="A751" s="5">
        <v>221</v>
      </c>
      <c r="B751" s="14" t="s">
        <v>18</v>
      </c>
      <c r="C751" s="15" t="s">
        <v>24</v>
      </c>
      <c r="D751" s="15" t="s">
        <v>12</v>
      </c>
      <c r="E751" s="16">
        <v>43084</v>
      </c>
      <c r="F751" s="17">
        <v>22.1</v>
      </c>
      <c r="G751" s="17">
        <v>34.1</v>
      </c>
      <c r="H751" s="17">
        <v>17.515999999999998</v>
      </c>
      <c r="I751" s="18">
        <v>4.7390999999999996</v>
      </c>
      <c r="J751" s="17">
        <f>I751-I631</f>
        <v>3.279999999999994E-2</v>
      </c>
      <c r="K751" s="37">
        <f>1000*(1-(F751+288.9414)/(508929.2*(F751+68.12963))*(F751-3.9863)^2)</f>
        <v>997.77758073309008</v>
      </c>
      <c r="L751" s="37">
        <f xml:space="preserve"> 0.824493 - 0.0040899*F751 + 0.000076438*F751^2 -0.00000082467*F751^3 + 0.0000000053675*F751^4</f>
        <v>0.76381830691020669</v>
      </c>
      <c r="M751" s="37">
        <f xml:space="preserve"> -0.005724 + 0.00010227*F751 - 0.0000016546*F751^2</f>
        <v>-4.2719561860000005E-3</v>
      </c>
      <c r="N751" s="37">
        <f xml:space="preserve"> K751 + (L751*G751) + M751*G751^(3/2) + 0.00048314*G751^2</f>
        <v>1023.5349204258482</v>
      </c>
      <c r="O751" s="39">
        <f t="shared" si="80"/>
        <v>10.68011874377788</v>
      </c>
      <c r="P751" s="32">
        <f t="shared" si="79"/>
        <v>23.539332102637729</v>
      </c>
      <c r="Q751" s="72">
        <f t="shared" si="81"/>
        <v>20.785049999999998</v>
      </c>
      <c r="R751" s="2"/>
      <c r="S751" s="27"/>
      <c r="T751" s="27"/>
      <c r="U751" s="27"/>
      <c r="V751" s="25"/>
      <c r="W751" s="25"/>
      <c r="X751" s="25"/>
      <c r="Y751" s="43"/>
      <c r="Z751" s="47"/>
    </row>
    <row r="752" spans="1:26" s="1" customFormat="1" x14ac:dyDescent="0.15">
      <c r="A752" s="5">
        <v>227</v>
      </c>
      <c r="B752" s="14" t="s">
        <v>18</v>
      </c>
      <c r="C752" s="15" t="s">
        <v>24</v>
      </c>
      <c r="D752" s="15" t="s">
        <v>12</v>
      </c>
      <c r="E752" s="16">
        <v>43084</v>
      </c>
      <c r="F752" s="17">
        <v>22.1</v>
      </c>
      <c r="G752" s="17">
        <v>34.1</v>
      </c>
      <c r="H752" s="17">
        <v>17.515999999999998</v>
      </c>
      <c r="I752" s="18">
        <v>5.2135999999999996</v>
      </c>
      <c r="J752" s="17">
        <f>I752-I632</f>
        <v>9.7999999999993648E-3</v>
      </c>
      <c r="K752" s="37">
        <f>1000*(1-(F752+288.9414)/(508929.2*(F752+68.12963))*(F752-3.9863)^2)</f>
        <v>997.77758073309008</v>
      </c>
      <c r="L752" s="37">
        <f xml:space="preserve"> 0.824493 - 0.0040899*F752 + 0.000076438*F752^2 -0.00000082467*F752^3 + 0.0000000053675*F752^4</f>
        <v>0.76381830691020669</v>
      </c>
      <c r="M752" s="37">
        <f xml:space="preserve"> -0.005724 + 0.00010227*F752 - 0.0000016546*F752^2</f>
        <v>-4.2719561860000005E-3</v>
      </c>
      <c r="N752" s="37">
        <f xml:space="preserve"> K752 + (L752*G752) + M752*G752^(3/2) + 0.00048314*G752^2</f>
        <v>1023.5349204258482</v>
      </c>
      <c r="O752" s="39">
        <f t="shared" si="80"/>
        <v>11.749460252486834</v>
      </c>
      <c r="P752" s="32">
        <f t="shared" si="79"/>
        <v>23.539332102637729</v>
      </c>
      <c r="Q752" s="72">
        <f t="shared" si="81"/>
        <v>23.394799999999996</v>
      </c>
      <c r="R752" s="2"/>
      <c r="S752" s="27"/>
      <c r="T752" s="27"/>
      <c r="U752" s="27"/>
      <c r="V752" s="25"/>
      <c r="W752" s="25"/>
      <c r="X752" s="25"/>
      <c r="Y752" s="43"/>
      <c r="Z752" s="47"/>
    </row>
    <row r="753" spans="1:26" s="1" customFormat="1" x14ac:dyDescent="0.15">
      <c r="A753" s="5">
        <v>150</v>
      </c>
      <c r="B753" s="14" t="s">
        <v>19</v>
      </c>
      <c r="C753" s="15" t="s">
        <v>24</v>
      </c>
      <c r="D753" s="15" t="s">
        <v>12</v>
      </c>
      <c r="E753" s="16">
        <v>43084</v>
      </c>
      <c r="F753" s="17">
        <v>22.1</v>
      </c>
      <c r="G753" s="17">
        <v>34.1</v>
      </c>
      <c r="H753" s="17">
        <v>17.515999999999998</v>
      </c>
      <c r="I753" s="18">
        <v>1.7645999999999999</v>
      </c>
      <c r="J753" s="17">
        <f>I753-I633</f>
        <v>4.3999999999999595E-3</v>
      </c>
      <c r="K753" s="37">
        <f>1000*(1-(F753+288.9414)/(508929.2*(F753+68.12963))*(F753-3.9863)^2)</f>
        <v>997.77758073309008</v>
      </c>
      <c r="L753" s="37">
        <f xml:space="preserve"> 0.824493 - 0.0040899*F753 + 0.000076438*F753^2 -0.00000082467*F753^3 + 0.0000000053675*F753^4</f>
        <v>0.76381830691020669</v>
      </c>
      <c r="M753" s="37">
        <f xml:space="preserve"> -0.005724 + 0.00010227*F753 - 0.0000016546*F753^2</f>
        <v>-4.2719561860000005E-3</v>
      </c>
      <c r="N753" s="37">
        <f xml:space="preserve"> K753 + (L753*G753) + M753*G753^(3/2) + 0.00048314*G753^2</f>
        <v>1023.5349204258482</v>
      </c>
      <c r="O753" s="39">
        <f t="shared" si="80"/>
        <v>3.9767334589416659</v>
      </c>
      <c r="P753" s="32">
        <f t="shared" si="79"/>
        <v>23.539332102637729</v>
      </c>
      <c r="Q753" s="72">
        <f t="shared" si="81"/>
        <v>4.4252999999999991</v>
      </c>
      <c r="R753" s="2"/>
      <c r="S753" s="27"/>
      <c r="T753" s="27"/>
      <c r="U753" s="27"/>
      <c r="V753" s="25"/>
      <c r="W753" s="25"/>
      <c r="X753" s="25"/>
      <c r="Y753" s="43"/>
      <c r="Z753" s="47"/>
    </row>
    <row r="754" spans="1:26" s="1" customFormat="1" x14ac:dyDescent="0.15">
      <c r="A754" s="5">
        <v>158</v>
      </c>
      <c r="B754" s="14" t="s">
        <v>19</v>
      </c>
      <c r="C754" s="15" t="s">
        <v>24</v>
      </c>
      <c r="D754" s="15" t="s">
        <v>12</v>
      </c>
      <c r="E754" s="16">
        <v>43084</v>
      </c>
      <c r="F754" s="17">
        <v>22.1</v>
      </c>
      <c r="G754" s="17">
        <v>34.1</v>
      </c>
      <c r="H754" s="17">
        <v>17.515999999999998</v>
      </c>
      <c r="I754" s="18">
        <v>5.4886999999999997</v>
      </c>
      <c r="J754" s="17">
        <f>I754-I634</f>
        <v>-2.8000000000005798E-3</v>
      </c>
      <c r="K754" s="37">
        <f>1000*(1-(F754+288.9414)/(508929.2*(F754+68.12963))*(F754-3.9863)^2)</f>
        <v>997.77758073309008</v>
      </c>
      <c r="L754" s="37">
        <f xml:space="preserve"> 0.824493 - 0.0040899*F754 + 0.000076438*F754^2 -0.00000082467*F754^3 + 0.0000000053675*F754^4</f>
        <v>0.76381830691020669</v>
      </c>
      <c r="M754" s="37">
        <f xml:space="preserve"> -0.005724 + 0.00010227*F754 - 0.0000016546*F754^2</f>
        <v>-4.2719561860000005E-3</v>
      </c>
      <c r="N754" s="37">
        <f xml:space="preserve"> K754 + (L754*G754) + M754*G754^(3/2) + 0.00048314*G754^2</f>
        <v>1023.5349204258482</v>
      </c>
      <c r="O754" s="39">
        <f t="shared" si="80"/>
        <v>12.369430429611878</v>
      </c>
      <c r="P754" s="32">
        <f t="shared" si="79"/>
        <v>23.539332102637729</v>
      </c>
      <c r="Q754" s="72">
        <f t="shared" si="81"/>
        <v>24.907849999999996</v>
      </c>
      <c r="R754" s="2"/>
      <c r="S754" s="27"/>
      <c r="T754" s="27"/>
      <c r="U754" s="27"/>
      <c r="V754" s="25"/>
      <c r="W754" s="25"/>
      <c r="X754" s="25"/>
      <c r="Y754" s="43"/>
      <c r="Z754" s="47"/>
    </row>
    <row r="755" spans="1:26" s="1" customFormat="1" x14ac:dyDescent="0.15">
      <c r="A755" s="5">
        <v>249</v>
      </c>
      <c r="B755" s="14" t="s">
        <v>19</v>
      </c>
      <c r="C755" s="15" t="s">
        <v>24</v>
      </c>
      <c r="D755" s="15" t="s">
        <v>12</v>
      </c>
      <c r="E755" s="16">
        <v>43084</v>
      </c>
      <c r="F755" s="17">
        <v>22.1</v>
      </c>
      <c r="G755" s="17">
        <v>34.1</v>
      </c>
      <c r="H755" s="17">
        <v>17.515999999999998</v>
      </c>
      <c r="I755" s="18">
        <v>3.1858</v>
      </c>
      <c r="J755" s="17">
        <f>I755-I635</f>
        <v>9.9000000000000199E-3</v>
      </c>
      <c r="K755" s="37">
        <f>1000*(1-(F755+288.9414)/(508929.2*(F755+68.12963))*(F755-3.9863)^2)</f>
        <v>997.77758073309008</v>
      </c>
      <c r="L755" s="37">
        <f xml:space="preserve"> 0.824493 - 0.0040899*F755 + 0.000076438*F755^2 -0.00000082467*F755^3 + 0.0000000053675*F755^4</f>
        <v>0.76381830691020669</v>
      </c>
      <c r="M755" s="37">
        <f xml:space="preserve"> -0.005724 + 0.00010227*F755 - 0.0000016546*F755^2</f>
        <v>-4.2719561860000005E-3</v>
      </c>
      <c r="N755" s="37">
        <f xml:space="preserve"> K755 + (L755*G755) + M755*G755^(3/2) + 0.00048314*G755^2</f>
        <v>1023.5349204258482</v>
      </c>
      <c r="O755" s="39">
        <f t="shared" si="80"/>
        <v>7.1795746647944911</v>
      </c>
      <c r="P755" s="32">
        <f t="shared" si="79"/>
        <v>23.539332102637729</v>
      </c>
      <c r="Q755" s="72">
        <f t="shared" si="81"/>
        <v>12.241899999999998</v>
      </c>
      <c r="R755" s="2"/>
      <c r="S755" s="27"/>
      <c r="T755" s="27"/>
      <c r="U755" s="27"/>
      <c r="V755" s="25"/>
      <c r="W755" s="25"/>
      <c r="X755" s="25"/>
      <c r="Y755" s="43"/>
      <c r="Z755" s="47"/>
    </row>
    <row r="756" spans="1:26" s="1" customFormat="1" x14ac:dyDescent="0.15">
      <c r="A756" s="5">
        <v>164</v>
      </c>
      <c r="B756" s="14" t="s">
        <v>20</v>
      </c>
      <c r="C756" s="15" t="s">
        <v>24</v>
      </c>
      <c r="D756" s="15" t="s">
        <v>12</v>
      </c>
      <c r="E756" s="16">
        <v>43084</v>
      </c>
      <c r="F756" s="17">
        <v>22.1</v>
      </c>
      <c r="G756" s="17">
        <v>34.1</v>
      </c>
      <c r="H756" s="17">
        <v>17.515999999999998</v>
      </c>
      <c r="I756" s="18">
        <v>2.0358999999999998</v>
      </c>
      <c r="J756" s="17">
        <f>I756-I636</f>
        <v>-7.4000000000000732E-3</v>
      </c>
      <c r="K756" s="37">
        <f>1000*(1-(F756+288.9414)/(508929.2*(F756+68.12963))*(F756-3.9863)^2)</f>
        <v>997.77758073309008</v>
      </c>
      <c r="L756" s="37">
        <f xml:space="preserve"> 0.824493 - 0.0040899*F756 + 0.000076438*F756^2 -0.00000082467*F756^3 + 0.0000000053675*F756^4</f>
        <v>0.76381830691020669</v>
      </c>
      <c r="M756" s="37">
        <f xml:space="preserve"> -0.005724 + 0.00010227*F756 - 0.0000016546*F756^2</f>
        <v>-4.2719561860000005E-3</v>
      </c>
      <c r="N756" s="37">
        <f xml:space="preserve"> K756 + (L756*G756) + M756*G756^(3/2) + 0.00048314*G756^2</f>
        <v>1023.5349204258482</v>
      </c>
      <c r="O756" s="39">
        <f t="shared" si="80"/>
        <v>4.588139889526996</v>
      </c>
      <c r="P756" s="32">
        <f t="shared" si="79"/>
        <v>23.539332102637729</v>
      </c>
      <c r="Q756" s="72">
        <f t="shared" si="81"/>
        <v>5.9174499999999997</v>
      </c>
      <c r="R756" s="2"/>
      <c r="S756" s="27"/>
      <c r="T756" s="27"/>
      <c r="U756" s="27"/>
      <c r="V756" s="25"/>
      <c r="W756" s="25"/>
      <c r="X756" s="25"/>
      <c r="Y756" s="43"/>
      <c r="Z756" s="47"/>
    </row>
    <row r="757" spans="1:26" s="1" customFormat="1" x14ac:dyDescent="0.15">
      <c r="A757" s="5">
        <v>170</v>
      </c>
      <c r="B757" s="14" t="s">
        <v>20</v>
      </c>
      <c r="C757" s="15" t="s">
        <v>24</v>
      </c>
      <c r="D757" s="15" t="s">
        <v>12</v>
      </c>
      <c r="E757" s="16">
        <v>43084</v>
      </c>
      <c r="F757" s="17">
        <v>22.1</v>
      </c>
      <c r="G757" s="17">
        <v>34.1</v>
      </c>
      <c r="H757" s="17">
        <v>17.515999999999998</v>
      </c>
      <c r="I757" s="18">
        <v>4.4267000000000003</v>
      </c>
      <c r="J757" s="17">
        <f>I757-I637</f>
        <v>-5.7000000000000384E-3</v>
      </c>
      <c r="K757" s="37">
        <f>1000*(1-(F757+288.9414)/(508929.2*(F757+68.12963))*(F757-3.9863)^2)</f>
        <v>997.77758073309008</v>
      </c>
      <c r="L757" s="37">
        <f xml:space="preserve"> 0.824493 - 0.0040899*F757 + 0.000076438*F757^2 -0.00000082467*F757^3 + 0.0000000053675*F757^4</f>
        <v>0.76381830691020669</v>
      </c>
      <c r="M757" s="37">
        <f xml:space="preserve"> -0.005724 + 0.00010227*F757 - 0.0000016546*F757^2</f>
        <v>-4.2719561860000005E-3</v>
      </c>
      <c r="N757" s="37">
        <f xml:space="preserve"> K757 + (L757*G757) + M757*G757^(3/2) + 0.00048314*G757^2</f>
        <v>1023.5349204258482</v>
      </c>
      <c r="O757" s="39">
        <f t="shared" si="80"/>
        <v>9.9760886335130188</v>
      </c>
      <c r="P757" s="32">
        <f t="shared" si="79"/>
        <v>23.539332102637729</v>
      </c>
      <c r="Q757" s="72">
        <f t="shared" si="81"/>
        <v>19.066850000000002</v>
      </c>
      <c r="R757" s="2"/>
      <c r="S757" s="27"/>
      <c r="T757" s="27"/>
      <c r="U757" s="27"/>
      <c r="V757" s="25"/>
      <c r="W757" s="25"/>
      <c r="X757" s="25"/>
      <c r="Y757" s="43"/>
      <c r="Z757" s="47"/>
    </row>
    <row r="758" spans="1:26" s="1" customFormat="1" x14ac:dyDescent="0.15">
      <c r="A758" s="5">
        <v>262</v>
      </c>
      <c r="B758" s="14" t="s">
        <v>20</v>
      </c>
      <c r="C758" s="15" t="s">
        <v>24</v>
      </c>
      <c r="D758" s="15" t="s">
        <v>12</v>
      </c>
      <c r="E758" s="16">
        <v>43084</v>
      </c>
      <c r="F758" s="17">
        <v>22.1</v>
      </c>
      <c r="G758" s="17">
        <v>34.1</v>
      </c>
      <c r="H758" s="17">
        <v>17.515999999999998</v>
      </c>
      <c r="I758" s="18">
        <v>4.5109000000000004</v>
      </c>
      <c r="J758" s="17">
        <f>I758-I638</f>
        <v>-1.2699999999999712E-2</v>
      </c>
      <c r="K758" s="37">
        <f>1000*(1-(F758+288.9414)/(508929.2*(F758+68.12963))*(F758-3.9863)^2)</f>
        <v>997.77758073309008</v>
      </c>
      <c r="L758" s="37">
        <f xml:space="preserve"> 0.824493 - 0.0040899*F758 + 0.000076438*F758^2 -0.00000082467*F758^3 + 0.0000000053675*F758^4</f>
        <v>0.76381830691020669</v>
      </c>
      <c r="M758" s="37">
        <f xml:space="preserve"> -0.005724 + 0.00010227*F758 - 0.0000016546*F758^2</f>
        <v>-4.2719561860000005E-3</v>
      </c>
      <c r="N758" s="37">
        <f xml:space="preserve"> K758 + (L758*G758) + M758*G758^(3/2) + 0.00048314*G758^2</f>
        <v>1023.5349204258482</v>
      </c>
      <c r="O758" s="39">
        <f t="shared" si="80"/>
        <v>10.165843227892985</v>
      </c>
      <c r="P758" s="32">
        <f t="shared" si="79"/>
        <v>23.539332102637729</v>
      </c>
      <c r="Q758" s="72">
        <f t="shared" si="81"/>
        <v>19.529949999999999</v>
      </c>
      <c r="R758" s="2"/>
      <c r="S758" s="27"/>
      <c r="T758" s="27"/>
      <c r="U758" s="27"/>
      <c r="V758" s="25"/>
      <c r="W758" s="25"/>
      <c r="X758" s="25"/>
      <c r="Y758" s="43"/>
      <c r="Z758" s="47"/>
    </row>
    <row r="759" spans="1:26" s="1" customFormat="1" x14ac:dyDescent="0.15">
      <c r="A759" s="5">
        <v>268</v>
      </c>
      <c r="B759" s="14" t="s">
        <v>20</v>
      </c>
      <c r="C759" s="15" t="s">
        <v>24</v>
      </c>
      <c r="D759" s="15" t="s">
        <v>12</v>
      </c>
      <c r="E759" s="16">
        <v>43084</v>
      </c>
      <c r="F759" s="17">
        <v>22.1</v>
      </c>
      <c r="G759" s="17">
        <v>34.1</v>
      </c>
      <c r="H759" s="17">
        <v>17.515999999999998</v>
      </c>
      <c r="I759" s="18">
        <v>9.7114999999999991</v>
      </c>
      <c r="J759" s="17">
        <f>I759-I639</f>
        <v>-8.0000000000168825E-4</v>
      </c>
      <c r="K759" s="37">
        <f>1000*(1-(F759+288.9414)/(508929.2*(F759+68.12963))*(F759-3.9863)^2)</f>
        <v>997.77758073309008</v>
      </c>
      <c r="L759" s="37">
        <f xml:space="preserve"> 0.824493 - 0.0040899*F759 + 0.000076438*F759^2 -0.00000082467*F759^3 + 0.0000000053675*F759^4</f>
        <v>0.76381830691020669</v>
      </c>
      <c r="M759" s="37">
        <f xml:space="preserve"> -0.005724 + 0.00010227*F759 - 0.0000016546*F759^2</f>
        <v>-4.2719561860000005E-3</v>
      </c>
      <c r="N759" s="37">
        <f xml:space="preserve"> K759 + (L759*G759) + M759*G759^(3/2) + 0.00048314*G759^2</f>
        <v>1023.5349204258482</v>
      </c>
      <c r="O759" s="39">
        <f t="shared" si="80"/>
        <v>21.886006452743956</v>
      </c>
      <c r="P759" s="32">
        <f t="shared" si="79"/>
        <v>23.539332102637729</v>
      </c>
      <c r="Q759" s="72">
        <f t="shared" si="81"/>
        <v>48.133249999999997</v>
      </c>
      <c r="R759" s="2"/>
      <c r="S759" s="27"/>
      <c r="T759" s="27"/>
      <c r="U759" s="27"/>
      <c r="V759" s="25"/>
      <c r="W759" s="25"/>
      <c r="X759" s="25"/>
      <c r="Y759" s="43"/>
      <c r="Z759" s="47"/>
    </row>
    <row r="760" spans="1:26" s="1" customFormat="1" x14ac:dyDescent="0.15">
      <c r="A760" s="5">
        <v>274</v>
      </c>
      <c r="B760" s="14" t="s">
        <v>20</v>
      </c>
      <c r="C760" s="15" t="s">
        <v>24</v>
      </c>
      <c r="D760" s="15" t="s">
        <v>12</v>
      </c>
      <c r="E760" s="16">
        <v>43084</v>
      </c>
      <c r="F760" s="17">
        <v>22.1</v>
      </c>
      <c r="G760" s="17">
        <v>34.1</v>
      </c>
      <c r="H760" s="17">
        <v>17.515999999999998</v>
      </c>
      <c r="I760" s="18">
        <v>2.1246</v>
      </c>
      <c r="J760" s="17">
        <f>I760-I640</f>
        <v>-1.3599999999999834E-2</v>
      </c>
      <c r="K760" s="37">
        <f>1000*(1-(F760+288.9414)/(508929.2*(F760+68.12963))*(F760-3.9863)^2)</f>
        <v>997.77758073309008</v>
      </c>
      <c r="L760" s="37">
        <f xml:space="preserve"> 0.824493 - 0.0040899*F760 + 0.000076438*F760^2 -0.00000082467*F760^3 + 0.0000000053675*F760^4</f>
        <v>0.76381830691020669</v>
      </c>
      <c r="M760" s="37">
        <f xml:space="preserve"> -0.005724 + 0.00010227*F760 - 0.0000016546*F760^2</f>
        <v>-4.2719561860000005E-3</v>
      </c>
      <c r="N760" s="37">
        <f xml:space="preserve"> K760 + (L760*G760) + M760*G760^(3/2) + 0.00048314*G760^2</f>
        <v>1023.5349204258482</v>
      </c>
      <c r="O760" s="39">
        <f t="shared" si="80"/>
        <v>4.7880357627039913</v>
      </c>
      <c r="P760" s="32">
        <f t="shared" si="79"/>
        <v>23.539332102637729</v>
      </c>
      <c r="Q760" s="72">
        <f t="shared" si="81"/>
        <v>6.4052999999999995</v>
      </c>
      <c r="R760" s="2"/>
      <c r="S760" s="27"/>
      <c r="T760" s="27"/>
      <c r="U760" s="27"/>
      <c r="V760" s="25"/>
      <c r="W760" s="25"/>
      <c r="X760" s="25"/>
      <c r="Y760" s="43"/>
      <c r="Z760" s="47"/>
    </row>
    <row r="761" spans="1:26" s="1" customFormat="1" x14ac:dyDescent="0.15">
      <c r="A761" s="5">
        <v>106</v>
      </c>
      <c r="B761" s="14" t="s">
        <v>22</v>
      </c>
      <c r="C761" s="15" t="s">
        <v>24</v>
      </c>
      <c r="D761" s="15" t="s">
        <v>12</v>
      </c>
      <c r="E761" s="16">
        <v>43084</v>
      </c>
      <c r="F761" s="17">
        <v>22.5</v>
      </c>
      <c r="G761" s="17">
        <v>34</v>
      </c>
      <c r="H761" s="17">
        <v>17.5122</v>
      </c>
      <c r="I761" s="18">
        <v>3.1251000000000002</v>
      </c>
      <c r="J761" s="17">
        <f>I761-I641</f>
        <v>-2.5499999999999634E-2</v>
      </c>
      <c r="K761" s="37">
        <f>1000*(1-(F761+288.9414)/(508929.2*(F761+68.12963))*(F761-3.9863)^2)</f>
        <v>997.68561710602216</v>
      </c>
      <c r="L761" s="37">
        <f xml:space="preserve"> 0.824493 - 0.0040899*F761 + 0.000076438*F761^2 -0.00000082467*F761^3 + 0.0000000053675*F761^4</f>
        <v>0.76314911232421867</v>
      </c>
      <c r="M761" s="37">
        <f xml:space="preserve"> -0.005724 + 0.00010227*F761 - 0.0000016546*F761^2</f>
        <v>-4.2605662500000002E-3</v>
      </c>
      <c r="N761" s="37">
        <f xml:space="preserve"> K761 + (L761*G761) + M761*G761^(3/2) + 0.00048314*G761^2</f>
        <v>1023.3465294321949</v>
      </c>
      <c r="O761" s="39">
        <f t="shared" si="80"/>
        <v>7.0411554070810425</v>
      </c>
      <c r="P761" s="32">
        <f t="shared" si="79"/>
        <v>23.532735903799374</v>
      </c>
      <c r="Q761" s="72">
        <f t="shared" si="81"/>
        <v>11.908049999999999</v>
      </c>
      <c r="R761" s="2"/>
      <c r="S761" s="27"/>
      <c r="T761" s="27"/>
      <c r="U761" s="27"/>
      <c r="V761" s="25"/>
      <c r="W761" s="25"/>
      <c r="X761" s="25"/>
      <c r="Y761" s="43"/>
      <c r="Z761" s="47"/>
    </row>
    <row r="762" spans="1:26" s="1" customFormat="1" x14ac:dyDescent="0.15">
      <c r="A762" s="5">
        <v>206</v>
      </c>
      <c r="B762" s="14" t="s">
        <v>22</v>
      </c>
      <c r="C762" s="15" t="s">
        <v>24</v>
      </c>
      <c r="D762" s="15" t="s">
        <v>12</v>
      </c>
      <c r="E762" s="16">
        <v>43084</v>
      </c>
      <c r="F762" s="17">
        <v>22.5</v>
      </c>
      <c r="G762" s="17">
        <v>34</v>
      </c>
      <c r="H762" s="17">
        <v>17.5122</v>
      </c>
      <c r="I762" s="18">
        <v>2.3637000000000001</v>
      </c>
      <c r="J762" s="17">
        <f>I762-I642</f>
        <v>-2.6199999999999779E-2</v>
      </c>
      <c r="K762" s="37">
        <f>1000*(1-(F762+288.9414)/(508929.2*(F762+68.12963))*(F762-3.9863)^2)</f>
        <v>997.68561710602216</v>
      </c>
      <c r="L762" s="37">
        <f xml:space="preserve"> 0.824493 - 0.0040899*F762 + 0.000076438*F762^2 -0.00000082467*F762^3 + 0.0000000053675*F762^4</f>
        <v>0.76314911232421867</v>
      </c>
      <c r="M762" s="37">
        <f xml:space="preserve"> -0.005724 + 0.00010227*F762 - 0.0000016546*F762^2</f>
        <v>-4.2605662500000002E-3</v>
      </c>
      <c r="N762" s="37">
        <f xml:space="preserve"> K762 + (L762*G762) + M762*G762^(3/2) + 0.00048314*G762^2</f>
        <v>1023.3465294321949</v>
      </c>
      <c r="O762" s="39">
        <f t="shared" si="80"/>
        <v>5.3256468707297238</v>
      </c>
      <c r="P762" s="32">
        <f t="shared" si="79"/>
        <v>23.532735903799374</v>
      </c>
      <c r="Q762" s="72">
        <f t="shared" si="81"/>
        <v>7.7203500000000007</v>
      </c>
      <c r="R762" s="2"/>
      <c r="S762" s="27"/>
      <c r="T762" s="27"/>
      <c r="U762" s="27"/>
      <c r="V762" s="25"/>
      <c r="W762" s="25"/>
      <c r="X762" s="25"/>
      <c r="Y762" s="43"/>
      <c r="Z762" s="47"/>
    </row>
    <row r="763" spans="1:26" s="1" customFormat="1" x14ac:dyDescent="0.15">
      <c r="A763" s="5">
        <v>144</v>
      </c>
      <c r="B763" s="14" t="s">
        <v>23</v>
      </c>
      <c r="C763" s="15" t="s">
        <v>24</v>
      </c>
      <c r="D763" s="15" t="s">
        <v>12</v>
      </c>
      <c r="E763" s="16">
        <v>43084</v>
      </c>
      <c r="F763" s="17">
        <v>22.2</v>
      </c>
      <c r="G763" s="17">
        <v>34.1</v>
      </c>
      <c r="H763" s="17">
        <v>17.512799999999999</v>
      </c>
      <c r="I763" s="18">
        <v>4.8003999999999998</v>
      </c>
      <c r="J763" s="17">
        <f>I763-I643</f>
        <v>-1.5600000000000058E-2</v>
      </c>
      <c r="K763" s="37">
        <f>1000*(1-(F763+288.9414)/(508929.2*(F763+68.12963))*(F763-3.9863)^2)</f>
        <v>997.75474041653615</v>
      </c>
      <c r="L763" s="37">
        <f xml:space="preserve"> 0.824493 - 0.0040899*F763 + 0.000076438*F763^2 -0.00000082467*F763^3 + 0.0000000053675*F763^4</f>
        <v>0.76364988873394801</v>
      </c>
      <c r="M763" s="37">
        <f xml:space="preserve"> -0.005724 + 0.00010227*F763 - 0.0000016546*F763^2</f>
        <v>-4.2690590640000001E-3</v>
      </c>
      <c r="N763" s="37">
        <f xml:space="preserve"> K763 + (L763*G763) + M763*G763^(3/2) + 0.00048314*G763^2</f>
        <v>1023.5069139465796</v>
      </c>
      <c r="O763" s="39">
        <f t="shared" si="80"/>
        <v>10.817894420507196</v>
      </c>
      <c r="P763" s="32">
        <f t="shared" si="79"/>
        <v>23.53481025312308</v>
      </c>
      <c r="Q763" s="72">
        <f t="shared" si="81"/>
        <v>21.122199999999999</v>
      </c>
      <c r="R763" s="2"/>
      <c r="S763" s="27"/>
      <c r="T763" s="27"/>
      <c r="U763" s="27"/>
      <c r="V763" s="25"/>
      <c r="W763" s="25"/>
      <c r="X763" s="25"/>
      <c r="Y763" s="43"/>
      <c r="Z763" s="47"/>
    </row>
    <row r="764" spans="1:26" s="1" customFormat="1" x14ac:dyDescent="0.15">
      <c r="A764" s="5">
        <v>178</v>
      </c>
      <c r="B764" s="14" t="s">
        <v>17</v>
      </c>
      <c r="C764" s="15" t="s">
        <v>29</v>
      </c>
      <c r="D764" s="15" t="s">
        <v>12</v>
      </c>
      <c r="E764" s="16">
        <v>43084</v>
      </c>
      <c r="F764" s="17">
        <v>22.2</v>
      </c>
      <c r="G764" s="17">
        <v>34.1</v>
      </c>
      <c r="H764" s="17">
        <v>17.512799999999999</v>
      </c>
      <c r="I764" s="18">
        <v>5.5972999999999997</v>
      </c>
      <c r="J764" s="17">
        <f>I764-I644</f>
        <v>3.67999999999995E-2</v>
      </c>
      <c r="K764" s="37">
        <f>1000*(1-(F764+288.9414)/(508929.2*(F764+68.12963))*(F764-3.9863)^2)</f>
        <v>997.75474041653615</v>
      </c>
      <c r="L764" s="37">
        <f xml:space="preserve"> 0.824493 - 0.0040899*F764 + 0.000076438*F764^2 -0.00000082467*F764^3 + 0.0000000053675*F764^4</f>
        <v>0.76364988873394801</v>
      </c>
      <c r="M764" s="37">
        <f xml:space="preserve"> -0.005724 + 0.00010227*F764 - 0.0000016546*F764^2</f>
        <v>-4.2690590640000001E-3</v>
      </c>
      <c r="N764" s="37">
        <f xml:space="preserve"> K764 + (L764*G764) + M764*G764^(3/2) + 0.00048314*G764^2</f>
        <v>1023.5069139465796</v>
      </c>
      <c r="O764" s="39">
        <f t="shared" si="80"/>
        <v>12.613740613262422</v>
      </c>
      <c r="P764" s="32">
        <f t="shared" si="79"/>
        <v>23.53481025312308</v>
      </c>
      <c r="Q764" s="72">
        <f t="shared" si="81"/>
        <v>25.505149999999997</v>
      </c>
      <c r="R764" s="2"/>
      <c r="S764" s="27"/>
      <c r="T764" s="27"/>
      <c r="U764" s="27"/>
      <c r="V764" s="25"/>
      <c r="W764" s="25"/>
      <c r="X764" s="25"/>
      <c r="Y764" s="43"/>
      <c r="Z764" s="47"/>
    </row>
    <row r="765" spans="1:26" s="1" customFormat="1" x14ac:dyDescent="0.15">
      <c r="A765" s="5">
        <v>184</v>
      </c>
      <c r="B765" s="14" t="s">
        <v>17</v>
      </c>
      <c r="C765" s="15" t="s">
        <v>29</v>
      </c>
      <c r="D765" s="15" t="s">
        <v>12</v>
      </c>
      <c r="E765" s="16">
        <v>43084</v>
      </c>
      <c r="F765" s="17">
        <v>22.2</v>
      </c>
      <c r="G765" s="17">
        <v>34.1</v>
      </c>
      <c r="H765" s="17">
        <v>17.512799999999999</v>
      </c>
      <c r="I765" s="18">
        <v>2.9123000000000001</v>
      </c>
      <c r="J765" s="17">
        <f>I765-I645</f>
        <v>8.1999999999999851E-3</v>
      </c>
      <c r="K765" s="37">
        <f>1000*(1-(F765+288.9414)/(508929.2*(F765+68.12963))*(F765-3.9863)^2)</f>
        <v>997.75474041653615</v>
      </c>
      <c r="L765" s="37">
        <f xml:space="preserve"> 0.824493 - 0.0040899*F765 + 0.000076438*F765^2 -0.00000082467*F765^3 + 0.0000000053675*F765^4</f>
        <v>0.76364988873394801</v>
      </c>
      <c r="M765" s="37">
        <f xml:space="preserve"> -0.005724 + 0.00010227*F765 - 0.0000016546*F765^2</f>
        <v>-4.2690590640000001E-3</v>
      </c>
      <c r="N765" s="37">
        <f xml:space="preserve"> K765 + (L765*G765) + M765*G765^(3/2) + 0.00048314*G765^2</f>
        <v>1023.5069139465796</v>
      </c>
      <c r="O765" s="39">
        <f t="shared" si="80"/>
        <v>6.5629851514130308</v>
      </c>
      <c r="P765" s="32">
        <f t="shared" si="79"/>
        <v>23.53481025312308</v>
      </c>
      <c r="Q765" s="72">
        <f t="shared" si="81"/>
        <v>10.737649999999999</v>
      </c>
      <c r="R765" s="2"/>
      <c r="S765" s="27"/>
      <c r="T765" s="27"/>
      <c r="U765" s="27"/>
      <c r="V765" s="25"/>
      <c r="W765" s="25"/>
      <c r="X765" s="25"/>
      <c r="Y765" s="43"/>
      <c r="Z765" s="47"/>
    </row>
    <row r="766" spans="1:26" s="1" customFormat="1" x14ac:dyDescent="0.15">
      <c r="A766" s="5">
        <v>276</v>
      </c>
      <c r="B766" s="14" t="s">
        <v>17</v>
      </c>
      <c r="C766" s="15" t="s">
        <v>29</v>
      </c>
      <c r="D766" s="15" t="s">
        <v>12</v>
      </c>
      <c r="E766" s="16">
        <v>43084</v>
      </c>
      <c r="F766" s="17">
        <v>22.2</v>
      </c>
      <c r="G766" s="17">
        <v>34.1</v>
      </c>
      <c r="H766" s="17">
        <v>17.512799999999999</v>
      </c>
      <c r="I766" s="18">
        <v>4.5194000000000001</v>
      </c>
      <c r="J766" s="17">
        <f>I766-I646</f>
        <v>1.5600000000000058E-2</v>
      </c>
      <c r="K766" s="37">
        <f>1000*(1-(F766+288.9414)/(508929.2*(F766+68.12963))*(F766-3.9863)^2)</f>
        <v>997.75474041653615</v>
      </c>
      <c r="L766" s="37">
        <f xml:space="preserve"> 0.824493 - 0.0040899*F766 + 0.000076438*F766^2 -0.00000082467*F766^3 + 0.0000000053675*F766^4</f>
        <v>0.76364988873394801</v>
      </c>
      <c r="M766" s="37">
        <f xml:space="preserve"> -0.005724 + 0.00010227*F766 - 0.0000016546*F766^2</f>
        <v>-4.2690590640000001E-3</v>
      </c>
      <c r="N766" s="37">
        <f xml:space="preserve"> K766 + (L766*G766) + M766*G766^(3/2) + 0.00048314*G766^2</f>
        <v>1023.5069139465796</v>
      </c>
      <c r="O766" s="39">
        <f t="shared" si="80"/>
        <v>10.184649621706573</v>
      </c>
      <c r="P766" s="32">
        <f t="shared" si="79"/>
        <v>23.53481025312308</v>
      </c>
      <c r="Q766" s="72">
        <f t="shared" si="81"/>
        <v>19.576699999999999</v>
      </c>
      <c r="R766" s="2"/>
      <c r="S766" s="27"/>
      <c r="T766" s="27"/>
      <c r="U766" s="27"/>
      <c r="V766" s="25"/>
      <c r="W766" s="25"/>
      <c r="X766" s="25"/>
      <c r="Y766" s="43"/>
      <c r="Z766" s="47"/>
    </row>
    <row r="767" spans="1:26" s="1" customFormat="1" x14ac:dyDescent="0.15">
      <c r="A767" s="5">
        <v>283</v>
      </c>
      <c r="B767" s="14" t="s">
        <v>17</v>
      </c>
      <c r="C767" s="15" t="s">
        <v>29</v>
      </c>
      <c r="D767" s="15" t="s">
        <v>12</v>
      </c>
      <c r="E767" s="16">
        <v>43084</v>
      </c>
      <c r="F767" s="17">
        <v>22.2</v>
      </c>
      <c r="G767" s="17">
        <v>34.1</v>
      </c>
      <c r="H767" s="17">
        <v>17.512799999999999</v>
      </c>
      <c r="I767" s="18">
        <v>5.0225999999999997</v>
      </c>
      <c r="J767" s="17">
        <f>I767-I647</f>
        <v>2.7699999999999392E-2</v>
      </c>
      <c r="K767" s="37">
        <f>1000*(1-(F767+288.9414)/(508929.2*(F767+68.12963))*(F767-3.9863)^2)</f>
        <v>997.75474041653615</v>
      </c>
      <c r="L767" s="37">
        <f xml:space="preserve"> 0.824493 - 0.0040899*F767 + 0.000076438*F767^2 -0.00000082467*F767^3 + 0.0000000053675*F767^4</f>
        <v>0.76364988873394801</v>
      </c>
      <c r="M767" s="37">
        <f xml:space="preserve"> -0.005724 + 0.00010227*F767 - 0.0000016546*F767^2</f>
        <v>-4.2690590640000001E-3</v>
      </c>
      <c r="N767" s="37">
        <f xml:space="preserve"> K767 + (L767*G767) + M767*G767^(3/2) + 0.00048314*G767^2</f>
        <v>1023.5069139465796</v>
      </c>
      <c r="O767" s="39">
        <f t="shared" si="80"/>
        <v>11.318631055003634</v>
      </c>
      <c r="P767" s="32">
        <f t="shared" si="79"/>
        <v>23.53481025312308</v>
      </c>
      <c r="Q767" s="72">
        <f t="shared" si="81"/>
        <v>22.344299999999997</v>
      </c>
      <c r="R767" s="2"/>
      <c r="S767" s="27"/>
      <c r="T767" s="27"/>
      <c r="U767" s="27"/>
      <c r="V767" s="25"/>
      <c r="W767" s="25"/>
      <c r="X767" s="25"/>
      <c r="Y767" s="43"/>
      <c r="Z767" s="47"/>
    </row>
    <row r="768" spans="1:26" s="1" customFormat="1" x14ac:dyDescent="0.15">
      <c r="A768" s="5">
        <v>289</v>
      </c>
      <c r="B768" s="14" t="s">
        <v>17</v>
      </c>
      <c r="C768" s="15" t="s">
        <v>29</v>
      </c>
      <c r="D768" s="15" t="s">
        <v>12</v>
      </c>
      <c r="E768" s="16">
        <v>43084</v>
      </c>
      <c r="F768" s="17">
        <v>22.2</v>
      </c>
      <c r="G768" s="17">
        <v>34.1</v>
      </c>
      <c r="H768" s="17">
        <v>17.512799999999999</v>
      </c>
      <c r="I768" s="18">
        <v>4.8887</v>
      </c>
      <c r="J768" s="17">
        <f>I768-I648</f>
        <v>6.4000000000001833E-3</v>
      </c>
      <c r="K768" s="37">
        <f>1000*(1-(F768+288.9414)/(508929.2*(F768+68.12963))*(F768-3.9863)^2)</f>
        <v>997.75474041653615</v>
      </c>
      <c r="L768" s="37">
        <f xml:space="preserve"> 0.824493 - 0.0040899*F768 + 0.000076438*F768^2 -0.00000082467*F768^3 + 0.0000000053675*F768^4</f>
        <v>0.76364988873394801</v>
      </c>
      <c r="M768" s="37">
        <f xml:space="preserve"> -0.005724 + 0.00010227*F768 - 0.0000016546*F768^2</f>
        <v>-4.2690590640000001E-3</v>
      </c>
      <c r="N768" s="37">
        <f xml:space="preserve"> K768 + (L768*G768) + M768*G768^(3/2) + 0.00048314*G768^2</f>
        <v>1023.5069139465796</v>
      </c>
      <c r="O768" s="39">
        <f t="shared" si="80"/>
        <v>11.016882020984404</v>
      </c>
      <c r="P768" s="32">
        <f t="shared" si="79"/>
        <v>23.53481025312308</v>
      </c>
      <c r="Q768" s="72">
        <f t="shared" si="81"/>
        <v>21.607849999999999</v>
      </c>
      <c r="R768" s="2"/>
      <c r="S768" s="27"/>
      <c r="T768" s="27"/>
      <c r="U768" s="27"/>
      <c r="V768" s="25"/>
      <c r="W768" s="25"/>
      <c r="X768" s="25"/>
      <c r="Y768" s="43"/>
      <c r="Z768" s="47"/>
    </row>
    <row r="769" spans="1:26" s="1" customFormat="1" x14ac:dyDescent="0.15">
      <c r="A769" s="5">
        <v>118</v>
      </c>
      <c r="B769" s="14" t="s">
        <v>18</v>
      </c>
      <c r="C769" s="15" t="s">
        <v>29</v>
      </c>
      <c r="D769" s="15" t="s">
        <v>12</v>
      </c>
      <c r="E769" s="16">
        <v>43084</v>
      </c>
      <c r="F769" s="17">
        <v>22.2</v>
      </c>
      <c r="G769" s="17">
        <v>34.1</v>
      </c>
      <c r="H769" s="17">
        <v>17.512799999999999</v>
      </c>
      <c r="I769" s="18">
        <v>5.1326000000000001</v>
      </c>
      <c r="J769" s="17">
        <f>I769-I649</f>
        <v>9.5999999999998309E-3</v>
      </c>
      <c r="K769" s="37">
        <f>1000*(1-(F769+288.9414)/(508929.2*(F769+68.12963))*(F769-3.9863)^2)</f>
        <v>997.75474041653615</v>
      </c>
      <c r="L769" s="37">
        <f xml:space="preserve"> 0.824493 - 0.0040899*F769 + 0.000076438*F769^2 -0.00000082467*F769^3 + 0.0000000053675*F769^4</f>
        <v>0.76364988873394801</v>
      </c>
      <c r="M769" s="37">
        <f xml:space="preserve"> -0.005724 + 0.00010227*F769 - 0.0000016546*F769^2</f>
        <v>-4.2690590640000001E-3</v>
      </c>
      <c r="N769" s="37">
        <f xml:space="preserve"> K769 + (L769*G769) + M769*G769^(3/2) + 0.00048314*G769^2</f>
        <v>1023.5069139465796</v>
      </c>
      <c r="O769" s="39">
        <f t="shared" si="80"/>
        <v>11.566520478021673</v>
      </c>
      <c r="P769" s="32">
        <f t="shared" si="79"/>
        <v>23.53481025312308</v>
      </c>
      <c r="Q769" s="72">
        <f t="shared" si="81"/>
        <v>22.949300000000001</v>
      </c>
      <c r="R769" s="2"/>
      <c r="S769" s="27"/>
      <c r="T769" s="27"/>
      <c r="U769" s="27"/>
      <c r="V769" s="25"/>
      <c r="W769" s="25"/>
      <c r="X769" s="25"/>
      <c r="Y769" s="43"/>
      <c r="Z769" s="47"/>
    </row>
    <row r="770" spans="1:26" s="1" customFormat="1" x14ac:dyDescent="0.15">
      <c r="A770" s="5">
        <v>124</v>
      </c>
      <c r="B770" s="14" t="s">
        <v>18</v>
      </c>
      <c r="C770" s="15" t="s">
        <v>29</v>
      </c>
      <c r="D770" s="15" t="s">
        <v>12</v>
      </c>
      <c r="E770" s="16">
        <v>43084</v>
      </c>
      <c r="F770" s="17">
        <v>22.2</v>
      </c>
      <c r="G770" s="17">
        <v>34.1</v>
      </c>
      <c r="H770" s="17">
        <v>17.512799999999999</v>
      </c>
      <c r="I770" s="18">
        <v>3.9996999999999998</v>
      </c>
      <c r="J770" s="17">
        <f>I770-I650</f>
        <v>6.7999999999996952E-3</v>
      </c>
      <c r="K770" s="37">
        <f>1000*(1-(F770+288.9414)/(508929.2*(F770+68.12963))*(F770-3.9863)^2)</f>
        <v>997.75474041653615</v>
      </c>
      <c r="L770" s="37">
        <f xml:space="preserve"> 0.824493 - 0.0040899*F770 + 0.000076438*F770^2 -0.00000082467*F770^3 + 0.0000000053675*F770^4</f>
        <v>0.76364988873394801</v>
      </c>
      <c r="M770" s="37">
        <f xml:space="preserve"> -0.005724 + 0.00010227*F770 - 0.0000016546*F770^2</f>
        <v>-4.2690590640000001E-3</v>
      </c>
      <c r="N770" s="37">
        <f xml:space="preserve"> K770 + (L770*G770) + M770*G770^(3/2) + 0.00048314*G770^2</f>
        <v>1023.5069139465796</v>
      </c>
      <c r="O770" s="39">
        <f t="shared" si="80"/>
        <v>9.0134847749568028</v>
      </c>
      <c r="P770" s="32">
        <f t="shared" si="79"/>
        <v>23.53481025312308</v>
      </c>
      <c r="Q770" s="72">
        <f t="shared" si="81"/>
        <v>16.718349999999997</v>
      </c>
      <c r="R770" s="2"/>
      <c r="S770" s="27"/>
      <c r="T770" s="27"/>
      <c r="U770" s="27"/>
      <c r="V770" s="25"/>
      <c r="W770" s="25"/>
      <c r="X770" s="25"/>
      <c r="Y770" s="43"/>
      <c r="Z770" s="47"/>
    </row>
    <row r="771" spans="1:26" s="1" customFormat="1" x14ac:dyDescent="0.15">
      <c r="A771" s="5">
        <v>216</v>
      </c>
      <c r="B771" s="14" t="s">
        <v>18</v>
      </c>
      <c r="C771" s="15" t="s">
        <v>29</v>
      </c>
      <c r="D771" s="15" t="s">
        <v>12</v>
      </c>
      <c r="E771" s="16">
        <v>43084</v>
      </c>
      <c r="F771" s="17">
        <v>22.2</v>
      </c>
      <c r="G771" s="17">
        <v>34.1</v>
      </c>
      <c r="H771" s="17">
        <v>17.512799999999999</v>
      </c>
      <c r="I771" s="18">
        <v>4.4161999999999999</v>
      </c>
      <c r="J771" s="17">
        <f>I771-I651</f>
        <v>1.7299999999999649E-2</v>
      </c>
      <c r="K771" s="37">
        <f>1000*(1-(F771+288.9414)/(508929.2*(F771+68.12963))*(F771-3.9863)^2)</f>
        <v>997.75474041653615</v>
      </c>
      <c r="L771" s="37">
        <f xml:space="preserve"> 0.824493 - 0.0040899*F771 + 0.000076438*F771^2 -0.00000082467*F771^3 + 0.0000000053675*F771^4</f>
        <v>0.76364988873394801</v>
      </c>
      <c r="M771" s="37">
        <f xml:space="preserve"> -0.005724 + 0.00010227*F771 - 0.0000016546*F771^2</f>
        <v>-4.2690590640000001E-3</v>
      </c>
      <c r="N771" s="37">
        <f xml:space="preserve"> K771 + (L771*G771) + M771*G771^(3/2) + 0.00048314*G771^2</f>
        <v>1023.5069139465796</v>
      </c>
      <c r="O771" s="39">
        <f t="shared" si="80"/>
        <v>9.9520842721114668</v>
      </c>
      <c r="P771" s="32">
        <f t="shared" ref="P771:P834" si="82">H771*(1/     (1-   (0.001*N771/4)))</f>
        <v>23.53481025312308</v>
      </c>
      <c r="Q771" s="72">
        <f t="shared" si="81"/>
        <v>19.009099999999997</v>
      </c>
      <c r="R771" s="2"/>
      <c r="S771" s="27"/>
      <c r="T771" s="27"/>
      <c r="U771" s="27"/>
      <c r="V771" s="25"/>
      <c r="W771" s="25"/>
      <c r="X771" s="25"/>
      <c r="Y771" s="43"/>
      <c r="Z771" s="47"/>
    </row>
    <row r="772" spans="1:26" s="1" customFormat="1" x14ac:dyDescent="0.15">
      <c r="A772" s="5">
        <v>222</v>
      </c>
      <c r="B772" s="14" t="s">
        <v>18</v>
      </c>
      <c r="C772" s="15" t="s">
        <v>29</v>
      </c>
      <c r="D772" s="15" t="s">
        <v>12</v>
      </c>
      <c r="E772" s="16">
        <v>43084</v>
      </c>
      <c r="F772" s="17">
        <v>22.2</v>
      </c>
      <c r="G772" s="17">
        <v>34.1</v>
      </c>
      <c r="H772" s="17">
        <v>17.512799999999999</v>
      </c>
      <c r="I772" s="18">
        <v>2.1467999999999998</v>
      </c>
      <c r="J772" s="17">
        <f>I772-I652</f>
        <v>2.6999999999999247E-3</v>
      </c>
      <c r="K772" s="37">
        <f>1000*(1-(F772+288.9414)/(508929.2*(F772+68.12963))*(F772-3.9863)^2)</f>
        <v>997.75474041653615</v>
      </c>
      <c r="L772" s="37">
        <f xml:space="preserve"> 0.824493 - 0.0040899*F772 + 0.000076438*F772^2 -0.00000082467*F772^3 + 0.0000000053675*F772^4</f>
        <v>0.76364988873394801</v>
      </c>
      <c r="M772" s="37">
        <f xml:space="preserve"> -0.005724 + 0.00010227*F772 - 0.0000016546*F772^2</f>
        <v>-4.2690590640000001E-3</v>
      </c>
      <c r="N772" s="37">
        <f xml:space="preserve"> K772 + (L772*G772) + M772*G772^(3/2) + 0.00048314*G772^2</f>
        <v>1023.5069139465796</v>
      </c>
      <c r="O772" s="39">
        <f t="shared" si="80"/>
        <v>4.8379001212284081</v>
      </c>
      <c r="P772" s="32">
        <f t="shared" si="82"/>
        <v>23.53481025312308</v>
      </c>
      <c r="Q772" s="72">
        <f t="shared" si="81"/>
        <v>6.5273999999999992</v>
      </c>
      <c r="R772" s="2"/>
      <c r="S772" s="27"/>
      <c r="T772" s="27"/>
      <c r="U772" s="27"/>
      <c r="V772" s="25"/>
      <c r="W772" s="25"/>
      <c r="X772" s="25"/>
      <c r="Y772" s="43"/>
      <c r="Z772" s="47"/>
    </row>
    <row r="773" spans="1:26" s="1" customFormat="1" x14ac:dyDescent="0.15">
      <c r="A773" s="5">
        <v>228</v>
      </c>
      <c r="B773" s="14" t="s">
        <v>18</v>
      </c>
      <c r="C773" s="15" t="s">
        <v>29</v>
      </c>
      <c r="D773" s="15" t="s">
        <v>12</v>
      </c>
      <c r="E773" s="16">
        <v>43084</v>
      </c>
      <c r="F773" s="17">
        <v>22.2</v>
      </c>
      <c r="G773" s="17">
        <v>34.1</v>
      </c>
      <c r="H773" s="17">
        <v>17.512799999999999</v>
      </c>
      <c r="I773" s="18">
        <v>3.2002000000000002</v>
      </c>
      <c r="J773" s="17">
        <f>I773-I653</f>
        <v>1.3700000000000045E-2</v>
      </c>
      <c r="K773" s="37">
        <f>1000*(1-(F773+288.9414)/(508929.2*(F773+68.12963))*(F773-3.9863)^2)</f>
        <v>997.75474041653615</v>
      </c>
      <c r="L773" s="37">
        <f xml:space="preserve"> 0.824493 - 0.0040899*F773 + 0.000076438*F773^2 -0.00000082467*F773^3 + 0.0000000053675*F773^4</f>
        <v>0.76364988873394801</v>
      </c>
      <c r="M773" s="37">
        <f xml:space="preserve"> -0.005724 + 0.00010227*F773 - 0.0000016546*F773^2</f>
        <v>-4.2690590640000001E-3</v>
      </c>
      <c r="N773" s="37">
        <f xml:space="preserve"> K773 + (L773*G773) + M773*G773^(3/2) + 0.00048314*G773^2</f>
        <v>1023.5069139465796</v>
      </c>
      <c r="O773" s="39">
        <f t="shared" si="80"/>
        <v>7.211779377657515</v>
      </c>
      <c r="P773" s="32">
        <f t="shared" si="82"/>
        <v>23.53481025312308</v>
      </c>
      <c r="Q773" s="72">
        <f t="shared" si="81"/>
        <v>12.321100000000001</v>
      </c>
      <c r="R773" s="2"/>
      <c r="S773" s="27"/>
      <c r="T773" s="27"/>
      <c r="U773" s="27"/>
      <c r="V773" s="25"/>
      <c r="W773" s="25"/>
      <c r="X773" s="25"/>
      <c r="Y773" s="43"/>
      <c r="Z773" s="47"/>
    </row>
    <row r="774" spans="1:26" s="1" customFormat="1" x14ac:dyDescent="0.15">
      <c r="A774" s="5">
        <v>151</v>
      </c>
      <c r="B774" s="14" t="s">
        <v>19</v>
      </c>
      <c r="C774" s="15" t="s">
        <v>29</v>
      </c>
      <c r="D774" s="15" t="s">
        <v>12</v>
      </c>
      <c r="E774" s="16">
        <v>43084</v>
      </c>
      <c r="F774" s="17">
        <v>22.2</v>
      </c>
      <c r="G774" s="17">
        <v>34.1</v>
      </c>
      <c r="H774" s="17">
        <v>17.512799999999999</v>
      </c>
      <c r="I774" s="18">
        <v>1.7794000000000001</v>
      </c>
      <c r="J774" s="17">
        <f>I774-I654</f>
        <v>-9.8999999999997979E-3</v>
      </c>
      <c r="K774" s="37">
        <f>1000*(1-(F774+288.9414)/(508929.2*(F774+68.12963))*(F774-3.9863)^2)</f>
        <v>997.75474041653615</v>
      </c>
      <c r="L774" s="37">
        <f xml:space="preserve"> 0.824493 - 0.0040899*F774 + 0.000076438*F774^2 -0.00000082467*F774^3 + 0.0000000053675*F774^4</f>
        <v>0.76364988873394801</v>
      </c>
      <c r="M774" s="37">
        <f xml:space="preserve"> -0.005724 + 0.00010227*F774 - 0.0000016546*F774^2</f>
        <v>-4.2690590640000001E-3</v>
      </c>
      <c r="N774" s="37">
        <f xml:space="preserve"> K774 + (L774*G774) + M774*G774^(3/2) + 0.00048314*G774^2</f>
        <v>1023.5069139465796</v>
      </c>
      <c r="O774" s="39">
        <f t="shared" si="80"/>
        <v>4.0099494483481601</v>
      </c>
      <c r="P774" s="32">
        <f t="shared" si="82"/>
        <v>23.53481025312308</v>
      </c>
      <c r="Q774" s="72">
        <f t="shared" si="81"/>
        <v>4.5066999999999995</v>
      </c>
      <c r="R774" s="2"/>
      <c r="S774" s="27"/>
      <c r="T774" s="27"/>
      <c r="U774" s="27"/>
      <c r="V774" s="25"/>
      <c r="W774" s="25"/>
      <c r="X774" s="25"/>
      <c r="Y774" s="43"/>
      <c r="Z774" s="47"/>
    </row>
    <row r="775" spans="1:26" s="1" customFormat="1" x14ac:dyDescent="0.15">
      <c r="A775" s="5">
        <v>159</v>
      </c>
      <c r="B775" s="14" t="s">
        <v>19</v>
      </c>
      <c r="C775" s="15" t="s">
        <v>29</v>
      </c>
      <c r="D775" s="15" t="s">
        <v>12</v>
      </c>
      <c r="E775" s="16">
        <v>43084</v>
      </c>
      <c r="F775" s="17">
        <v>22.2</v>
      </c>
      <c r="G775" s="17">
        <v>34.1</v>
      </c>
      <c r="H775" s="17">
        <v>17.512799999999999</v>
      </c>
      <c r="I775" s="18">
        <v>4.6292999999999997</v>
      </c>
      <c r="J775" s="17">
        <f>I775-I655</f>
        <v>1.3899999999999579E-2</v>
      </c>
      <c r="K775" s="37">
        <f>1000*(1-(F775+288.9414)/(508929.2*(F775+68.12963))*(F775-3.9863)^2)</f>
        <v>997.75474041653615</v>
      </c>
      <c r="L775" s="37">
        <f xml:space="preserve"> 0.824493 - 0.0040899*F775 + 0.000076438*F775^2 -0.00000082467*F775^3 + 0.0000000053675*F775^4</f>
        <v>0.76364988873394801</v>
      </c>
      <c r="M775" s="37">
        <f xml:space="preserve"> -0.005724 + 0.00010227*F775 - 0.0000016546*F775^2</f>
        <v>-4.2690590640000001E-3</v>
      </c>
      <c r="N775" s="37">
        <f xml:space="preserve"> K775 + (L775*G775) + M775*G775^(3/2) + 0.00048314*G775^2</f>
        <v>1023.5069139465796</v>
      </c>
      <c r="O775" s="39">
        <f t="shared" si="80"/>
        <v>10.432313690703683</v>
      </c>
      <c r="P775" s="32">
        <f t="shared" si="82"/>
        <v>23.53481025312308</v>
      </c>
      <c r="Q775" s="72">
        <f t="shared" si="81"/>
        <v>20.181149999999999</v>
      </c>
      <c r="R775" s="2"/>
      <c r="S775" s="27"/>
      <c r="T775" s="27"/>
      <c r="U775" s="27"/>
      <c r="V775" s="25"/>
      <c r="W775" s="25"/>
      <c r="X775" s="25"/>
      <c r="Y775" s="43"/>
      <c r="Z775" s="47"/>
    </row>
    <row r="776" spans="1:26" s="1" customFormat="1" x14ac:dyDescent="0.15">
      <c r="A776" s="5">
        <v>250</v>
      </c>
      <c r="B776" s="14" t="s">
        <v>19</v>
      </c>
      <c r="C776" s="15" t="s">
        <v>29</v>
      </c>
      <c r="D776" s="15" t="s">
        <v>12</v>
      </c>
      <c r="E776" s="16">
        <v>43084</v>
      </c>
      <c r="F776" s="17">
        <v>22.2</v>
      </c>
      <c r="G776" s="17">
        <v>34.1</v>
      </c>
      <c r="H776" s="17">
        <v>17.512799999999999</v>
      </c>
      <c r="I776" s="18">
        <v>4.7929000000000004</v>
      </c>
      <c r="J776" s="17">
        <f>I776-I656</f>
        <v>1.4100000000000001E-2</v>
      </c>
      <c r="K776" s="37">
        <f>1000*(1-(F776+288.9414)/(508929.2*(F776+68.12963))*(F776-3.9863)^2)</f>
        <v>997.75474041653615</v>
      </c>
      <c r="L776" s="37">
        <f xml:space="preserve"> 0.824493 - 0.0040899*F776 + 0.000076438*F776^2 -0.00000082467*F776^3 + 0.0000000053675*F776^4</f>
        <v>0.76364988873394801</v>
      </c>
      <c r="M776" s="37">
        <f xml:space="preserve"> -0.005724 + 0.00010227*F776 - 0.0000016546*F776^2</f>
        <v>-4.2690590640000001E-3</v>
      </c>
      <c r="N776" s="37">
        <f xml:space="preserve"> K776 + (L776*G776) + M776*G776^(3/2) + 0.00048314*G776^2</f>
        <v>1023.5069139465796</v>
      </c>
      <c r="O776" s="39">
        <f t="shared" si="80"/>
        <v>10.800992868937787</v>
      </c>
      <c r="P776" s="32">
        <f t="shared" si="82"/>
        <v>23.53481025312308</v>
      </c>
      <c r="Q776" s="72">
        <f t="shared" si="81"/>
        <v>21.080950000000001</v>
      </c>
      <c r="R776" s="2"/>
      <c r="S776" s="27"/>
      <c r="T776" s="27"/>
      <c r="U776" s="27"/>
      <c r="V776" s="25"/>
      <c r="W776" s="25"/>
      <c r="X776" s="25"/>
      <c r="Y776" s="43"/>
      <c r="Z776" s="47"/>
    </row>
    <row r="777" spans="1:26" s="1" customFormat="1" x14ac:dyDescent="0.15">
      <c r="A777" s="5">
        <v>165</v>
      </c>
      <c r="B777" s="14" t="s">
        <v>20</v>
      </c>
      <c r="C777" s="15" t="s">
        <v>29</v>
      </c>
      <c r="D777" s="15" t="s">
        <v>12</v>
      </c>
      <c r="E777" s="16">
        <v>43084</v>
      </c>
      <c r="F777" s="17">
        <v>22.2</v>
      </c>
      <c r="G777" s="17">
        <v>34.1</v>
      </c>
      <c r="H777" s="17">
        <v>17.512799999999999</v>
      </c>
      <c r="I777" s="18">
        <v>6.3178000000000001</v>
      </c>
      <c r="J777" s="17">
        <f>I777-I657</f>
        <v>-3.8000000000000256E-3</v>
      </c>
      <c r="K777" s="37">
        <f>1000*(1-(F777+288.9414)/(508929.2*(F777+68.12963))*(F777-3.9863)^2)</f>
        <v>997.75474041653615</v>
      </c>
      <c r="L777" s="37">
        <f xml:space="preserve"> 0.824493 - 0.0040899*F777 + 0.000076438*F777^2 -0.00000082467*F777^3 + 0.0000000053675*F777^4</f>
        <v>0.76364988873394801</v>
      </c>
      <c r="M777" s="37">
        <f xml:space="preserve"> -0.005724 + 0.00010227*F777 - 0.0000016546*F777^2</f>
        <v>-4.2690590640000001E-3</v>
      </c>
      <c r="N777" s="37">
        <f xml:space="preserve"> K777 + (L777*G777) + M777*G777^(3/2) + 0.00048314*G777^2</f>
        <v>1023.5069139465796</v>
      </c>
      <c r="O777" s="39">
        <f t="shared" si="80"/>
        <v>14.237416334030575</v>
      </c>
      <c r="P777" s="32">
        <f t="shared" si="82"/>
        <v>23.53481025312308</v>
      </c>
      <c r="Q777" s="72">
        <f t="shared" si="81"/>
        <v>29.4679</v>
      </c>
      <c r="R777" s="2"/>
      <c r="S777" s="27"/>
      <c r="T777" s="27"/>
      <c r="U777" s="27"/>
      <c r="V777" s="25"/>
      <c r="W777" s="25"/>
      <c r="X777" s="25"/>
      <c r="Y777" s="43"/>
      <c r="Z777" s="47"/>
    </row>
    <row r="778" spans="1:26" s="1" customFormat="1" x14ac:dyDescent="0.15">
      <c r="A778" s="5">
        <v>171</v>
      </c>
      <c r="B778" s="14" t="s">
        <v>20</v>
      </c>
      <c r="C778" s="15" t="s">
        <v>29</v>
      </c>
      <c r="D778" s="15" t="s">
        <v>12</v>
      </c>
      <c r="E778" s="16">
        <v>43084</v>
      </c>
      <c r="F778" s="17">
        <v>22.2</v>
      </c>
      <c r="G778" s="17">
        <v>34.1</v>
      </c>
      <c r="H778" s="17">
        <v>17.512799999999999</v>
      </c>
      <c r="I778" s="18">
        <v>2.1440000000000001</v>
      </c>
      <c r="J778" s="17">
        <f>I778-I658</f>
        <v>-8.3999999999999631E-3</v>
      </c>
      <c r="K778" s="37">
        <f>1000*(1-(F778+288.9414)/(508929.2*(F778+68.12963))*(F778-3.9863)^2)</f>
        <v>997.75474041653615</v>
      </c>
      <c r="L778" s="37">
        <f xml:space="preserve"> 0.824493 - 0.0040899*F778 + 0.000076438*F778^2 -0.00000082467*F778^3 + 0.0000000053675*F778^4</f>
        <v>0.76364988873394801</v>
      </c>
      <c r="M778" s="37">
        <f xml:space="preserve"> -0.005724 + 0.00010227*F778 - 0.0000016546*F778^2</f>
        <v>-4.2690590640000001E-3</v>
      </c>
      <c r="N778" s="37">
        <f xml:space="preserve"> K778 + (L778*G778) + M778*G778^(3/2) + 0.00048314*G778^2</f>
        <v>1023.5069139465796</v>
      </c>
      <c r="O778" s="39">
        <f t="shared" si="80"/>
        <v>4.8315902086424947</v>
      </c>
      <c r="P778" s="32">
        <f t="shared" si="82"/>
        <v>23.53481025312308</v>
      </c>
      <c r="Q778" s="72">
        <f t="shared" si="81"/>
        <v>6.5120000000000013</v>
      </c>
      <c r="R778" s="2"/>
      <c r="S778" s="27"/>
      <c r="T778" s="27"/>
      <c r="U778" s="27"/>
      <c r="V778" s="25"/>
      <c r="W778" s="25"/>
      <c r="X778" s="25"/>
      <c r="Y778" s="43"/>
      <c r="Z778" s="47"/>
    </row>
    <row r="779" spans="1:26" s="1" customFormat="1" x14ac:dyDescent="0.15">
      <c r="A779" s="5">
        <v>263</v>
      </c>
      <c r="B779" s="14" t="s">
        <v>20</v>
      </c>
      <c r="C779" s="15" t="s">
        <v>29</v>
      </c>
      <c r="D779" s="15" t="s">
        <v>12</v>
      </c>
      <c r="E779" s="16">
        <v>43084</v>
      </c>
      <c r="F779" s="17">
        <v>22.2</v>
      </c>
      <c r="G779" s="17">
        <v>34.1</v>
      </c>
      <c r="H779" s="17">
        <v>17.512799999999999</v>
      </c>
      <c r="I779" s="18">
        <v>1.32</v>
      </c>
      <c r="J779" s="17">
        <f>I779-I659</f>
        <v>-3.8300000000000001E-2</v>
      </c>
      <c r="K779" s="37">
        <f>1000*(1-(F779+288.9414)/(508929.2*(F779+68.12963))*(F779-3.9863)^2)</f>
        <v>997.75474041653615</v>
      </c>
      <c r="L779" s="37">
        <f xml:space="preserve"> 0.824493 - 0.0040899*F779 + 0.000076438*F779^2 -0.00000082467*F779^3 + 0.0000000053675*F779^4</f>
        <v>0.76364988873394801</v>
      </c>
      <c r="M779" s="37">
        <f xml:space="preserve"> -0.005724 + 0.00010227*F779 - 0.0000016546*F779^2</f>
        <v>-4.2690590640000001E-3</v>
      </c>
      <c r="N779" s="37">
        <f xml:space="preserve"> K779 + (L779*G779) + M779*G779^(3/2) + 0.00048314*G779^2</f>
        <v>1023.5069139465796</v>
      </c>
      <c r="O779" s="39">
        <f t="shared" si="80"/>
        <v>2.9746730762164613</v>
      </c>
      <c r="P779" s="32">
        <f t="shared" si="82"/>
        <v>23.53481025312308</v>
      </c>
      <c r="Q779" s="72">
        <f t="shared" si="81"/>
        <v>1.9800000000000004</v>
      </c>
      <c r="R779" s="2"/>
      <c r="S779" s="27"/>
      <c r="T779" s="27"/>
      <c r="U779" s="27"/>
      <c r="V779" s="25"/>
      <c r="W779" s="25"/>
      <c r="X779" s="25"/>
      <c r="Y779" s="43"/>
      <c r="Z779" s="47"/>
    </row>
    <row r="780" spans="1:26" s="1" customFormat="1" x14ac:dyDescent="0.15">
      <c r="A780" s="5">
        <v>269</v>
      </c>
      <c r="B780" s="14" t="s">
        <v>20</v>
      </c>
      <c r="C780" s="15" t="s">
        <v>29</v>
      </c>
      <c r="D780" s="15" t="s">
        <v>12</v>
      </c>
      <c r="E780" s="16">
        <v>43084</v>
      </c>
      <c r="F780" s="17">
        <v>22.2</v>
      </c>
      <c r="G780" s="17">
        <v>34.1</v>
      </c>
      <c r="H780" s="17">
        <v>17.512799999999999</v>
      </c>
      <c r="I780" s="18">
        <v>5.4401999999999999</v>
      </c>
      <c r="J780" s="17">
        <f>I780-I660</f>
        <v>-6.0999999999999943E-3</v>
      </c>
      <c r="K780" s="37">
        <f>1000*(1-(F780+288.9414)/(508929.2*(F780+68.12963))*(F780-3.9863)^2)</f>
        <v>997.75474041653615</v>
      </c>
      <c r="L780" s="37">
        <f xml:space="preserve"> 0.824493 - 0.0040899*F780 + 0.000076438*F780^2 -0.00000082467*F780^3 + 0.0000000053675*F780^4</f>
        <v>0.76364988873394801</v>
      </c>
      <c r="M780" s="37">
        <f xml:space="preserve"> -0.005724 + 0.00010227*F780 - 0.0000016546*F780^2</f>
        <v>-4.2690590640000001E-3</v>
      </c>
      <c r="N780" s="37">
        <f xml:space="preserve"> K780 + (L780*G780) + M780*G780^(3/2) + 0.00048314*G780^2</f>
        <v>1023.5069139465796</v>
      </c>
      <c r="O780" s="39">
        <f t="shared" si="80"/>
        <v>12.259709446388479</v>
      </c>
      <c r="P780" s="32">
        <f t="shared" si="82"/>
        <v>23.53481025312308</v>
      </c>
      <c r="Q780" s="72">
        <f t="shared" si="81"/>
        <v>24.641099999999998</v>
      </c>
      <c r="R780" s="2"/>
      <c r="S780" s="27"/>
      <c r="T780" s="27"/>
      <c r="U780" s="27"/>
      <c r="V780" s="25"/>
      <c r="W780" s="25"/>
      <c r="X780" s="25"/>
      <c r="Y780" s="43"/>
      <c r="Z780" s="47"/>
    </row>
    <row r="781" spans="1:26" s="1" customFormat="1" x14ac:dyDescent="0.15">
      <c r="A781" s="5">
        <v>101</v>
      </c>
      <c r="B781" s="14" t="s">
        <v>22</v>
      </c>
      <c r="C781" s="15" t="s">
        <v>29</v>
      </c>
      <c r="D781" s="15" t="s">
        <v>12</v>
      </c>
      <c r="E781" s="16">
        <v>43084</v>
      </c>
      <c r="F781" s="17">
        <v>22.2</v>
      </c>
      <c r="G781" s="17">
        <v>34.1</v>
      </c>
      <c r="H781" s="17">
        <v>17.512799999999999</v>
      </c>
      <c r="I781" s="18">
        <v>3.9365000000000001</v>
      </c>
      <c r="J781" s="17">
        <f>I781-I661</f>
        <v>-2.2999999999999687E-2</v>
      </c>
      <c r="K781" s="37">
        <f>1000*(1-(F781+288.9414)/(508929.2*(F781+68.12963))*(F781-3.9863)^2)</f>
        <v>997.75474041653615</v>
      </c>
      <c r="L781" s="37">
        <f xml:space="preserve"> 0.824493 - 0.0040899*F781 + 0.000076438*F781^2 -0.00000082467*F781^3 + 0.0000000053675*F781^4</f>
        <v>0.76364988873394801</v>
      </c>
      <c r="M781" s="37">
        <f xml:space="preserve"> -0.005724 + 0.00010227*F781 - 0.0000016546*F781^2</f>
        <v>-4.2690590640000001E-3</v>
      </c>
      <c r="N781" s="37">
        <f xml:space="preserve"> K781 + (L781*G781) + M781*G781^(3/2) + 0.00048314*G781^2</f>
        <v>1023.5069139465796</v>
      </c>
      <c r="O781" s="39">
        <f t="shared" si="80"/>
        <v>8.8710610337318929</v>
      </c>
      <c r="P781" s="32">
        <f t="shared" si="82"/>
        <v>23.53481025312308</v>
      </c>
      <c r="Q781" s="72">
        <f t="shared" si="81"/>
        <v>16.370750000000001</v>
      </c>
      <c r="R781" s="2"/>
      <c r="S781" s="27"/>
      <c r="T781" s="27"/>
      <c r="U781" s="27"/>
      <c r="V781" s="25"/>
      <c r="W781" s="25"/>
      <c r="X781" s="25"/>
      <c r="Y781" s="43"/>
      <c r="Z781" s="47"/>
    </row>
    <row r="782" spans="1:26" s="1" customFormat="1" x14ac:dyDescent="0.15">
      <c r="A782" s="5">
        <v>107</v>
      </c>
      <c r="B782" s="14" t="s">
        <v>22</v>
      </c>
      <c r="C782" s="15" t="s">
        <v>29</v>
      </c>
      <c r="D782" s="15" t="s">
        <v>12</v>
      </c>
      <c r="E782" s="16">
        <v>43084</v>
      </c>
      <c r="F782" s="17">
        <v>22.5</v>
      </c>
      <c r="G782" s="17">
        <v>34</v>
      </c>
      <c r="H782" s="17">
        <v>17.5122</v>
      </c>
      <c r="I782" s="18">
        <v>3.3115999999999999</v>
      </c>
      <c r="J782" s="17">
        <f>I782-I662</f>
        <v>-3.1500000000000306E-2</v>
      </c>
      <c r="K782" s="37">
        <f>1000*(1-(F782+288.9414)/(508929.2*(F782+68.12963))*(F782-3.9863)^2)</f>
        <v>997.68561710602216</v>
      </c>
      <c r="L782" s="37">
        <f xml:space="preserve"> 0.824493 - 0.0040899*F782 + 0.000076438*F782^2 -0.00000082467*F782^3 + 0.0000000053675*F782^4</f>
        <v>0.76314911232421867</v>
      </c>
      <c r="M782" s="37">
        <f xml:space="preserve"> -0.005724 + 0.00010227*F782 - 0.0000016546*F782^2</f>
        <v>-4.2605662500000002E-3</v>
      </c>
      <c r="N782" s="37">
        <f xml:space="preserve"> K782 + (L782*G782) + M782*G782^(3/2) + 0.00048314*G782^2</f>
        <v>1023.3465294321949</v>
      </c>
      <c r="O782" s="39">
        <f t="shared" si="80"/>
        <v>7.4613581152889763</v>
      </c>
      <c r="P782" s="32">
        <f t="shared" si="82"/>
        <v>23.532735903799374</v>
      </c>
      <c r="Q782" s="72">
        <f t="shared" si="81"/>
        <v>12.933799999999998</v>
      </c>
      <c r="R782" s="2"/>
      <c r="S782" s="27"/>
      <c r="T782" s="27"/>
      <c r="U782" s="27"/>
      <c r="V782" s="25"/>
      <c r="W782" s="25"/>
      <c r="X782" s="25"/>
      <c r="Y782" s="43"/>
      <c r="Z782" s="47"/>
    </row>
    <row r="783" spans="1:26" s="1" customFormat="1" x14ac:dyDescent="0.15">
      <c r="A783" s="5">
        <v>300</v>
      </c>
      <c r="B783" s="14" t="s">
        <v>22</v>
      </c>
      <c r="C783" s="15" t="s">
        <v>29</v>
      </c>
      <c r="D783" s="15" t="s">
        <v>12</v>
      </c>
      <c r="E783" s="16">
        <v>43084</v>
      </c>
      <c r="F783" s="17">
        <v>22.5</v>
      </c>
      <c r="G783" s="17">
        <v>34</v>
      </c>
      <c r="H783" s="17">
        <v>17.5122</v>
      </c>
      <c r="I783" s="18">
        <v>1.05</v>
      </c>
      <c r="J783" s="17">
        <f>I783-I663</f>
        <v>-2.7499999999999858E-2</v>
      </c>
      <c r="K783" s="37">
        <f>1000*(1-(F783+288.9414)/(508929.2*(F783+68.12963))*(F783-3.9863)^2)</f>
        <v>997.68561710602216</v>
      </c>
      <c r="L783" s="37">
        <f xml:space="preserve"> 0.824493 - 0.0040899*F783 + 0.000076438*F783^2 -0.00000082467*F783^3 + 0.0000000053675*F783^4</f>
        <v>0.76314911232421867</v>
      </c>
      <c r="M783" s="37">
        <f xml:space="preserve"> -0.005724 + 0.00010227*F783 - 0.0000016546*F783^2</f>
        <v>-4.2605662500000002E-3</v>
      </c>
      <c r="N783" s="37">
        <f xml:space="preserve"> K783 + (L783*G783) + M783*G783^(3/2) + 0.00048314*G783^2</f>
        <v>1023.3465294321949</v>
      </c>
      <c r="O783" s="39">
        <f t="shared" si="80"/>
        <v>2.3657525126988239</v>
      </c>
      <c r="P783" s="32">
        <f t="shared" si="82"/>
        <v>23.532735903799374</v>
      </c>
      <c r="Q783" s="72">
        <f t="shared" si="81"/>
        <v>0.49500000000000011</v>
      </c>
      <c r="R783" s="2"/>
      <c r="S783" s="27"/>
      <c r="T783" s="27"/>
      <c r="U783" s="27"/>
      <c r="V783" s="25"/>
      <c r="W783" s="25"/>
      <c r="X783" s="25"/>
      <c r="Y783" s="43"/>
      <c r="Z783" s="47"/>
    </row>
    <row r="784" spans="1:26" s="1" customFormat="1" x14ac:dyDescent="0.15">
      <c r="A784" s="5">
        <v>145</v>
      </c>
      <c r="B784" s="14" t="s">
        <v>23</v>
      </c>
      <c r="C784" s="15" t="s">
        <v>29</v>
      </c>
      <c r="D784" s="15" t="s">
        <v>12</v>
      </c>
      <c r="E784" s="16">
        <v>43084</v>
      </c>
      <c r="F784" s="17">
        <v>22.5</v>
      </c>
      <c r="G784" s="17">
        <v>34</v>
      </c>
      <c r="H784" s="17">
        <v>17.5122</v>
      </c>
      <c r="I784" s="18">
        <v>1.7868999999999999</v>
      </c>
      <c r="J784" s="17">
        <f>I784-I664</f>
        <v>-3.0100000000000016E-2</v>
      </c>
      <c r="K784" s="37">
        <f>1000*(1-(F784+288.9414)/(508929.2*(F784+68.12963))*(F784-3.9863)^2)</f>
        <v>997.68561710602216</v>
      </c>
      <c r="L784" s="37">
        <f xml:space="preserve"> 0.824493 - 0.0040899*F784 + 0.000076438*F784^2 -0.00000082467*F784^3 + 0.0000000053675*F784^4</f>
        <v>0.76314911232421867</v>
      </c>
      <c r="M784" s="37">
        <f xml:space="preserve"> -0.005724 + 0.00010227*F784 - 0.0000016546*F784^2</f>
        <v>-4.2605662500000002E-3</v>
      </c>
      <c r="N784" s="37">
        <f xml:space="preserve"> K784 + (L784*G784) + M784*G784^(3/2) + 0.00048314*G784^2</f>
        <v>1023.3465294321949</v>
      </c>
      <c r="O784" s="39">
        <f t="shared" si="80"/>
        <v>4.0260601570871701</v>
      </c>
      <c r="P784" s="32">
        <f t="shared" si="82"/>
        <v>23.532735903799374</v>
      </c>
      <c r="Q784" s="72">
        <f t="shared" si="81"/>
        <v>4.5479499999999993</v>
      </c>
      <c r="R784" s="2"/>
      <c r="S784" s="27"/>
      <c r="T784" s="27"/>
      <c r="U784" s="27"/>
      <c r="V784" s="25"/>
      <c r="W784" s="25"/>
      <c r="X784" s="25"/>
      <c r="Y784" s="43"/>
      <c r="Z784" s="47"/>
    </row>
    <row r="785" spans="1:26" s="1" customFormat="1" x14ac:dyDescent="0.15">
      <c r="A785" s="5">
        <v>179</v>
      </c>
      <c r="B785" s="14" t="s">
        <v>17</v>
      </c>
      <c r="C785" s="15" t="s">
        <v>11</v>
      </c>
      <c r="D785" s="15" t="s">
        <v>32</v>
      </c>
      <c r="E785" s="16">
        <v>43084</v>
      </c>
      <c r="F785" s="17">
        <v>21.8</v>
      </c>
      <c r="G785" s="17">
        <v>34</v>
      </c>
      <c r="H785" s="17">
        <v>17.5137</v>
      </c>
      <c r="I785" s="18">
        <v>5.0807000000000002</v>
      </c>
      <c r="J785" s="17">
        <f>I785-I665</f>
        <v>3.1900000000000261E-2</v>
      </c>
      <c r="K785" s="37">
        <f>1000*(1-(F785+288.9414)/(508929.2*(F785+68.12963))*(F785-3.9863)^2)</f>
        <v>997.84549646855533</v>
      </c>
      <c r="L785" s="37">
        <f xml:space="preserve"> 0.824493 - 0.0040899*F785 + 0.000076438*F785^2 -0.00000082467*F785^3 + 0.0000000053675*F785^4</f>
        <v>0.76432806888322813</v>
      </c>
      <c r="M785" s="37">
        <f xml:space="preserve"> -0.005724 + 0.00010227*F785 - 0.0000016546*F785^2</f>
        <v>-4.2808461040000001E-3</v>
      </c>
      <c r="N785" s="37">
        <f xml:space="preserve"> K785 + (L785*G785) + M785*G785^(3/2) + 0.00048314*G785^2</f>
        <v>1023.5424727887287</v>
      </c>
      <c r="O785" s="39">
        <f t="shared" si="80"/>
        <v>11.450060399260586</v>
      </c>
      <c r="P785" s="32">
        <f t="shared" si="82"/>
        <v>23.53630090789045</v>
      </c>
      <c r="Q785" s="72">
        <f t="shared" si="81"/>
        <v>22.66385</v>
      </c>
      <c r="R785" s="2"/>
      <c r="S785" s="27"/>
      <c r="T785" s="27"/>
      <c r="U785" s="27"/>
      <c r="V785" s="25"/>
      <c r="W785" s="25"/>
      <c r="X785" s="25"/>
      <c r="Y785" s="43"/>
      <c r="Z785" s="47"/>
    </row>
    <row r="786" spans="1:26" s="1" customFormat="1" x14ac:dyDescent="0.15">
      <c r="A786" s="5">
        <v>186</v>
      </c>
      <c r="B786" s="14" t="s">
        <v>17</v>
      </c>
      <c r="C786" s="15" t="s">
        <v>11</v>
      </c>
      <c r="D786" s="15" t="s">
        <v>32</v>
      </c>
      <c r="E786" s="16">
        <v>43084</v>
      </c>
      <c r="F786" s="17">
        <v>21.8</v>
      </c>
      <c r="G786" s="17">
        <v>34</v>
      </c>
      <c r="H786" s="17">
        <v>17.5137</v>
      </c>
      <c r="I786" s="18">
        <v>3.5914999999999999</v>
      </c>
      <c r="J786" s="17">
        <f>I786-I666</f>
        <v>1.9099999999999895E-2</v>
      </c>
      <c r="K786" s="37">
        <f>1000*(1-(F786+288.9414)/(508929.2*(F786+68.12963))*(F786-3.9863)^2)</f>
        <v>997.84549646855533</v>
      </c>
      <c r="L786" s="37">
        <f xml:space="preserve"> 0.824493 - 0.0040899*F786 + 0.000076438*F786^2 -0.00000082467*F786^3 + 0.0000000053675*F786^4</f>
        <v>0.76432806888322813</v>
      </c>
      <c r="M786" s="37">
        <f xml:space="preserve"> -0.005724 + 0.00010227*F786 - 0.0000016546*F786^2</f>
        <v>-4.2808461040000001E-3</v>
      </c>
      <c r="N786" s="37">
        <f xml:space="preserve"> K786 + (L786*G786) + M786*G786^(3/2) + 0.00048314*G786^2</f>
        <v>1023.5424727887287</v>
      </c>
      <c r="O786" s="39">
        <f t="shared" si="80"/>
        <v>8.0939421583530606</v>
      </c>
      <c r="P786" s="32">
        <f t="shared" si="82"/>
        <v>23.53630090789045</v>
      </c>
      <c r="Q786" s="72">
        <f t="shared" si="81"/>
        <v>14.47325</v>
      </c>
      <c r="R786" s="2"/>
      <c r="S786" s="27"/>
      <c r="T786" s="27"/>
      <c r="U786" s="27"/>
      <c r="V786" s="25"/>
      <c r="W786" s="25"/>
      <c r="X786" s="25"/>
      <c r="Y786" s="43"/>
      <c r="Z786" s="47"/>
    </row>
    <row r="787" spans="1:26" s="1" customFormat="1" x14ac:dyDescent="0.15">
      <c r="A787" s="5">
        <v>277</v>
      </c>
      <c r="B787" s="14" t="s">
        <v>17</v>
      </c>
      <c r="C787" s="15" t="s">
        <v>11</v>
      </c>
      <c r="D787" s="15" t="s">
        <v>32</v>
      </c>
      <c r="E787" s="16">
        <v>43084</v>
      </c>
      <c r="F787" s="17">
        <v>21.8</v>
      </c>
      <c r="G787" s="17">
        <v>34</v>
      </c>
      <c r="H787" s="17">
        <v>17.5137</v>
      </c>
      <c r="I787" s="18">
        <v>4.4907000000000004</v>
      </c>
      <c r="J787" s="17">
        <f>I787-I667</f>
        <v>2.6200000000000223E-2</v>
      </c>
      <c r="K787" s="37">
        <f>1000*(1-(F787+288.9414)/(508929.2*(F787+68.12963))*(F787-3.9863)^2)</f>
        <v>997.84549646855533</v>
      </c>
      <c r="L787" s="37">
        <f xml:space="preserve"> 0.824493 - 0.0040899*F787 + 0.000076438*F787^2 -0.00000082467*F787^3 + 0.0000000053675*F787^4</f>
        <v>0.76432806888322813</v>
      </c>
      <c r="M787" s="37">
        <f xml:space="preserve"> -0.005724 + 0.00010227*F787 - 0.0000016546*F787^2</f>
        <v>-4.2808461040000001E-3</v>
      </c>
      <c r="N787" s="37">
        <f xml:space="preserve"> K787 + (L787*G787) + M787*G787^(3/2) + 0.00048314*G787^2</f>
        <v>1023.5424727887287</v>
      </c>
      <c r="O787" s="39">
        <f t="shared" ref="O787:O841" si="83">I787*(1/     (1-   (0.001*N787/1.84)))</f>
        <v>10.120413768764053</v>
      </c>
      <c r="P787" s="32">
        <f t="shared" si="82"/>
        <v>23.53630090789045</v>
      </c>
      <c r="Q787" s="72">
        <f t="shared" ref="Q787:Q841" si="84">-5.28+5.5*I787</f>
        <v>19.418849999999999</v>
      </c>
      <c r="R787" s="2"/>
      <c r="S787" s="27"/>
      <c r="T787" s="27"/>
      <c r="U787" s="27"/>
      <c r="V787" s="25"/>
      <c r="W787" s="25"/>
      <c r="X787" s="25"/>
      <c r="Y787" s="43"/>
      <c r="Z787" s="47"/>
    </row>
    <row r="788" spans="1:26" s="1" customFormat="1" x14ac:dyDescent="0.15">
      <c r="A788" s="5">
        <v>284</v>
      </c>
      <c r="B788" s="14" t="s">
        <v>17</v>
      </c>
      <c r="C788" s="15" t="s">
        <v>11</v>
      </c>
      <c r="D788" s="15" t="s">
        <v>32</v>
      </c>
      <c r="E788" s="16">
        <v>43084</v>
      </c>
      <c r="F788" s="17">
        <v>21.8</v>
      </c>
      <c r="G788" s="17">
        <v>34</v>
      </c>
      <c r="H788" s="17">
        <v>17.5137</v>
      </c>
      <c r="I788" s="18">
        <v>4.6412000000000004</v>
      </c>
      <c r="J788" s="17">
        <f>I788-I668</f>
        <v>3.4000000000000696E-2</v>
      </c>
      <c r="K788" s="37">
        <f>1000*(1-(F788+288.9414)/(508929.2*(F788+68.12963))*(F788-3.9863)^2)</f>
        <v>997.84549646855533</v>
      </c>
      <c r="L788" s="37">
        <f xml:space="preserve"> 0.824493 - 0.0040899*F788 + 0.000076438*F788^2 -0.00000082467*F788^3 + 0.0000000053675*F788^4</f>
        <v>0.76432806888322813</v>
      </c>
      <c r="M788" s="37">
        <f xml:space="preserve"> -0.005724 + 0.00010227*F788 - 0.0000016546*F788^2</f>
        <v>-4.2808461040000001E-3</v>
      </c>
      <c r="N788" s="37">
        <f xml:space="preserve"> K788 + (L788*G788) + M788*G788^(3/2) + 0.00048314*G788^2</f>
        <v>1023.5424727887287</v>
      </c>
      <c r="O788" s="39">
        <f t="shared" si="83"/>
        <v>10.459586341458508</v>
      </c>
      <c r="P788" s="32">
        <f t="shared" si="82"/>
        <v>23.53630090789045</v>
      </c>
      <c r="Q788" s="72">
        <f t="shared" si="84"/>
        <v>20.246600000000001</v>
      </c>
      <c r="R788" s="2"/>
      <c r="S788" s="27"/>
      <c r="T788" s="27"/>
      <c r="U788" s="27"/>
      <c r="V788" s="25"/>
      <c r="W788" s="25"/>
      <c r="X788" s="25"/>
      <c r="Y788" s="43"/>
      <c r="Z788" s="47"/>
    </row>
    <row r="789" spans="1:26" s="1" customFormat="1" x14ac:dyDescent="0.15">
      <c r="A789" s="5">
        <v>290</v>
      </c>
      <c r="B789" s="14" t="s">
        <v>17</v>
      </c>
      <c r="C789" s="15" t="s">
        <v>11</v>
      </c>
      <c r="D789" s="15" t="s">
        <v>32</v>
      </c>
      <c r="E789" s="16">
        <v>43084</v>
      </c>
      <c r="F789" s="17">
        <v>21.8</v>
      </c>
      <c r="G789" s="17">
        <v>34</v>
      </c>
      <c r="H789" s="17">
        <v>17.5137</v>
      </c>
      <c r="I789" s="18">
        <v>5.9579000000000004</v>
      </c>
      <c r="J789" s="17">
        <f>I789-I669</f>
        <v>3.3200000000000784E-2</v>
      </c>
      <c r="K789" s="37">
        <f>1000*(1-(F789+288.9414)/(508929.2*(F789+68.12963))*(F789-3.9863)^2)</f>
        <v>997.84549646855533</v>
      </c>
      <c r="L789" s="37">
        <f xml:space="preserve"> 0.824493 - 0.0040899*F789 + 0.000076438*F789^2 -0.00000082467*F789^3 + 0.0000000053675*F789^4</f>
        <v>0.76432806888322813</v>
      </c>
      <c r="M789" s="37">
        <f xml:space="preserve"> -0.005724 + 0.00010227*F789 - 0.0000016546*F789^2</f>
        <v>-4.2808461040000001E-3</v>
      </c>
      <c r="N789" s="37">
        <f xml:space="preserve"> K789 + (L789*G789) + M789*G789^(3/2) + 0.00048314*G789^2</f>
        <v>1023.5424727887287</v>
      </c>
      <c r="O789" s="39">
        <f t="shared" si="83"/>
        <v>13.426951965822555</v>
      </c>
      <c r="P789" s="32">
        <f t="shared" si="82"/>
        <v>23.53630090789045</v>
      </c>
      <c r="Q789" s="72">
        <f t="shared" si="84"/>
        <v>27.48845</v>
      </c>
      <c r="R789" s="2"/>
      <c r="S789" s="27"/>
      <c r="T789" s="27"/>
      <c r="U789" s="27"/>
      <c r="V789" s="25"/>
      <c r="W789" s="25"/>
      <c r="X789" s="25"/>
      <c r="Y789" s="43"/>
      <c r="Z789" s="47"/>
    </row>
    <row r="790" spans="1:26" s="1" customFormat="1" x14ac:dyDescent="0.15">
      <c r="A790" s="5">
        <v>119</v>
      </c>
      <c r="B790" s="14" t="s">
        <v>18</v>
      </c>
      <c r="C790" s="15" t="s">
        <v>11</v>
      </c>
      <c r="D790" s="15" t="s">
        <v>32</v>
      </c>
      <c r="E790" s="16">
        <v>43084</v>
      </c>
      <c r="F790" s="17">
        <v>21.8</v>
      </c>
      <c r="G790" s="17">
        <v>34</v>
      </c>
      <c r="H790" s="17">
        <v>17.5137</v>
      </c>
      <c r="I790" s="18">
        <v>4.2260999999999997</v>
      </c>
      <c r="J790" s="17">
        <f>I790-I670</f>
        <v>1.6799999999999926E-2</v>
      </c>
      <c r="K790" s="37">
        <f>1000*(1-(F790+288.9414)/(508929.2*(F790+68.12963))*(F790-3.9863)^2)</f>
        <v>997.84549646855533</v>
      </c>
      <c r="L790" s="37">
        <f xml:space="preserve"> 0.824493 - 0.0040899*F790 + 0.000076438*F790^2 -0.00000082467*F790^3 + 0.0000000053675*F790^4</f>
        <v>0.76432806888322813</v>
      </c>
      <c r="M790" s="37">
        <f xml:space="preserve"> -0.005724 + 0.00010227*F790 - 0.0000016546*F790^2</f>
        <v>-4.2808461040000001E-3</v>
      </c>
      <c r="N790" s="37">
        <f xml:space="preserve"> K790 + (L790*G790) + M790*G790^(3/2) + 0.00048314*G790^2</f>
        <v>1023.5424727887287</v>
      </c>
      <c r="O790" s="39">
        <f t="shared" si="83"/>
        <v>9.5241010595617066</v>
      </c>
      <c r="P790" s="32">
        <f t="shared" si="82"/>
        <v>23.53630090789045</v>
      </c>
      <c r="Q790" s="72">
        <f t="shared" si="84"/>
        <v>17.963549999999998</v>
      </c>
      <c r="R790" s="2"/>
      <c r="S790" s="27"/>
      <c r="T790" s="27"/>
      <c r="U790" s="27"/>
      <c r="V790" s="25"/>
      <c r="W790" s="25"/>
      <c r="X790" s="25"/>
      <c r="Y790" s="43"/>
      <c r="Z790" s="47"/>
    </row>
    <row r="791" spans="1:26" s="1" customFormat="1" x14ac:dyDescent="0.15">
      <c r="A791" s="5">
        <v>125</v>
      </c>
      <c r="B791" s="14" t="s">
        <v>18</v>
      </c>
      <c r="C791" s="15" t="s">
        <v>11</v>
      </c>
      <c r="D791" s="15" t="s">
        <v>32</v>
      </c>
      <c r="E791" s="16">
        <v>43084</v>
      </c>
      <c r="F791" s="17">
        <v>21.8</v>
      </c>
      <c r="G791" s="17">
        <v>34</v>
      </c>
      <c r="H791" s="17">
        <v>17.5137</v>
      </c>
      <c r="I791" s="18">
        <v>3.4855</v>
      </c>
      <c r="J791" s="17">
        <f>I791-I671</f>
        <v>2.5700000000000056E-2</v>
      </c>
      <c r="K791" s="37">
        <f>1000*(1-(F791+288.9414)/(508929.2*(F791+68.12963))*(F791-3.9863)^2)</f>
        <v>997.84549646855533</v>
      </c>
      <c r="L791" s="37">
        <f xml:space="preserve"> 0.824493 - 0.0040899*F791 + 0.000076438*F791^2 -0.00000082467*F791^3 + 0.0000000053675*F791^4</f>
        <v>0.76432806888322813</v>
      </c>
      <c r="M791" s="37">
        <f xml:space="preserve"> -0.005724 + 0.00010227*F791 - 0.0000016546*F791^2</f>
        <v>-4.2808461040000001E-3</v>
      </c>
      <c r="N791" s="37">
        <f xml:space="preserve"> K791 + (L791*G791) + M791*G791^(3/2) + 0.00048314*G791^2</f>
        <v>1023.5424727887287</v>
      </c>
      <c r="O791" s="39">
        <f t="shared" si="83"/>
        <v>7.8550564925350397</v>
      </c>
      <c r="P791" s="32">
        <f t="shared" si="82"/>
        <v>23.53630090789045</v>
      </c>
      <c r="Q791" s="72">
        <f t="shared" si="84"/>
        <v>13.890249999999998</v>
      </c>
      <c r="R791" s="2"/>
      <c r="S791" s="27"/>
      <c r="T791" s="27"/>
      <c r="U791" s="27"/>
      <c r="V791" s="25"/>
      <c r="W791" s="25"/>
      <c r="X791" s="25"/>
      <c r="Y791" s="43"/>
      <c r="Z791" s="47"/>
    </row>
    <row r="792" spans="1:26" s="1" customFormat="1" x14ac:dyDescent="0.15">
      <c r="A792" s="5">
        <v>217</v>
      </c>
      <c r="B792" s="14" t="s">
        <v>18</v>
      </c>
      <c r="C792" s="15" t="s">
        <v>11</v>
      </c>
      <c r="D792" s="15" t="s">
        <v>32</v>
      </c>
      <c r="E792" s="16">
        <v>43084</v>
      </c>
      <c r="F792" s="17">
        <v>21.8</v>
      </c>
      <c r="G792" s="17">
        <v>34</v>
      </c>
      <c r="H792" s="17">
        <v>17.5137</v>
      </c>
      <c r="I792" s="18">
        <v>3.4809000000000001</v>
      </c>
      <c r="J792" s="17">
        <f>I792-I672</f>
        <v>8.1999999999999851E-3</v>
      </c>
      <c r="K792" s="37">
        <f>1000*(1-(F792+288.9414)/(508929.2*(F792+68.12963))*(F792-3.9863)^2)</f>
        <v>997.84549646855533</v>
      </c>
      <c r="L792" s="37">
        <f xml:space="preserve"> 0.824493 - 0.0040899*F792 + 0.000076438*F792^2 -0.00000082467*F792^3 + 0.0000000053675*F792^4</f>
        <v>0.76432806888322813</v>
      </c>
      <c r="M792" s="37">
        <f xml:space="preserve"> -0.005724 + 0.00010227*F792 - 0.0000016546*F792^2</f>
        <v>-4.2808461040000001E-3</v>
      </c>
      <c r="N792" s="37">
        <f xml:space="preserve"> K792 + (L792*G792) + M792*G792^(3/2) + 0.00048314*G792^2</f>
        <v>1023.5424727887287</v>
      </c>
      <c r="O792" s="39">
        <f t="shared" si="83"/>
        <v>7.8446897560938798</v>
      </c>
      <c r="P792" s="32">
        <f t="shared" si="82"/>
        <v>23.53630090789045</v>
      </c>
      <c r="Q792" s="72">
        <f t="shared" si="84"/>
        <v>13.86495</v>
      </c>
      <c r="R792" s="2"/>
      <c r="S792" s="27"/>
      <c r="T792" s="27"/>
      <c r="U792" s="27"/>
      <c r="V792" s="25"/>
      <c r="W792" s="25"/>
      <c r="X792" s="25"/>
      <c r="Y792" s="43"/>
      <c r="Z792" s="47"/>
    </row>
    <row r="793" spans="1:26" s="1" customFormat="1" x14ac:dyDescent="0.15">
      <c r="A793" s="5">
        <v>223</v>
      </c>
      <c r="B793" s="14" t="s">
        <v>18</v>
      </c>
      <c r="C793" s="15" t="s">
        <v>11</v>
      </c>
      <c r="D793" s="15" t="s">
        <v>32</v>
      </c>
      <c r="E793" s="16">
        <v>43084</v>
      </c>
      <c r="F793" s="17">
        <v>21.8</v>
      </c>
      <c r="G793" s="17">
        <v>34</v>
      </c>
      <c r="H793" s="17">
        <v>17.5137</v>
      </c>
      <c r="I793" s="18">
        <v>4.1920000000000002</v>
      </c>
      <c r="J793" s="17">
        <f>I793-I673</f>
        <v>3.5200000000000564E-2</v>
      </c>
      <c r="K793" s="37">
        <f>1000*(1-(F793+288.9414)/(508929.2*(F793+68.12963))*(F793-3.9863)^2)</f>
        <v>997.84549646855533</v>
      </c>
      <c r="L793" s="37">
        <f xml:space="preserve"> 0.824493 - 0.0040899*F793 + 0.000076438*F793^2 -0.00000082467*F793^3 + 0.0000000053675*F793^4</f>
        <v>0.76432806888322813</v>
      </c>
      <c r="M793" s="37">
        <f xml:space="preserve"> -0.005724 + 0.00010227*F793 - 0.0000016546*F793^2</f>
        <v>-4.2808461040000001E-3</v>
      </c>
      <c r="N793" s="37">
        <f xml:space="preserve"> K793 + (L793*G793) + M793*G793^(3/2) + 0.00048314*G793^2</f>
        <v>1023.5424727887287</v>
      </c>
      <c r="O793" s="39">
        <f t="shared" si="83"/>
        <v>9.4472519915957207</v>
      </c>
      <c r="P793" s="32">
        <f t="shared" si="82"/>
        <v>23.53630090789045</v>
      </c>
      <c r="Q793" s="72">
        <f t="shared" si="84"/>
        <v>17.776</v>
      </c>
      <c r="R793" s="2"/>
      <c r="S793" s="27"/>
      <c r="T793" s="27"/>
      <c r="U793" s="27"/>
      <c r="V793" s="25"/>
      <c r="W793" s="25"/>
      <c r="X793" s="25"/>
      <c r="Y793" s="43"/>
      <c r="Z793" s="47"/>
    </row>
    <row r="794" spans="1:26" s="1" customFormat="1" x14ac:dyDescent="0.15">
      <c r="A794" s="5">
        <v>152</v>
      </c>
      <c r="B794" s="14" t="s">
        <v>19</v>
      </c>
      <c r="C794" s="15" t="s">
        <v>11</v>
      </c>
      <c r="D794" s="15" t="s">
        <v>32</v>
      </c>
      <c r="E794" s="16">
        <v>43084</v>
      </c>
      <c r="F794" s="17">
        <v>21.8</v>
      </c>
      <c r="G794" s="17">
        <v>34</v>
      </c>
      <c r="H794" s="17">
        <v>17.5137</v>
      </c>
      <c r="I794" s="18">
        <v>5.8026999999999997</v>
      </c>
      <c r="J794" s="17">
        <f>I794-I674</f>
        <v>3.2999999999999474E-2</v>
      </c>
      <c r="K794" s="37">
        <f>1000*(1-(F794+288.9414)/(508929.2*(F794+68.12963))*(F794-3.9863)^2)</f>
        <v>997.84549646855533</v>
      </c>
      <c r="L794" s="37">
        <f xml:space="preserve"> 0.824493 - 0.0040899*F794 + 0.000076438*F794^2 -0.00000082467*F794^3 + 0.0000000053675*F794^4</f>
        <v>0.76432806888322813</v>
      </c>
      <c r="M794" s="37">
        <f xml:space="preserve"> -0.005724 + 0.00010227*F794 - 0.0000016546*F794^2</f>
        <v>-4.2808461040000001E-3</v>
      </c>
      <c r="N794" s="37">
        <f xml:space="preserve"> K794 + (L794*G794) + M794*G794^(3/2) + 0.00048314*G794^2</f>
        <v>1023.5424727887287</v>
      </c>
      <c r="O794" s="39">
        <f t="shared" si="83"/>
        <v>13.077187292851262</v>
      </c>
      <c r="P794" s="32">
        <f t="shared" si="82"/>
        <v>23.53630090789045</v>
      </c>
      <c r="Q794" s="72">
        <f t="shared" si="84"/>
        <v>26.634849999999997</v>
      </c>
      <c r="R794" s="2"/>
      <c r="S794" s="27"/>
      <c r="T794" s="27"/>
      <c r="U794" s="27"/>
      <c r="V794" s="25"/>
      <c r="W794" s="25"/>
      <c r="X794" s="25"/>
      <c r="Y794" s="43"/>
      <c r="Z794" s="47"/>
    </row>
    <row r="795" spans="1:26" s="1" customFormat="1" x14ac:dyDescent="0.15">
      <c r="A795" s="5">
        <v>160</v>
      </c>
      <c r="B795" s="14" t="s">
        <v>19</v>
      </c>
      <c r="C795" s="15" t="s">
        <v>11</v>
      </c>
      <c r="D795" s="15" t="s">
        <v>32</v>
      </c>
      <c r="E795" s="16">
        <v>43084</v>
      </c>
      <c r="F795" s="17">
        <v>21.8</v>
      </c>
      <c r="G795" s="17">
        <v>34</v>
      </c>
      <c r="H795" s="17">
        <v>17.5137</v>
      </c>
      <c r="I795" s="18">
        <v>4.6513</v>
      </c>
      <c r="J795" s="17">
        <f>I795-I675</f>
        <v>2.7499999999999858E-2</v>
      </c>
      <c r="K795" s="37">
        <f>1000*(1-(F795+288.9414)/(508929.2*(F795+68.12963))*(F795-3.9863)^2)</f>
        <v>997.84549646855533</v>
      </c>
      <c r="L795" s="37">
        <f xml:space="preserve"> 0.824493 - 0.0040899*F795 + 0.000076438*F795^2 -0.00000082467*F795^3 + 0.0000000053675*F795^4</f>
        <v>0.76432806888322813</v>
      </c>
      <c r="M795" s="37">
        <f xml:space="preserve"> -0.005724 + 0.00010227*F795 - 0.0000016546*F795^2</f>
        <v>-4.2808461040000001E-3</v>
      </c>
      <c r="N795" s="37">
        <f xml:space="preserve"> K795 + (L795*G795) + M795*G795^(3/2) + 0.00048314*G795^2</f>
        <v>1023.5424727887287</v>
      </c>
      <c r="O795" s="39">
        <f t="shared" si="83"/>
        <v>10.482348088861922</v>
      </c>
      <c r="P795" s="32">
        <f t="shared" si="82"/>
        <v>23.53630090789045</v>
      </c>
      <c r="Q795" s="72">
        <f t="shared" si="84"/>
        <v>20.302149999999997</v>
      </c>
      <c r="R795" s="2"/>
      <c r="S795" s="27"/>
      <c r="T795" s="27"/>
      <c r="U795" s="27"/>
      <c r="V795" s="25"/>
      <c r="W795" s="25"/>
      <c r="X795" s="25"/>
      <c r="Y795" s="43"/>
      <c r="Z795" s="47"/>
    </row>
    <row r="796" spans="1:26" s="1" customFormat="1" x14ac:dyDescent="0.15">
      <c r="A796" s="5">
        <v>166</v>
      </c>
      <c r="B796" s="14" t="s">
        <v>20</v>
      </c>
      <c r="C796" s="15" t="s">
        <v>11</v>
      </c>
      <c r="D796" s="15" t="s">
        <v>32</v>
      </c>
      <c r="E796" s="16">
        <v>43084</v>
      </c>
      <c r="F796" s="17">
        <v>21.8</v>
      </c>
      <c r="G796" s="17">
        <v>34</v>
      </c>
      <c r="H796" s="17">
        <v>17.5137</v>
      </c>
      <c r="I796" s="18">
        <v>4.6814999999999998</v>
      </c>
      <c r="J796" s="17">
        <f>I796-I676</f>
        <v>1.1999999999999567E-2</v>
      </c>
      <c r="K796" s="37">
        <f>1000*(1-(F796+288.9414)/(508929.2*(F796+68.12963))*(F796-3.9863)^2)</f>
        <v>997.84549646855533</v>
      </c>
      <c r="L796" s="37">
        <f xml:space="preserve"> 0.824493 - 0.0040899*F796 + 0.000076438*F796^2 -0.00000082467*F796^3 + 0.0000000053675*F796^4</f>
        <v>0.76432806888322813</v>
      </c>
      <c r="M796" s="37">
        <f xml:space="preserve"> -0.005724 + 0.00010227*F796 - 0.0000016546*F796^2</f>
        <v>-4.2808461040000001E-3</v>
      </c>
      <c r="N796" s="37">
        <f xml:space="preserve"> K796 + (L796*G796) + M796*G796^(3/2) + 0.00048314*G796^2</f>
        <v>1023.5424727887287</v>
      </c>
      <c r="O796" s="39">
        <f t="shared" si="83"/>
        <v>10.55040796723649</v>
      </c>
      <c r="P796" s="32">
        <f t="shared" si="82"/>
        <v>23.53630090789045</v>
      </c>
      <c r="Q796" s="72">
        <f t="shared" si="84"/>
        <v>20.468249999999998</v>
      </c>
      <c r="R796" s="2"/>
      <c r="S796" s="27"/>
      <c r="T796" s="27"/>
      <c r="U796" s="27"/>
      <c r="V796" s="25"/>
      <c r="W796" s="25"/>
      <c r="X796" s="25"/>
      <c r="Y796" s="43"/>
      <c r="Z796" s="47"/>
    </row>
    <row r="797" spans="1:26" s="1" customFormat="1" x14ac:dyDescent="0.15">
      <c r="A797" s="5">
        <v>173</v>
      </c>
      <c r="B797" s="14" t="s">
        <v>20</v>
      </c>
      <c r="C797" s="15" t="s">
        <v>11</v>
      </c>
      <c r="D797" s="15" t="s">
        <v>32</v>
      </c>
      <c r="E797" s="16">
        <v>43084</v>
      </c>
      <c r="F797" s="17">
        <v>21.8</v>
      </c>
      <c r="G797" s="17">
        <v>34</v>
      </c>
      <c r="H797" s="17">
        <v>17.5137</v>
      </c>
      <c r="I797" s="18">
        <v>4.8287000000000004</v>
      </c>
      <c r="J797" s="17">
        <f>I797-I677</f>
        <v>1.0200000000000209E-2</v>
      </c>
      <c r="K797" s="37">
        <f>1000*(1-(F797+288.9414)/(508929.2*(F797+68.12963))*(F797-3.9863)^2)</f>
        <v>997.84549646855533</v>
      </c>
      <c r="L797" s="37">
        <f xml:space="preserve"> 0.824493 - 0.0040899*F797 + 0.000076438*F797^2 -0.00000082467*F797^3 + 0.0000000053675*F797^4</f>
        <v>0.76432806888322813</v>
      </c>
      <c r="M797" s="37">
        <f xml:space="preserve"> -0.005724 + 0.00010227*F797 - 0.0000016546*F797^2</f>
        <v>-4.2808461040000001E-3</v>
      </c>
      <c r="N797" s="37">
        <f xml:space="preserve"> K797 + (L797*G797) + M797*G797^(3/2) + 0.00048314*G797^2</f>
        <v>1023.5424727887287</v>
      </c>
      <c r="O797" s="39">
        <f t="shared" si="83"/>
        <v>10.882143533353593</v>
      </c>
      <c r="P797" s="32">
        <f t="shared" si="82"/>
        <v>23.53630090789045</v>
      </c>
      <c r="Q797" s="72">
        <f t="shared" si="84"/>
        <v>21.277850000000001</v>
      </c>
      <c r="R797" s="2"/>
      <c r="S797" s="27"/>
      <c r="T797" s="27"/>
      <c r="U797" s="27"/>
      <c r="V797" s="25"/>
      <c r="W797" s="25"/>
      <c r="X797" s="25"/>
      <c r="Y797" s="43"/>
      <c r="Z797" s="47"/>
    </row>
    <row r="798" spans="1:26" s="1" customFormat="1" x14ac:dyDescent="0.15">
      <c r="A798" s="5">
        <v>264</v>
      </c>
      <c r="B798" s="14" t="s">
        <v>20</v>
      </c>
      <c r="C798" s="15" t="s">
        <v>11</v>
      </c>
      <c r="D798" s="15" t="s">
        <v>32</v>
      </c>
      <c r="E798" s="16">
        <v>43084</v>
      </c>
      <c r="F798" s="17">
        <v>21.8</v>
      </c>
      <c r="G798" s="17">
        <v>34</v>
      </c>
      <c r="H798" s="17">
        <v>17.5137</v>
      </c>
      <c r="I798" s="18">
        <v>4.5757000000000003</v>
      </c>
      <c r="J798" s="17">
        <f>I798-I678</f>
        <v>8.3000000000001961E-3</v>
      </c>
      <c r="K798" s="37">
        <f>1000*(1-(F798+288.9414)/(508929.2*(F798+68.12963))*(F798-3.9863)^2)</f>
        <v>997.84549646855533</v>
      </c>
      <c r="L798" s="37">
        <f xml:space="preserve"> 0.824493 - 0.0040899*F798 + 0.000076438*F798^2 -0.00000082467*F798^3 + 0.0000000053675*F798^4</f>
        <v>0.76432806888322813</v>
      </c>
      <c r="M798" s="37">
        <f xml:space="preserve"> -0.005724 + 0.00010227*F798 - 0.0000016546*F798^2</f>
        <v>-4.2808461040000001E-3</v>
      </c>
      <c r="N798" s="37">
        <f xml:space="preserve"> K798 + (L798*G798) + M798*G798^(3/2) + 0.00048314*G798^2</f>
        <v>1023.5424727887287</v>
      </c>
      <c r="O798" s="39">
        <f t="shared" si="83"/>
        <v>10.311973029089824</v>
      </c>
      <c r="P798" s="32">
        <f t="shared" si="82"/>
        <v>23.53630090789045</v>
      </c>
      <c r="Q798" s="72">
        <f t="shared" si="84"/>
        <v>19.88635</v>
      </c>
      <c r="R798" s="2"/>
      <c r="S798" s="27"/>
      <c r="T798" s="27"/>
      <c r="U798" s="27"/>
      <c r="V798" s="25"/>
      <c r="W798" s="25"/>
      <c r="X798" s="25"/>
      <c r="Y798" s="43"/>
      <c r="Z798" s="47"/>
    </row>
    <row r="799" spans="1:26" s="1" customFormat="1" x14ac:dyDescent="0.15">
      <c r="A799" s="5">
        <v>270</v>
      </c>
      <c r="B799" s="14" t="s">
        <v>20</v>
      </c>
      <c r="C799" s="15" t="s">
        <v>11</v>
      </c>
      <c r="D799" s="15" t="s">
        <v>32</v>
      </c>
      <c r="E799" s="16">
        <v>43084</v>
      </c>
      <c r="F799" s="17">
        <v>21.8</v>
      </c>
      <c r="G799" s="17">
        <v>34</v>
      </c>
      <c r="H799" s="17">
        <v>17.5137</v>
      </c>
      <c r="I799" s="18">
        <v>6.1193</v>
      </c>
      <c r="J799" s="17">
        <f>I799-I679</f>
        <v>1.8699999999999939E-2</v>
      </c>
      <c r="K799" s="37">
        <f>1000*(1-(F799+288.9414)/(508929.2*(F799+68.12963))*(F799-3.9863)^2)</f>
        <v>997.84549646855533</v>
      </c>
      <c r="L799" s="37">
        <f xml:space="preserve"> 0.824493 - 0.0040899*F799 + 0.000076438*F799^2 -0.00000082467*F799^3 + 0.0000000053675*F799^4</f>
        <v>0.76432806888322813</v>
      </c>
      <c r="M799" s="37">
        <f xml:space="preserve"> -0.005724 + 0.00010227*F799 - 0.0000016546*F799^2</f>
        <v>-4.2808461040000001E-3</v>
      </c>
      <c r="N799" s="37">
        <f xml:space="preserve"> K799 + (L799*G799) + M799*G799^(3/2) + 0.00048314*G799^2</f>
        <v>1023.5424727887287</v>
      </c>
      <c r="O799" s="39">
        <f t="shared" si="83"/>
        <v>13.790689196605843</v>
      </c>
      <c r="P799" s="32">
        <f t="shared" si="82"/>
        <v>23.53630090789045</v>
      </c>
      <c r="Q799" s="72">
        <f t="shared" si="84"/>
        <v>28.376149999999996</v>
      </c>
      <c r="R799" s="2"/>
      <c r="S799" s="27"/>
      <c r="T799" s="27"/>
      <c r="U799" s="27"/>
      <c r="V799" s="25"/>
      <c r="W799" s="25"/>
      <c r="X799" s="25"/>
      <c r="Y799" s="43"/>
      <c r="Z799" s="47"/>
    </row>
    <row r="800" spans="1:26" s="1" customFormat="1" x14ac:dyDescent="0.15">
      <c r="A800" s="5">
        <v>102</v>
      </c>
      <c r="B800" s="14" t="s">
        <v>22</v>
      </c>
      <c r="C800" s="15" t="s">
        <v>11</v>
      </c>
      <c r="D800" s="15" t="s">
        <v>32</v>
      </c>
      <c r="E800" s="16">
        <v>43084</v>
      </c>
      <c r="F800" s="17">
        <v>21.8</v>
      </c>
      <c r="G800" s="17">
        <v>34</v>
      </c>
      <c r="H800" s="17">
        <v>17.5137</v>
      </c>
      <c r="I800" s="18">
        <v>3.9506000000000001</v>
      </c>
      <c r="J800" s="17">
        <f>I800-I680</f>
        <v>7.0000000000014495E-4</v>
      </c>
      <c r="K800" s="37">
        <f>1000*(1-(F800+288.9414)/(508929.2*(F800+68.12963))*(F800-3.9863)^2)</f>
        <v>997.84549646855533</v>
      </c>
      <c r="L800" s="37">
        <f xml:space="preserve"> 0.824493 - 0.0040899*F800 + 0.000076438*F800^2 -0.00000082467*F800^3 + 0.0000000053675*F800^4</f>
        <v>0.76432806888322813</v>
      </c>
      <c r="M800" s="37">
        <f xml:space="preserve"> -0.005724 + 0.00010227*F800 - 0.0000016546*F800^2</f>
        <v>-4.2808461040000001E-3</v>
      </c>
      <c r="N800" s="37">
        <f xml:space="preserve"> K800 + (L800*G800) + M800*G800^(3/2) + 0.00048314*G800^2</f>
        <v>1023.5424727887287</v>
      </c>
      <c r="O800" s="39">
        <f t="shared" si="83"/>
        <v>8.9032236922705277</v>
      </c>
      <c r="P800" s="32">
        <f t="shared" si="82"/>
        <v>23.53630090789045</v>
      </c>
      <c r="Q800" s="72">
        <f t="shared" si="84"/>
        <v>16.4483</v>
      </c>
      <c r="R800" s="2"/>
      <c r="S800" s="27"/>
      <c r="T800" s="27"/>
      <c r="U800" s="27"/>
      <c r="V800" s="25"/>
      <c r="W800" s="25"/>
      <c r="X800" s="25"/>
      <c r="Y800" s="43"/>
      <c r="Z800" s="47"/>
    </row>
    <row r="801" spans="1:26" s="1" customFormat="1" x14ac:dyDescent="0.15">
      <c r="A801" s="5">
        <v>108</v>
      </c>
      <c r="B801" s="14" t="s">
        <v>22</v>
      </c>
      <c r="C801" s="15" t="s">
        <v>11</v>
      </c>
      <c r="D801" s="15" t="s">
        <v>32</v>
      </c>
      <c r="E801" s="16">
        <v>43084</v>
      </c>
      <c r="F801" s="17">
        <v>21.8</v>
      </c>
      <c r="G801" s="17">
        <v>34</v>
      </c>
      <c r="H801" s="17">
        <v>17.5137</v>
      </c>
      <c r="I801" s="18">
        <v>4.1879999999999997</v>
      </c>
      <c r="J801" s="17">
        <f>I801-I681</f>
        <v>4.6999999999997044E-3</v>
      </c>
      <c r="K801" s="37">
        <f>1000*(1-(F801+288.9414)/(508929.2*(F801+68.12963))*(F801-3.9863)^2)</f>
        <v>997.84549646855533</v>
      </c>
      <c r="L801" s="37">
        <f xml:space="preserve"> 0.824493 - 0.0040899*F801 + 0.000076438*F801^2 -0.00000082467*F801^3 + 0.0000000053675*F801^4</f>
        <v>0.76432806888322813</v>
      </c>
      <c r="M801" s="37">
        <f xml:space="preserve"> -0.005724 + 0.00010227*F801 - 0.0000016546*F801^2</f>
        <v>-4.2808461040000001E-3</v>
      </c>
      <c r="N801" s="37">
        <f xml:space="preserve"> K801 + (L801*G801) + M801*G801^(3/2) + 0.00048314*G801^2</f>
        <v>1023.5424727887287</v>
      </c>
      <c r="O801" s="39">
        <f t="shared" si="83"/>
        <v>9.438237438168624</v>
      </c>
      <c r="P801" s="32">
        <f t="shared" si="82"/>
        <v>23.53630090789045</v>
      </c>
      <c r="Q801" s="72">
        <f t="shared" si="84"/>
        <v>17.753999999999998</v>
      </c>
      <c r="R801" s="2"/>
      <c r="S801" s="27"/>
      <c r="T801" s="27"/>
      <c r="U801" s="27"/>
      <c r="V801" s="25"/>
      <c r="W801" s="25"/>
      <c r="X801" s="25"/>
      <c r="Y801" s="43"/>
      <c r="Z801" s="47"/>
    </row>
    <row r="802" spans="1:26" s="1" customFormat="1" x14ac:dyDescent="0.15">
      <c r="A802" s="5">
        <v>231</v>
      </c>
      <c r="B802" s="14" t="s">
        <v>23</v>
      </c>
      <c r="C802" s="15" t="s">
        <v>11</v>
      </c>
      <c r="D802" s="15" t="s">
        <v>32</v>
      </c>
      <c r="E802" s="16">
        <v>43084</v>
      </c>
      <c r="F802" s="17">
        <v>22.1</v>
      </c>
      <c r="G802" s="17">
        <v>34.1</v>
      </c>
      <c r="H802" s="17">
        <v>17.514099999999999</v>
      </c>
      <c r="I802" s="18">
        <v>2.8940000000000001</v>
      </c>
      <c r="J802" s="17">
        <f>I802-I682</f>
        <v>-2.970000000000006E-2</v>
      </c>
      <c r="K802" s="37">
        <f>1000*(1-(F802+288.9414)/(508929.2*(F802+68.12963))*(F802-3.9863)^2)</f>
        <v>997.77758073309008</v>
      </c>
      <c r="L802" s="37">
        <f xml:space="preserve"> 0.824493 - 0.0040899*F802 + 0.000076438*F802^2 -0.00000082467*F802^3 + 0.0000000053675*F802^4</f>
        <v>0.76381830691020669</v>
      </c>
      <c r="M802" s="37">
        <f xml:space="preserve"> -0.005724 + 0.00010227*F802 - 0.0000016546*F802^2</f>
        <v>-4.2719561860000005E-3</v>
      </c>
      <c r="N802" s="37">
        <f xml:space="preserve"> K802 + (L802*G802) + M802*G802^(3/2) + 0.00048314*G802^2</f>
        <v>1023.5349204258482</v>
      </c>
      <c r="O802" s="39">
        <f t="shared" si="83"/>
        <v>6.5219690752449173</v>
      </c>
      <c r="P802" s="32">
        <f t="shared" si="82"/>
        <v>23.536778738228332</v>
      </c>
      <c r="Q802" s="72">
        <f t="shared" si="84"/>
        <v>10.637</v>
      </c>
      <c r="R802" s="2"/>
      <c r="S802" s="27"/>
      <c r="T802" s="27"/>
      <c r="U802" s="27"/>
      <c r="V802" s="25"/>
      <c r="W802" s="25"/>
      <c r="X802" s="25"/>
      <c r="Y802" s="43"/>
      <c r="Z802" s="47"/>
    </row>
    <row r="803" spans="1:26" s="1" customFormat="1" x14ac:dyDescent="0.15">
      <c r="A803" s="5">
        <v>180</v>
      </c>
      <c r="B803" s="14" t="s">
        <v>17</v>
      </c>
      <c r="C803" s="15" t="s">
        <v>24</v>
      </c>
      <c r="D803" s="15" t="s">
        <v>32</v>
      </c>
      <c r="E803" s="16">
        <v>43084</v>
      </c>
      <c r="F803" s="17">
        <v>22.1</v>
      </c>
      <c r="G803" s="17">
        <v>34.1</v>
      </c>
      <c r="H803" s="17">
        <v>17.514099999999999</v>
      </c>
      <c r="I803" s="18">
        <v>3.4420999999999999</v>
      </c>
      <c r="J803" s="17">
        <f>I803-I683</f>
        <v>9.7000000000000419E-3</v>
      </c>
      <c r="K803" s="37">
        <f>1000*(1-(F803+288.9414)/(508929.2*(F803+68.12963))*(F803-3.9863)^2)</f>
        <v>997.77758073309008</v>
      </c>
      <c r="L803" s="37">
        <f xml:space="preserve"> 0.824493 - 0.0040899*F803 + 0.000076438*F803^2 -0.00000082467*F803^3 + 0.0000000053675*F803^4</f>
        <v>0.76381830691020669</v>
      </c>
      <c r="M803" s="37">
        <f xml:space="preserve"> -0.005724 + 0.00010227*F803 - 0.0000016546*F803^2</f>
        <v>-4.2719561860000005E-3</v>
      </c>
      <c r="N803" s="37">
        <f xml:space="preserve"> K803 + (L803*G803) + M803*G803^(3/2) + 0.00048314*G803^2</f>
        <v>1023.5349204258482</v>
      </c>
      <c r="O803" s="39">
        <f t="shared" si="83"/>
        <v>7.7571768327230579</v>
      </c>
      <c r="P803" s="32">
        <f t="shared" si="82"/>
        <v>23.536778738228332</v>
      </c>
      <c r="Q803" s="72">
        <f t="shared" si="84"/>
        <v>13.65155</v>
      </c>
      <c r="R803" s="2"/>
      <c r="S803" s="27"/>
      <c r="T803" s="27"/>
      <c r="U803" s="27"/>
      <c r="V803" s="25"/>
      <c r="W803" s="25"/>
      <c r="X803" s="25"/>
      <c r="Y803" s="43"/>
      <c r="Z803" s="47"/>
    </row>
    <row r="804" spans="1:26" s="1" customFormat="1" x14ac:dyDescent="0.15">
      <c r="A804" s="5">
        <v>187</v>
      </c>
      <c r="B804" s="14" t="s">
        <v>17</v>
      </c>
      <c r="C804" s="15" t="s">
        <v>24</v>
      </c>
      <c r="D804" s="15" t="s">
        <v>32</v>
      </c>
      <c r="E804" s="16">
        <v>43084</v>
      </c>
      <c r="F804" s="17">
        <v>22.1</v>
      </c>
      <c r="G804" s="17">
        <v>34.1</v>
      </c>
      <c r="H804" s="17">
        <v>17.514099999999999</v>
      </c>
      <c r="I804" s="18">
        <v>0.84240000000000004</v>
      </c>
      <c r="J804" s="17">
        <f>I804-I684</f>
        <v>-9.199999999999986E-3</v>
      </c>
      <c r="K804" s="37">
        <f>1000*(1-(F804+288.9414)/(508929.2*(F804+68.12963))*(F804-3.9863)^2)</f>
        <v>997.77758073309008</v>
      </c>
      <c r="L804" s="37">
        <f xml:space="preserve"> 0.824493 - 0.0040899*F804 + 0.000076438*F804^2 -0.00000082467*F804^3 + 0.0000000053675*F804^4</f>
        <v>0.76381830691020669</v>
      </c>
      <c r="M804" s="37">
        <f xml:space="preserve"> -0.005724 + 0.00010227*F804 - 0.0000016546*F804^2</f>
        <v>-4.2719561860000005E-3</v>
      </c>
      <c r="N804" s="37">
        <f xml:space="preserve"> K804 + (L804*G804) + M804*G804^(3/2) + 0.00048314*G804^2</f>
        <v>1023.5349204258482</v>
      </c>
      <c r="O804" s="39">
        <f t="shared" si="83"/>
        <v>1.8984473908038419</v>
      </c>
      <c r="P804" s="32">
        <f t="shared" si="82"/>
        <v>23.536778738228332</v>
      </c>
      <c r="Q804" s="72">
        <f t="shared" si="84"/>
        <v>-0.64679999999999982</v>
      </c>
      <c r="R804" s="2"/>
      <c r="S804" s="27"/>
      <c r="T804" s="27"/>
      <c r="U804" s="27"/>
      <c r="V804" s="25"/>
      <c r="W804" s="25"/>
      <c r="X804" s="25"/>
      <c r="Y804" s="43"/>
      <c r="Z804" s="47"/>
    </row>
    <row r="805" spans="1:26" s="1" customFormat="1" x14ac:dyDescent="0.15">
      <c r="A805" s="5">
        <v>278</v>
      </c>
      <c r="B805" s="14" t="s">
        <v>17</v>
      </c>
      <c r="C805" s="15" t="s">
        <v>24</v>
      </c>
      <c r="D805" s="15" t="s">
        <v>32</v>
      </c>
      <c r="E805" s="16">
        <v>43084</v>
      </c>
      <c r="F805" s="17">
        <v>22.1</v>
      </c>
      <c r="G805" s="17">
        <v>34.1</v>
      </c>
      <c r="H805" s="17">
        <v>17.514099999999999</v>
      </c>
      <c r="I805" s="18">
        <v>3.9771999999999998</v>
      </c>
      <c r="J805" s="17">
        <f>I805-I685</f>
        <v>1.1800000000000033E-2</v>
      </c>
      <c r="K805" s="37">
        <f>1000*(1-(F805+288.9414)/(508929.2*(F805+68.12963))*(F805-3.9863)^2)</f>
        <v>997.77758073309008</v>
      </c>
      <c r="L805" s="37">
        <f xml:space="preserve"> 0.824493 - 0.0040899*F805 + 0.000076438*F805^2 -0.00000082467*F805^3 + 0.0000000053675*F805^4</f>
        <v>0.76381830691020669</v>
      </c>
      <c r="M805" s="37">
        <f xml:space="preserve"> -0.005724 + 0.00010227*F805 - 0.0000016546*F805^2</f>
        <v>-4.2719561860000005E-3</v>
      </c>
      <c r="N805" s="37">
        <f xml:space="preserve"> K805 + (L805*G805) + M805*G805^(3/2) + 0.00048314*G805^2</f>
        <v>1023.5349204258482</v>
      </c>
      <c r="O805" s="39">
        <f t="shared" si="83"/>
        <v>8.9630875625653363</v>
      </c>
      <c r="P805" s="32">
        <f t="shared" si="82"/>
        <v>23.536778738228332</v>
      </c>
      <c r="Q805" s="72">
        <f t="shared" si="84"/>
        <v>16.5946</v>
      </c>
      <c r="R805" s="2"/>
      <c r="S805" s="27"/>
      <c r="T805" s="27"/>
      <c r="U805" s="27"/>
      <c r="V805" s="25"/>
      <c r="W805" s="25"/>
      <c r="X805" s="25"/>
      <c r="Y805" s="43"/>
      <c r="Z805" s="47"/>
    </row>
    <row r="806" spans="1:26" s="1" customFormat="1" x14ac:dyDescent="0.15">
      <c r="A806" s="5">
        <v>285</v>
      </c>
      <c r="B806" s="14" t="s">
        <v>17</v>
      </c>
      <c r="C806" s="15" t="s">
        <v>24</v>
      </c>
      <c r="D806" s="15" t="s">
        <v>32</v>
      </c>
      <c r="E806" s="16">
        <v>43084</v>
      </c>
      <c r="F806" s="17">
        <v>22.1</v>
      </c>
      <c r="G806" s="17">
        <v>34.1</v>
      </c>
      <c r="H806" s="17">
        <v>17.514099999999999</v>
      </c>
      <c r="I806" s="18">
        <v>2.4312</v>
      </c>
      <c r="J806" s="17">
        <f>I806-I686</f>
        <v>7.6000000000000512E-3</v>
      </c>
      <c r="K806" s="37">
        <f>1000*(1-(F806+288.9414)/(508929.2*(F806+68.12963))*(F806-3.9863)^2)</f>
        <v>997.77758073309008</v>
      </c>
      <c r="L806" s="37">
        <f xml:space="preserve"> 0.824493 - 0.0040899*F806 + 0.000076438*F806^2 -0.00000082467*F806^3 + 0.0000000053675*F806^4</f>
        <v>0.76381830691020669</v>
      </c>
      <c r="M806" s="37">
        <f xml:space="preserve"> -0.005724 + 0.00010227*F806 - 0.0000016546*F806^2</f>
        <v>-4.2719561860000005E-3</v>
      </c>
      <c r="N806" s="37">
        <f xml:space="preserve"> K806 + (L806*G806) + M806*G806^(3/2) + 0.00048314*G806^2</f>
        <v>1023.5349204258482</v>
      </c>
      <c r="O806" s="39">
        <f t="shared" si="83"/>
        <v>5.4789948914082389</v>
      </c>
      <c r="P806" s="32">
        <f t="shared" si="82"/>
        <v>23.536778738228332</v>
      </c>
      <c r="Q806" s="72">
        <f t="shared" si="84"/>
        <v>8.0915999999999997</v>
      </c>
      <c r="R806" s="2"/>
      <c r="S806" s="27"/>
      <c r="T806" s="27"/>
      <c r="U806" s="27"/>
      <c r="V806" s="25"/>
      <c r="W806" s="25"/>
      <c r="X806" s="25"/>
      <c r="Y806" s="43"/>
      <c r="Z806" s="47"/>
    </row>
    <row r="807" spans="1:26" s="1" customFormat="1" x14ac:dyDescent="0.15">
      <c r="A807" s="5">
        <v>120</v>
      </c>
      <c r="B807" s="14" t="s">
        <v>18</v>
      </c>
      <c r="C807" s="15" t="s">
        <v>24</v>
      </c>
      <c r="D807" s="15" t="s">
        <v>32</v>
      </c>
      <c r="E807" s="16">
        <v>43084</v>
      </c>
      <c r="F807" s="17">
        <v>22.1</v>
      </c>
      <c r="G807" s="17">
        <v>34.1</v>
      </c>
      <c r="H807" s="17">
        <v>17.514099999999999</v>
      </c>
      <c r="I807" s="18">
        <v>4.9211</v>
      </c>
      <c r="J807" s="17">
        <f>I807-I687</f>
        <v>1.839999999999975E-2</v>
      </c>
      <c r="K807" s="37">
        <f>1000*(1-(F807+288.9414)/(508929.2*(F807+68.12963))*(F807-3.9863)^2)</f>
        <v>997.77758073309008</v>
      </c>
      <c r="L807" s="37">
        <f xml:space="preserve"> 0.824493 - 0.0040899*F807 + 0.000076438*F807^2 -0.00000082467*F807^3 + 0.0000000053675*F807^4</f>
        <v>0.76381830691020669</v>
      </c>
      <c r="M807" s="37">
        <f xml:space="preserve"> -0.005724 + 0.00010227*F807 - 0.0000016546*F807^2</f>
        <v>-4.2719561860000005E-3</v>
      </c>
      <c r="N807" s="37">
        <f xml:space="preserve"> K807 + (L807*G807) + M807*G807^(3/2) + 0.00048314*G807^2</f>
        <v>1023.5349204258482</v>
      </c>
      <c r="O807" s="39">
        <f t="shared" si="83"/>
        <v>11.090277130679945</v>
      </c>
      <c r="P807" s="32">
        <f t="shared" si="82"/>
        <v>23.536778738228332</v>
      </c>
      <c r="Q807" s="72">
        <f t="shared" si="84"/>
        <v>21.786049999999999</v>
      </c>
      <c r="R807" s="2"/>
      <c r="S807" s="27"/>
      <c r="T807" s="27"/>
      <c r="U807" s="27"/>
      <c r="V807" s="25"/>
      <c r="W807" s="25"/>
      <c r="X807" s="25"/>
      <c r="Y807" s="43"/>
      <c r="Z807" s="47"/>
    </row>
    <row r="808" spans="1:26" s="1" customFormat="1" x14ac:dyDescent="0.15">
      <c r="A808" s="5">
        <v>126</v>
      </c>
      <c r="B808" s="14" t="s">
        <v>18</v>
      </c>
      <c r="C808" s="15" t="s">
        <v>24</v>
      </c>
      <c r="D808" s="15" t="s">
        <v>32</v>
      </c>
      <c r="E808" s="16">
        <v>43084</v>
      </c>
      <c r="F808" s="17">
        <v>22.1</v>
      </c>
      <c r="G808" s="17">
        <v>34.1</v>
      </c>
      <c r="H808" s="17">
        <v>17.514099999999999</v>
      </c>
      <c r="I808" s="18">
        <v>2.0206</v>
      </c>
      <c r="J808" s="17">
        <f>I808-I688</f>
        <v>3.2999999999998586E-3</v>
      </c>
      <c r="K808" s="37">
        <f>1000*(1-(F808+288.9414)/(508929.2*(F808+68.12963))*(F808-3.9863)^2)</f>
        <v>997.77758073309008</v>
      </c>
      <c r="L808" s="37">
        <f xml:space="preserve"> 0.824493 - 0.0040899*F808 + 0.000076438*F808^2 -0.00000082467*F808^3 + 0.0000000053675*F808^4</f>
        <v>0.76381830691020669</v>
      </c>
      <c r="M808" s="37">
        <f xml:space="preserve"> -0.005724 + 0.00010227*F808 - 0.0000016546*F808^2</f>
        <v>-4.2719561860000005E-3</v>
      </c>
      <c r="N808" s="37">
        <f xml:space="preserve"> K808 + (L808*G808) + M808*G808^(3/2) + 0.00048314*G808^2</f>
        <v>1023.5349204258482</v>
      </c>
      <c r="O808" s="39">
        <f t="shared" si="83"/>
        <v>4.5536595416170975</v>
      </c>
      <c r="P808" s="32">
        <f t="shared" si="82"/>
        <v>23.536778738228332</v>
      </c>
      <c r="Q808" s="72">
        <f t="shared" si="84"/>
        <v>5.8332999999999986</v>
      </c>
      <c r="R808" s="2"/>
      <c r="S808" s="27"/>
      <c r="T808" s="27"/>
      <c r="U808" s="27"/>
      <c r="V808" s="25"/>
      <c r="W808" s="25"/>
      <c r="X808" s="25"/>
      <c r="Y808" s="43"/>
      <c r="Z808" s="47"/>
    </row>
    <row r="809" spans="1:26" s="1" customFormat="1" x14ac:dyDescent="0.15">
      <c r="A809" s="5">
        <v>218</v>
      </c>
      <c r="B809" s="14" t="s">
        <v>18</v>
      </c>
      <c r="C809" s="15" t="s">
        <v>24</v>
      </c>
      <c r="D809" s="15" t="s">
        <v>32</v>
      </c>
      <c r="E809" s="16">
        <v>43084</v>
      </c>
      <c r="F809" s="17">
        <v>22.1</v>
      </c>
      <c r="G809" s="17">
        <v>34.1</v>
      </c>
      <c r="H809" s="17">
        <v>17.514099999999999</v>
      </c>
      <c r="I809" s="18">
        <v>4.7563000000000004</v>
      </c>
      <c r="J809" s="17">
        <f>I809-I689</f>
        <v>1.2400000000000411E-2</v>
      </c>
      <c r="K809" s="37">
        <f>1000*(1-(F809+288.9414)/(508929.2*(F809+68.12963))*(F809-3.9863)^2)</f>
        <v>997.77758073309008</v>
      </c>
      <c r="L809" s="37">
        <f xml:space="preserve"> 0.824493 - 0.0040899*F809 + 0.000076438*F809^2 -0.00000082467*F809^3 + 0.0000000053675*F809^4</f>
        <v>0.76381830691020669</v>
      </c>
      <c r="M809" s="37">
        <f xml:space="preserve"> -0.005724 + 0.00010227*F809 - 0.0000016546*F809^2</f>
        <v>-4.2719561860000005E-3</v>
      </c>
      <c r="N809" s="37">
        <f xml:space="preserve"> K809 + (L809*G809) + M809*G809^(3/2) + 0.00048314*G809^2</f>
        <v>1023.5349204258482</v>
      </c>
      <c r="O809" s="39">
        <f t="shared" si="83"/>
        <v>10.718880964957638</v>
      </c>
      <c r="P809" s="32">
        <f t="shared" si="82"/>
        <v>23.536778738228332</v>
      </c>
      <c r="Q809" s="72">
        <f t="shared" si="84"/>
        <v>20.879650000000002</v>
      </c>
      <c r="R809" s="2"/>
      <c r="S809" s="27"/>
      <c r="T809" s="27"/>
      <c r="U809" s="27"/>
      <c r="V809" s="25"/>
      <c r="W809" s="25"/>
      <c r="X809" s="25"/>
      <c r="Y809" s="43"/>
      <c r="Z809" s="47"/>
    </row>
    <row r="810" spans="1:26" s="1" customFormat="1" x14ac:dyDescent="0.15">
      <c r="A810" s="5">
        <v>224</v>
      </c>
      <c r="B810" s="14" t="s">
        <v>18</v>
      </c>
      <c r="C810" s="15" t="s">
        <v>24</v>
      </c>
      <c r="D810" s="15" t="s">
        <v>32</v>
      </c>
      <c r="E810" s="16">
        <v>43084</v>
      </c>
      <c r="F810" s="17">
        <v>22.1</v>
      </c>
      <c r="G810" s="17">
        <v>34.1</v>
      </c>
      <c r="H810" s="17">
        <v>17.514099999999999</v>
      </c>
      <c r="I810" s="18">
        <v>4.1025</v>
      </c>
      <c r="J810" s="17">
        <f>I810-I690</f>
        <v>1.7999999999999794E-2</v>
      </c>
      <c r="K810" s="37">
        <f>1000*(1-(F810+288.9414)/(508929.2*(F810+68.12963))*(F810-3.9863)^2)</f>
        <v>997.77758073309008</v>
      </c>
      <c r="L810" s="37">
        <f xml:space="preserve"> 0.824493 - 0.0040899*F810 + 0.000076438*F810^2 -0.00000082467*F810^3 + 0.0000000053675*F810^4</f>
        <v>0.76381830691020669</v>
      </c>
      <c r="M810" s="37">
        <f xml:space="preserve"> -0.005724 + 0.00010227*F810 - 0.0000016546*F810^2</f>
        <v>-4.2719561860000005E-3</v>
      </c>
      <c r="N810" s="37">
        <f xml:space="preserve"> K810 + (L810*G810) + M810*G810^(3/2) + 0.00048314*G810^2</f>
        <v>1023.5349204258482</v>
      </c>
      <c r="O810" s="39">
        <f t="shared" si="83"/>
        <v>9.2454658366248346</v>
      </c>
      <c r="P810" s="32">
        <f t="shared" si="82"/>
        <v>23.536778738228332</v>
      </c>
      <c r="Q810" s="72">
        <f t="shared" si="84"/>
        <v>17.283749999999998</v>
      </c>
      <c r="R810" s="2"/>
      <c r="S810" s="27"/>
      <c r="T810" s="27"/>
      <c r="U810" s="27"/>
      <c r="V810" s="25"/>
      <c r="W810" s="25"/>
      <c r="X810" s="25"/>
      <c r="Y810" s="43"/>
      <c r="Z810" s="47"/>
    </row>
    <row r="811" spans="1:26" s="1" customFormat="1" x14ac:dyDescent="0.15">
      <c r="A811" s="5">
        <v>230</v>
      </c>
      <c r="B811" s="14" t="s">
        <v>18</v>
      </c>
      <c r="C811" s="15" t="s">
        <v>24</v>
      </c>
      <c r="D811" s="15" t="s">
        <v>32</v>
      </c>
      <c r="E811" s="16">
        <v>43084</v>
      </c>
      <c r="F811" s="17">
        <v>22.1</v>
      </c>
      <c r="G811" s="17">
        <v>34.1</v>
      </c>
      <c r="H811" s="17">
        <v>17.514099999999999</v>
      </c>
      <c r="I811" s="18">
        <v>2.448</v>
      </c>
      <c r="J811" s="17">
        <f>I811-I691</f>
        <v>-9.0000000000012292E-4</v>
      </c>
      <c r="K811" s="37">
        <f>1000*(1-(F811+288.9414)/(508929.2*(F811+68.12963))*(F811-3.9863)^2)</f>
        <v>997.77758073309008</v>
      </c>
      <c r="L811" s="37">
        <f xml:space="preserve"> 0.824493 - 0.0040899*F811 + 0.000076438*F811^2 -0.00000082467*F811^3 + 0.0000000053675*F811^4</f>
        <v>0.76381830691020669</v>
      </c>
      <c r="M811" s="37">
        <f xml:space="preserve"> -0.005724 + 0.00010227*F811 - 0.0000016546*F811^2</f>
        <v>-4.2719561860000005E-3</v>
      </c>
      <c r="N811" s="37">
        <f xml:space="preserve"> K811 + (L811*G811) + M811*G811^(3/2) + 0.00048314*G811^2</f>
        <v>1023.5349204258482</v>
      </c>
      <c r="O811" s="39">
        <f t="shared" si="83"/>
        <v>5.5168556655838135</v>
      </c>
      <c r="P811" s="32">
        <f t="shared" si="82"/>
        <v>23.536778738228332</v>
      </c>
      <c r="Q811" s="72">
        <f t="shared" si="84"/>
        <v>8.1840000000000011</v>
      </c>
      <c r="R811" s="2"/>
      <c r="S811" s="27"/>
      <c r="T811" s="27"/>
      <c r="U811" s="27"/>
      <c r="V811" s="25"/>
      <c r="W811" s="25"/>
      <c r="X811" s="25"/>
      <c r="Y811" s="43"/>
      <c r="Z811" s="47"/>
    </row>
    <row r="812" spans="1:26" s="1" customFormat="1" x14ac:dyDescent="0.15">
      <c r="A812" s="5">
        <v>154</v>
      </c>
      <c r="B812" s="14" t="s">
        <v>19</v>
      </c>
      <c r="C812" s="15" t="s">
        <v>24</v>
      </c>
      <c r="D812" s="15" t="s">
        <v>32</v>
      </c>
      <c r="E812" s="16">
        <v>43084</v>
      </c>
      <c r="F812" s="17">
        <v>22.1</v>
      </c>
      <c r="G812" s="17">
        <v>34.1</v>
      </c>
      <c r="H812" s="17">
        <v>17.514099999999999</v>
      </c>
      <c r="I812" s="18">
        <v>4.0185000000000004</v>
      </c>
      <c r="J812" s="17">
        <f>I812-I692</f>
        <v>1.4000000000000234E-2</v>
      </c>
      <c r="K812" s="37">
        <f>1000*(1-(F812+288.9414)/(508929.2*(F812+68.12963))*(F812-3.9863)^2)</f>
        <v>997.77758073309008</v>
      </c>
      <c r="L812" s="37">
        <f xml:space="preserve"> 0.824493 - 0.0040899*F812 + 0.000076438*F812^2 -0.00000082467*F812^3 + 0.0000000053675*F812^4</f>
        <v>0.76381830691020669</v>
      </c>
      <c r="M812" s="37">
        <f xml:space="preserve"> -0.005724 + 0.00010227*F812 - 0.0000016546*F812^2</f>
        <v>-4.2719561860000005E-3</v>
      </c>
      <c r="N812" s="37">
        <f xml:space="preserve"> K812 + (L812*G812) + M812*G812^(3/2) + 0.00048314*G812^2</f>
        <v>1023.5349204258482</v>
      </c>
      <c r="O812" s="39">
        <f t="shared" si="83"/>
        <v>9.056161965746961</v>
      </c>
      <c r="P812" s="32">
        <f t="shared" si="82"/>
        <v>23.536778738228332</v>
      </c>
      <c r="Q812" s="72">
        <f t="shared" si="84"/>
        <v>16.821750000000002</v>
      </c>
      <c r="R812" s="2"/>
      <c r="S812" s="27"/>
      <c r="T812" s="27"/>
      <c r="U812" s="27"/>
      <c r="V812" s="25"/>
      <c r="W812" s="25"/>
      <c r="X812" s="25"/>
      <c r="Y812" s="43"/>
      <c r="Z812" s="47"/>
    </row>
    <row r="813" spans="1:26" s="1" customFormat="1" x14ac:dyDescent="0.15">
      <c r="A813" s="5">
        <v>246</v>
      </c>
      <c r="B813" s="14" t="s">
        <v>19</v>
      </c>
      <c r="C813" s="15" t="s">
        <v>24</v>
      </c>
      <c r="D813" s="15" t="s">
        <v>32</v>
      </c>
      <c r="E813" s="16">
        <v>43084</v>
      </c>
      <c r="F813" s="17">
        <v>22.1</v>
      </c>
      <c r="G813" s="17">
        <v>34.1</v>
      </c>
      <c r="H813" s="17">
        <v>17.514099999999999</v>
      </c>
      <c r="I813" s="18">
        <v>4.4622000000000002</v>
      </c>
      <c r="J813" s="17">
        <f>I813-I693</f>
        <v>-9.100000000000108E-3</v>
      </c>
      <c r="K813" s="37">
        <f>1000*(1-(F813+288.9414)/(508929.2*(F813+68.12963))*(F813-3.9863)^2)</f>
        <v>997.77758073309008</v>
      </c>
      <c r="L813" s="37">
        <f xml:space="preserve"> 0.824493 - 0.0040899*F813 + 0.000076438*F813^2 -0.00000082467*F813^3 + 0.0000000053675*F813^4</f>
        <v>0.76381830691020669</v>
      </c>
      <c r="M813" s="37">
        <f xml:space="preserve"> -0.005724 + 0.00010227*F813 - 0.0000016546*F813^2</f>
        <v>-4.2719561860000005E-3</v>
      </c>
      <c r="N813" s="37">
        <f xml:space="preserve"> K813 + (L813*G813) + M813*G813^(3/2) + 0.00048314*G813^2</f>
        <v>1023.5349204258482</v>
      </c>
      <c r="O813" s="39">
        <f t="shared" si="83"/>
        <v>10.056092055134027</v>
      </c>
      <c r="P813" s="32">
        <f t="shared" si="82"/>
        <v>23.536778738228332</v>
      </c>
      <c r="Q813" s="72">
        <f t="shared" si="84"/>
        <v>19.2621</v>
      </c>
      <c r="R813" s="2"/>
      <c r="S813" s="27"/>
      <c r="T813" s="27"/>
      <c r="U813" s="27"/>
      <c r="V813" s="25"/>
      <c r="W813" s="25"/>
      <c r="X813" s="25"/>
      <c r="Y813" s="43"/>
      <c r="Z813" s="47"/>
    </row>
    <row r="814" spans="1:26" s="1" customFormat="1" x14ac:dyDescent="0.15">
      <c r="A814" s="5">
        <v>299</v>
      </c>
      <c r="B814" s="14" t="s">
        <v>19</v>
      </c>
      <c r="C814" s="15" t="s">
        <v>24</v>
      </c>
      <c r="D814" s="15" t="s">
        <v>32</v>
      </c>
      <c r="E814" s="16">
        <v>43084</v>
      </c>
      <c r="F814" s="17">
        <v>22.1</v>
      </c>
      <c r="G814" s="17">
        <v>34.1</v>
      </c>
      <c r="H814" s="17">
        <v>17.514099999999999</v>
      </c>
      <c r="I814" s="18">
        <v>0.74299999999999999</v>
      </c>
      <c r="J814" s="17">
        <f>I814-I694</f>
        <v>-3.9000000000000146E-3</v>
      </c>
      <c r="K814" s="37">
        <f>1000*(1-(F814+288.9414)/(508929.2*(F814+68.12963))*(F814-3.9863)^2)</f>
        <v>997.77758073309008</v>
      </c>
      <c r="L814" s="37">
        <f xml:space="preserve"> 0.824493 - 0.0040899*F814 + 0.000076438*F814^2 -0.00000082467*F814^3 + 0.0000000053675*F814^4</f>
        <v>0.76381830691020669</v>
      </c>
      <c r="M814" s="37">
        <f xml:space="preserve"> -0.005724 + 0.00010227*F814 - 0.0000016546*F814^2</f>
        <v>-4.2719561860000005E-3</v>
      </c>
      <c r="N814" s="37">
        <f xml:space="preserve"> K814 + (L814*G814) + M814*G814^(3/2) + 0.00048314*G814^2</f>
        <v>1023.5349204258482</v>
      </c>
      <c r="O814" s="39">
        <f t="shared" si="83"/>
        <v>1.6744378102650219</v>
      </c>
      <c r="P814" s="32">
        <f t="shared" si="82"/>
        <v>23.536778738228332</v>
      </c>
      <c r="Q814" s="72">
        <f t="shared" si="84"/>
        <v>-1.1935000000000002</v>
      </c>
      <c r="R814" s="2"/>
      <c r="S814" s="27"/>
      <c r="T814" s="27"/>
      <c r="U814" s="27"/>
      <c r="V814" s="25"/>
      <c r="W814" s="25"/>
      <c r="X814" s="25"/>
      <c r="Y814" s="43"/>
      <c r="Z814" s="47"/>
    </row>
    <row r="815" spans="1:26" s="1" customFormat="1" x14ac:dyDescent="0.15">
      <c r="A815" s="5">
        <v>167</v>
      </c>
      <c r="B815" s="14" t="s">
        <v>20</v>
      </c>
      <c r="C815" s="15" t="s">
        <v>24</v>
      </c>
      <c r="D815" s="15" t="s">
        <v>32</v>
      </c>
      <c r="E815" s="16">
        <v>43084</v>
      </c>
      <c r="F815" s="17">
        <v>22.1</v>
      </c>
      <c r="G815" s="17">
        <v>34.1</v>
      </c>
      <c r="H815" s="17">
        <v>17.514099999999999</v>
      </c>
      <c r="I815" s="18">
        <v>3.9948999999999999</v>
      </c>
      <c r="J815" s="17">
        <f>I815-I695</f>
        <v>-5.9999999999997833E-3</v>
      </c>
      <c r="K815" s="37">
        <f>1000*(1-(F815+288.9414)/(508929.2*(F815+68.12963))*(F815-3.9863)^2)</f>
        <v>997.77758073309008</v>
      </c>
      <c r="L815" s="37">
        <f xml:space="preserve"> 0.824493 - 0.0040899*F815 + 0.000076438*F815^2 -0.00000082467*F815^3 + 0.0000000053675*F815^4</f>
        <v>0.76381830691020669</v>
      </c>
      <c r="M815" s="37">
        <f xml:space="preserve"> -0.005724 + 0.00010227*F815 - 0.0000016546*F815^2</f>
        <v>-4.2719561860000005E-3</v>
      </c>
      <c r="N815" s="37">
        <f xml:space="preserve"> K815 + (L815*G815) + M815*G815^(3/2) + 0.00048314*G815^2</f>
        <v>1023.5349204258482</v>
      </c>
      <c r="O815" s="39">
        <f t="shared" si="83"/>
        <v>9.0029765925003176</v>
      </c>
      <c r="P815" s="32">
        <f t="shared" si="82"/>
        <v>23.536778738228332</v>
      </c>
      <c r="Q815" s="72">
        <f t="shared" si="84"/>
        <v>16.691949999999999</v>
      </c>
      <c r="R815" s="2"/>
      <c r="S815" s="27"/>
      <c r="T815" s="27"/>
      <c r="U815" s="27"/>
      <c r="V815" s="25"/>
      <c r="W815" s="25"/>
      <c r="X815" s="25"/>
      <c r="Y815" s="43"/>
      <c r="Z815" s="47"/>
    </row>
    <row r="816" spans="1:26" s="1" customFormat="1" x14ac:dyDescent="0.15">
      <c r="A816" s="5">
        <v>174</v>
      </c>
      <c r="B816" s="14" t="s">
        <v>20</v>
      </c>
      <c r="C816" s="15" t="s">
        <v>24</v>
      </c>
      <c r="D816" s="15" t="s">
        <v>32</v>
      </c>
      <c r="E816" s="16">
        <v>43084</v>
      </c>
      <c r="F816" s="17">
        <v>22.1</v>
      </c>
      <c r="G816" s="17">
        <v>34.1</v>
      </c>
      <c r="H816" s="17">
        <v>17.514099999999999</v>
      </c>
      <c r="I816" s="18">
        <v>3.2178</v>
      </c>
      <c r="J816" s="17">
        <f>I816-I696</f>
        <v>-5.7999999999998053E-3</v>
      </c>
      <c r="K816" s="37">
        <f>1000*(1-(F816+288.9414)/(508929.2*(F816+68.12963))*(F816-3.9863)^2)</f>
        <v>997.77758073309008</v>
      </c>
      <c r="L816" s="37">
        <f xml:space="preserve"> 0.824493 - 0.0040899*F816 + 0.000076438*F816^2 -0.00000082467*F816^3 + 0.0000000053675*F816^4</f>
        <v>0.76381830691020669</v>
      </c>
      <c r="M816" s="37">
        <f xml:space="preserve"> -0.005724 + 0.00010227*F816 - 0.0000016546*F816^2</f>
        <v>-4.2719561860000005E-3</v>
      </c>
      <c r="N816" s="37">
        <f xml:space="preserve"> K816 + (L816*G816) + M816*G816^(3/2) + 0.00048314*G816^2</f>
        <v>1023.5349204258482</v>
      </c>
      <c r="O816" s="39">
        <f t="shared" si="83"/>
        <v>7.2516904251289205</v>
      </c>
      <c r="P816" s="32">
        <f t="shared" si="82"/>
        <v>23.536778738228332</v>
      </c>
      <c r="Q816" s="72">
        <f t="shared" si="84"/>
        <v>12.417899999999999</v>
      </c>
      <c r="R816" s="2"/>
      <c r="S816" s="27"/>
      <c r="T816" s="27"/>
      <c r="U816" s="27"/>
      <c r="V816" s="25"/>
      <c r="W816" s="25"/>
      <c r="X816" s="25"/>
      <c r="Y816" s="43"/>
      <c r="Z816" s="47"/>
    </row>
    <row r="817" spans="1:26" s="1" customFormat="1" x14ac:dyDescent="0.15">
      <c r="A817" s="5">
        <v>265</v>
      </c>
      <c r="B817" s="14" t="s">
        <v>20</v>
      </c>
      <c r="C817" s="15" t="s">
        <v>24</v>
      </c>
      <c r="D817" s="15" t="s">
        <v>32</v>
      </c>
      <c r="E817" s="16">
        <v>43084</v>
      </c>
      <c r="F817" s="17">
        <v>22.1</v>
      </c>
      <c r="G817" s="17">
        <v>34.1</v>
      </c>
      <c r="H817" s="17">
        <v>17.514099999999999</v>
      </c>
      <c r="I817" s="18">
        <v>3.9470999999999998</v>
      </c>
      <c r="J817" s="17">
        <f>I817-I697</f>
        <v>-5.4000000000002935E-3</v>
      </c>
      <c r="K817" s="37">
        <f>1000*(1-(F817+288.9414)/(508929.2*(F817+68.12963))*(F817-3.9863)^2)</f>
        <v>997.77758073309008</v>
      </c>
      <c r="L817" s="37">
        <f xml:space="preserve"> 0.824493 - 0.0040899*F817 + 0.000076438*F817^2 -0.00000082467*F817^3 + 0.0000000053675*F817^4</f>
        <v>0.76381830691020669</v>
      </c>
      <c r="M817" s="37">
        <f xml:space="preserve"> -0.005724 + 0.00010227*F817 - 0.0000016546*F817^2</f>
        <v>-4.2719561860000005E-3</v>
      </c>
      <c r="N817" s="37">
        <f xml:space="preserve"> K817 + (L817*G817) + M817*G817^(3/2) + 0.00048314*G817^2</f>
        <v>1023.5349204258482</v>
      </c>
      <c r="O817" s="39">
        <f t="shared" si="83"/>
        <v>8.895253675500765</v>
      </c>
      <c r="P817" s="32">
        <f t="shared" si="82"/>
        <v>23.536778738228332</v>
      </c>
      <c r="Q817" s="72">
        <f t="shared" si="84"/>
        <v>16.429049999999997</v>
      </c>
      <c r="R817" s="2"/>
      <c r="S817" s="27"/>
      <c r="T817" s="27"/>
      <c r="U817" s="27"/>
      <c r="V817" s="25"/>
      <c r="W817" s="25"/>
      <c r="X817" s="25"/>
      <c r="Y817" s="43"/>
      <c r="Z817" s="47"/>
    </row>
    <row r="818" spans="1:26" s="1" customFormat="1" x14ac:dyDescent="0.15">
      <c r="A818" s="5">
        <v>271</v>
      </c>
      <c r="B818" s="14" t="s">
        <v>20</v>
      </c>
      <c r="C818" s="15" t="s">
        <v>24</v>
      </c>
      <c r="D818" s="15" t="s">
        <v>32</v>
      </c>
      <c r="E818" s="16">
        <v>43084</v>
      </c>
      <c r="F818" s="17">
        <v>22.1</v>
      </c>
      <c r="G818" s="17">
        <v>34.1</v>
      </c>
      <c r="H818" s="17">
        <v>17.514099999999999</v>
      </c>
      <c r="I818" s="18">
        <v>8.1205999999999996</v>
      </c>
      <c r="J818" s="17">
        <f>I818-I698</f>
        <v>-2.500000000001279E-3</v>
      </c>
      <c r="K818" s="37">
        <f>1000*(1-(F818+288.9414)/(508929.2*(F818+68.12963))*(F818-3.9863)^2)</f>
        <v>997.77758073309008</v>
      </c>
      <c r="L818" s="37">
        <f xml:space="preserve"> 0.824493 - 0.0040899*F818 + 0.000076438*F818^2 -0.00000082467*F818^3 + 0.0000000053675*F818^4</f>
        <v>0.76381830691020669</v>
      </c>
      <c r="M818" s="37">
        <f xml:space="preserve"> -0.005724 + 0.00010227*F818 - 0.0000016546*F818^2</f>
        <v>-4.2719561860000005E-3</v>
      </c>
      <c r="N818" s="37">
        <f xml:space="preserve"> K818 + (L818*G818) + M818*G818^(3/2) + 0.00048314*G818^2</f>
        <v>1023.5349204258482</v>
      </c>
      <c r="O818" s="39">
        <f t="shared" si="83"/>
        <v>18.300726355367612</v>
      </c>
      <c r="P818" s="32">
        <f t="shared" si="82"/>
        <v>23.536778738228332</v>
      </c>
      <c r="Q818" s="72">
        <f t="shared" si="84"/>
        <v>39.383299999999998</v>
      </c>
      <c r="R818" s="2"/>
      <c r="S818" s="27"/>
      <c r="T818" s="27"/>
      <c r="U818" s="27"/>
      <c r="V818" s="25"/>
      <c r="W818" s="25"/>
      <c r="X818" s="25"/>
      <c r="Y818" s="43"/>
      <c r="Z818" s="47"/>
    </row>
    <row r="819" spans="1:26" s="1" customFormat="1" x14ac:dyDescent="0.15">
      <c r="A819" s="5">
        <v>103</v>
      </c>
      <c r="B819" s="14" t="s">
        <v>22</v>
      </c>
      <c r="C819" s="15" t="s">
        <v>24</v>
      </c>
      <c r="D819" s="15" t="s">
        <v>32</v>
      </c>
      <c r="E819" s="16">
        <v>43084</v>
      </c>
      <c r="F819" s="17">
        <v>22.1</v>
      </c>
      <c r="G819" s="17">
        <v>34.1</v>
      </c>
      <c r="H819" s="17">
        <v>17.514099999999999</v>
      </c>
      <c r="I819" s="18">
        <v>3.1240999999999999</v>
      </c>
      <c r="J819" s="17">
        <f>I819-I699</f>
        <v>-4.5000000000001705E-3</v>
      </c>
      <c r="K819" s="37">
        <f>1000*(1-(F819+288.9414)/(508929.2*(F819+68.12963))*(F819-3.9863)^2)</f>
        <v>997.77758073309008</v>
      </c>
      <c r="L819" s="37">
        <f xml:space="preserve"> 0.824493 - 0.0040899*F819 + 0.000076438*F819^2 -0.00000082467*F819^3 + 0.0000000053675*F819^4</f>
        <v>0.76381830691020669</v>
      </c>
      <c r="M819" s="37">
        <f xml:space="preserve"> -0.005724 + 0.00010227*F819 - 0.0000016546*F819^2</f>
        <v>-4.2719561860000005E-3</v>
      </c>
      <c r="N819" s="37">
        <f xml:space="preserve"> K819 + (L819*G819) + M819*G819^(3/2) + 0.00048314*G819^2</f>
        <v>1023.5349204258482</v>
      </c>
      <c r="O819" s="39">
        <f t="shared" si="83"/>
        <v>7.0405264643996706</v>
      </c>
      <c r="P819" s="32">
        <f t="shared" si="82"/>
        <v>23.536778738228332</v>
      </c>
      <c r="Q819" s="72">
        <f t="shared" si="84"/>
        <v>11.902549999999998</v>
      </c>
      <c r="R819" s="2"/>
      <c r="S819" s="27"/>
      <c r="T819" s="27"/>
      <c r="U819" s="27"/>
      <c r="V819" s="25"/>
      <c r="W819" s="25"/>
      <c r="X819" s="25"/>
      <c r="Y819" s="43"/>
      <c r="Z819" s="47"/>
    </row>
    <row r="820" spans="1:26" s="1" customFormat="1" x14ac:dyDescent="0.15">
      <c r="A820" s="5">
        <v>109</v>
      </c>
      <c r="B820" s="14" t="s">
        <v>22</v>
      </c>
      <c r="C820" s="15" t="s">
        <v>24</v>
      </c>
      <c r="D820" s="15" t="s">
        <v>32</v>
      </c>
      <c r="E820" s="16">
        <v>43084</v>
      </c>
      <c r="F820" s="17">
        <v>22.1</v>
      </c>
      <c r="G820" s="17">
        <v>34.1</v>
      </c>
      <c r="H820" s="17">
        <v>17.514099999999999</v>
      </c>
      <c r="I820" s="18">
        <v>3.7370999999999999</v>
      </c>
      <c r="J820" s="17">
        <f>I820-I700</f>
        <v>-6.0999999999999943E-3</v>
      </c>
      <c r="K820" s="37">
        <f>1000*(1-(F820+288.9414)/(508929.2*(F820+68.12963))*(F820-3.9863)^2)</f>
        <v>997.77758073309008</v>
      </c>
      <c r="L820" s="37">
        <f xml:space="preserve"> 0.824493 - 0.0040899*F820 + 0.000076438*F820^2 -0.00000082467*F820^3 + 0.0000000053675*F820^4</f>
        <v>0.76381830691020669</v>
      </c>
      <c r="M820" s="37">
        <f xml:space="preserve"> -0.005724 + 0.00010227*F820 - 0.0000016546*F820^2</f>
        <v>-4.2719561860000005E-3</v>
      </c>
      <c r="N820" s="37">
        <f xml:space="preserve"> K820 + (L820*G820) + M820*G820^(3/2) + 0.00048314*G820^2</f>
        <v>1023.5349204258482</v>
      </c>
      <c r="O820" s="39">
        <f t="shared" si="83"/>
        <v>8.4219939983060748</v>
      </c>
      <c r="P820" s="32">
        <f t="shared" si="82"/>
        <v>23.536778738228332</v>
      </c>
      <c r="Q820" s="72">
        <f t="shared" si="84"/>
        <v>15.274049999999999</v>
      </c>
      <c r="R820" s="2"/>
      <c r="S820" s="27"/>
      <c r="T820" s="27"/>
      <c r="U820" s="27"/>
      <c r="V820" s="25"/>
      <c r="W820" s="25"/>
      <c r="X820" s="25"/>
      <c r="Y820" s="43"/>
      <c r="Z820" s="47"/>
    </row>
    <row r="821" spans="1:26" s="1" customFormat="1" x14ac:dyDescent="0.15">
      <c r="A821" s="5">
        <v>232</v>
      </c>
      <c r="B821" s="14" t="s">
        <v>23</v>
      </c>
      <c r="C821" s="15" t="s">
        <v>24</v>
      </c>
      <c r="D821" s="15" t="s">
        <v>32</v>
      </c>
      <c r="E821" s="16">
        <v>43084</v>
      </c>
      <c r="F821" s="17">
        <v>22.5</v>
      </c>
      <c r="G821" s="17">
        <v>34</v>
      </c>
      <c r="H821" s="17">
        <v>17.5122</v>
      </c>
      <c r="I821" s="18">
        <v>4.6426999999999996</v>
      </c>
      <c r="J821" s="17">
        <f>I821-I701</f>
        <v>-1.3800000000000701E-2</v>
      </c>
      <c r="K821" s="37">
        <f>1000*(1-(F821+288.9414)/(508929.2*(F821+68.12963))*(F821-3.9863)^2)</f>
        <v>997.68561710602216</v>
      </c>
      <c r="L821" s="37">
        <f xml:space="preserve"> 0.824493 - 0.0040899*F821 + 0.000076438*F821^2 -0.00000082467*F821^3 + 0.0000000053675*F821^4</f>
        <v>0.76314911232421867</v>
      </c>
      <c r="M821" s="37">
        <f xml:space="preserve"> -0.005724 + 0.00010227*F821 - 0.0000016546*F821^2</f>
        <v>-4.2605662500000002E-3</v>
      </c>
      <c r="N821" s="37">
        <f xml:space="preserve"> K821 + (L821*G821) + M821*G821^(3/2) + 0.00048314*G821^2</f>
        <v>1023.3465294321949</v>
      </c>
      <c r="O821" s="39">
        <f t="shared" si="83"/>
        <v>10.460456372101742</v>
      </c>
      <c r="P821" s="32">
        <f t="shared" si="82"/>
        <v>23.532735903799374</v>
      </c>
      <c r="Q821" s="72">
        <f t="shared" si="84"/>
        <v>20.254849999999998</v>
      </c>
      <c r="R821" s="2"/>
      <c r="S821" s="27"/>
      <c r="T821" s="27"/>
      <c r="U821" s="27"/>
      <c r="V821" s="25"/>
      <c r="W821" s="25"/>
      <c r="X821" s="25"/>
      <c r="Y821" s="43"/>
      <c r="Z821" s="47"/>
    </row>
    <row r="822" spans="1:26" s="1" customFormat="1" x14ac:dyDescent="0.15">
      <c r="A822" s="5">
        <v>234</v>
      </c>
      <c r="B822" s="14" t="s">
        <v>23</v>
      </c>
      <c r="C822" s="15" t="s">
        <v>24</v>
      </c>
      <c r="D822" s="15" t="s">
        <v>32</v>
      </c>
      <c r="E822" s="16">
        <v>43084</v>
      </c>
      <c r="F822" s="17">
        <v>22.5</v>
      </c>
      <c r="G822" s="17">
        <v>34</v>
      </c>
      <c r="H822" s="17">
        <v>17.5122</v>
      </c>
      <c r="I822" s="18">
        <v>5.1021000000000001</v>
      </c>
      <c r="J822" s="17">
        <f>I822-I702</f>
        <v>-9.9000000000000199E-3</v>
      </c>
      <c r="K822" s="37">
        <f>1000*(1-(F822+288.9414)/(508929.2*(F822+68.12963))*(F822-3.9863)^2)</f>
        <v>997.68561710602216</v>
      </c>
      <c r="L822" s="37">
        <f xml:space="preserve"> 0.824493 - 0.0040899*F822 + 0.000076438*F822^2 -0.00000082467*F822^3 + 0.0000000053675*F822^4</f>
        <v>0.76314911232421867</v>
      </c>
      <c r="M822" s="37">
        <f xml:space="preserve"> -0.005724 + 0.00010227*F822 - 0.0000016546*F822^2</f>
        <v>-4.2605662500000002E-3</v>
      </c>
      <c r="N822" s="37">
        <f xml:space="preserve"> K822 + (L822*G822) + M822*G822^(3/2) + 0.00048314*G822^2</f>
        <v>1023.3465294321949</v>
      </c>
      <c r="O822" s="39">
        <f t="shared" si="83"/>
        <v>11.495529423848257</v>
      </c>
      <c r="P822" s="32">
        <f t="shared" si="82"/>
        <v>23.532735903799374</v>
      </c>
      <c r="Q822" s="72">
        <f t="shared" si="84"/>
        <v>22.781549999999999</v>
      </c>
      <c r="R822" s="2"/>
      <c r="S822" s="27"/>
      <c r="T822" s="27"/>
      <c r="U822" s="27"/>
      <c r="V822" s="25"/>
      <c r="W822" s="25"/>
      <c r="X822" s="25"/>
      <c r="Y822" s="43"/>
      <c r="Z822" s="47"/>
    </row>
    <row r="823" spans="1:26" s="1" customFormat="1" x14ac:dyDescent="0.15">
      <c r="A823" s="5">
        <v>181</v>
      </c>
      <c r="B823" s="14" t="s">
        <v>17</v>
      </c>
      <c r="C823" s="15" t="s">
        <v>29</v>
      </c>
      <c r="D823" s="15" t="s">
        <v>32</v>
      </c>
      <c r="E823" s="16">
        <v>43084</v>
      </c>
      <c r="F823" s="17">
        <v>22.4</v>
      </c>
      <c r="G823" s="17">
        <v>33.9</v>
      </c>
      <c r="H823" s="17">
        <v>17.513300000000001</v>
      </c>
      <c r="I823" s="18">
        <v>3.5183</v>
      </c>
      <c r="J823" s="17">
        <f>I823-I703</f>
        <v>-1.2000000000000011E-2</v>
      </c>
      <c r="K823" s="37">
        <f>1000*(1-(F823+288.9414)/(508929.2*(F823+68.12963))*(F823-3.9863)^2)</f>
        <v>997.70875840054271</v>
      </c>
      <c r="L823" s="37">
        <f xml:space="preserve"> 0.824493 - 0.0040899*F823 + 0.000076438*F823^2 -0.00000082467*F823^3 + 0.0000000053675*F823^4</f>
        <v>0.76331529351628813</v>
      </c>
      <c r="M823" s="37">
        <f xml:space="preserve"> -0.005724 + 0.00010227*F823 - 0.0000016546*F823^2</f>
        <v>-4.263364096E-3</v>
      </c>
      <c r="N823" s="37">
        <f xml:space="preserve"> K823 + (L823*G823) + M823*G823^(3/2) + 0.00048314*G823^2</f>
        <v>1023.2988803351535</v>
      </c>
      <c r="O823" s="39">
        <f t="shared" si="83"/>
        <v>7.9266109034558836</v>
      </c>
      <c r="P823" s="32">
        <f t="shared" si="82"/>
        <v>23.533837353441601</v>
      </c>
      <c r="Q823" s="72">
        <f t="shared" si="84"/>
        <v>14.070650000000001</v>
      </c>
      <c r="R823" s="2"/>
      <c r="S823" s="27"/>
      <c r="T823" s="27"/>
      <c r="U823" s="27"/>
      <c r="V823" s="25"/>
      <c r="W823" s="25"/>
      <c r="X823" s="25"/>
      <c r="Y823" s="43"/>
      <c r="Z823" s="47"/>
    </row>
    <row r="824" spans="1:26" s="1" customFormat="1" x14ac:dyDescent="0.15">
      <c r="A824" s="5">
        <v>188</v>
      </c>
      <c r="B824" s="14" t="s">
        <v>17</v>
      </c>
      <c r="C824" s="15" t="s">
        <v>29</v>
      </c>
      <c r="D824" s="15" t="s">
        <v>32</v>
      </c>
      <c r="E824" s="16">
        <v>43084</v>
      </c>
      <c r="F824" s="17">
        <v>22.4</v>
      </c>
      <c r="G824" s="17">
        <v>33.9</v>
      </c>
      <c r="H824" s="17">
        <v>17.513300000000001</v>
      </c>
      <c r="I824" s="18">
        <v>10.144299999999999</v>
      </c>
      <c r="J824" s="17">
        <f>I824-I704</f>
        <v>-2.7800000000000935E-2</v>
      </c>
      <c r="K824" s="37">
        <f>1000*(1-(F824+288.9414)/(508929.2*(F824+68.12963))*(F824-3.9863)^2)</f>
        <v>997.70875840054271</v>
      </c>
      <c r="L824" s="37">
        <f xml:space="preserve"> 0.824493 - 0.0040899*F824 + 0.000076438*F824^2 -0.00000082467*F824^3 + 0.0000000053675*F824^4</f>
        <v>0.76331529351628813</v>
      </c>
      <c r="M824" s="37">
        <f xml:space="preserve"> -0.005724 + 0.00010227*F824 - 0.0000016546*F824^2</f>
        <v>-4.263364096E-3</v>
      </c>
      <c r="N824" s="37">
        <f xml:space="preserve"> K824 + (L824*G824) + M824*G824^(3/2) + 0.00048314*G824^2</f>
        <v>1023.2988803351535</v>
      </c>
      <c r="O824" s="39">
        <f t="shared" si="83"/>
        <v>22.854764797751049</v>
      </c>
      <c r="P824" s="32">
        <f t="shared" si="82"/>
        <v>23.533837353441601</v>
      </c>
      <c r="Q824" s="72">
        <f t="shared" si="84"/>
        <v>50.513649999999998</v>
      </c>
      <c r="R824" s="2"/>
      <c r="S824" s="27"/>
      <c r="T824" s="27"/>
      <c r="U824" s="27"/>
      <c r="V824" s="25"/>
      <c r="W824" s="25"/>
      <c r="X824" s="25"/>
      <c r="Y824" s="43"/>
      <c r="Z824" s="47"/>
    </row>
    <row r="825" spans="1:26" s="1" customFormat="1" x14ac:dyDescent="0.15">
      <c r="A825" s="5">
        <v>280</v>
      </c>
      <c r="B825" s="14" t="s">
        <v>17</v>
      </c>
      <c r="C825" s="15" t="s">
        <v>29</v>
      </c>
      <c r="D825" s="15" t="s">
        <v>32</v>
      </c>
      <c r="E825" s="16">
        <v>43084</v>
      </c>
      <c r="F825" s="17">
        <v>22.4</v>
      </c>
      <c r="G825" s="17">
        <v>33.9</v>
      </c>
      <c r="H825" s="17">
        <v>17.513300000000001</v>
      </c>
      <c r="I825" s="18">
        <v>3.7663000000000002</v>
      </c>
      <c r="J825" s="17">
        <f>I825-I705</f>
        <v>-1.1299999999999866E-2</v>
      </c>
      <c r="K825" s="37">
        <f>1000*(1-(F825+288.9414)/(508929.2*(F825+68.12963))*(F825-3.9863)^2)</f>
        <v>997.70875840054271</v>
      </c>
      <c r="L825" s="37">
        <f xml:space="preserve"> 0.824493 - 0.0040899*F825 + 0.000076438*F825^2 -0.00000082467*F825^3 + 0.0000000053675*F825^4</f>
        <v>0.76331529351628813</v>
      </c>
      <c r="M825" s="37">
        <f xml:space="preserve"> -0.005724 + 0.00010227*F825 - 0.0000016546*F825^2</f>
        <v>-4.263364096E-3</v>
      </c>
      <c r="N825" s="37">
        <f xml:space="preserve"> K825 + (L825*G825) + M825*G825^(3/2) + 0.00048314*G825^2</f>
        <v>1023.2988803351535</v>
      </c>
      <c r="O825" s="39">
        <f t="shared" si="83"/>
        <v>8.4853465155574845</v>
      </c>
      <c r="P825" s="32">
        <f t="shared" si="82"/>
        <v>23.533837353441601</v>
      </c>
      <c r="Q825" s="72">
        <f t="shared" si="84"/>
        <v>15.434650000000001</v>
      </c>
      <c r="R825" s="2"/>
      <c r="S825" s="27"/>
      <c r="T825" s="27"/>
      <c r="U825" s="27"/>
      <c r="V825" s="25"/>
      <c r="W825" s="25"/>
      <c r="X825" s="25"/>
      <c r="Y825" s="43"/>
      <c r="Z825" s="47"/>
    </row>
    <row r="826" spans="1:26" s="1" customFormat="1" x14ac:dyDescent="0.15">
      <c r="A826" s="5">
        <v>286</v>
      </c>
      <c r="B826" s="14" t="s">
        <v>17</v>
      </c>
      <c r="C826" s="15" t="s">
        <v>29</v>
      </c>
      <c r="D826" s="15" t="s">
        <v>32</v>
      </c>
      <c r="E826" s="16">
        <v>43084</v>
      </c>
      <c r="F826" s="17">
        <v>22.4</v>
      </c>
      <c r="G826" s="17">
        <v>33.9</v>
      </c>
      <c r="H826" s="17">
        <v>17.513300000000001</v>
      </c>
      <c r="I826" s="18">
        <v>3.1505000000000001</v>
      </c>
      <c r="J826" s="17">
        <f>I826-I706</f>
        <v>-3.2399999999999984E-2</v>
      </c>
      <c r="K826" s="37">
        <f>1000*(1-(F826+288.9414)/(508929.2*(F826+68.12963))*(F826-3.9863)^2)</f>
        <v>997.70875840054271</v>
      </c>
      <c r="L826" s="37">
        <f xml:space="preserve"> 0.824493 - 0.0040899*F826 + 0.000076438*F826^2 -0.00000082467*F826^3 + 0.0000000053675*F826^4</f>
        <v>0.76331529351628813</v>
      </c>
      <c r="M826" s="37">
        <f xml:space="preserve"> -0.005724 + 0.00010227*F826 - 0.0000016546*F826^2</f>
        <v>-4.263364096E-3</v>
      </c>
      <c r="N826" s="37">
        <f xml:space="preserve"> K826 + (L826*G826) + M826*G826^(3/2) + 0.00048314*G826^2</f>
        <v>1023.2988803351535</v>
      </c>
      <c r="O826" s="39">
        <f t="shared" si="83"/>
        <v>7.0979699432503658</v>
      </c>
      <c r="P826" s="32">
        <f t="shared" si="82"/>
        <v>23.533837353441601</v>
      </c>
      <c r="Q826" s="72">
        <f t="shared" si="84"/>
        <v>12.047750000000001</v>
      </c>
      <c r="R826" s="2"/>
      <c r="S826" s="27"/>
      <c r="T826" s="27"/>
      <c r="U826" s="27"/>
      <c r="V826" s="25"/>
      <c r="W826" s="25"/>
      <c r="X826" s="25"/>
      <c r="Y826" s="43"/>
      <c r="Z826" s="47"/>
    </row>
    <row r="827" spans="1:26" s="1" customFormat="1" x14ac:dyDescent="0.15">
      <c r="A827" s="5">
        <v>121</v>
      </c>
      <c r="B827" s="14" t="s">
        <v>18</v>
      </c>
      <c r="C827" s="15" t="s">
        <v>29</v>
      </c>
      <c r="D827" s="15" t="s">
        <v>32</v>
      </c>
      <c r="E827" s="16">
        <v>43084</v>
      </c>
      <c r="F827" s="17">
        <v>22.4</v>
      </c>
      <c r="G827" s="17">
        <v>33.9</v>
      </c>
      <c r="H827" s="17">
        <v>17.513300000000001</v>
      </c>
      <c r="I827" s="18">
        <v>5.6959999999999997</v>
      </c>
      <c r="J827" s="17">
        <f>I827-I707</f>
        <v>-2.4000000000000021E-2</v>
      </c>
      <c r="K827" s="37">
        <f>1000*(1-(F827+288.9414)/(508929.2*(F827+68.12963))*(F827-3.9863)^2)</f>
        <v>997.70875840054271</v>
      </c>
      <c r="L827" s="37">
        <f xml:space="preserve"> 0.824493 - 0.0040899*F827 + 0.000076438*F827^2 -0.00000082467*F827^3 + 0.0000000053675*F827^4</f>
        <v>0.76331529351628813</v>
      </c>
      <c r="M827" s="37">
        <f xml:space="preserve"> -0.005724 + 0.00010227*F827 - 0.0000016546*F827^2</f>
        <v>-4.263364096E-3</v>
      </c>
      <c r="N827" s="37">
        <f xml:space="preserve"> K827 + (L827*G827) + M827*G827^(3/2) + 0.00048314*G827^2</f>
        <v>1023.2988803351535</v>
      </c>
      <c r="O827" s="39">
        <f t="shared" si="83"/>
        <v>12.832895348914167</v>
      </c>
      <c r="P827" s="32">
        <f t="shared" si="82"/>
        <v>23.533837353441601</v>
      </c>
      <c r="Q827" s="72">
        <f t="shared" si="84"/>
        <v>26.047999999999998</v>
      </c>
      <c r="R827" s="2"/>
      <c r="S827" s="27"/>
      <c r="T827" s="27"/>
      <c r="U827" s="27"/>
      <c r="V827" s="25"/>
      <c r="W827" s="25"/>
      <c r="X827" s="25"/>
      <c r="Y827" s="43"/>
      <c r="Z827" s="47"/>
    </row>
    <row r="828" spans="1:26" s="1" customFormat="1" x14ac:dyDescent="0.15">
      <c r="A828" s="5">
        <v>128</v>
      </c>
      <c r="B828" s="14" t="s">
        <v>18</v>
      </c>
      <c r="C828" s="15" t="s">
        <v>29</v>
      </c>
      <c r="D828" s="15" t="s">
        <v>32</v>
      </c>
      <c r="E828" s="16">
        <v>43084</v>
      </c>
      <c r="F828" s="17">
        <v>22.4</v>
      </c>
      <c r="G828" s="17">
        <v>33.9</v>
      </c>
      <c r="H828" s="17">
        <v>17.513300000000001</v>
      </c>
      <c r="I828" s="18">
        <v>3.5</v>
      </c>
      <c r="J828" s="17">
        <f>I828-I708</f>
        <v>-2.3200000000000109E-2</v>
      </c>
      <c r="K828" s="37">
        <f>1000*(1-(F828+288.9414)/(508929.2*(F828+68.12963))*(F828-3.9863)^2)</f>
        <v>997.70875840054271</v>
      </c>
      <c r="L828" s="37">
        <f xml:space="preserve"> 0.824493 - 0.0040899*F828 + 0.000076438*F828^2 -0.00000082467*F828^3 + 0.0000000053675*F828^4</f>
        <v>0.76331529351628813</v>
      </c>
      <c r="M828" s="37">
        <f xml:space="preserve"> -0.005724 + 0.00010227*F828 - 0.0000016546*F828^2</f>
        <v>-4.263364096E-3</v>
      </c>
      <c r="N828" s="37">
        <f xml:space="preserve"> K828 + (L828*G828) + M828*G828^(3/2) + 0.00048314*G828^2</f>
        <v>1023.2988803351535</v>
      </c>
      <c r="O828" s="39">
        <f t="shared" si="83"/>
        <v>7.8853816224016127</v>
      </c>
      <c r="P828" s="32">
        <f t="shared" si="82"/>
        <v>23.533837353441601</v>
      </c>
      <c r="Q828" s="72">
        <f t="shared" si="84"/>
        <v>13.969999999999999</v>
      </c>
      <c r="R828" s="2"/>
      <c r="S828" s="27"/>
      <c r="T828" s="27"/>
      <c r="U828" s="27"/>
      <c r="V828" s="25"/>
      <c r="W828" s="25"/>
      <c r="X828" s="25"/>
      <c r="Y828" s="43"/>
      <c r="Z828" s="47"/>
    </row>
    <row r="829" spans="1:26" s="1" customFormat="1" x14ac:dyDescent="0.15">
      <c r="A829" s="5">
        <v>219</v>
      </c>
      <c r="B829" s="14" t="s">
        <v>18</v>
      </c>
      <c r="C829" s="15" t="s">
        <v>29</v>
      </c>
      <c r="D829" s="15" t="s">
        <v>32</v>
      </c>
      <c r="E829" s="16">
        <v>43084</v>
      </c>
      <c r="F829" s="17">
        <v>22.4</v>
      </c>
      <c r="G829" s="17">
        <v>33.9</v>
      </c>
      <c r="H829" s="17">
        <v>17.513300000000001</v>
      </c>
      <c r="I829" s="18">
        <v>5.0122</v>
      </c>
      <c r="J829" s="17">
        <f>I829-I709</f>
        <v>-3.1699999999999839E-2</v>
      </c>
      <c r="K829" s="37">
        <f>1000*(1-(F829+288.9414)/(508929.2*(F829+68.12963))*(F829-3.9863)^2)</f>
        <v>997.70875840054271</v>
      </c>
      <c r="L829" s="37">
        <f xml:space="preserve"> 0.824493 - 0.0040899*F829 + 0.000076438*F829^2 -0.00000082467*F829^3 + 0.0000000053675*F829^4</f>
        <v>0.76331529351628813</v>
      </c>
      <c r="M829" s="37">
        <f xml:space="preserve"> -0.005724 + 0.00010227*F829 - 0.0000016546*F829^2</f>
        <v>-4.263364096E-3</v>
      </c>
      <c r="N829" s="37">
        <f xml:space="preserve"> K829 + (L829*G829) + M829*G829^(3/2) + 0.00048314*G829^2</f>
        <v>1023.2988803351535</v>
      </c>
      <c r="O829" s="39">
        <f t="shared" si="83"/>
        <v>11.292317076514674</v>
      </c>
      <c r="P829" s="32">
        <f t="shared" si="82"/>
        <v>23.533837353441601</v>
      </c>
      <c r="Q829" s="72">
        <f t="shared" si="84"/>
        <v>22.287099999999999</v>
      </c>
      <c r="R829" s="2"/>
      <c r="S829" s="27"/>
      <c r="T829" s="27"/>
      <c r="U829" s="27"/>
      <c r="V829" s="25"/>
      <c r="W829" s="25"/>
      <c r="X829" s="25"/>
      <c r="Y829" s="43"/>
      <c r="Z829" s="47"/>
    </row>
    <row r="830" spans="1:26" s="1" customFormat="1" x14ac:dyDescent="0.15">
      <c r="A830" s="5">
        <v>225</v>
      </c>
      <c r="B830" s="14" t="s">
        <v>18</v>
      </c>
      <c r="C830" s="15" t="s">
        <v>29</v>
      </c>
      <c r="D830" s="15" t="s">
        <v>32</v>
      </c>
      <c r="E830" s="16">
        <v>43084</v>
      </c>
      <c r="F830" s="17">
        <v>22.4</v>
      </c>
      <c r="G830" s="17">
        <v>33.9</v>
      </c>
      <c r="H830" s="17">
        <v>17.513300000000001</v>
      </c>
      <c r="I830" s="18">
        <v>2.6457999999999999</v>
      </c>
      <c r="J830" s="17">
        <f>I830-I710</f>
        <v>-2.4000000000000021E-2</v>
      </c>
      <c r="K830" s="37">
        <f>1000*(1-(F830+288.9414)/(508929.2*(F830+68.12963))*(F830-3.9863)^2)</f>
        <v>997.70875840054271</v>
      </c>
      <c r="L830" s="37">
        <f xml:space="preserve"> 0.824493 - 0.0040899*F830 + 0.000076438*F830^2 -0.00000082467*F830^3 + 0.0000000053675*F830^4</f>
        <v>0.76331529351628813</v>
      </c>
      <c r="M830" s="37">
        <f xml:space="preserve"> -0.005724 + 0.00010227*F830 - 0.0000016546*F830^2</f>
        <v>-4.263364096E-3</v>
      </c>
      <c r="N830" s="37">
        <f xml:space="preserve"> K830 + (L830*G830) + M830*G830^(3/2) + 0.00048314*G830^2</f>
        <v>1023.2988803351535</v>
      </c>
      <c r="O830" s="39">
        <f t="shared" si="83"/>
        <v>5.9608979133000535</v>
      </c>
      <c r="P830" s="32">
        <f t="shared" si="82"/>
        <v>23.533837353441601</v>
      </c>
      <c r="Q830" s="72">
        <f t="shared" si="84"/>
        <v>9.2718999999999987</v>
      </c>
      <c r="R830" s="2"/>
      <c r="S830" s="27"/>
      <c r="T830" s="27"/>
      <c r="U830" s="27"/>
      <c r="V830" s="25"/>
      <c r="W830" s="25"/>
      <c r="X830" s="25"/>
      <c r="Y830" s="43"/>
      <c r="Z830" s="47"/>
    </row>
    <row r="831" spans="1:26" s="1" customFormat="1" x14ac:dyDescent="0.15">
      <c r="A831" s="5">
        <v>229</v>
      </c>
      <c r="B831" s="14" t="s">
        <v>18</v>
      </c>
      <c r="C831" s="15" t="s">
        <v>29</v>
      </c>
      <c r="D831" s="15" t="s">
        <v>32</v>
      </c>
      <c r="E831" s="16">
        <v>43084</v>
      </c>
      <c r="F831" s="17">
        <v>22.4</v>
      </c>
      <c r="G831" s="17">
        <v>33.9</v>
      </c>
      <c r="H831" s="17">
        <v>17.513300000000001</v>
      </c>
      <c r="I831" s="18">
        <v>2.5019999999999998</v>
      </c>
      <c r="J831" s="17">
        <f>I831-I711</f>
        <v>-4.4200000000000017E-2</v>
      </c>
      <c r="K831" s="37">
        <f>1000*(1-(F831+288.9414)/(508929.2*(F831+68.12963))*(F831-3.9863)^2)</f>
        <v>997.70875840054271</v>
      </c>
      <c r="L831" s="37">
        <f xml:space="preserve"> 0.824493 - 0.0040899*F831 + 0.000076438*F831^2 -0.00000082467*F831^3 + 0.0000000053675*F831^4</f>
        <v>0.76331529351628813</v>
      </c>
      <c r="M831" s="37">
        <f xml:space="preserve"> -0.005724 + 0.00010227*F831 - 0.0000016546*F831^2</f>
        <v>-4.263364096E-3</v>
      </c>
      <c r="N831" s="37">
        <f xml:space="preserve"> K831 + (L831*G831) + M831*G831^(3/2) + 0.00048314*G831^2</f>
        <v>1023.2988803351535</v>
      </c>
      <c r="O831" s="39">
        <f t="shared" si="83"/>
        <v>5.636921376928238</v>
      </c>
      <c r="P831" s="32">
        <f t="shared" si="82"/>
        <v>23.533837353441601</v>
      </c>
      <c r="Q831" s="72">
        <f t="shared" si="84"/>
        <v>8.4809999999999981</v>
      </c>
      <c r="R831" s="2"/>
      <c r="S831" s="27"/>
      <c r="T831" s="27"/>
      <c r="U831" s="27"/>
      <c r="V831" s="25"/>
      <c r="W831" s="25"/>
      <c r="X831" s="25"/>
      <c r="Y831" s="43"/>
      <c r="Z831" s="47"/>
    </row>
    <row r="832" spans="1:26" s="1" customFormat="1" x14ac:dyDescent="0.15">
      <c r="A832" s="5">
        <v>155</v>
      </c>
      <c r="B832" s="14" t="s">
        <v>19</v>
      </c>
      <c r="C832" s="15" t="s">
        <v>29</v>
      </c>
      <c r="D832" s="15" t="s">
        <v>32</v>
      </c>
      <c r="E832" s="16">
        <v>43084</v>
      </c>
      <c r="F832" s="17">
        <v>22.4</v>
      </c>
      <c r="G832" s="17">
        <v>33.9</v>
      </c>
      <c r="H832" s="17">
        <v>17.513300000000001</v>
      </c>
      <c r="I832" s="18">
        <v>1.3608</v>
      </c>
      <c r="J832" s="17">
        <f>I832-I712</f>
        <v>-3.5299999999999887E-2</v>
      </c>
      <c r="K832" s="37">
        <f>1000*(1-(F832+288.9414)/(508929.2*(F832+68.12963))*(F832-3.9863)^2)</f>
        <v>997.70875840054271</v>
      </c>
      <c r="L832" s="37">
        <f xml:space="preserve"> 0.824493 - 0.0040899*F832 + 0.000076438*F832^2 -0.00000082467*F832^3 + 0.0000000053675*F832^4</f>
        <v>0.76331529351628813</v>
      </c>
      <c r="M832" s="37">
        <f xml:space="preserve"> -0.005724 + 0.00010227*F832 - 0.0000016546*F832^2</f>
        <v>-4.263364096E-3</v>
      </c>
      <c r="N832" s="37">
        <f xml:space="preserve"> K832 + (L832*G832) + M832*G832^(3/2) + 0.00048314*G832^2</f>
        <v>1023.2988803351535</v>
      </c>
      <c r="O832" s="39">
        <f t="shared" si="83"/>
        <v>3.0658363747897472</v>
      </c>
      <c r="P832" s="32">
        <f t="shared" si="82"/>
        <v>23.533837353441601</v>
      </c>
      <c r="Q832" s="72">
        <f t="shared" si="84"/>
        <v>2.2043999999999997</v>
      </c>
      <c r="R832" s="2"/>
      <c r="S832" s="27"/>
      <c r="T832" s="27"/>
      <c r="U832" s="27"/>
      <c r="V832" s="25"/>
      <c r="W832" s="25"/>
      <c r="X832" s="25"/>
      <c r="Y832" s="43"/>
      <c r="Z832" s="47"/>
    </row>
    <row r="833" spans="1:26" s="1" customFormat="1" x14ac:dyDescent="0.15">
      <c r="A833" s="5">
        <v>247</v>
      </c>
      <c r="B833" s="14" t="s">
        <v>19</v>
      </c>
      <c r="C833" s="15" t="s">
        <v>29</v>
      </c>
      <c r="D833" s="15" t="s">
        <v>32</v>
      </c>
      <c r="E833" s="16">
        <v>43084</v>
      </c>
      <c r="F833" s="17">
        <v>22.4</v>
      </c>
      <c r="G833" s="17">
        <v>33.9</v>
      </c>
      <c r="H833" s="17">
        <v>17.513300000000001</v>
      </c>
      <c r="I833" s="18">
        <v>5.0137</v>
      </c>
      <c r="J833" s="17">
        <f>I833-I713</f>
        <v>-3.3599999999999852E-2</v>
      </c>
      <c r="K833" s="37">
        <f>1000*(1-(F833+288.9414)/(508929.2*(F833+68.12963))*(F833-3.9863)^2)</f>
        <v>997.70875840054271</v>
      </c>
      <c r="L833" s="37">
        <f xml:space="preserve"> 0.824493 - 0.0040899*F833 + 0.000076438*F833^2 -0.00000082467*F833^3 + 0.0000000053675*F833^4</f>
        <v>0.76331529351628813</v>
      </c>
      <c r="M833" s="37">
        <f xml:space="preserve"> -0.005724 + 0.00010227*F833 - 0.0000016546*F833^2</f>
        <v>-4.263364096E-3</v>
      </c>
      <c r="N833" s="37">
        <f xml:space="preserve"> K833 + (L833*G833) + M833*G833^(3/2) + 0.00048314*G833^2</f>
        <v>1023.2988803351535</v>
      </c>
      <c r="O833" s="39">
        <f t="shared" si="83"/>
        <v>11.295696525781418</v>
      </c>
      <c r="P833" s="32">
        <f t="shared" si="82"/>
        <v>23.533837353441601</v>
      </c>
      <c r="Q833" s="72">
        <f t="shared" si="84"/>
        <v>22.295349999999999</v>
      </c>
      <c r="R833" s="2"/>
      <c r="S833" s="27"/>
      <c r="T833" s="27"/>
      <c r="U833" s="27"/>
      <c r="V833" s="25"/>
      <c r="W833" s="25"/>
      <c r="X833" s="25"/>
      <c r="Y833" s="43"/>
      <c r="Z833" s="47"/>
    </row>
    <row r="834" spans="1:26" s="1" customFormat="1" x14ac:dyDescent="0.15">
      <c r="A834" s="5">
        <v>168</v>
      </c>
      <c r="B834" s="14" t="s">
        <v>20</v>
      </c>
      <c r="C834" s="15" t="s">
        <v>29</v>
      </c>
      <c r="D834" s="15" t="s">
        <v>32</v>
      </c>
      <c r="E834" s="16">
        <v>43084</v>
      </c>
      <c r="F834" s="17">
        <v>22.4</v>
      </c>
      <c r="G834" s="17">
        <v>33.9</v>
      </c>
      <c r="H834" s="17">
        <v>17.513300000000001</v>
      </c>
      <c r="I834" s="18">
        <v>2.7757999999999998</v>
      </c>
      <c r="J834" s="17">
        <f>I834-I714</f>
        <v>-3.6000000000000032E-2</v>
      </c>
      <c r="K834" s="37">
        <f>1000*(1-(F834+288.9414)/(508929.2*(F834+68.12963))*(F834-3.9863)^2)</f>
        <v>997.70875840054271</v>
      </c>
      <c r="L834" s="37">
        <f xml:space="preserve"> 0.824493 - 0.0040899*F834 + 0.000076438*F834^2 -0.00000082467*F834^3 + 0.0000000053675*F834^4</f>
        <v>0.76331529351628813</v>
      </c>
      <c r="M834" s="37">
        <f xml:space="preserve"> -0.005724 + 0.00010227*F834 - 0.0000016546*F834^2</f>
        <v>-4.263364096E-3</v>
      </c>
      <c r="N834" s="37">
        <f xml:space="preserve"> K834 + (L834*G834) + M834*G834^(3/2) + 0.00048314*G834^2</f>
        <v>1023.2988803351535</v>
      </c>
      <c r="O834" s="39">
        <f t="shared" si="83"/>
        <v>6.253783516417827</v>
      </c>
      <c r="P834" s="32">
        <f t="shared" si="82"/>
        <v>23.533837353441601</v>
      </c>
      <c r="Q834" s="72">
        <f t="shared" si="84"/>
        <v>9.9868999999999986</v>
      </c>
      <c r="R834" s="2"/>
      <c r="S834" s="27"/>
      <c r="T834" s="27"/>
      <c r="U834" s="27"/>
      <c r="V834" s="25"/>
      <c r="W834" s="25"/>
      <c r="X834" s="25"/>
      <c r="Y834" s="43"/>
      <c r="Z834" s="47"/>
    </row>
    <row r="835" spans="1:26" s="1" customFormat="1" x14ac:dyDescent="0.15">
      <c r="A835" s="5">
        <v>175</v>
      </c>
      <c r="B835" s="14" t="s">
        <v>20</v>
      </c>
      <c r="C835" s="15" t="s">
        <v>29</v>
      </c>
      <c r="D835" s="15" t="s">
        <v>32</v>
      </c>
      <c r="E835" s="16">
        <v>43084</v>
      </c>
      <c r="F835" s="17">
        <v>22.4</v>
      </c>
      <c r="G835" s="17">
        <v>33.9</v>
      </c>
      <c r="H835" s="17">
        <v>17.513300000000001</v>
      </c>
      <c r="I835" s="18">
        <v>2.5960000000000001</v>
      </c>
      <c r="J835" s="17">
        <f>I835-I715</f>
        <v>-1.4499999999999957E-2</v>
      </c>
      <c r="K835" s="37">
        <f>1000*(1-(F835+288.9414)/(508929.2*(F835+68.12963))*(F835-3.9863)^2)</f>
        <v>997.70875840054271</v>
      </c>
      <c r="L835" s="37">
        <f xml:space="preserve"> 0.824493 - 0.0040899*F835 + 0.000076438*F835^2 -0.00000082467*F835^3 + 0.0000000053675*F835^4</f>
        <v>0.76331529351628813</v>
      </c>
      <c r="M835" s="37">
        <f xml:space="preserve"> -0.005724 + 0.00010227*F835 - 0.0000016546*F835^2</f>
        <v>-4.263364096E-3</v>
      </c>
      <c r="N835" s="37">
        <f xml:space="preserve"> K835 + (L835*G835) + M835*G835^(3/2) + 0.00048314*G835^2</f>
        <v>1023.2988803351535</v>
      </c>
      <c r="O835" s="39">
        <f t="shared" si="83"/>
        <v>5.8487001976441677</v>
      </c>
      <c r="P835" s="32">
        <f t="shared" ref="P835:P898" si="85">H835*(1/     (1-   (0.001*N835/4)))</f>
        <v>23.533837353441601</v>
      </c>
      <c r="Q835" s="72">
        <f t="shared" si="84"/>
        <v>8.9980000000000011</v>
      </c>
      <c r="R835" s="2"/>
      <c r="S835" s="27"/>
      <c r="T835" s="27"/>
      <c r="U835" s="27"/>
      <c r="V835" s="25"/>
      <c r="W835" s="25"/>
      <c r="X835" s="25"/>
      <c r="Y835" s="43"/>
      <c r="Z835" s="47"/>
    </row>
    <row r="836" spans="1:26" s="1" customFormat="1" x14ac:dyDescent="0.15">
      <c r="A836" s="5">
        <v>266</v>
      </c>
      <c r="B836" s="14" t="s">
        <v>20</v>
      </c>
      <c r="C836" s="15" t="s">
        <v>29</v>
      </c>
      <c r="D836" s="15" t="s">
        <v>32</v>
      </c>
      <c r="E836" s="16">
        <v>43084</v>
      </c>
      <c r="F836" s="17">
        <v>22.4</v>
      </c>
      <c r="G836" s="17">
        <v>33.9</v>
      </c>
      <c r="H836" s="17">
        <v>17.513300000000001</v>
      </c>
      <c r="I836" s="18">
        <v>4.9584000000000001</v>
      </c>
      <c r="J836" s="17">
        <f>I836-I716</f>
        <v>-3.8899999999999935E-2</v>
      </c>
      <c r="K836" s="37">
        <f>1000*(1-(F836+288.9414)/(508929.2*(F836+68.12963))*(F836-3.9863)^2)</f>
        <v>997.70875840054271</v>
      </c>
      <c r="L836" s="37">
        <f xml:space="preserve"> 0.824493 - 0.0040899*F836 + 0.000076438*F836^2 -0.00000082467*F836^3 + 0.0000000053675*F836^4</f>
        <v>0.76331529351628813</v>
      </c>
      <c r="M836" s="37">
        <f xml:space="preserve"> -0.005724 + 0.00010227*F836 - 0.0000016546*F836^2</f>
        <v>-4.263364096E-3</v>
      </c>
      <c r="N836" s="37">
        <f xml:space="preserve"> K836 + (L836*G836) + M836*G836^(3/2) + 0.00048314*G836^2</f>
        <v>1023.2988803351535</v>
      </c>
      <c r="O836" s="39">
        <f t="shared" si="83"/>
        <v>11.171107496147474</v>
      </c>
      <c r="P836" s="32">
        <f t="shared" si="85"/>
        <v>23.533837353441601</v>
      </c>
      <c r="Q836" s="72">
        <f t="shared" si="84"/>
        <v>21.991199999999999</v>
      </c>
      <c r="R836" s="2"/>
      <c r="S836" s="27"/>
      <c r="T836" s="27"/>
      <c r="U836" s="27"/>
      <c r="V836" s="25"/>
      <c r="W836" s="25"/>
      <c r="X836" s="25"/>
      <c r="Y836" s="43"/>
      <c r="Z836" s="47"/>
    </row>
    <row r="837" spans="1:26" s="1" customFormat="1" x14ac:dyDescent="0.15">
      <c r="A837" s="5">
        <v>272</v>
      </c>
      <c r="B837" s="14" t="s">
        <v>20</v>
      </c>
      <c r="C837" s="15" t="s">
        <v>29</v>
      </c>
      <c r="D837" s="15" t="s">
        <v>32</v>
      </c>
      <c r="E837" s="16">
        <v>43084</v>
      </c>
      <c r="F837" s="17">
        <v>22.4</v>
      </c>
      <c r="G837" s="17">
        <v>33.9</v>
      </c>
      <c r="H837" s="17">
        <v>17.513300000000001</v>
      </c>
      <c r="I837" s="18">
        <v>2.3163</v>
      </c>
      <c r="J837" s="17">
        <f>I837-I717</f>
        <v>-3.4499999999999975E-2</v>
      </c>
      <c r="K837" s="37">
        <f>1000*(1-(F837+288.9414)/(508929.2*(F837+68.12963))*(F837-3.9863)^2)</f>
        <v>997.70875840054271</v>
      </c>
      <c r="L837" s="37">
        <f xml:space="preserve"> 0.824493 - 0.0040899*F837 + 0.000076438*F837^2 -0.00000082467*F837^3 + 0.0000000053675*F837^4</f>
        <v>0.76331529351628813</v>
      </c>
      <c r="M837" s="37">
        <f xml:space="preserve"> -0.005724 + 0.00010227*F837 - 0.0000016546*F837^2</f>
        <v>-4.263364096E-3</v>
      </c>
      <c r="N837" s="37">
        <f xml:space="preserve"> K837 + (L837*G837) + M837*G837^(3/2) + 0.00048314*G837^2</f>
        <v>1023.2988803351535</v>
      </c>
      <c r="O837" s="39">
        <f t="shared" si="83"/>
        <v>5.2185455577053874</v>
      </c>
      <c r="P837" s="32">
        <f t="shared" si="85"/>
        <v>23.533837353441601</v>
      </c>
      <c r="Q837" s="72">
        <f t="shared" si="84"/>
        <v>7.4596500000000008</v>
      </c>
      <c r="R837" s="2"/>
      <c r="S837" s="27"/>
      <c r="T837" s="27"/>
      <c r="U837" s="27"/>
      <c r="V837" s="25"/>
      <c r="W837" s="25"/>
      <c r="X837" s="25"/>
      <c r="Y837" s="43"/>
      <c r="Z837" s="47"/>
    </row>
    <row r="838" spans="1:26" s="1" customFormat="1" x14ac:dyDescent="0.15">
      <c r="A838" s="5">
        <v>104</v>
      </c>
      <c r="B838" s="14" t="s">
        <v>22</v>
      </c>
      <c r="C838" s="15" t="s">
        <v>29</v>
      </c>
      <c r="D838" s="15" t="s">
        <v>32</v>
      </c>
      <c r="E838" s="16">
        <v>43084</v>
      </c>
      <c r="F838" s="17">
        <v>22.4</v>
      </c>
      <c r="G838" s="17">
        <v>33.9</v>
      </c>
      <c r="H838" s="17">
        <v>17.513300000000001</v>
      </c>
      <c r="I838" s="18">
        <v>3.6573000000000002</v>
      </c>
      <c r="J838" s="17">
        <f>I838-I718</f>
        <v>-3.7099999999999689E-2</v>
      </c>
      <c r="K838" s="37">
        <f>1000*(1-(F838+288.9414)/(508929.2*(F838+68.12963))*(F838-3.9863)^2)</f>
        <v>997.70875840054271</v>
      </c>
      <c r="L838" s="37">
        <f xml:space="preserve"> 0.824493 - 0.0040899*F838 + 0.000076438*F838^2 -0.00000082467*F838^3 + 0.0000000053675*F838^4</f>
        <v>0.76331529351628813</v>
      </c>
      <c r="M838" s="37">
        <f xml:space="preserve"> -0.005724 + 0.00010227*F838 - 0.0000016546*F838^2</f>
        <v>-4.263364096E-3</v>
      </c>
      <c r="N838" s="37">
        <f xml:space="preserve"> K838 + (L838*G838) + M838*G838^(3/2) + 0.00048314*G838^2</f>
        <v>1023.2988803351535</v>
      </c>
      <c r="O838" s="39">
        <f t="shared" si="83"/>
        <v>8.2397732021741206</v>
      </c>
      <c r="P838" s="32">
        <f t="shared" si="85"/>
        <v>23.533837353441601</v>
      </c>
      <c r="Q838" s="72">
        <f t="shared" si="84"/>
        <v>14.835149999999999</v>
      </c>
      <c r="R838" s="2"/>
      <c r="S838" s="27"/>
      <c r="T838" s="27"/>
      <c r="U838" s="27"/>
      <c r="V838" s="25"/>
      <c r="W838" s="25"/>
      <c r="X838" s="25"/>
      <c r="Y838" s="43"/>
      <c r="Z838" s="47"/>
    </row>
    <row r="839" spans="1:26" s="1" customFormat="1" x14ac:dyDescent="0.15">
      <c r="A839" s="5">
        <v>110</v>
      </c>
      <c r="B839" s="14" t="s">
        <v>22</v>
      </c>
      <c r="C839" s="15" t="s">
        <v>29</v>
      </c>
      <c r="D839" s="15" t="s">
        <v>32</v>
      </c>
      <c r="E839" s="16">
        <v>43084</v>
      </c>
      <c r="F839" s="17">
        <v>22.4</v>
      </c>
      <c r="G839" s="17">
        <v>33.9</v>
      </c>
      <c r="H839" s="17">
        <v>17.513300000000001</v>
      </c>
      <c r="I839" s="18">
        <v>4.8540999999999999</v>
      </c>
      <c r="J839" s="17">
        <f>I839-I719</f>
        <v>-3.6500000000000199E-2</v>
      </c>
      <c r="K839" s="37">
        <f>1000*(1-(F839+288.9414)/(508929.2*(F839+68.12963))*(F839-3.9863)^2)</f>
        <v>997.70875840054271</v>
      </c>
      <c r="L839" s="37">
        <f xml:space="preserve"> 0.824493 - 0.0040899*F839 + 0.000076438*F839^2 -0.00000082467*F839^3 + 0.0000000053675*F839^4</f>
        <v>0.76331529351628813</v>
      </c>
      <c r="M839" s="37">
        <f xml:space="preserve"> -0.005724 + 0.00010227*F839 - 0.0000016546*F839^2</f>
        <v>-4.263364096E-3</v>
      </c>
      <c r="N839" s="37">
        <f xml:space="preserve"> K839 + (L839*G839) + M839*G839^(3/2) + 0.00048314*G839^2</f>
        <v>1023.2988803351535</v>
      </c>
      <c r="O839" s="39">
        <f t="shared" si="83"/>
        <v>10.936123123799906</v>
      </c>
      <c r="P839" s="32">
        <f t="shared" si="85"/>
        <v>23.533837353441601</v>
      </c>
      <c r="Q839" s="72">
        <f t="shared" si="84"/>
        <v>21.417549999999999</v>
      </c>
      <c r="R839" s="2"/>
      <c r="S839" s="27"/>
      <c r="T839" s="27"/>
      <c r="U839" s="27"/>
      <c r="V839" s="25"/>
      <c r="W839" s="25"/>
      <c r="X839" s="25"/>
      <c r="Y839" s="43"/>
      <c r="Z839" s="47"/>
    </row>
    <row r="840" spans="1:26" s="1" customFormat="1" x14ac:dyDescent="0.15">
      <c r="A840" s="5">
        <v>233</v>
      </c>
      <c r="B840" s="14" t="s">
        <v>23</v>
      </c>
      <c r="C840" s="15" t="s">
        <v>29</v>
      </c>
      <c r="D840" s="15" t="s">
        <v>32</v>
      </c>
      <c r="E840" s="16">
        <v>43084</v>
      </c>
      <c r="F840" s="17">
        <v>22.4</v>
      </c>
      <c r="G840" s="17">
        <v>33.9</v>
      </c>
      <c r="H840" s="17">
        <v>17.513300000000001</v>
      </c>
      <c r="I840" s="18">
        <v>4.7683</v>
      </c>
      <c r="J840" s="17">
        <f>I840-I720</f>
        <v>-1.2299999999999756E-2</v>
      </c>
      <c r="K840" s="37">
        <f>1000*(1-(F840+288.9414)/(508929.2*(F840+68.12963))*(F840-3.9863)^2)</f>
        <v>997.70875840054271</v>
      </c>
      <c r="L840" s="37">
        <f xml:space="preserve"> 0.824493 - 0.0040899*F840 + 0.000076438*F840^2 -0.00000082467*F840^3 + 0.0000000053675*F840^4</f>
        <v>0.76331529351628813</v>
      </c>
      <c r="M840" s="37">
        <f xml:space="preserve"> -0.005724 + 0.00010227*F840 - 0.0000016546*F840^2</f>
        <v>-4.263364096E-3</v>
      </c>
      <c r="N840" s="37">
        <f xml:space="preserve"> K840 + (L840*G840) + M840*G840^(3/2) + 0.00048314*G840^2</f>
        <v>1023.2988803351535</v>
      </c>
      <c r="O840" s="39">
        <f t="shared" si="83"/>
        <v>10.742818625742174</v>
      </c>
      <c r="P840" s="32">
        <f t="shared" si="85"/>
        <v>23.533837353441601</v>
      </c>
      <c r="Q840" s="72">
        <f t="shared" si="84"/>
        <v>20.945650000000001</v>
      </c>
      <c r="R840" s="2"/>
      <c r="S840" s="27"/>
      <c r="T840" s="27"/>
      <c r="U840" s="27"/>
      <c r="V840" s="25"/>
      <c r="W840" s="25"/>
      <c r="X840" s="25"/>
      <c r="Y840" s="43"/>
      <c r="Z840" s="47"/>
    </row>
    <row r="841" spans="1:26" s="1" customFormat="1" x14ac:dyDescent="0.15">
      <c r="A841" s="5">
        <v>235</v>
      </c>
      <c r="B841" s="19" t="s">
        <v>23</v>
      </c>
      <c r="C841" s="20" t="s">
        <v>29</v>
      </c>
      <c r="D841" s="20" t="s">
        <v>32</v>
      </c>
      <c r="E841" s="21">
        <v>43084</v>
      </c>
      <c r="F841" s="22">
        <v>22.5</v>
      </c>
      <c r="G841" s="22">
        <v>34</v>
      </c>
      <c r="H841" s="22">
        <v>17.5122</v>
      </c>
      <c r="I841" s="23">
        <v>2.9197000000000002</v>
      </c>
      <c r="J841" s="22">
        <f>I841-I721</f>
        <v>-2.829999999999977E-2</v>
      </c>
      <c r="K841" s="38">
        <f>1000*(1-(F841+288.9414)/(508929.2*(F841+68.12963))*(F841-3.9863)^2)</f>
        <v>997.68561710602216</v>
      </c>
      <c r="L841" s="38">
        <f xml:space="preserve"> 0.824493 - 0.0040899*F841 + 0.000076438*F841^2 -0.00000082467*F841^3 + 0.0000000053675*F841^4</f>
        <v>0.76314911232421867</v>
      </c>
      <c r="M841" s="38">
        <f xml:space="preserve"> -0.005724 + 0.00010227*F841 - 0.0000016546*F841^2</f>
        <v>-4.2605662500000002E-3</v>
      </c>
      <c r="N841" s="38">
        <f xml:space="preserve"> K841 + (L841*G841) + M841*G841^(3/2) + 0.00048314*G841^2</f>
        <v>1023.3465294321949</v>
      </c>
      <c r="O841" s="40">
        <f t="shared" si="83"/>
        <v>6.5783691536445303</v>
      </c>
      <c r="P841" s="32">
        <f t="shared" si="85"/>
        <v>23.532735903799374</v>
      </c>
      <c r="Q841" s="73">
        <f t="shared" si="84"/>
        <v>10.77835</v>
      </c>
      <c r="R841" s="2"/>
      <c r="S841" s="27"/>
      <c r="T841" s="27"/>
      <c r="U841" s="27"/>
      <c r="V841" s="25"/>
      <c r="W841" s="25"/>
      <c r="X841" s="25"/>
      <c r="Y841" s="43"/>
      <c r="Z841" s="47"/>
    </row>
    <row r="842" spans="1:26" s="1" customFormat="1" x14ac:dyDescent="0.15">
      <c r="A842" s="5">
        <v>176</v>
      </c>
      <c r="B842" s="56" t="s">
        <v>17</v>
      </c>
      <c r="C842" s="15" t="s">
        <v>11</v>
      </c>
      <c r="D842" s="15" t="s">
        <v>12</v>
      </c>
      <c r="E842" s="16">
        <v>43116</v>
      </c>
      <c r="F842" s="15">
        <v>23.4</v>
      </c>
      <c r="G842" s="15">
        <v>34.799999999999997</v>
      </c>
      <c r="H842" s="15">
        <v>17.501000000000001</v>
      </c>
      <c r="I842" s="93">
        <v>1.9903</v>
      </c>
      <c r="J842" s="79"/>
      <c r="K842" s="37">
        <f>1000*(1-(F842+288.9414)/(508929.2*(F842+68.12963))*(F842-3.9863)^2)</f>
        <v>997.47287278473425</v>
      </c>
      <c r="L842" s="37">
        <f xml:space="preserve"> 0.824493 - 0.0040899*F842 + 0.000076438*F842^2 -0.00000082467*F842^3 + 0.0000000053675*F842^4</f>
        <v>0.76168660807426813</v>
      </c>
      <c r="M842" s="37">
        <f xml:space="preserve"> -0.005724 + 0.00010227*F842 - 0.0000016546*F842^2</f>
        <v>-4.2368747760000002E-3</v>
      </c>
      <c r="N842" s="37">
        <f xml:space="preserve"> K842 + (L842*G842) + M842*G842^(3/2) + 0.00048314*G842^2</f>
        <v>1023.6948784431858</v>
      </c>
      <c r="O842" s="39">
        <f>I842*(1/     (1-   (0.001*N842/1.84)))</f>
        <v>4.4862538569104364</v>
      </c>
      <c r="P842" s="32">
        <f t="shared" si="85"/>
        <v>23.520437972899447</v>
      </c>
      <c r="Q842" s="29">
        <f>-5.28+5.5*I842</f>
        <v>5.6666499999999997</v>
      </c>
      <c r="R842" s="30">
        <f>E842-E722</f>
        <v>32</v>
      </c>
      <c r="S842" s="31">
        <f>I842-I722</f>
        <v>0.13019999999999987</v>
      </c>
      <c r="T842" s="31">
        <f>(S842/I722)*100</f>
        <v>6.9996236761464363</v>
      </c>
      <c r="U842" s="31">
        <f>(S842/R842)/I722*1000</f>
        <v>2.1873823987957617</v>
      </c>
      <c r="V842" s="44">
        <f>O842-O722</f>
        <v>0.2977680572780983</v>
      </c>
      <c r="W842" s="44">
        <f>(V842/O722)*100</f>
        <v>7.1092053673486522</v>
      </c>
      <c r="X842" s="44">
        <f>1000*(V842/R842)/O722</f>
        <v>2.2216266772964537</v>
      </c>
      <c r="Y842" s="45">
        <f>1000*(V842/R842)/Q722</f>
        <v>1.8796399975640223</v>
      </c>
      <c r="Z842" s="57">
        <f>X842-U842</f>
        <v>3.4244278500692005E-2</v>
      </c>
    </row>
    <row r="843" spans="1:26" s="1" customFormat="1" x14ac:dyDescent="0.15">
      <c r="A843" s="5">
        <v>182</v>
      </c>
      <c r="B843" s="56" t="s">
        <v>17</v>
      </c>
      <c r="C843" s="15" t="s">
        <v>11</v>
      </c>
      <c r="D843" s="15" t="s">
        <v>12</v>
      </c>
      <c r="E843" s="16">
        <v>43116</v>
      </c>
      <c r="F843" s="15">
        <v>23.4</v>
      </c>
      <c r="G843" s="15">
        <v>34.799999999999997</v>
      </c>
      <c r="H843" s="15">
        <v>17.501000000000001</v>
      </c>
      <c r="I843" s="93">
        <v>4.3956999999999997</v>
      </c>
      <c r="J843" s="79"/>
      <c r="K843" s="37">
        <f>1000*(1-(F843+288.9414)/(508929.2*(F843+68.12963))*(F843-3.9863)^2)</f>
        <v>997.47287278473425</v>
      </c>
      <c r="L843" s="37">
        <f xml:space="preserve"> 0.824493 - 0.0040899*F843 + 0.000076438*F843^2 -0.00000082467*F843^3 + 0.0000000053675*F843^4</f>
        <v>0.76168660807426813</v>
      </c>
      <c r="M843" s="37">
        <f xml:space="preserve"> -0.005724 + 0.00010227*F843 - 0.0000016546*F843^2</f>
        <v>-4.2368747760000002E-3</v>
      </c>
      <c r="N843" s="37">
        <f xml:space="preserve"> K843 + (L843*G843) + M843*G843^(3/2) + 0.00048314*G843^2</f>
        <v>1023.6948784431858</v>
      </c>
      <c r="O843" s="39">
        <f t="shared" ref="O843:O906" si="86">I843*(1/     (1-   (0.001*N843/1.84)))</f>
        <v>9.9081676525253499</v>
      </c>
      <c r="P843" s="32">
        <f t="shared" si="85"/>
        <v>23.520437972899447</v>
      </c>
      <c r="Q843" s="29">
        <f t="shared" ref="Q843:Q906" si="87">-5.28+5.5*I843</f>
        <v>18.896349999999998</v>
      </c>
      <c r="R843" s="30">
        <f>E843-E723</f>
        <v>32</v>
      </c>
      <c r="S843" s="31">
        <f>I843-I723</f>
        <v>0.6216999999999997</v>
      </c>
      <c r="T843" s="31">
        <f>(S843/I723)*100</f>
        <v>16.47323794382617</v>
      </c>
      <c r="U843" s="31">
        <f>(S843/R843)/I723*1000</f>
        <v>5.1478868574456786</v>
      </c>
      <c r="V843" s="44">
        <f>O843-O723</f>
        <v>1.4100517405784423</v>
      </c>
      <c r="W843" s="44">
        <f>(V843/O723)*100</f>
        <v>16.592521862359501</v>
      </c>
      <c r="X843" s="44">
        <f>1000*(V843/R843)/O723</f>
        <v>5.1851630819873451</v>
      </c>
      <c r="Y843" s="45">
        <f>1000*(V843/R843)/Q723</f>
        <v>2.8470709370728384</v>
      </c>
      <c r="Z843" s="57">
        <f t="shared" ref="Z843:Z906" si="88">X843-U843</f>
        <v>3.7276224541666458E-2</v>
      </c>
    </row>
    <row r="844" spans="1:26" s="1" customFormat="1" x14ac:dyDescent="0.15">
      <c r="A844" s="5">
        <v>189</v>
      </c>
      <c r="B844" s="56" t="s">
        <v>17</v>
      </c>
      <c r="C844" s="15" t="s">
        <v>11</v>
      </c>
      <c r="D844" s="15" t="s">
        <v>12</v>
      </c>
      <c r="E844" s="16">
        <v>43116</v>
      </c>
      <c r="F844" s="15">
        <v>23.4</v>
      </c>
      <c r="G844" s="15">
        <v>34.799999999999997</v>
      </c>
      <c r="H844" s="15">
        <v>17.501000000000001</v>
      </c>
      <c r="I844" s="93">
        <v>4.0857999999999999</v>
      </c>
      <c r="J844" s="79"/>
      <c r="K844" s="37">
        <f>1000*(1-(F844+288.9414)/(508929.2*(F844+68.12963))*(F844-3.9863)^2)</f>
        <v>997.47287278473425</v>
      </c>
      <c r="L844" s="37">
        <f xml:space="preserve"> 0.824493 - 0.0040899*F844 + 0.000076438*F844^2 -0.00000082467*F844^3 + 0.0000000053675*F844^4</f>
        <v>0.76168660807426813</v>
      </c>
      <c r="M844" s="37">
        <f xml:space="preserve"> -0.005724 + 0.00010227*F844 - 0.0000016546*F844^2</f>
        <v>-4.2368747760000002E-3</v>
      </c>
      <c r="N844" s="37">
        <f xml:space="preserve"> K844 + (L844*G844) + M844*G844^(3/2) + 0.00048314*G844^2</f>
        <v>1023.6948784431858</v>
      </c>
      <c r="O844" s="39">
        <f t="shared" si="86"/>
        <v>9.2096347327361006</v>
      </c>
      <c r="P844" s="32">
        <f t="shared" si="85"/>
        <v>23.520437972899447</v>
      </c>
      <c r="Q844" s="29">
        <f t="shared" si="87"/>
        <v>17.191899999999997</v>
      </c>
      <c r="R844" s="30">
        <f>E844-E724</f>
        <v>32</v>
      </c>
      <c r="S844" s="31">
        <f>I844-I724</f>
        <v>0.5072000000000001</v>
      </c>
      <c r="T844" s="31">
        <f>(S844/I724)*100</f>
        <v>14.173140334208911</v>
      </c>
      <c r="U844" s="31">
        <f>(S844/R844)/I724*1000</f>
        <v>4.4291063544402851</v>
      </c>
      <c r="V844" s="44">
        <f>O844-O724</f>
        <v>1.1515113616462216</v>
      </c>
      <c r="W844" s="44">
        <f>(V844/O724)*100</f>
        <v>14.290068650195872</v>
      </c>
      <c r="X844" s="44">
        <f>1000*(V844/R844)/O724</f>
        <v>4.4656464531862099</v>
      </c>
      <c r="Y844" s="45">
        <f>1000*(V844/R844)/Q724</f>
        <v>2.4985405144625812</v>
      </c>
      <c r="Z844" s="57">
        <f t="shared" si="88"/>
        <v>3.6540098745924787E-2</v>
      </c>
    </row>
    <row r="845" spans="1:26" s="1" customFormat="1" x14ac:dyDescent="0.15">
      <c r="A845" s="5">
        <v>281</v>
      </c>
      <c r="B845" s="56" t="s">
        <v>17</v>
      </c>
      <c r="C845" s="15" t="s">
        <v>11</v>
      </c>
      <c r="D845" s="15" t="s">
        <v>12</v>
      </c>
      <c r="E845" s="16">
        <v>43116</v>
      </c>
      <c r="F845" s="15">
        <v>23.4</v>
      </c>
      <c r="G845" s="15">
        <v>34.799999999999997</v>
      </c>
      <c r="H845" s="15">
        <v>17.501000000000001</v>
      </c>
      <c r="I845" s="93">
        <v>3.96</v>
      </c>
      <c r="J845" s="79"/>
      <c r="K845" s="37">
        <f>1000*(1-(F845+288.9414)/(508929.2*(F845+68.12963))*(F845-3.9863)^2)</f>
        <v>997.47287278473425</v>
      </c>
      <c r="L845" s="37">
        <f xml:space="preserve"> 0.824493 - 0.0040899*F845 + 0.000076438*F845^2 -0.00000082467*F845^3 + 0.0000000053675*F845^4</f>
        <v>0.76168660807426813</v>
      </c>
      <c r="M845" s="37">
        <f xml:space="preserve"> -0.005724 + 0.00010227*F845 - 0.0000016546*F845^2</f>
        <v>-4.2368747760000002E-3</v>
      </c>
      <c r="N845" s="37">
        <f xml:space="preserve"> K845 + (L845*G845) + M845*G845^(3/2) + 0.00048314*G845^2</f>
        <v>1023.6948784431858</v>
      </c>
      <c r="O845" s="39">
        <f t="shared" si="86"/>
        <v>8.9260740960484988</v>
      </c>
      <c r="P845" s="32">
        <f t="shared" si="85"/>
        <v>23.520437972899447</v>
      </c>
      <c r="Q845" s="29">
        <f t="shared" si="87"/>
        <v>16.5</v>
      </c>
      <c r="R845" s="30">
        <f>E845-E725</f>
        <v>32</v>
      </c>
      <c r="S845" s="31">
        <f>I845-I725</f>
        <v>0.47560000000000002</v>
      </c>
      <c r="T845" s="31">
        <f>(S845/I725)*100</f>
        <v>13.649408793479509</v>
      </c>
      <c r="U845" s="31">
        <f>(S845/R845)/I725*1000</f>
        <v>4.2654402479623466</v>
      </c>
      <c r="V845" s="44">
        <f>O845-O725</f>
        <v>1.0800658598037174</v>
      </c>
      <c r="W845" s="44">
        <f>(V845/O725)*100</f>
        <v>13.765800739468167</v>
      </c>
      <c r="X845" s="44">
        <f>1000*(V845/R845)/O725</f>
        <v>4.3018127310838015</v>
      </c>
      <c r="Y845" s="45">
        <f>1000*(V845/R845)/Q725</f>
        <v>2.4309688796521347</v>
      </c>
      <c r="Z845" s="57">
        <f t="shared" si="88"/>
        <v>3.6372483121454913E-2</v>
      </c>
    </row>
    <row r="846" spans="1:26" s="1" customFormat="1" x14ac:dyDescent="0.15">
      <c r="A846" s="5">
        <v>287</v>
      </c>
      <c r="B846" s="56" t="s">
        <v>17</v>
      </c>
      <c r="C846" s="15" t="s">
        <v>11</v>
      </c>
      <c r="D846" s="15" t="s">
        <v>12</v>
      </c>
      <c r="E846" s="16">
        <v>43116</v>
      </c>
      <c r="F846" s="15">
        <v>23.4</v>
      </c>
      <c r="G846" s="15">
        <v>34.799999999999997</v>
      </c>
      <c r="H846" s="15">
        <v>17.501000000000001</v>
      </c>
      <c r="I846" s="93">
        <v>2.6839</v>
      </c>
      <c r="J846" s="79"/>
      <c r="K846" s="37">
        <f>1000*(1-(F846+288.9414)/(508929.2*(F846+68.12963))*(F846-3.9863)^2)</f>
        <v>997.47287278473425</v>
      </c>
      <c r="L846" s="37">
        <f xml:space="preserve"> 0.824493 - 0.0040899*F846 + 0.000076438*F846^2 -0.00000082467*F846^3 + 0.0000000053675*F846^4</f>
        <v>0.76168660807426813</v>
      </c>
      <c r="M846" s="37">
        <f xml:space="preserve"> -0.005724 + 0.00010227*F846 - 0.0000016546*F846^2</f>
        <v>-4.2368747760000002E-3</v>
      </c>
      <c r="N846" s="37">
        <f xml:space="preserve"> K846 + (L846*G846) + M846*G846^(3/2) + 0.00048314*G846^2</f>
        <v>1023.6948784431858</v>
      </c>
      <c r="O846" s="39">
        <f t="shared" si="86"/>
        <v>6.0496692591880219</v>
      </c>
      <c r="P846" s="32">
        <f t="shared" si="85"/>
        <v>23.520437972899447</v>
      </c>
      <c r="Q846" s="29">
        <f t="shared" si="87"/>
        <v>9.4814499999999988</v>
      </c>
      <c r="R846" s="30">
        <f>E846-E726</f>
        <v>32</v>
      </c>
      <c r="S846" s="31">
        <f>I846-I726</f>
        <v>0.3035000000000001</v>
      </c>
      <c r="T846" s="31">
        <f>(S846/I726)*100</f>
        <v>12.749957990253744</v>
      </c>
      <c r="U846" s="31">
        <f>(S846/R846)/I726*1000</f>
        <v>3.9843618719542948</v>
      </c>
      <c r="V846" s="44">
        <f>O846-O726</f>
        <v>0.68959636125521317</v>
      </c>
      <c r="W846" s="44">
        <f>(V846/O726)*100</f>
        <v>12.865428780290772</v>
      </c>
      <c r="X846" s="44">
        <f>1000*(V846/R846)/O726</f>
        <v>4.0204464938408666</v>
      </c>
      <c r="Y846" s="45">
        <f>1000*(V846/R846)/Q726</f>
        <v>2.7584913710895034</v>
      </c>
      <c r="Z846" s="57">
        <f t="shared" si="88"/>
        <v>3.6084621886571799E-2</v>
      </c>
    </row>
    <row r="847" spans="1:26" s="1" customFormat="1" x14ac:dyDescent="0.15">
      <c r="A847" s="5">
        <v>116</v>
      </c>
      <c r="B847" s="56" t="s">
        <v>18</v>
      </c>
      <c r="C847" s="15" t="s">
        <v>11</v>
      </c>
      <c r="D847" s="15" t="s">
        <v>12</v>
      </c>
      <c r="E847" s="16">
        <v>43116</v>
      </c>
      <c r="F847" s="15">
        <v>23.4</v>
      </c>
      <c r="G847" s="15">
        <v>34.799999999999997</v>
      </c>
      <c r="H847" s="15">
        <v>17.501000000000001</v>
      </c>
      <c r="I847" s="93">
        <v>5.5103</v>
      </c>
      <c r="J847" s="79"/>
      <c r="K847" s="37">
        <f>1000*(1-(F847+288.9414)/(508929.2*(F847+68.12963))*(F847-3.9863)^2)</f>
        <v>997.47287278473425</v>
      </c>
      <c r="L847" s="37">
        <f xml:space="preserve"> 0.824493 - 0.0040899*F847 + 0.000076438*F847^2 -0.00000082467*F847^3 + 0.0000000053675*F847^4</f>
        <v>0.76168660807426813</v>
      </c>
      <c r="M847" s="37">
        <f xml:space="preserve"> -0.005724 + 0.00010227*F847 - 0.0000016546*F847^2</f>
        <v>-4.2368747760000002E-3</v>
      </c>
      <c r="N847" s="37">
        <f xml:space="preserve"> K847 + (L847*G847) + M847*G847^(3/2) + 0.00048314*G847^2</f>
        <v>1023.6948784431858</v>
      </c>
      <c r="O847" s="39">
        <f t="shared" si="86"/>
        <v>12.42054194228688</v>
      </c>
      <c r="P847" s="32">
        <f t="shared" si="85"/>
        <v>23.520437972899447</v>
      </c>
      <c r="Q847" s="29">
        <f t="shared" si="87"/>
        <v>25.02665</v>
      </c>
      <c r="R847" s="30">
        <f>E847-E727</f>
        <v>32</v>
      </c>
      <c r="S847" s="31">
        <f>I847-I727</f>
        <v>0.76890000000000036</v>
      </c>
      <c r="T847" s="31">
        <f>(S847/I727)*100</f>
        <v>16.216729236090615</v>
      </c>
      <c r="U847" s="31">
        <f>(S847/R847)/I727*1000</f>
        <v>5.0677278862783171</v>
      </c>
      <c r="V847" s="44">
        <f>O847-O727</f>
        <v>1.7440801550836298</v>
      </c>
      <c r="W847" s="44">
        <f>(V847/O727)*100</f>
        <v>16.335750455961684</v>
      </c>
      <c r="X847" s="44">
        <f>1000*(V847/R847)/O727</f>
        <v>5.1049220174880263</v>
      </c>
      <c r="Y847" s="45">
        <f>1000*(V847/R847)/Q727</f>
        <v>2.6206025111605342</v>
      </c>
      <c r="Z847" s="57">
        <f t="shared" si="88"/>
        <v>3.7194131209709269E-2</v>
      </c>
    </row>
    <row r="848" spans="1:26" s="1" customFormat="1" x14ac:dyDescent="0.15">
      <c r="A848" s="5">
        <v>122</v>
      </c>
      <c r="B848" s="56" t="s">
        <v>18</v>
      </c>
      <c r="C848" s="15" t="s">
        <v>11</v>
      </c>
      <c r="D848" s="15" t="s">
        <v>12</v>
      </c>
      <c r="E848" s="16">
        <v>43116</v>
      </c>
      <c r="F848" s="15">
        <v>23.4</v>
      </c>
      <c r="G848" s="15">
        <v>34.799999999999997</v>
      </c>
      <c r="H848" s="15">
        <v>17.501000000000001</v>
      </c>
      <c r="I848" s="93">
        <v>6.7295999999999996</v>
      </c>
      <c r="J848" s="79"/>
      <c r="K848" s="37">
        <f>1000*(1-(F848+288.9414)/(508929.2*(F848+68.12963))*(F848-3.9863)^2)</f>
        <v>997.47287278473425</v>
      </c>
      <c r="L848" s="37">
        <f xml:space="preserve"> 0.824493 - 0.0040899*F848 + 0.000076438*F848^2 -0.00000082467*F848^3 + 0.0000000053675*F848^4</f>
        <v>0.76168660807426813</v>
      </c>
      <c r="M848" s="37">
        <f xml:space="preserve"> -0.005724 + 0.00010227*F848 - 0.0000016546*F848^2</f>
        <v>-4.2368747760000002E-3</v>
      </c>
      <c r="N848" s="37">
        <f xml:space="preserve"> K848 + (L848*G848) + M848*G848^(3/2) + 0.00048314*G848^2</f>
        <v>1023.6948784431858</v>
      </c>
      <c r="O848" s="39">
        <f t="shared" si="86"/>
        <v>15.168916221406054</v>
      </c>
      <c r="P848" s="32">
        <f t="shared" si="85"/>
        <v>23.520437972899447</v>
      </c>
      <c r="Q848" s="29">
        <f t="shared" si="87"/>
        <v>31.732799999999997</v>
      </c>
      <c r="R848" s="30">
        <f>E848-E728</f>
        <v>32</v>
      </c>
      <c r="S848" s="31">
        <f>I848-I728</f>
        <v>0.72039999999999971</v>
      </c>
      <c r="T848" s="31">
        <f>(S848/I728)*100</f>
        <v>11.988284630233636</v>
      </c>
      <c r="U848" s="31">
        <f>(S848/R848)/I728*1000</f>
        <v>3.7463389469480113</v>
      </c>
      <c r="V848" s="44">
        <f>O848-O728</f>
        <v>1.6376819505869342</v>
      </c>
      <c r="W848" s="44">
        <f>(V848/O728)*100</f>
        <v>12.102975366546486</v>
      </c>
      <c r="X848" s="44">
        <f>1000*(V848/R848)/O728</f>
        <v>3.7821798020457771</v>
      </c>
      <c r="Y848" s="45">
        <f>1000*(V848/R848)/Q728</f>
        <v>1.8428683916026909</v>
      </c>
      <c r="Z848" s="57">
        <f t="shared" si="88"/>
        <v>3.58408550977658E-2</v>
      </c>
    </row>
    <row r="849" spans="1:26" s="1" customFormat="1" x14ac:dyDescent="0.15">
      <c r="A849" s="5">
        <v>129</v>
      </c>
      <c r="B849" s="56" t="s">
        <v>18</v>
      </c>
      <c r="C849" s="15" t="s">
        <v>11</v>
      </c>
      <c r="D849" s="15" t="s">
        <v>12</v>
      </c>
      <c r="E849" s="16">
        <v>43116</v>
      </c>
      <c r="F849" s="15">
        <v>23.4</v>
      </c>
      <c r="G849" s="15">
        <v>34.799999999999997</v>
      </c>
      <c r="H849" s="15">
        <v>17.501000000000001</v>
      </c>
      <c r="I849" s="93">
        <v>6.5308000000000002</v>
      </c>
      <c r="J849" s="79"/>
      <c r="K849" s="37">
        <f>1000*(1-(F849+288.9414)/(508929.2*(F849+68.12963))*(F849-3.9863)^2)</f>
        <v>997.47287278473425</v>
      </c>
      <c r="L849" s="37">
        <f xml:space="preserve"> 0.824493 - 0.0040899*F849 + 0.000076438*F849^2 -0.00000082467*F849^3 + 0.0000000053675*F849^4</f>
        <v>0.76168660807426813</v>
      </c>
      <c r="M849" s="37">
        <f xml:space="preserve"> -0.005724 + 0.00010227*F849 - 0.0000016546*F849^2</f>
        <v>-4.2368747760000002E-3</v>
      </c>
      <c r="N849" s="37">
        <f xml:space="preserve"> K849 + (L849*G849) + M849*G849^(3/2) + 0.00048314*G849^2</f>
        <v>1023.6948784431858</v>
      </c>
      <c r="O849" s="39">
        <f t="shared" si="86"/>
        <v>14.7208092693115</v>
      </c>
      <c r="P849" s="32">
        <f t="shared" si="85"/>
        <v>23.520437972899447</v>
      </c>
      <c r="Q849" s="29">
        <f t="shared" si="87"/>
        <v>30.639400000000002</v>
      </c>
      <c r="R849" s="30">
        <f>E849-E729</f>
        <v>32</v>
      </c>
      <c r="S849" s="31">
        <f>I849-I729</f>
        <v>0.71269999999999989</v>
      </c>
      <c r="T849" s="31">
        <f>(S849/I729)*100</f>
        <v>12.249703511455627</v>
      </c>
      <c r="U849" s="31">
        <f>(S849/R849)/I729*1000</f>
        <v>3.8280323473298834</v>
      </c>
      <c r="V849" s="44">
        <f>O849-O729</f>
        <v>1.6198850013469244</v>
      </c>
      <c r="W849" s="44">
        <f>(V849/O729)*100</f>
        <v>12.364661975094354</v>
      </c>
      <c r="X849" s="44">
        <f>1000*(V849/R849)/O729</f>
        <v>3.8639568672169857</v>
      </c>
      <c r="Y849" s="45">
        <f>1000*(V849/R849)/Q729</f>
        <v>1.8945456151803224</v>
      </c>
      <c r="Z849" s="57">
        <f t="shared" si="88"/>
        <v>3.5924519887102324E-2</v>
      </c>
    </row>
    <row r="850" spans="1:26" s="1" customFormat="1" x14ac:dyDescent="0.15">
      <c r="A850" s="5">
        <v>220</v>
      </c>
      <c r="B850" s="56" t="s">
        <v>18</v>
      </c>
      <c r="C850" s="15" t="s">
        <v>11</v>
      </c>
      <c r="D850" s="15" t="s">
        <v>12</v>
      </c>
      <c r="E850" s="16">
        <v>43116</v>
      </c>
      <c r="F850" s="15">
        <v>23.4</v>
      </c>
      <c r="G850" s="15">
        <v>34.799999999999997</v>
      </c>
      <c r="H850" s="15">
        <v>17.501000000000001</v>
      </c>
      <c r="I850" s="93">
        <v>4.3624999999999998</v>
      </c>
      <c r="J850" s="79"/>
      <c r="K850" s="37">
        <f>1000*(1-(F850+288.9414)/(508929.2*(F850+68.12963))*(F850-3.9863)^2)</f>
        <v>997.47287278473425</v>
      </c>
      <c r="L850" s="37">
        <f xml:space="preserve"> 0.824493 - 0.0040899*F850 + 0.000076438*F850^2 -0.00000082467*F850^3 + 0.0000000053675*F850^4</f>
        <v>0.76168660807426813</v>
      </c>
      <c r="M850" s="37">
        <f xml:space="preserve"> -0.005724 + 0.00010227*F850 - 0.0000016546*F850^2</f>
        <v>-4.2368747760000002E-3</v>
      </c>
      <c r="N850" s="37">
        <f xml:space="preserve"> K850 + (L850*G850) + M850*G850^(3/2) + 0.00048314*G850^2</f>
        <v>1023.6948784431858</v>
      </c>
      <c r="O850" s="39">
        <f t="shared" si="86"/>
        <v>9.8333328899019126</v>
      </c>
      <c r="P850" s="32">
        <f t="shared" si="85"/>
        <v>23.520437972899447</v>
      </c>
      <c r="Q850" s="29">
        <f t="shared" si="87"/>
        <v>18.713749999999997</v>
      </c>
      <c r="R850" s="30">
        <f>E850-E730</f>
        <v>32</v>
      </c>
      <c r="S850" s="31">
        <f>I850-I730</f>
        <v>0.55869999999999997</v>
      </c>
      <c r="T850" s="31">
        <f>(S850/I730)*100</f>
        <v>14.687943635312056</v>
      </c>
      <c r="U850" s="31">
        <f>(S850/R850)/I730*1000</f>
        <v>4.5899823860350173</v>
      </c>
      <c r="V850" s="44">
        <f>O850-O730</f>
        <v>1.2681147378447726</v>
      </c>
      <c r="W850" s="44">
        <f>(V850/O730)*100</f>
        <v>14.805399177605358</v>
      </c>
      <c r="X850" s="44">
        <f>1000*(V850/R850)/O730</f>
        <v>4.6266872430016743</v>
      </c>
      <c r="Y850" s="45">
        <f>1000*(V850/R850)/Q730</f>
        <v>2.5336512321956635</v>
      </c>
      <c r="Z850" s="57">
        <f t="shared" si="88"/>
        <v>3.670485696665704E-2</v>
      </c>
    </row>
    <row r="851" spans="1:26" s="1" customFormat="1" x14ac:dyDescent="0.15">
      <c r="A851" s="5">
        <v>226</v>
      </c>
      <c r="B851" s="56" t="s">
        <v>18</v>
      </c>
      <c r="C851" s="15" t="s">
        <v>11</v>
      </c>
      <c r="D851" s="15" t="s">
        <v>12</v>
      </c>
      <c r="E851" s="16">
        <v>43116</v>
      </c>
      <c r="F851" s="15">
        <v>23.4</v>
      </c>
      <c r="G851" s="15">
        <v>34.799999999999997</v>
      </c>
      <c r="H851" s="15">
        <v>17.501000000000001</v>
      </c>
      <c r="I851" s="93">
        <v>4.2</v>
      </c>
      <c r="J851" s="79"/>
      <c r="K851" s="37">
        <f>1000*(1-(F851+288.9414)/(508929.2*(F851+68.12963))*(F851-3.9863)^2)</f>
        <v>997.47287278473425</v>
      </c>
      <c r="L851" s="37">
        <f xml:space="preserve"> 0.824493 - 0.0040899*F851 + 0.000076438*F851^2 -0.00000082467*F851^3 + 0.0000000053675*F851^4</f>
        <v>0.76168660807426813</v>
      </c>
      <c r="M851" s="37">
        <f xml:space="preserve"> -0.005724 + 0.00010227*F851 - 0.0000016546*F851^2</f>
        <v>-4.2368747760000002E-3</v>
      </c>
      <c r="N851" s="37">
        <f xml:space="preserve"> K851 + (L851*G851) + M851*G851^(3/2) + 0.00048314*G851^2</f>
        <v>1023.6948784431858</v>
      </c>
      <c r="O851" s="39">
        <f t="shared" si="86"/>
        <v>9.4670482836878023</v>
      </c>
      <c r="P851" s="32">
        <f t="shared" si="85"/>
        <v>23.520437972899447</v>
      </c>
      <c r="Q851" s="29">
        <f t="shared" si="87"/>
        <v>17.82</v>
      </c>
      <c r="R851" s="30">
        <f>E851-E731</f>
        <v>32</v>
      </c>
      <c r="S851" s="31">
        <f>I851-I731</f>
        <v>0.49450000000000038</v>
      </c>
      <c r="T851" s="31">
        <f>(S851/I731)*100</f>
        <v>13.345027661584144</v>
      </c>
      <c r="U851" s="31">
        <f>(S851/R851)/I731*1000</f>
        <v>4.1703211442450447</v>
      </c>
      <c r="V851" s="44">
        <f>O851-O731</f>
        <v>1.1231774538734758</v>
      </c>
      <c r="W851" s="44">
        <f>(V851/O731)*100</f>
        <v>13.461107881250237</v>
      </c>
      <c r="X851" s="44">
        <f>1000*(V851/R851)/O731</f>
        <v>4.2065962128906991</v>
      </c>
      <c r="Y851" s="45">
        <f>1000*(V851/R851)/Q731</f>
        <v>2.3244181674837252</v>
      </c>
      <c r="Z851" s="57">
        <f t="shared" si="88"/>
        <v>3.6275068645654329E-2</v>
      </c>
    </row>
    <row r="852" spans="1:26" s="1" customFormat="1" x14ac:dyDescent="0.15">
      <c r="A852" s="5">
        <v>149</v>
      </c>
      <c r="B852" s="56" t="s">
        <v>19</v>
      </c>
      <c r="C852" s="15" t="s">
        <v>11</v>
      </c>
      <c r="D852" s="15" t="s">
        <v>12</v>
      </c>
      <c r="E852" s="16">
        <v>43116</v>
      </c>
      <c r="F852" s="15">
        <v>23.4</v>
      </c>
      <c r="G852" s="15">
        <v>34.799999999999997</v>
      </c>
      <c r="H852" s="15">
        <v>17.501000000000001</v>
      </c>
      <c r="I852" s="93">
        <v>2.6389</v>
      </c>
      <c r="J852" s="79"/>
      <c r="K852" s="37">
        <f>1000*(1-(F852+288.9414)/(508929.2*(F852+68.12963))*(F852-3.9863)^2)</f>
        <v>997.47287278473425</v>
      </c>
      <c r="L852" s="37">
        <f xml:space="preserve"> 0.824493 - 0.0040899*F852 + 0.000076438*F852^2 -0.00000082467*F852^3 + 0.0000000053675*F852^4</f>
        <v>0.76168660807426813</v>
      </c>
      <c r="M852" s="37">
        <f xml:space="preserve"> -0.005724 + 0.00010227*F852 - 0.0000016546*F852^2</f>
        <v>-4.2368747760000002E-3</v>
      </c>
      <c r="N852" s="37">
        <f xml:space="preserve"> K852 + (L852*G852) + M852*G852^(3/2) + 0.00048314*G852^2</f>
        <v>1023.6948784431858</v>
      </c>
      <c r="O852" s="39">
        <f t="shared" si="86"/>
        <v>5.9482365990056527</v>
      </c>
      <c r="P852" s="32">
        <f t="shared" si="85"/>
        <v>23.520437972899447</v>
      </c>
      <c r="Q852" s="29">
        <f t="shared" si="87"/>
        <v>9.2339500000000001</v>
      </c>
      <c r="R852" s="30">
        <f>E852-E732</f>
        <v>32</v>
      </c>
      <c r="S852" s="31">
        <f>I852-I732</f>
        <v>0.44490000000000007</v>
      </c>
      <c r="T852" s="31">
        <f>(S852/I732)*100</f>
        <v>20.278030993618966</v>
      </c>
      <c r="U852" s="31">
        <f>(S852/R852)/I732*1000</f>
        <v>6.3368846855059262</v>
      </c>
      <c r="V852" s="44">
        <f>O852-O732</f>
        <v>1.0078904647153726</v>
      </c>
      <c r="W852" s="44">
        <f>(V852/O732)*100</f>
        <v>20.401211520782724</v>
      </c>
      <c r="X852" s="44">
        <f>1000*(V852/R852)/O732</f>
        <v>6.3753786002446011</v>
      </c>
      <c r="Y852" s="45">
        <f>1000*(V852/R852)/Q732</f>
        <v>4.6407215297414757</v>
      </c>
      <c r="Z852" s="57">
        <f t="shared" si="88"/>
        <v>3.8493914738674917E-2</v>
      </c>
    </row>
    <row r="853" spans="1:26" s="1" customFormat="1" x14ac:dyDescent="0.15">
      <c r="A853" s="5">
        <v>157</v>
      </c>
      <c r="B853" s="56" t="s">
        <v>19</v>
      </c>
      <c r="C853" s="15" t="s">
        <v>11</v>
      </c>
      <c r="D853" s="15" t="s">
        <v>12</v>
      </c>
      <c r="E853" s="16">
        <v>43116</v>
      </c>
      <c r="F853" s="15">
        <v>23.4</v>
      </c>
      <c r="G853" s="15">
        <v>34.799999999999997</v>
      </c>
      <c r="H853" s="15">
        <v>17.501000000000001</v>
      </c>
      <c r="I853" s="93">
        <v>2.4005000000000001</v>
      </c>
      <c r="J853" s="79"/>
      <c r="K853" s="37">
        <f>1000*(1-(F853+288.9414)/(508929.2*(F853+68.12963))*(F853-3.9863)^2)</f>
        <v>997.47287278473425</v>
      </c>
      <c r="L853" s="37">
        <f xml:space="preserve"> 0.824493 - 0.0040899*F853 + 0.000076438*F853^2 -0.00000082467*F853^3 + 0.0000000053675*F853^4</f>
        <v>0.76168660807426813</v>
      </c>
      <c r="M853" s="37">
        <f xml:space="preserve"> -0.005724 + 0.00010227*F853 - 0.0000016546*F853^2</f>
        <v>-4.2368747760000002E-3</v>
      </c>
      <c r="N853" s="37">
        <f xml:space="preserve"> K853 + (L853*G853) + M853*G853^(3/2) + 0.00048314*G853^2</f>
        <v>1023.6948784431858</v>
      </c>
      <c r="O853" s="39">
        <f t="shared" si="86"/>
        <v>5.4108689059506121</v>
      </c>
      <c r="P853" s="32">
        <f t="shared" si="85"/>
        <v>23.520437972899447</v>
      </c>
      <c r="Q853" s="29">
        <f t="shared" si="87"/>
        <v>7.9227499999999997</v>
      </c>
      <c r="R853" s="30">
        <f>E853-E733</f>
        <v>32</v>
      </c>
      <c r="S853" s="31">
        <f>I853-I733</f>
        <v>0.31159999999999988</v>
      </c>
      <c r="T853" s="31">
        <f>(S853/I733)*100</f>
        <v>14.916941931159933</v>
      </c>
      <c r="U853" s="31">
        <f>(S853/R853)/I733*1000</f>
        <v>4.6615443534874785</v>
      </c>
      <c r="V853" s="44">
        <f>O853-O733</f>
        <v>0.70718201446521256</v>
      </c>
      <c r="W853" s="44">
        <f>(V853/O733)*100</f>
        <v>15.034631997834538</v>
      </c>
      <c r="X853" s="44">
        <f>1000*(V853/R853)/O733</f>
        <v>4.698322499323293</v>
      </c>
      <c r="Y853" s="45">
        <f>1000*(V853/R853)/Q733</f>
        <v>3.5592874724450816</v>
      </c>
      <c r="Z853" s="57">
        <f t="shared" si="88"/>
        <v>3.6778145835814513E-2</v>
      </c>
    </row>
    <row r="854" spans="1:26" s="1" customFormat="1" x14ac:dyDescent="0.15">
      <c r="A854" s="5">
        <v>248</v>
      </c>
      <c r="B854" s="56" t="s">
        <v>19</v>
      </c>
      <c r="C854" s="15" t="s">
        <v>11</v>
      </c>
      <c r="D854" s="15" t="s">
        <v>12</v>
      </c>
      <c r="E854" s="16">
        <v>43116</v>
      </c>
      <c r="F854" s="15">
        <v>23.4</v>
      </c>
      <c r="G854" s="15">
        <v>34.799999999999997</v>
      </c>
      <c r="H854" s="15">
        <v>17.501000000000001</v>
      </c>
      <c r="I854" s="93">
        <v>4.0637999999999996</v>
      </c>
      <c r="J854" s="79"/>
      <c r="K854" s="37">
        <f>1000*(1-(F854+288.9414)/(508929.2*(F854+68.12963))*(F854-3.9863)^2)</f>
        <v>997.47287278473425</v>
      </c>
      <c r="L854" s="37">
        <f xml:space="preserve"> 0.824493 - 0.0040899*F854 + 0.000076438*F854^2 -0.00000082467*F854^3 + 0.0000000053675*F854^4</f>
        <v>0.76168660807426813</v>
      </c>
      <c r="M854" s="37">
        <f xml:space="preserve"> -0.005724 + 0.00010227*F854 - 0.0000016546*F854^2</f>
        <v>-4.2368747760000002E-3</v>
      </c>
      <c r="N854" s="37">
        <f xml:space="preserve"> K854 + (L854*G854) + M854*G854^(3/2) + 0.00048314*G854^2</f>
        <v>1023.6948784431858</v>
      </c>
      <c r="O854" s="39">
        <f t="shared" si="86"/>
        <v>9.1600454322024962</v>
      </c>
      <c r="P854" s="32">
        <f t="shared" si="85"/>
        <v>23.520437972899447</v>
      </c>
      <c r="Q854" s="29">
        <f t="shared" si="87"/>
        <v>17.070899999999998</v>
      </c>
      <c r="R854" s="30">
        <f>E854-E734</f>
        <v>32</v>
      </c>
      <c r="S854" s="31">
        <f>I854-I734</f>
        <v>0.55539999999999967</v>
      </c>
      <c r="T854" s="31">
        <f>(S854/I734)*100</f>
        <v>15.830578041272366</v>
      </c>
      <c r="U854" s="31">
        <f>(S854/R854)/I734*1000</f>
        <v>4.9470556378976145</v>
      </c>
      <c r="V854" s="44">
        <f>O854-O734</f>
        <v>1.259995123385715</v>
      </c>
      <c r="W854" s="44">
        <f>(V854/O734)*100</f>
        <v>15.949203791519004</v>
      </c>
      <c r="X854" s="44">
        <f>1000*(V854/R854)/O734</f>
        <v>4.9841261848496892</v>
      </c>
      <c r="Y854" s="45">
        <f>1000*(V854/R854)/Q734</f>
        <v>2.8092384245233086</v>
      </c>
      <c r="Z854" s="57">
        <f t="shared" si="88"/>
        <v>3.7070546952074679E-2</v>
      </c>
    </row>
    <row r="855" spans="1:26" s="1" customFormat="1" x14ac:dyDescent="0.15">
      <c r="A855" s="5">
        <v>162</v>
      </c>
      <c r="B855" s="56" t="s">
        <v>20</v>
      </c>
      <c r="C855" s="15" t="s">
        <v>11</v>
      </c>
      <c r="D855" s="15" t="s">
        <v>12</v>
      </c>
      <c r="E855" s="16">
        <v>43116</v>
      </c>
      <c r="F855" s="15">
        <v>23.4</v>
      </c>
      <c r="G855" s="15">
        <v>34.799999999999997</v>
      </c>
      <c r="H855" s="15">
        <v>17.501000000000001</v>
      </c>
      <c r="I855" s="93">
        <v>7.1952999999999996</v>
      </c>
      <c r="J855" s="79"/>
      <c r="K855" s="37">
        <f>1000*(1-(F855+288.9414)/(508929.2*(F855+68.12963))*(F855-3.9863)^2)</f>
        <v>997.47287278473425</v>
      </c>
      <c r="L855" s="37">
        <f xml:space="preserve"> 0.824493 - 0.0040899*F855 + 0.000076438*F855^2 -0.00000082467*F855^3 + 0.0000000053675*F855^4</f>
        <v>0.76168660807426813</v>
      </c>
      <c r="M855" s="37">
        <f xml:space="preserve"> -0.005724 + 0.00010227*F855 - 0.0000016546*F855^2</f>
        <v>-4.2368747760000002E-3</v>
      </c>
      <c r="N855" s="37">
        <f xml:space="preserve"> K855 + (L855*G855) + M855*G855^(3/2) + 0.00048314*G855^2</f>
        <v>1023.6948784431858</v>
      </c>
      <c r="O855" s="39">
        <f t="shared" si="86"/>
        <v>16.218631551337818</v>
      </c>
      <c r="P855" s="32">
        <f t="shared" si="85"/>
        <v>23.520437972899447</v>
      </c>
      <c r="Q855" s="29">
        <f t="shared" si="87"/>
        <v>34.294149999999995</v>
      </c>
      <c r="R855" s="30">
        <f>E855-E735</f>
        <v>32</v>
      </c>
      <c r="S855" s="31">
        <f>I855-I735</f>
        <v>0.60929999999999929</v>
      </c>
      <c r="T855" s="31">
        <f>(S855/I735)*100</f>
        <v>9.2514424536896325</v>
      </c>
      <c r="U855" s="31">
        <f>(S855/R855)/I735*1000</f>
        <v>2.8910757667780103</v>
      </c>
      <c r="V855" s="44">
        <f>O855-O735</f>
        <v>1.3885861363716447</v>
      </c>
      <c r="W855" s="44">
        <f>(V855/O735)*100</f>
        <v>9.3633303035627424</v>
      </c>
      <c r="X855" s="44">
        <f>1000*(V855/R855)/O735</f>
        <v>2.9260407198633569</v>
      </c>
      <c r="Y855" s="45">
        <f>1000*(V855/R855)/Q735</f>
        <v>1.4023629499923698</v>
      </c>
      <c r="Z855" s="57">
        <f t="shared" si="88"/>
        <v>3.4964953085346639E-2</v>
      </c>
    </row>
    <row r="856" spans="1:26" s="1" customFormat="1" x14ac:dyDescent="0.15">
      <c r="A856" s="5">
        <v>169</v>
      </c>
      <c r="B856" s="56" t="s">
        <v>20</v>
      </c>
      <c r="C856" s="15" t="s">
        <v>11</v>
      </c>
      <c r="D856" s="15" t="s">
        <v>12</v>
      </c>
      <c r="E856" s="16">
        <v>43116</v>
      </c>
      <c r="F856" s="15">
        <v>23.4</v>
      </c>
      <c r="G856" s="15">
        <v>34.799999999999997</v>
      </c>
      <c r="H856" s="15">
        <v>17.501000000000001</v>
      </c>
      <c r="I856" s="93">
        <v>4.4249999999999998</v>
      </c>
      <c r="J856" s="79"/>
      <c r="K856" s="37">
        <f>1000*(1-(F856+288.9414)/(508929.2*(F856+68.12963))*(F856-3.9863)^2)</f>
        <v>997.47287278473425</v>
      </c>
      <c r="L856" s="37">
        <f xml:space="preserve"> 0.824493 - 0.0040899*F856 + 0.000076438*F856^2 -0.00000082467*F856^3 + 0.0000000053675*F856^4</f>
        <v>0.76168660807426813</v>
      </c>
      <c r="M856" s="37">
        <f xml:space="preserve"> -0.005724 + 0.00010227*F856 - 0.0000016546*F856^2</f>
        <v>-4.2368747760000002E-3</v>
      </c>
      <c r="N856" s="37">
        <f xml:space="preserve"> K856 + (L856*G856) + M856*G856^(3/2) + 0.00048314*G856^2</f>
        <v>1023.6948784431858</v>
      </c>
      <c r="O856" s="39">
        <f t="shared" si="86"/>
        <v>9.9742115845996473</v>
      </c>
      <c r="P856" s="32">
        <f t="shared" si="85"/>
        <v>23.520437972899447</v>
      </c>
      <c r="Q856" s="29">
        <f t="shared" si="87"/>
        <v>19.057499999999997</v>
      </c>
      <c r="R856" s="30">
        <f>E856-E736</f>
        <v>32</v>
      </c>
      <c r="S856" s="31">
        <f>I856-I736</f>
        <v>0.26919999999999966</v>
      </c>
      <c r="T856" s="31">
        <f>(S856/I736)*100</f>
        <v>6.4776938254968872</v>
      </c>
      <c r="U856" s="31">
        <f>(S856/R856)/I736*1000</f>
        <v>2.0242793204677771</v>
      </c>
      <c r="V856" s="44">
        <f>O856-O736</f>
        <v>0.61637636815318153</v>
      </c>
      <c r="W856" s="44">
        <f>(V856/O736)*100</f>
        <v>6.5867409918684547</v>
      </c>
      <c r="X856" s="44">
        <f>1000*(V856/R856)/O736</f>
        <v>2.058356559958892</v>
      </c>
      <c r="Y856" s="45">
        <f>1000*(V856/R856)/Q736</f>
        <v>1.0958565790774779</v>
      </c>
      <c r="Z856" s="57">
        <f t="shared" si="88"/>
        <v>3.4077239491114852E-2</v>
      </c>
    </row>
    <row r="857" spans="1:26" s="1" customFormat="1" x14ac:dyDescent="0.15">
      <c r="A857" s="5">
        <v>261</v>
      </c>
      <c r="B857" s="56" t="s">
        <v>20</v>
      </c>
      <c r="C857" s="15" t="s">
        <v>11</v>
      </c>
      <c r="D857" s="15" t="s">
        <v>12</v>
      </c>
      <c r="E857" s="16">
        <v>43116</v>
      </c>
      <c r="F857" s="15">
        <v>23.4</v>
      </c>
      <c r="G857" s="15">
        <v>34.799999999999997</v>
      </c>
      <c r="H857" s="15">
        <v>17.501000000000001</v>
      </c>
      <c r="I857" s="93" t="s">
        <v>21</v>
      </c>
      <c r="J857" s="93" t="s">
        <v>21</v>
      </c>
      <c r="K857" s="37">
        <f>1000*(1-(F857+288.9414)/(508929.2*(F857+68.12963))*(F857-3.9863)^2)</f>
        <v>997.47287278473425</v>
      </c>
      <c r="L857" s="37">
        <f xml:space="preserve"> 0.824493 - 0.0040899*F857 + 0.000076438*F857^2 -0.00000082467*F857^3 + 0.0000000053675*F857^4</f>
        <v>0.76168660807426813</v>
      </c>
      <c r="M857" s="37">
        <f xml:space="preserve"> -0.005724 + 0.00010227*F857 - 0.0000016546*F857^2</f>
        <v>-4.2368747760000002E-3</v>
      </c>
      <c r="N857" s="37">
        <f xml:space="preserve"> K857 + (L857*G857) + M857*G857^(3/2) + 0.00048314*G857^2</f>
        <v>1023.6948784431858</v>
      </c>
      <c r="O857" s="39" t="s">
        <v>14</v>
      </c>
      <c r="P857" s="32">
        <f t="shared" si="85"/>
        <v>23.520437972899447</v>
      </c>
      <c r="Q857" s="28" t="s">
        <v>14</v>
      </c>
      <c r="R857" s="75" t="s">
        <v>14</v>
      </c>
      <c r="S857" s="94" t="s">
        <v>14</v>
      </c>
      <c r="T857" s="94" t="s">
        <v>14</v>
      </c>
      <c r="U857" s="94" t="s">
        <v>14</v>
      </c>
      <c r="V857" s="28" t="s">
        <v>14</v>
      </c>
      <c r="W857" s="28" t="s">
        <v>14</v>
      </c>
      <c r="X857" s="28" t="s">
        <v>14</v>
      </c>
      <c r="Y857" s="95" t="s">
        <v>14</v>
      </c>
      <c r="Z857" s="96" t="s">
        <v>14</v>
      </c>
    </row>
    <row r="858" spans="1:26" s="1" customFormat="1" x14ac:dyDescent="0.15">
      <c r="A858" s="5">
        <v>267</v>
      </c>
      <c r="B858" s="56" t="s">
        <v>20</v>
      </c>
      <c r="C858" s="15" t="s">
        <v>11</v>
      </c>
      <c r="D858" s="15" t="s">
        <v>12</v>
      </c>
      <c r="E858" s="16">
        <v>43116</v>
      </c>
      <c r="F858" s="15">
        <v>23.4</v>
      </c>
      <c r="G858" s="15">
        <v>34.799999999999997</v>
      </c>
      <c r="H858" s="15">
        <v>17.501000000000001</v>
      </c>
      <c r="I858" s="93">
        <v>5.8025000000000002</v>
      </c>
      <c r="J858" s="79"/>
      <c r="K858" s="37">
        <f>1000*(1-(F858+288.9414)/(508929.2*(F858+68.12963))*(F858-3.9863)^2)</f>
        <v>997.47287278473425</v>
      </c>
      <c r="L858" s="37">
        <f xml:space="preserve"> 0.824493 - 0.0040899*F858 + 0.000076438*F858^2 -0.00000082467*F858^3 + 0.0000000053675*F858^4</f>
        <v>0.76168660807426813</v>
      </c>
      <c r="M858" s="37">
        <f xml:space="preserve"> -0.005724 + 0.00010227*F858 - 0.0000016546*F858^2</f>
        <v>-4.2368747760000002E-3</v>
      </c>
      <c r="N858" s="37">
        <f xml:space="preserve"> K858 + (L858*G858) + M858*G858^(3/2) + 0.00048314*G858^2</f>
        <v>1023.6948784431858</v>
      </c>
      <c r="O858" s="39">
        <f t="shared" si="86"/>
        <v>13.079178015737732</v>
      </c>
      <c r="P858" s="32">
        <f t="shared" si="85"/>
        <v>23.520437972899447</v>
      </c>
      <c r="Q858" s="29">
        <f t="shared" si="87"/>
        <v>26.633749999999999</v>
      </c>
      <c r="R858" s="30">
        <f>E858-E738</f>
        <v>32</v>
      </c>
      <c r="S858" s="31">
        <f>I858-I738</f>
        <v>0.39719999999999978</v>
      </c>
      <c r="T858" s="31">
        <f>(S858/I738)*100</f>
        <v>7.3483432926942021</v>
      </c>
      <c r="U858" s="31">
        <f>(S858/R858)/I738*1000</f>
        <v>2.2963572789669384</v>
      </c>
      <c r="V858" s="44">
        <f>O858-O738</f>
        <v>0.9077773960115465</v>
      </c>
      <c r="W858" s="44">
        <f>(V858/O738)*100</f>
        <v>7.4582821186602963</v>
      </c>
      <c r="X858" s="44">
        <f>1000*(V858/R858)/O738</f>
        <v>2.3307131620813424</v>
      </c>
      <c r="Y858" s="45">
        <f>1000*(V858/R858)/Q738</f>
        <v>1.1602875202352974</v>
      </c>
      <c r="Z858" s="57">
        <f t="shared" si="88"/>
        <v>3.4355883114403962E-2</v>
      </c>
    </row>
    <row r="859" spans="1:26" s="1" customFormat="1" x14ac:dyDescent="0.15">
      <c r="A859" s="5">
        <v>273</v>
      </c>
      <c r="B859" s="56" t="s">
        <v>20</v>
      </c>
      <c r="C859" s="15" t="s">
        <v>11</v>
      </c>
      <c r="D859" s="15" t="s">
        <v>12</v>
      </c>
      <c r="E859" s="16">
        <v>43116</v>
      </c>
      <c r="F859" s="15">
        <v>23.4</v>
      </c>
      <c r="G859" s="15">
        <v>34.799999999999997</v>
      </c>
      <c r="H859" s="15">
        <v>17.501000000000001</v>
      </c>
      <c r="I859" s="93">
        <v>5.7717000000000001</v>
      </c>
      <c r="J859" s="79"/>
      <c r="K859" s="37">
        <f>1000*(1-(F859+288.9414)/(508929.2*(F859+68.12963))*(F859-3.9863)^2)</f>
        <v>997.47287278473425</v>
      </c>
      <c r="L859" s="37">
        <f xml:space="preserve"> 0.824493 - 0.0040899*F859 + 0.000076438*F859^2 -0.00000082467*F859^3 + 0.0000000053675*F859^4</f>
        <v>0.76168660807426813</v>
      </c>
      <c r="M859" s="37">
        <f xml:space="preserve"> -0.005724 + 0.00010227*F859 - 0.0000016546*F859^2</f>
        <v>-4.2368747760000002E-3</v>
      </c>
      <c r="N859" s="37">
        <f xml:space="preserve"> K859 + (L859*G859) + M859*G859^(3/2) + 0.00048314*G859^2</f>
        <v>1023.6948784431858</v>
      </c>
      <c r="O859" s="39">
        <f t="shared" si="86"/>
        <v>13.009752994990688</v>
      </c>
      <c r="P859" s="32">
        <f t="shared" si="85"/>
        <v>23.520437972899447</v>
      </c>
      <c r="Q859" s="29">
        <f t="shared" si="87"/>
        <v>26.46435</v>
      </c>
      <c r="R859" s="30">
        <f>E859-E739</f>
        <v>32</v>
      </c>
      <c r="S859" s="31">
        <f>I859-I739</f>
        <v>0.49549999999999983</v>
      </c>
      <c r="T859" s="31">
        <f>(S859/I739)*100</f>
        <v>9.3912285356885601</v>
      </c>
      <c r="U859" s="31">
        <f>(S859/R859)/I739*1000</f>
        <v>2.9347589174026751</v>
      </c>
      <c r="V859" s="44">
        <f>O859-O739</f>
        <v>1.1290536906413831</v>
      </c>
      <c r="W859" s="44">
        <f>(V859/O739)*100</f>
        <v>9.5032595448994943</v>
      </c>
      <c r="X859" s="44">
        <f>1000*(V859/R859)/O739</f>
        <v>2.9697686077810919</v>
      </c>
      <c r="Y859" s="45">
        <f>1000*(V859/R859)/Q739</f>
        <v>1.4862790852451535</v>
      </c>
      <c r="Z859" s="57">
        <f t="shared" si="88"/>
        <v>3.5009690378416725E-2</v>
      </c>
    </row>
    <row r="860" spans="1:26" s="1" customFormat="1" x14ac:dyDescent="0.15">
      <c r="A860" s="5">
        <v>105</v>
      </c>
      <c r="B860" s="56" t="s">
        <v>22</v>
      </c>
      <c r="C860" s="15" t="s">
        <v>11</v>
      </c>
      <c r="D860" s="15" t="s">
        <v>12</v>
      </c>
      <c r="E860" s="16">
        <v>43116</v>
      </c>
      <c r="F860" s="17">
        <v>22.6</v>
      </c>
      <c r="G860" s="17">
        <v>34.799999999999997</v>
      </c>
      <c r="H860" s="15">
        <v>17.5106</v>
      </c>
      <c r="I860" s="93">
        <v>4.319</v>
      </c>
      <c r="J860" s="79"/>
      <c r="K860" s="37">
        <f>1000*(1-(F860+288.9414)/(508929.2*(F860+68.12963))*(F860-3.9863)^2)</f>
        <v>997.6623758889441</v>
      </c>
      <c r="L860" s="37">
        <f xml:space="preserve"> 0.824493 - 0.0040899*F860 + 0.000076438*F860^2 -0.00000082467*F860^3 + 0.0000000053675*F860^4</f>
        <v>0.76298367266434808</v>
      </c>
      <c r="M860" s="37">
        <f xml:space="preserve"> -0.005724 + 0.00010227*F860 - 0.0000016546*F860^2</f>
        <v>-4.257801496E-3</v>
      </c>
      <c r="N860" s="37">
        <f xml:space="preserve"> K860 + (L860*G860) + M860*G860^(3/2) + 0.00048314*G860^2</f>
        <v>1023.9252233381852</v>
      </c>
      <c r="O860" s="39">
        <f t="shared" si="86"/>
        <v>9.7380291944659092</v>
      </c>
      <c r="P860" s="32">
        <f t="shared" si="85"/>
        <v>23.535161330376493</v>
      </c>
      <c r="Q860" s="29">
        <f t="shared" si="87"/>
        <v>18.474499999999999</v>
      </c>
      <c r="R860" s="30">
        <f>E860-E740</f>
        <v>32</v>
      </c>
      <c r="S860" s="31">
        <f>I860-I740</f>
        <v>0.36299999999999999</v>
      </c>
      <c r="T860" s="31">
        <f>(S860/I740)*100</f>
        <v>9.1759352881698693</v>
      </c>
      <c r="U860" s="31">
        <f>(S860/R860)/I740*1000</f>
        <v>2.867479777553084</v>
      </c>
      <c r="V860" s="44">
        <f>O860-O740</f>
        <v>0.82477496566919761</v>
      </c>
      <c r="W860" s="44">
        <f>(V860/O740)*100</f>
        <v>9.2533539883170377</v>
      </c>
      <c r="X860" s="44">
        <f>1000*(V860/R860)/O740</f>
        <v>2.8916731213490747</v>
      </c>
      <c r="Y860" s="45">
        <f>1000*(V860/R860)/Q740</f>
        <v>1.5641593444084494</v>
      </c>
      <c r="Z860" s="57">
        <f t="shared" si="88"/>
        <v>2.4193343795990696E-2</v>
      </c>
    </row>
    <row r="861" spans="1:26" s="1" customFormat="1" x14ac:dyDescent="0.15">
      <c r="A861" s="5">
        <v>204</v>
      </c>
      <c r="B861" s="56" t="s">
        <v>22</v>
      </c>
      <c r="C861" s="15" t="s">
        <v>11</v>
      </c>
      <c r="D861" s="15" t="s">
        <v>12</v>
      </c>
      <c r="E861" s="16">
        <v>43116</v>
      </c>
      <c r="F861" s="17">
        <v>22.6</v>
      </c>
      <c r="G861" s="17">
        <v>34.799999999999997</v>
      </c>
      <c r="H861" s="15">
        <v>17.5106</v>
      </c>
      <c r="I861" s="93">
        <v>4.9432</v>
      </c>
      <c r="J861" s="79"/>
      <c r="K861" s="37">
        <f>1000*(1-(F861+288.9414)/(508929.2*(F861+68.12963))*(F861-3.9863)^2)</f>
        <v>997.6623758889441</v>
      </c>
      <c r="L861" s="37">
        <f xml:space="preserve"> 0.824493 - 0.0040899*F861 + 0.000076438*F861^2 -0.00000082467*F861^3 + 0.0000000053675*F861^4</f>
        <v>0.76298367266434808</v>
      </c>
      <c r="M861" s="37">
        <f xml:space="preserve"> -0.005724 + 0.00010227*F861 - 0.0000016546*F861^2</f>
        <v>-4.257801496E-3</v>
      </c>
      <c r="N861" s="37">
        <f xml:space="preserve"> K861 + (L861*G861) + M861*G861^(3/2) + 0.00048314*G861^2</f>
        <v>1023.9252233381852</v>
      </c>
      <c r="O861" s="39">
        <f t="shared" si="86"/>
        <v>11.145410028729771</v>
      </c>
      <c r="P861" s="32">
        <f t="shared" si="85"/>
        <v>23.535161330376493</v>
      </c>
      <c r="Q861" s="29">
        <f t="shared" si="87"/>
        <v>21.907599999999999</v>
      </c>
      <c r="R861" s="30">
        <f>E861-E741</f>
        <v>32</v>
      </c>
      <c r="S861" s="31">
        <f>I861-I741</f>
        <v>0.4549000000000003</v>
      </c>
      <c r="T861" s="31">
        <f>(S861/I741)*100</f>
        <v>10.135240514225883</v>
      </c>
      <c r="U861" s="31">
        <f>(S861/R861)/I741*1000</f>
        <v>3.1672626606955885</v>
      </c>
      <c r="V861" s="44">
        <f>O861-O741</f>
        <v>1.0328319308763128</v>
      </c>
      <c r="W861" s="44">
        <f>(V861/O741)*100</f>
        <v>10.213339475672839</v>
      </c>
      <c r="X861" s="44">
        <f>1000*(V861/R861)/O741</f>
        <v>3.1916685861477623</v>
      </c>
      <c r="Y861" s="45">
        <f>1000*(V861/R861)/Q741</f>
        <v>1.6632268354775428</v>
      </c>
      <c r="Z861" s="57">
        <f t="shared" si="88"/>
        <v>2.4405925452173793E-2</v>
      </c>
    </row>
    <row r="862" spans="1:26" s="1" customFormat="1" x14ac:dyDescent="0.15">
      <c r="A862" s="5">
        <v>143</v>
      </c>
      <c r="B862" s="56" t="s">
        <v>23</v>
      </c>
      <c r="C862" s="15" t="s">
        <v>11</v>
      </c>
      <c r="D862" s="15" t="s">
        <v>12</v>
      </c>
      <c r="E862" s="16">
        <v>43116</v>
      </c>
      <c r="F862" s="17">
        <v>22.6</v>
      </c>
      <c r="G862" s="17">
        <v>34.799999999999997</v>
      </c>
      <c r="H862" s="15">
        <v>17.5106</v>
      </c>
      <c r="I862" s="93">
        <v>5.2202000000000002</v>
      </c>
      <c r="J862" s="79"/>
      <c r="K862" s="37">
        <f>1000*(1-(F862+288.9414)/(508929.2*(F862+68.12963))*(F862-3.9863)^2)</f>
        <v>997.6623758889441</v>
      </c>
      <c r="L862" s="37">
        <f xml:space="preserve"> 0.824493 - 0.0040899*F862 + 0.000076438*F862^2 -0.00000082467*F862^3 + 0.0000000053675*F862^4</f>
        <v>0.76298367266434808</v>
      </c>
      <c r="M862" s="37">
        <f xml:space="preserve"> -0.005724 + 0.00010227*F862 - 0.0000016546*F862^2</f>
        <v>-4.257801496E-3</v>
      </c>
      <c r="N862" s="37">
        <f xml:space="preserve"> K862 + (L862*G862) + M862*G862^(3/2) + 0.00048314*G862^2</f>
        <v>1023.9252233381852</v>
      </c>
      <c r="O862" s="39">
        <f t="shared" si="86"/>
        <v>11.76996063925699</v>
      </c>
      <c r="P862" s="32">
        <f t="shared" si="85"/>
        <v>23.535161330376493</v>
      </c>
      <c r="Q862" s="29">
        <f t="shared" si="87"/>
        <v>23.431100000000001</v>
      </c>
      <c r="R862" s="30">
        <f>E862-E742</f>
        <v>32</v>
      </c>
      <c r="S862" s="31">
        <f>I862-I742</f>
        <v>0.33499999999999996</v>
      </c>
      <c r="T862" s="31">
        <f>(S862/I742)*100</f>
        <v>6.8574469827233271</v>
      </c>
      <c r="U862" s="31">
        <f>(S862/R862)/I742*1000</f>
        <v>2.1429521821010398</v>
      </c>
      <c r="V862" s="44">
        <f>O862-O742</f>
        <v>0.76312809160337558</v>
      </c>
      <c r="W862" s="44">
        <f>(V862/O742)*100</f>
        <v>6.9332215993969646</v>
      </c>
      <c r="X862" s="44">
        <f>1000*(V862/R862)/O742</f>
        <v>2.1666317498115513</v>
      </c>
      <c r="Y862" s="45">
        <f>1000*(V862/R862)/Q742</f>
        <v>1.104645639949116</v>
      </c>
      <c r="Z862" s="57">
        <f t="shared" si="88"/>
        <v>2.3679567710511495E-2</v>
      </c>
    </row>
    <row r="863" spans="1:26" s="1" customFormat="1" x14ac:dyDescent="0.15">
      <c r="A863" s="5">
        <v>177</v>
      </c>
      <c r="B863" s="56" t="s">
        <v>17</v>
      </c>
      <c r="C863" s="15" t="s">
        <v>24</v>
      </c>
      <c r="D863" s="15" t="s">
        <v>12</v>
      </c>
      <c r="E863" s="16">
        <v>43116</v>
      </c>
      <c r="F863" s="15">
        <v>23.1</v>
      </c>
      <c r="G863" s="15">
        <v>34.799999999999997</v>
      </c>
      <c r="H863" s="15">
        <v>17.513100000000001</v>
      </c>
      <c r="I863" s="93">
        <v>5.8856999999999999</v>
      </c>
      <c r="J863" s="79"/>
      <c r="K863" s="37">
        <f>1000*(1-(F863+288.9414)/(508929.2*(F863+68.12963))*(F863-3.9863)^2)</f>
        <v>997.54467794270215</v>
      </c>
      <c r="L863" s="37">
        <f xml:space="preserve"> 0.824493 - 0.0040899*F863 + 0.000076438*F863^2 -0.00000082467*F863^3 + 0.0000000053675*F863^4</f>
        <v>0.76216752628932682</v>
      </c>
      <c r="M863" s="37">
        <f xml:space="preserve"> -0.005724 + 0.00010227*F863 - 0.0000016546*F863^2</f>
        <v>-4.2444741059999994E-3</v>
      </c>
      <c r="N863" s="37">
        <f xml:space="preserve"> K863 + (L863*G863) + M863*G863^(3/2) + 0.00048314*G863^2</f>
        <v>1023.7818594847341</v>
      </c>
      <c r="O863" s="39">
        <f t="shared" si="86"/>
        <v>13.268129513959815</v>
      </c>
      <c r="P863" s="32">
        <f t="shared" si="85"/>
        <v>23.537387614965613</v>
      </c>
      <c r="Q863" s="29">
        <f t="shared" si="87"/>
        <v>27.091349999999998</v>
      </c>
      <c r="R863" s="30">
        <f>E863-E743</f>
        <v>32</v>
      </c>
      <c r="S863" s="31">
        <f>I863-I743</f>
        <v>0.52770000000000028</v>
      </c>
      <c r="T863" s="31">
        <f>(S863/I743)*100</f>
        <v>9.848824188129905</v>
      </c>
      <c r="U863" s="31">
        <f>(S863/R863)/I743*1000</f>
        <v>3.0777575587905952</v>
      </c>
      <c r="V863" s="44">
        <f>O863-O743</f>
        <v>1.1932468929638702</v>
      </c>
      <c r="W863" s="44">
        <f>(V863/O743)*100</f>
        <v>9.8820579082817641</v>
      </c>
      <c r="X863" s="44">
        <f>1000*(V863/R863)/O743</f>
        <v>3.0881430963380518</v>
      </c>
      <c r="Y863" s="45">
        <f>1000*(V863/R863)/Q743</f>
        <v>1.5415670513506534</v>
      </c>
      <c r="Z863" s="57">
        <f t="shared" si="88"/>
        <v>1.0385537547456636E-2</v>
      </c>
    </row>
    <row r="864" spans="1:26" s="1" customFormat="1" x14ac:dyDescent="0.15">
      <c r="A864" s="5">
        <v>183</v>
      </c>
      <c r="B864" s="56" t="s">
        <v>17</v>
      </c>
      <c r="C864" s="15" t="s">
        <v>24</v>
      </c>
      <c r="D864" s="15" t="s">
        <v>12</v>
      </c>
      <c r="E864" s="16">
        <v>43116</v>
      </c>
      <c r="F864" s="15">
        <v>23.1</v>
      </c>
      <c r="G864" s="15">
        <v>34.799999999999997</v>
      </c>
      <c r="H864" s="15">
        <v>17.513100000000001</v>
      </c>
      <c r="I864" s="93">
        <v>4.4763000000000002</v>
      </c>
      <c r="J864" s="79"/>
      <c r="K864" s="37">
        <f>1000*(1-(F864+288.9414)/(508929.2*(F864+68.12963))*(F864-3.9863)^2)</f>
        <v>997.54467794270215</v>
      </c>
      <c r="L864" s="37">
        <f xml:space="preserve"> 0.824493 - 0.0040899*F864 + 0.000076438*F864^2 -0.00000082467*F864^3 + 0.0000000053675*F864^4</f>
        <v>0.76216752628932682</v>
      </c>
      <c r="M864" s="37">
        <f xml:space="preserve"> -0.005724 + 0.00010227*F864 - 0.0000016546*F864^2</f>
        <v>-4.2444741059999994E-3</v>
      </c>
      <c r="N864" s="37">
        <f xml:space="preserve"> K864 + (L864*G864) + M864*G864^(3/2) + 0.00048314*G864^2</f>
        <v>1023.7818594847341</v>
      </c>
      <c r="O864" s="39">
        <f t="shared" si="86"/>
        <v>10.090920050858577</v>
      </c>
      <c r="P864" s="32">
        <f t="shared" si="85"/>
        <v>23.537387614965613</v>
      </c>
      <c r="Q864" s="29">
        <f t="shared" si="87"/>
        <v>19.339649999999999</v>
      </c>
      <c r="R864" s="30">
        <f>E864-E744</f>
        <v>32</v>
      </c>
      <c r="S864" s="31">
        <f>I864-I744</f>
        <v>0.39820000000000011</v>
      </c>
      <c r="T864" s="31">
        <f>(S864/I744)*100</f>
        <v>9.7643510458301694</v>
      </c>
      <c r="U864" s="31">
        <f>(S864/R864)/I744*1000</f>
        <v>3.0513597018219278</v>
      </c>
      <c r="V864" s="44">
        <f>O864-O744</f>
        <v>0.90044248148874395</v>
      </c>
      <c r="W864" s="44">
        <f>(V864/O744)*100</f>
        <v>9.7975592094338246</v>
      </c>
      <c r="X864" s="44">
        <f>1000*(V864/R864)/O744</f>
        <v>3.0617372529480704</v>
      </c>
      <c r="Y864" s="45">
        <f>1000*(V864/R864)/Q744</f>
        <v>1.6407910147218587</v>
      </c>
      <c r="Z864" s="57">
        <f t="shared" si="88"/>
        <v>1.0377551126142581E-2</v>
      </c>
    </row>
    <row r="865" spans="1:26" s="1" customFormat="1" x14ac:dyDescent="0.15">
      <c r="A865" s="5">
        <v>190</v>
      </c>
      <c r="B865" s="56" t="s">
        <v>17</v>
      </c>
      <c r="C865" s="15" t="s">
        <v>24</v>
      </c>
      <c r="D865" s="15" t="s">
        <v>12</v>
      </c>
      <c r="E865" s="16">
        <v>43116</v>
      </c>
      <c r="F865" s="15">
        <v>23.1</v>
      </c>
      <c r="G865" s="15">
        <v>34.799999999999997</v>
      </c>
      <c r="H865" s="15">
        <v>17.513100000000001</v>
      </c>
      <c r="I865" s="93">
        <v>4.6111000000000004</v>
      </c>
      <c r="J865" s="79"/>
      <c r="K865" s="37">
        <f>1000*(1-(F865+288.9414)/(508929.2*(F865+68.12963))*(F865-3.9863)^2)</f>
        <v>997.54467794270215</v>
      </c>
      <c r="L865" s="37">
        <f xml:space="preserve"> 0.824493 - 0.0040899*F865 + 0.000076438*F865^2 -0.00000082467*F865^3 + 0.0000000053675*F865^4</f>
        <v>0.76216752628932682</v>
      </c>
      <c r="M865" s="37">
        <f xml:space="preserve"> -0.005724 + 0.00010227*F865 - 0.0000016546*F865^2</f>
        <v>-4.2444741059999994E-3</v>
      </c>
      <c r="N865" s="37">
        <f xml:space="preserve"> K865 + (L865*G865) + M865*G865^(3/2) + 0.00048314*G865^2</f>
        <v>1023.7818594847341</v>
      </c>
      <c r="O865" s="39">
        <f t="shared" si="86"/>
        <v>10.394799599337395</v>
      </c>
      <c r="P865" s="32">
        <f t="shared" si="85"/>
        <v>23.537387614965613</v>
      </c>
      <c r="Q865" s="29">
        <f t="shared" si="87"/>
        <v>20.081050000000001</v>
      </c>
      <c r="R865" s="30">
        <f>E865-E745</f>
        <v>32</v>
      </c>
      <c r="S865" s="31">
        <f>I865-I745</f>
        <v>0.36250000000000071</v>
      </c>
      <c r="T865" s="31">
        <f>(S865/I745)*100</f>
        <v>8.5322223791366731</v>
      </c>
      <c r="U865" s="31">
        <f>(S865/R865)/I745*1000</f>
        <v>2.6663194934802106</v>
      </c>
      <c r="V865" s="44">
        <f>O865-O745</f>
        <v>0.82008024443568317</v>
      </c>
      <c r="W865" s="44">
        <f>(V865/O745)*100</f>
        <v>8.5650577738954699</v>
      </c>
      <c r="X865" s="44">
        <f>1000*(V865/R865)/O745</f>
        <v>2.6765805543423342</v>
      </c>
      <c r="Y865" s="45">
        <f>1000*(V865/R865)/Q745</f>
        <v>1.4168785633353294</v>
      </c>
      <c r="Z865" s="57">
        <f t="shared" si="88"/>
        <v>1.0261060862123639E-2</v>
      </c>
    </row>
    <row r="866" spans="1:26" s="1" customFormat="1" x14ac:dyDescent="0.15">
      <c r="A866" s="5">
        <v>282</v>
      </c>
      <c r="B866" s="56" t="s">
        <v>17</v>
      </c>
      <c r="C866" s="15" t="s">
        <v>24</v>
      </c>
      <c r="D866" s="15" t="s">
        <v>12</v>
      </c>
      <c r="E866" s="16">
        <v>43116</v>
      </c>
      <c r="F866" s="15">
        <v>23.1</v>
      </c>
      <c r="G866" s="15">
        <v>34.799999999999997</v>
      </c>
      <c r="H866" s="15">
        <v>17.513100000000001</v>
      </c>
      <c r="I866" s="93">
        <v>2.1135000000000002</v>
      </c>
      <c r="J866" s="79"/>
      <c r="K866" s="37">
        <f>1000*(1-(F866+288.9414)/(508929.2*(F866+68.12963))*(F866-3.9863)^2)</f>
        <v>997.54467794270215</v>
      </c>
      <c r="L866" s="37">
        <f xml:space="preserve"> 0.824493 - 0.0040899*F866 + 0.000076438*F866^2 -0.00000082467*F866^3 + 0.0000000053675*F866^4</f>
        <v>0.76216752628932682</v>
      </c>
      <c r="M866" s="37">
        <f xml:space="preserve"> -0.005724 + 0.00010227*F866 - 0.0000016546*F866^2</f>
        <v>-4.2444741059999994E-3</v>
      </c>
      <c r="N866" s="37">
        <f xml:space="preserve"> K866 + (L866*G866) + M866*G866^(3/2) + 0.00048314*G866^2</f>
        <v>1023.7818594847341</v>
      </c>
      <c r="O866" s="39">
        <f t="shared" si="86"/>
        <v>4.7644616150592238</v>
      </c>
      <c r="P866" s="32">
        <f t="shared" si="85"/>
        <v>23.537387614965613</v>
      </c>
      <c r="Q866" s="29">
        <f t="shared" si="87"/>
        <v>6.3442499999999997</v>
      </c>
      <c r="R866" s="30">
        <f>E866-E746</f>
        <v>32</v>
      </c>
      <c r="S866" s="31">
        <f>I866-I746</f>
        <v>0.20520000000000005</v>
      </c>
      <c r="T866" s="31">
        <f>(S866/I746)*100</f>
        <v>10.753026253733692</v>
      </c>
      <c r="U866" s="31">
        <f>(S866/R866)/I746*1000</f>
        <v>3.3603207042917784</v>
      </c>
      <c r="V866" s="44">
        <f>O866-O746</f>
        <v>0.46388331986576237</v>
      </c>
      <c r="W866" s="44">
        <f>(V866/O746)*100</f>
        <v>10.786533531646691</v>
      </c>
      <c r="X866" s="44">
        <f>1000*(V866/R866)/O746</f>
        <v>3.370791728639591</v>
      </c>
      <c r="Y866" s="45">
        <f>1000*(V866/R866)/Q746</f>
        <v>2.779395424502233</v>
      </c>
      <c r="Z866" s="57">
        <f t="shared" si="88"/>
        <v>1.0471024347812552E-2</v>
      </c>
    </row>
    <row r="867" spans="1:26" s="1" customFormat="1" x14ac:dyDescent="0.15">
      <c r="A867" s="5">
        <v>288</v>
      </c>
      <c r="B867" s="56" t="s">
        <v>17</v>
      </c>
      <c r="C867" s="15" t="s">
        <v>24</v>
      </c>
      <c r="D867" s="15" t="s">
        <v>12</v>
      </c>
      <c r="E867" s="16">
        <v>43116</v>
      </c>
      <c r="F867" s="15">
        <v>23.1</v>
      </c>
      <c r="G867" s="15">
        <v>34.799999999999997</v>
      </c>
      <c r="H867" s="15">
        <v>17.513100000000001</v>
      </c>
      <c r="I867" s="93">
        <v>7.2603999999999997</v>
      </c>
      <c r="J867" s="79"/>
      <c r="K867" s="37">
        <f>1000*(1-(F867+288.9414)/(508929.2*(F867+68.12963))*(F867-3.9863)^2)</f>
        <v>997.54467794270215</v>
      </c>
      <c r="L867" s="37">
        <f xml:space="preserve"> 0.824493 - 0.0040899*F867 + 0.000076438*F867^2 -0.00000082467*F867^3 + 0.0000000053675*F867^4</f>
        <v>0.76216752628932682</v>
      </c>
      <c r="M867" s="37">
        <f xml:space="preserve"> -0.005724 + 0.00010227*F867 - 0.0000016546*F867^2</f>
        <v>-4.2444741059999994E-3</v>
      </c>
      <c r="N867" s="37">
        <f xml:space="preserve"> K867 + (L867*G867) + M867*G867^(3/2) + 0.00048314*G867^2</f>
        <v>1023.7818594847341</v>
      </c>
      <c r="O867" s="39">
        <f t="shared" si="86"/>
        <v>16.367114790620288</v>
      </c>
      <c r="P867" s="32">
        <f t="shared" si="85"/>
        <v>23.537387614965613</v>
      </c>
      <c r="Q867" s="29">
        <f t="shared" si="87"/>
        <v>34.652200000000001</v>
      </c>
      <c r="R867" s="30">
        <f>E867-E747</f>
        <v>32</v>
      </c>
      <c r="S867" s="31">
        <f>I867-I747</f>
        <v>0.54939999999999944</v>
      </c>
      <c r="T867" s="31">
        <f>(S867/I747)*100</f>
        <v>8.1865593801221781</v>
      </c>
      <c r="U867" s="31">
        <f>(S867/R867)/I747*1000</f>
        <v>2.5582998062881805</v>
      </c>
      <c r="V867" s="44">
        <f>O867-O747</f>
        <v>1.2430876779842688</v>
      </c>
      <c r="W867" s="44">
        <f>(V867/O747)*100</f>
        <v>8.219290197818264</v>
      </c>
      <c r="X867" s="44">
        <f>1000*(V867/R867)/O747</f>
        <v>2.5685281868182073</v>
      </c>
      <c r="Y867" s="45">
        <f>1000*(V867/R867)/Q747</f>
        <v>1.2281339193818752</v>
      </c>
      <c r="Z867" s="57">
        <f t="shared" si="88"/>
        <v>1.0228380530026726E-2</v>
      </c>
    </row>
    <row r="868" spans="1:26" s="1" customFormat="1" x14ac:dyDescent="0.15">
      <c r="A868" s="5">
        <v>117</v>
      </c>
      <c r="B868" s="56" t="s">
        <v>18</v>
      </c>
      <c r="C868" s="15" t="s">
        <v>24</v>
      </c>
      <c r="D868" s="15" t="s">
        <v>12</v>
      </c>
      <c r="E868" s="16">
        <v>43116</v>
      </c>
      <c r="F868" s="15">
        <v>23.1</v>
      </c>
      <c r="G868" s="15">
        <v>34.799999999999997</v>
      </c>
      <c r="H868" s="15">
        <v>17.513100000000001</v>
      </c>
      <c r="I868" s="93">
        <v>3.3369</v>
      </c>
      <c r="J868" s="79"/>
      <c r="K868" s="37">
        <f>1000*(1-(F868+288.9414)/(508929.2*(F868+68.12963))*(F868-3.9863)^2)</f>
        <v>997.54467794270215</v>
      </c>
      <c r="L868" s="37">
        <f xml:space="preserve"> 0.824493 - 0.0040899*F868 + 0.000076438*F868^2 -0.00000082467*F868^3 + 0.0000000053675*F868^4</f>
        <v>0.76216752628932682</v>
      </c>
      <c r="M868" s="37">
        <f xml:space="preserve"> -0.005724 + 0.00010227*F868 - 0.0000016546*F868^2</f>
        <v>-4.2444741059999994E-3</v>
      </c>
      <c r="N868" s="37">
        <f xml:space="preserve"> K868 + (L868*G868) + M868*G868^(3/2) + 0.00048314*G868^2</f>
        <v>1023.7818594847341</v>
      </c>
      <c r="O868" s="39">
        <f t="shared" si="86"/>
        <v>7.5223714044433976</v>
      </c>
      <c r="P868" s="32">
        <f t="shared" si="85"/>
        <v>23.537387614965613</v>
      </c>
      <c r="Q868" s="29">
        <f t="shared" si="87"/>
        <v>13.072949999999999</v>
      </c>
      <c r="R868" s="30">
        <f>E868-E748</f>
        <v>32</v>
      </c>
      <c r="S868" s="31">
        <f>I868-I748</f>
        <v>0.25879999999999992</v>
      </c>
      <c r="T868" s="31">
        <f>(S868/I748)*100</f>
        <v>8.4077840226113487</v>
      </c>
      <c r="U868" s="31">
        <f>(S868/R868)/I748*1000</f>
        <v>2.6274325070660467</v>
      </c>
      <c r="V868" s="44">
        <f>O868-O748</f>
        <v>0.58551134552446893</v>
      </c>
      <c r="W868" s="44">
        <f>(V868/O748)*100</f>
        <v>8.4405817697253305</v>
      </c>
      <c r="X868" s="44">
        <f>1000*(V868/R868)/O748</f>
        <v>2.6376818030391656</v>
      </c>
      <c r="Y868" s="45">
        <f>1000*(V868/R868)/Q748</f>
        <v>1.5706383120068721</v>
      </c>
      <c r="Z868" s="57">
        <f t="shared" si="88"/>
        <v>1.0249295973118855E-2</v>
      </c>
    </row>
    <row r="869" spans="1:26" s="1" customFormat="1" x14ac:dyDescent="0.15">
      <c r="A869" s="5">
        <v>123</v>
      </c>
      <c r="B869" s="56" t="s">
        <v>18</v>
      </c>
      <c r="C869" s="15" t="s">
        <v>24</v>
      </c>
      <c r="D869" s="15" t="s">
        <v>12</v>
      </c>
      <c r="E869" s="16">
        <v>43116</v>
      </c>
      <c r="F869" s="15">
        <v>23.1</v>
      </c>
      <c r="G869" s="15">
        <v>34.799999999999997</v>
      </c>
      <c r="H869" s="15">
        <v>17.513100000000001</v>
      </c>
      <c r="I869" s="93">
        <v>5.9511000000000003</v>
      </c>
      <c r="J869" s="79"/>
      <c r="K869" s="37">
        <f>1000*(1-(F869+288.9414)/(508929.2*(F869+68.12963))*(F869-3.9863)^2)</f>
        <v>997.54467794270215</v>
      </c>
      <c r="L869" s="37">
        <f xml:space="preserve"> 0.824493 - 0.0040899*F869 + 0.000076438*F869^2 -0.00000082467*F869^3 + 0.0000000053675*F869^4</f>
        <v>0.76216752628932682</v>
      </c>
      <c r="M869" s="37">
        <f xml:space="preserve"> -0.005724 + 0.00010227*F869 - 0.0000016546*F869^2</f>
        <v>-4.2444741059999994E-3</v>
      </c>
      <c r="N869" s="37">
        <f xml:space="preserve"> K869 + (L869*G869) + M869*G869^(3/2) + 0.00048314*G869^2</f>
        <v>1023.7818594847341</v>
      </c>
      <c r="O869" s="39">
        <f t="shared" si="86"/>
        <v>13.415560689557106</v>
      </c>
      <c r="P869" s="32">
        <f t="shared" si="85"/>
        <v>23.537387614965613</v>
      </c>
      <c r="Q869" s="29">
        <f t="shared" si="87"/>
        <v>27.451050000000002</v>
      </c>
      <c r="R869" s="30">
        <f>E869-E749</f>
        <v>32</v>
      </c>
      <c r="S869" s="31">
        <f>I869-I749</f>
        <v>0.51850000000000041</v>
      </c>
      <c r="T869" s="31">
        <f>(S869/I749)*100</f>
        <v>9.5442329639583345</v>
      </c>
      <c r="U869" s="31">
        <f>(S869/R869)/I749*1000</f>
        <v>2.9825728012369792</v>
      </c>
      <c r="V869" s="44">
        <f>O869-O749</f>
        <v>1.1725582022815235</v>
      </c>
      <c r="W869" s="44">
        <f>(V869/O749)*100</f>
        <v>9.5773745329235105</v>
      </c>
      <c r="X869" s="44">
        <f>1000*(V869/R869)/O749</f>
        <v>2.9929295415385968</v>
      </c>
      <c r="Y869" s="45">
        <f>1000*(V869/R869)/Q749</f>
        <v>1.4895726228509596</v>
      </c>
      <c r="Z869" s="57">
        <f t="shared" si="88"/>
        <v>1.0356740301617595E-2</v>
      </c>
    </row>
    <row r="870" spans="1:26" s="1" customFormat="1" x14ac:dyDescent="0.15">
      <c r="A870" s="5">
        <v>130</v>
      </c>
      <c r="B870" s="56" t="s">
        <v>18</v>
      </c>
      <c r="C870" s="15" t="s">
        <v>24</v>
      </c>
      <c r="D870" s="15" t="s">
        <v>12</v>
      </c>
      <c r="E870" s="16">
        <v>43116</v>
      </c>
      <c r="F870" s="15">
        <v>23.1</v>
      </c>
      <c r="G870" s="15">
        <v>34.799999999999997</v>
      </c>
      <c r="H870" s="15">
        <v>17.513100000000001</v>
      </c>
      <c r="I870" s="93">
        <v>5.0730000000000004</v>
      </c>
      <c r="J870" s="79"/>
      <c r="K870" s="37">
        <f>1000*(1-(F870+288.9414)/(508929.2*(F870+68.12963))*(F870-3.9863)^2)</f>
        <v>997.54467794270215</v>
      </c>
      <c r="L870" s="37">
        <f xml:space="preserve"> 0.824493 - 0.0040899*F870 + 0.000076438*F870^2 -0.00000082467*F870^3 + 0.0000000053675*F870^4</f>
        <v>0.76216752628932682</v>
      </c>
      <c r="M870" s="37">
        <f xml:space="preserve"> -0.005724 + 0.00010227*F870 - 0.0000016546*F870^2</f>
        <v>-4.2444741059999994E-3</v>
      </c>
      <c r="N870" s="37">
        <f xml:space="preserve"> K870 + (L870*G870) + M870*G870^(3/2) + 0.00048314*G870^2</f>
        <v>1023.7818594847341</v>
      </c>
      <c r="O870" s="39">
        <f t="shared" si="86"/>
        <v>11.436060455734772</v>
      </c>
      <c r="P870" s="32">
        <f t="shared" si="85"/>
        <v>23.537387614965613</v>
      </c>
      <c r="Q870" s="29">
        <f t="shared" si="87"/>
        <v>22.621500000000001</v>
      </c>
      <c r="R870" s="30">
        <f>E870-E750</f>
        <v>32</v>
      </c>
      <c r="S870" s="31">
        <f>I870-I750</f>
        <v>0.31380000000000052</v>
      </c>
      <c r="T870" s="31">
        <f>(S870/I750)*100</f>
        <v>6.5935451336359172</v>
      </c>
      <c r="U870" s="31">
        <f>(S870/R870)/I750*1000</f>
        <v>2.0604828542612239</v>
      </c>
      <c r="V870" s="44">
        <f>O870-O750</f>
        <v>0.7106439999968277</v>
      </c>
      <c r="W870" s="44">
        <f>(V870/O750)*100</f>
        <v>6.6257939999769739</v>
      </c>
      <c r="X870" s="44">
        <f>1000*(V870/R870)/O750</f>
        <v>2.0705606249928041</v>
      </c>
      <c r="Y870" s="45">
        <f>1000*(V870/R870)/Q750</f>
        <v>1.0627895346341272</v>
      </c>
      <c r="Z870" s="57">
        <f t="shared" si="88"/>
        <v>1.0077770731580227E-2</v>
      </c>
    </row>
    <row r="871" spans="1:26" s="1" customFormat="1" x14ac:dyDescent="0.15">
      <c r="A871" s="5">
        <v>221</v>
      </c>
      <c r="B871" s="56" t="s">
        <v>18</v>
      </c>
      <c r="C871" s="15" t="s">
        <v>24</v>
      </c>
      <c r="D871" s="15" t="s">
        <v>12</v>
      </c>
      <c r="E871" s="16">
        <v>43116</v>
      </c>
      <c r="F871" s="15">
        <v>23.1</v>
      </c>
      <c r="G871" s="15">
        <v>34.799999999999997</v>
      </c>
      <c r="H871" s="15">
        <v>17.513100000000001</v>
      </c>
      <c r="I871" s="93">
        <v>5.1498999999999997</v>
      </c>
      <c r="J871" s="79"/>
      <c r="K871" s="37">
        <f>1000*(1-(F871+288.9414)/(508929.2*(F871+68.12963))*(F871-3.9863)^2)</f>
        <v>997.54467794270215</v>
      </c>
      <c r="L871" s="37">
        <f xml:space="preserve"> 0.824493 - 0.0040899*F871 + 0.000076438*F871^2 -0.00000082467*F871^3 + 0.0000000053675*F871^4</f>
        <v>0.76216752628932682</v>
      </c>
      <c r="M871" s="37">
        <f xml:space="preserve"> -0.005724 + 0.00010227*F871 - 0.0000016546*F871^2</f>
        <v>-4.2444741059999994E-3</v>
      </c>
      <c r="N871" s="37">
        <f xml:space="preserve"> K871 + (L871*G871) + M871*G871^(3/2) + 0.00048314*G871^2</f>
        <v>1023.7818594847341</v>
      </c>
      <c r="O871" s="39">
        <f t="shared" si="86"/>
        <v>11.609416073524244</v>
      </c>
      <c r="P871" s="32">
        <f t="shared" si="85"/>
        <v>23.537387614965613</v>
      </c>
      <c r="Q871" s="29">
        <f t="shared" si="87"/>
        <v>23.044449999999998</v>
      </c>
      <c r="R871" s="30">
        <f>E871-E751</f>
        <v>32</v>
      </c>
      <c r="S871" s="31">
        <f>I871-I751</f>
        <v>0.41080000000000005</v>
      </c>
      <c r="T871" s="31">
        <f>(S871/I751)*100</f>
        <v>8.6683125487961874</v>
      </c>
      <c r="U871" s="31">
        <f>(S871/R871)/I751*1000</f>
        <v>2.7088476714988081</v>
      </c>
      <c r="V871" s="44">
        <f>O871-O751</f>
        <v>0.92929732974636359</v>
      </c>
      <c r="W871" s="44">
        <f>(V871/O751)*100</f>
        <v>8.7011891163453772</v>
      </c>
      <c r="X871" s="44">
        <f>1000*(V871/R871)/O751</f>
        <v>2.7191215988579307</v>
      </c>
      <c r="Y871" s="45">
        <f>1000*(V871/R871)/Q751</f>
        <v>1.397184108509427</v>
      </c>
      <c r="Z871" s="57">
        <f t="shared" si="88"/>
        <v>1.0273927359122581E-2</v>
      </c>
    </row>
    <row r="872" spans="1:26" s="1" customFormat="1" x14ac:dyDescent="0.15">
      <c r="A872" s="5">
        <v>227</v>
      </c>
      <c r="B872" s="56" t="s">
        <v>18</v>
      </c>
      <c r="C872" s="15" t="s">
        <v>24</v>
      </c>
      <c r="D872" s="15" t="s">
        <v>12</v>
      </c>
      <c r="E872" s="16">
        <v>43116</v>
      </c>
      <c r="F872" s="15">
        <v>23.1</v>
      </c>
      <c r="G872" s="15">
        <v>34.799999999999997</v>
      </c>
      <c r="H872" s="15">
        <v>17.513100000000001</v>
      </c>
      <c r="I872" s="93">
        <v>5.6105</v>
      </c>
      <c r="J872" s="79"/>
      <c r="K872" s="37">
        <f>1000*(1-(F872+288.9414)/(508929.2*(F872+68.12963))*(F872-3.9863)^2)</f>
        <v>997.54467794270215</v>
      </c>
      <c r="L872" s="37">
        <f xml:space="preserve"> 0.824493 - 0.0040899*F872 + 0.000076438*F872^2 -0.00000082467*F872^3 + 0.0000000053675*F872^4</f>
        <v>0.76216752628932682</v>
      </c>
      <c r="M872" s="37">
        <f xml:space="preserve"> -0.005724 + 0.00010227*F872 - 0.0000016546*F872^2</f>
        <v>-4.2444741059999994E-3</v>
      </c>
      <c r="N872" s="37">
        <f xml:space="preserve"> K872 + (L872*G872) + M872*G872^(3/2) + 0.00048314*G872^2</f>
        <v>1023.7818594847341</v>
      </c>
      <c r="O872" s="39">
        <f t="shared" si="86"/>
        <v>12.647746340804245</v>
      </c>
      <c r="P872" s="32">
        <f t="shared" si="85"/>
        <v>23.537387614965613</v>
      </c>
      <c r="Q872" s="29">
        <f t="shared" si="87"/>
        <v>25.577749999999998</v>
      </c>
      <c r="R872" s="30">
        <f>E872-E752</f>
        <v>32</v>
      </c>
      <c r="S872" s="31">
        <f>I872-I752</f>
        <v>0.39690000000000047</v>
      </c>
      <c r="T872" s="31">
        <f>(S872/I752)*100</f>
        <v>7.612781954887228</v>
      </c>
      <c r="U872" s="31">
        <f>(S872/R872)/I752*1000</f>
        <v>2.3789943609022588</v>
      </c>
      <c r="V872" s="44">
        <f>O872-O752</f>
        <v>0.89828608831741086</v>
      </c>
      <c r="W872" s="44">
        <f>(V872/O752)*100</f>
        <v>7.6453391816639735</v>
      </c>
      <c r="X872" s="44">
        <f>1000*(V872/R872)/O752</f>
        <v>2.3891684942699922</v>
      </c>
      <c r="Y872" s="45">
        <f>1000*(V872/R872)/Q752</f>
        <v>1.1999008437737912</v>
      </c>
      <c r="Z872" s="57">
        <f t="shared" si="88"/>
        <v>1.0174133367733429E-2</v>
      </c>
    </row>
    <row r="873" spans="1:26" s="1" customFormat="1" x14ac:dyDescent="0.15">
      <c r="A873" s="5">
        <v>150</v>
      </c>
      <c r="B873" s="56" t="s">
        <v>19</v>
      </c>
      <c r="C873" s="15" t="s">
        <v>24</v>
      </c>
      <c r="D873" s="15" t="s">
        <v>12</v>
      </c>
      <c r="E873" s="16">
        <v>43116</v>
      </c>
      <c r="F873" s="15">
        <v>23.1</v>
      </c>
      <c r="G873" s="15">
        <v>34.799999999999997</v>
      </c>
      <c r="H873" s="15">
        <v>17.513100000000001</v>
      </c>
      <c r="I873" s="93">
        <v>1.9255</v>
      </c>
      <c r="J873" s="79"/>
      <c r="K873" s="37">
        <f>1000*(1-(F873+288.9414)/(508929.2*(F873+68.12963))*(F873-3.9863)^2)</f>
        <v>997.54467794270215</v>
      </c>
      <c r="L873" s="37">
        <f xml:space="preserve"> 0.824493 - 0.0040899*F873 + 0.000076438*F873^2 -0.00000082467*F873^3 + 0.0000000053675*F873^4</f>
        <v>0.76216752628932682</v>
      </c>
      <c r="M873" s="37">
        <f xml:space="preserve"> -0.005724 + 0.00010227*F873 - 0.0000016546*F873^2</f>
        <v>-4.2444741059999994E-3</v>
      </c>
      <c r="N873" s="37">
        <f xml:space="preserve"> K873 + (L873*G873) + M873*G873^(3/2) + 0.00048314*G873^2</f>
        <v>1023.7818594847341</v>
      </c>
      <c r="O873" s="39">
        <f t="shared" si="86"/>
        <v>4.3406533427000396</v>
      </c>
      <c r="P873" s="32">
        <f t="shared" si="85"/>
        <v>23.537387614965613</v>
      </c>
      <c r="Q873" s="29">
        <f t="shared" si="87"/>
        <v>5.310249999999999</v>
      </c>
      <c r="R873" s="30">
        <f>E873-E753</f>
        <v>32</v>
      </c>
      <c r="S873" s="31">
        <f>I873-I753</f>
        <v>0.16090000000000004</v>
      </c>
      <c r="T873" s="31">
        <f>(S873/I753)*100</f>
        <v>9.1182137594922388</v>
      </c>
      <c r="U873" s="31">
        <f>(S873/R873)/I753*1000</f>
        <v>2.8494417998413244</v>
      </c>
      <c r="V873" s="44">
        <f>O873-O753</f>
        <v>0.3639198837583737</v>
      </c>
      <c r="W873" s="44">
        <f>(V873/O753)*100</f>
        <v>9.1512264403866848</v>
      </c>
      <c r="X873" s="44">
        <f>1000*(V873/R873)/O753</f>
        <v>2.8597582626208391</v>
      </c>
      <c r="Y873" s="45">
        <f>1000*(V873/R873)/Q753</f>
        <v>2.5698814470090574</v>
      </c>
      <c r="Z873" s="57">
        <f t="shared" si="88"/>
        <v>1.0316462779514701E-2</v>
      </c>
    </row>
    <row r="874" spans="1:26" s="1" customFormat="1" x14ac:dyDescent="0.15">
      <c r="A874" s="5">
        <v>158</v>
      </c>
      <c r="B874" s="56" t="s">
        <v>19</v>
      </c>
      <c r="C874" s="15" t="s">
        <v>24</v>
      </c>
      <c r="D874" s="15" t="s">
        <v>12</v>
      </c>
      <c r="E874" s="16">
        <v>43116</v>
      </c>
      <c r="F874" s="15">
        <v>23.1</v>
      </c>
      <c r="G874" s="15">
        <v>34.799999999999997</v>
      </c>
      <c r="H874" s="15">
        <v>17.513100000000001</v>
      </c>
      <c r="I874" s="93">
        <v>5.8440000000000003</v>
      </c>
      <c r="J874" s="79"/>
      <c r="K874" s="37">
        <f>1000*(1-(F874+288.9414)/(508929.2*(F874+68.12963))*(F874-3.9863)^2)</f>
        <v>997.54467794270215</v>
      </c>
      <c r="L874" s="37">
        <f xml:space="preserve"> 0.824493 - 0.0040899*F874 + 0.000076438*F874^2 -0.00000082467*F874^3 + 0.0000000053675*F874^4</f>
        <v>0.76216752628932682</v>
      </c>
      <c r="M874" s="37">
        <f xml:space="preserve"> -0.005724 + 0.00010227*F874 - 0.0000016546*F874^2</f>
        <v>-4.2444741059999994E-3</v>
      </c>
      <c r="N874" s="37">
        <f xml:space="preserve"> K874 + (L874*G874) + M874*G874^(3/2) + 0.00048314*G874^2</f>
        <v>1023.7818594847341</v>
      </c>
      <c r="O874" s="39">
        <f t="shared" si="86"/>
        <v>13.174125232271635</v>
      </c>
      <c r="P874" s="32">
        <f t="shared" si="85"/>
        <v>23.537387614965613</v>
      </c>
      <c r="Q874" s="29">
        <f t="shared" si="87"/>
        <v>26.862000000000002</v>
      </c>
      <c r="R874" s="30">
        <f>E874-E754</f>
        <v>32</v>
      </c>
      <c r="S874" s="31">
        <f>I874-I754</f>
        <v>0.35530000000000062</v>
      </c>
      <c r="T874" s="31">
        <f>(S874/I754)*100</f>
        <v>6.4732996884508287</v>
      </c>
      <c r="U874" s="31">
        <f>(S874/R874)/I754*1000</f>
        <v>2.0229061526408838</v>
      </c>
      <c r="V874" s="44">
        <f>O874-O754</f>
        <v>0.8046948026597569</v>
      </c>
      <c r="W874" s="44">
        <f>(V874/O754)*100</f>
        <v>6.5055121756726368</v>
      </c>
      <c r="X874" s="44">
        <f>1000*(V874/R874)/O754</f>
        <v>2.0329725548976989</v>
      </c>
      <c r="Y874" s="45">
        <f>1000*(V874/R874)/Q754</f>
        <v>1.0095898515173893</v>
      </c>
      <c r="Z874" s="57">
        <f t="shared" si="88"/>
        <v>1.0066402256815099E-2</v>
      </c>
    </row>
    <row r="875" spans="1:26" s="1" customFormat="1" x14ac:dyDescent="0.15">
      <c r="A875" s="5">
        <v>249</v>
      </c>
      <c r="B875" s="56" t="s">
        <v>19</v>
      </c>
      <c r="C875" s="15" t="s">
        <v>24</v>
      </c>
      <c r="D875" s="15" t="s">
        <v>12</v>
      </c>
      <c r="E875" s="16">
        <v>43116</v>
      </c>
      <c r="F875" s="15">
        <v>23.1</v>
      </c>
      <c r="G875" s="15">
        <v>34.799999999999997</v>
      </c>
      <c r="H875" s="15">
        <v>17.513100000000001</v>
      </c>
      <c r="I875" s="93">
        <v>3.4279000000000002</v>
      </c>
      <c r="J875" s="79"/>
      <c r="K875" s="37">
        <f>1000*(1-(F875+288.9414)/(508929.2*(F875+68.12963))*(F875-3.9863)^2)</f>
        <v>997.54467794270215</v>
      </c>
      <c r="L875" s="37">
        <f xml:space="preserve"> 0.824493 - 0.0040899*F875 + 0.000076438*F875^2 -0.00000082467*F875^3 + 0.0000000053675*F875^4</f>
        <v>0.76216752628932682</v>
      </c>
      <c r="M875" s="37">
        <f xml:space="preserve"> -0.005724 + 0.00010227*F875 - 0.0000016546*F875^2</f>
        <v>-4.2444741059999994E-3</v>
      </c>
      <c r="N875" s="37">
        <f xml:space="preserve"> K875 + (L875*G875) + M875*G875^(3/2) + 0.00048314*G875^2</f>
        <v>1023.7818594847341</v>
      </c>
      <c r="O875" s="39">
        <f t="shared" si="86"/>
        <v>7.7275126426598115</v>
      </c>
      <c r="P875" s="32">
        <f t="shared" si="85"/>
        <v>23.537387614965613</v>
      </c>
      <c r="Q875" s="29">
        <f t="shared" si="87"/>
        <v>13.573450000000001</v>
      </c>
      <c r="R875" s="30">
        <f>E875-E755</f>
        <v>32</v>
      </c>
      <c r="S875" s="31">
        <f>I875-I755</f>
        <v>0.2421000000000002</v>
      </c>
      <c r="T875" s="31">
        <f>(S875/I755)*100</f>
        <v>7.599347102768542</v>
      </c>
      <c r="U875" s="31">
        <f>(S875/R875)/I755*1000</f>
        <v>2.3747959696151693</v>
      </c>
      <c r="V875" s="44">
        <f>O875-O755</f>
        <v>0.54793797786532039</v>
      </c>
      <c r="W875" s="44">
        <f>(V875/O755)*100</f>
        <v>7.6319002649581691</v>
      </c>
      <c r="X875" s="44">
        <f>1000*(V875/R875)/O755</f>
        <v>2.3849688327994278</v>
      </c>
      <c r="Y875" s="45">
        <f>1000*(V875/R875)/Q755</f>
        <v>1.3987258357192318</v>
      </c>
      <c r="Z875" s="57">
        <f t="shared" si="88"/>
        <v>1.0172863184258585E-2</v>
      </c>
    </row>
    <row r="876" spans="1:26" s="1" customFormat="1" x14ac:dyDescent="0.15">
      <c r="A876" s="5">
        <v>164</v>
      </c>
      <c r="B876" s="56" t="s">
        <v>20</v>
      </c>
      <c r="C876" s="15" t="s">
        <v>24</v>
      </c>
      <c r="D876" s="15" t="s">
        <v>12</v>
      </c>
      <c r="E876" s="16">
        <v>43116</v>
      </c>
      <c r="F876" s="15">
        <v>23.1</v>
      </c>
      <c r="G876" s="15">
        <v>34.799999999999997</v>
      </c>
      <c r="H876" s="15">
        <v>17.513100000000001</v>
      </c>
      <c r="I876" s="93">
        <v>2.0916999999999999</v>
      </c>
      <c r="J876" s="79"/>
      <c r="K876" s="37">
        <f>1000*(1-(F876+288.9414)/(508929.2*(F876+68.12963))*(F876-3.9863)^2)</f>
        <v>997.54467794270215</v>
      </c>
      <c r="L876" s="37">
        <f xml:space="preserve"> 0.824493 - 0.0040899*F876 + 0.000076438*F876^2 -0.00000082467*F876^3 + 0.0000000053675*F876^4</f>
        <v>0.76216752628932682</v>
      </c>
      <c r="M876" s="37">
        <f xml:space="preserve"> -0.005724 + 0.00010227*F876 - 0.0000016546*F876^2</f>
        <v>-4.2444741059999994E-3</v>
      </c>
      <c r="N876" s="37">
        <f xml:space="preserve"> K876 + (L876*G876) + M876*G876^(3/2) + 0.00048314*G876^2</f>
        <v>1023.7818594847341</v>
      </c>
      <c r="O876" s="39">
        <f t="shared" si="86"/>
        <v>4.7153178898601258</v>
      </c>
      <c r="P876" s="32">
        <f t="shared" si="85"/>
        <v>23.537387614965613</v>
      </c>
      <c r="Q876" s="29">
        <f t="shared" si="87"/>
        <v>6.2243499999999985</v>
      </c>
      <c r="R876" s="30">
        <f>E876-E756</f>
        <v>32</v>
      </c>
      <c r="S876" s="31">
        <f>I876-I756</f>
        <v>5.5800000000000072E-2</v>
      </c>
      <c r="T876" s="31">
        <f>(S876/I756)*100</f>
        <v>2.740802593447619</v>
      </c>
      <c r="U876" s="31">
        <f>(S876/R876)/I756*1000</f>
        <v>0.85650081045238091</v>
      </c>
      <c r="V876" s="44">
        <f>O876-O756</f>
        <v>0.12717800033312976</v>
      </c>
      <c r="W876" s="44">
        <f>(V876/O756)*100</f>
        <v>2.7718858490655323</v>
      </c>
      <c r="X876" s="44">
        <f>1000*(V876/R876)/O756</f>
        <v>0.86621432783297891</v>
      </c>
      <c r="Y876" s="45">
        <f>1000*(V876/R876)/Q756</f>
        <v>0.67162587101036852</v>
      </c>
      <c r="Z876" s="57">
        <f t="shared" si="88"/>
        <v>9.7135173805980024E-3</v>
      </c>
    </row>
    <row r="877" spans="1:26" s="1" customFormat="1" x14ac:dyDescent="0.15">
      <c r="A877" s="5">
        <v>170</v>
      </c>
      <c r="B877" s="56" t="s">
        <v>20</v>
      </c>
      <c r="C877" s="15" t="s">
        <v>24</v>
      </c>
      <c r="D877" s="15" t="s">
        <v>12</v>
      </c>
      <c r="E877" s="16">
        <v>43116</v>
      </c>
      <c r="F877" s="15">
        <v>23.1</v>
      </c>
      <c r="G877" s="15">
        <v>34.799999999999997</v>
      </c>
      <c r="H877" s="15">
        <v>17.513100000000001</v>
      </c>
      <c r="I877" s="93">
        <v>4.617</v>
      </c>
      <c r="J877" s="79"/>
      <c r="K877" s="37">
        <f>1000*(1-(F877+288.9414)/(508929.2*(F877+68.12963))*(F877-3.9863)^2)</f>
        <v>997.54467794270215</v>
      </c>
      <c r="L877" s="37">
        <f xml:space="preserve"> 0.824493 - 0.0040899*F877 + 0.000076438*F877^2 -0.00000082467*F877^3 + 0.0000000053675*F877^4</f>
        <v>0.76216752628932682</v>
      </c>
      <c r="M877" s="37">
        <f xml:space="preserve"> -0.005724 + 0.00010227*F877 - 0.0000016546*F877^2</f>
        <v>-4.2444741059999994E-3</v>
      </c>
      <c r="N877" s="37">
        <f xml:space="preserve"> K877 + (L877*G877) + M877*G877^(3/2) + 0.00048314*G877^2</f>
        <v>1023.7818594847341</v>
      </c>
      <c r="O877" s="39">
        <f t="shared" si="86"/>
        <v>10.408099965331646</v>
      </c>
      <c r="P877" s="32">
        <f t="shared" si="85"/>
        <v>23.537387614965613</v>
      </c>
      <c r="Q877" s="29">
        <f t="shared" si="87"/>
        <v>20.113499999999998</v>
      </c>
      <c r="R877" s="30">
        <f>E877-E757</f>
        <v>32</v>
      </c>
      <c r="S877" s="31">
        <f>I877-I757</f>
        <v>0.19029999999999969</v>
      </c>
      <c r="T877" s="31">
        <f>(S877/I757)*100</f>
        <v>4.2989134117965904</v>
      </c>
      <c r="U877" s="31">
        <f>(S877/R877)/I757*1000</f>
        <v>1.3434104411864345</v>
      </c>
      <c r="V877" s="44">
        <f>O877-O757</f>
        <v>0.43201133181862694</v>
      </c>
      <c r="W877" s="44">
        <f>(V877/O757)*100</f>
        <v>4.3304680590683242</v>
      </c>
      <c r="X877" s="44">
        <f>1000*(V877/R877)/O757</f>
        <v>1.3532712684588515</v>
      </c>
      <c r="Y877" s="45">
        <f>1000*(V877/R877)/Q757</f>
        <v>0.70805372252533016</v>
      </c>
      <c r="Z877" s="57">
        <f t="shared" si="88"/>
        <v>9.8608272724169943E-3</v>
      </c>
    </row>
    <row r="878" spans="1:26" s="1" customFormat="1" x14ac:dyDescent="0.15">
      <c r="A878" s="5">
        <v>262</v>
      </c>
      <c r="B878" s="56" t="s">
        <v>20</v>
      </c>
      <c r="C878" s="15" t="s">
        <v>24</v>
      </c>
      <c r="D878" s="15" t="s">
        <v>12</v>
      </c>
      <c r="E878" s="16">
        <v>43116</v>
      </c>
      <c r="F878" s="15">
        <v>23.1</v>
      </c>
      <c r="G878" s="15">
        <v>34.799999999999997</v>
      </c>
      <c r="H878" s="15">
        <v>17.513100000000001</v>
      </c>
      <c r="I878" s="93">
        <v>4.6654999999999998</v>
      </c>
      <c r="J878" s="79"/>
      <c r="K878" s="37">
        <f>1000*(1-(F878+288.9414)/(508929.2*(F878+68.12963))*(F878-3.9863)^2)</f>
        <v>997.54467794270215</v>
      </c>
      <c r="L878" s="37">
        <f xml:space="preserve"> 0.824493 - 0.0040899*F878 + 0.000076438*F878^2 -0.00000082467*F878^3 + 0.0000000053675*F878^4</f>
        <v>0.76216752628932682</v>
      </c>
      <c r="M878" s="37">
        <f xml:space="preserve"> -0.005724 + 0.00010227*F878 - 0.0000016546*F878^2</f>
        <v>-4.2444741059999994E-3</v>
      </c>
      <c r="N878" s="37">
        <f xml:space="preserve"> K878 + (L878*G878) + M878*G878^(3/2) + 0.00048314*G878^2</f>
        <v>1023.7818594847341</v>
      </c>
      <c r="O878" s="39">
        <f t="shared" si="86"/>
        <v>10.51743348240303</v>
      </c>
      <c r="P878" s="32">
        <f t="shared" si="85"/>
        <v>23.537387614965613</v>
      </c>
      <c r="Q878" s="29">
        <f t="shared" si="87"/>
        <v>20.380249999999997</v>
      </c>
      <c r="R878" s="30">
        <f>E878-E758</f>
        <v>32</v>
      </c>
      <c r="S878" s="31">
        <f>I878-I758</f>
        <v>0.1545999999999994</v>
      </c>
      <c r="T878" s="31">
        <f>(S878/I758)*100</f>
        <v>3.4272539847923786</v>
      </c>
      <c r="U878" s="31">
        <f>(S878/R878)/I758*1000</f>
        <v>1.0710168702476182</v>
      </c>
      <c r="V878" s="44">
        <f>O878-O758</f>
        <v>0.35159025451004489</v>
      </c>
      <c r="W878" s="44">
        <f>(V878/O758)*100</f>
        <v>3.4585449197696994</v>
      </c>
      <c r="X878" s="44">
        <f>1000*(V878/R878)/O758</f>
        <v>1.0807952874280311</v>
      </c>
      <c r="Y878" s="45">
        <f>1000*(V878/R878)/Q758</f>
        <v>0.56258185266418514</v>
      </c>
      <c r="Z878" s="57">
        <f t="shared" si="88"/>
        <v>9.7784171804129461E-3</v>
      </c>
    </row>
    <row r="879" spans="1:26" s="1" customFormat="1" x14ac:dyDescent="0.15">
      <c r="A879" s="5">
        <v>268</v>
      </c>
      <c r="B879" s="56" t="s">
        <v>20</v>
      </c>
      <c r="C879" s="15" t="s">
        <v>24</v>
      </c>
      <c r="D879" s="15" t="s">
        <v>12</v>
      </c>
      <c r="E879" s="16">
        <v>43116</v>
      </c>
      <c r="F879" s="15">
        <v>23.1</v>
      </c>
      <c r="G879" s="15">
        <v>34.799999999999997</v>
      </c>
      <c r="H879" s="15">
        <v>17.513100000000001</v>
      </c>
      <c r="I879" s="93">
        <v>10.1036</v>
      </c>
      <c r="J879" s="79"/>
      <c r="K879" s="37">
        <f>1000*(1-(F879+288.9414)/(508929.2*(F879+68.12963))*(F879-3.9863)^2)</f>
        <v>997.54467794270215</v>
      </c>
      <c r="L879" s="37">
        <f xml:space="preserve"> 0.824493 - 0.0040899*F879 + 0.000076438*F879^2 -0.00000082467*F879^3 + 0.0000000053675*F879^4</f>
        <v>0.76216752628932682</v>
      </c>
      <c r="M879" s="37">
        <f xml:space="preserve"> -0.005724 + 0.00010227*F879 - 0.0000016546*F879^2</f>
        <v>-4.2444741059999994E-3</v>
      </c>
      <c r="N879" s="37">
        <f xml:space="preserve"> K879 + (L879*G879) + M879*G879^(3/2) + 0.00048314*G879^2</f>
        <v>1023.7818594847341</v>
      </c>
      <c r="O879" s="39">
        <f t="shared" si="86"/>
        <v>22.77653862025662</v>
      </c>
      <c r="P879" s="32">
        <f t="shared" si="85"/>
        <v>23.537387614965613</v>
      </c>
      <c r="Q879" s="29">
        <f t="shared" si="87"/>
        <v>50.2898</v>
      </c>
      <c r="R879" s="30">
        <f>E879-E759</f>
        <v>32</v>
      </c>
      <c r="S879" s="31">
        <f>I879-I759</f>
        <v>0.392100000000001</v>
      </c>
      <c r="T879" s="31">
        <f>(S879/I759)*100</f>
        <v>4.0374813365597593</v>
      </c>
      <c r="U879" s="31">
        <f>(S879/R879)/I759*1000</f>
        <v>1.2617129176749249</v>
      </c>
      <c r="V879" s="44">
        <f>O879-O759</f>
        <v>0.89053216751266362</v>
      </c>
      <c r="W879" s="44">
        <f>(V879/O759)*100</f>
        <v>4.068956890036068</v>
      </c>
      <c r="X879" s="44">
        <f>1000*(V879/R879)/O759</f>
        <v>1.2715490281362711</v>
      </c>
      <c r="Y879" s="45">
        <f>1000*(V879/R879)/Q759</f>
        <v>0.57816852663742302</v>
      </c>
      <c r="Z879" s="57">
        <f t="shared" si="88"/>
        <v>9.836110461346248E-3</v>
      </c>
    </row>
    <row r="880" spans="1:26" s="1" customFormat="1" x14ac:dyDescent="0.15">
      <c r="A880" s="5">
        <v>274</v>
      </c>
      <c r="B880" s="56" t="s">
        <v>20</v>
      </c>
      <c r="C880" s="15" t="s">
        <v>24</v>
      </c>
      <c r="D880" s="15" t="s">
        <v>12</v>
      </c>
      <c r="E880" s="16">
        <v>43116</v>
      </c>
      <c r="F880" s="15">
        <v>23.1</v>
      </c>
      <c r="G880" s="15">
        <v>34.799999999999997</v>
      </c>
      <c r="H880" s="15">
        <v>17.513100000000001</v>
      </c>
      <c r="I880" s="93">
        <v>2.2422</v>
      </c>
      <c r="J880" s="79"/>
      <c r="K880" s="37">
        <f>1000*(1-(F880+288.9414)/(508929.2*(F880+68.12963))*(F880-3.9863)^2)</f>
        <v>997.54467794270215</v>
      </c>
      <c r="L880" s="37">
        <f xml:space="preserve"> 0.824493 - 0.0040899*F880 + 0.000076438*F880^2 -0.00000082467*F880^3 + 0.0000000053675*F880^4</f>
        <v>0.76216752628932682</v>
      </c>
      <c r="M880" s="37">
        <f xml:space="preserve"> -0.005724 + 0.00010227*F880 - 0.0000016546*F880^2</f>
        <v>-4.2444741059999994E-3</v>
      </c>
      <c r="N880" s="37">
        <f xml:space="preserve"> K880 + (L880*G880) + M880*G880^(3/2) + 0.00048314*G880^2</f>
        <v>1023.7818594847341</v>
      </c>
      <c r="O880" s="39">
        <f t="shared" si="86"/>
        <v>5.0545899376795784</v>
      </c>
      <c r="P880" s="32">
        <f t="shared" si="85"/>
        <v>23.537387614965613</v>
      </c>
      <c r="Q880" s="29">
        <f t="shared" si="87"/>
        <v>7.0521000000000003</v>
      </c>
      <c r="R880" s="30">
        <f>E880-E760</f>
        <v>32</v>
      </c>
      <c r="S880" s="31">
        <f>I880-I760</f>
        <v>0.11759999999999993</v>
      </c>
      <c r="T880" s="31">
        <f>(S880/I760)*100</f>
        <v>5.5351595594464804</v>
      </c>
      <c r="U880" s="31">
        <f>(S880/R880)/I760*1000</f>
        <v>1.7297373623270251</v>
      </c>
      <c r="V880" s="44">
        <f>O880-O760</f>
        <v>0.26655417497558709</v>
      </c>
      <c r="W880" s="44">
        <f>(V880/O760)*100</f>
        <v>5.567088221267869</v>
      </c>
      <c r="X880" s="44">
        <f>1000*(V880/R880)/O760</f>
        <v>1.7397150691462093</v>
      </c>
      <c r="Y880" s="45">
        <f>1000*(V880/R880)/Q760</f>
        <v>1.3004571164484251</v>
      </c>
      <c r="Z880" s="57">
        <f t="shared" si="88"/>
        <v>9.9777068191841956E-3</v>
      </c>
    </row>
    <row r="881" spans="1:26" s="1" customFormat="1" x14ac:dyDescent="0.15">
      <c r="A881" s="5">
        <v>106</v>
      </c>
      <c r="B881" s="56" t="s">
        <v>22</v>
      </c>
      <c r="C881" s="15" t="s">
        <v>24</v>
      </c>
      <c r="D881" s="15" t="s">
        <v>12</v>
      </c>
      <c r="E881" s="16">
        <v>43116</v>
      </c>
      <c r="F881" s="15">
        <v>23.1</v>
      </c>
      <c r="G881" s="15">
        <v>34.799999999999997</v>
      </c>
      <c r="H881" s="15">
        <v>17.513100000000001</v>
      </c>
      <c r="I881" s="93">
        <v>3.1993</v>
      </c>
      <c r="J881" s="79"/>
      <c r="K881" s="37">
        <f>1000*(1-(F881+288.9414)/(508929.2*(F881+68.12963))*(F881-3.9863)^2)</f>
        <v>997.54467794270215</v>
      </c>
      <c r="L881" s="37">
        <f xml:space="preserve"> 0.824493 - 0.0040899*F881 + 0.000076438*F881^2 -0.00000082467*F881^3 + 0.0000000053675*F881^4</f>
        <v>0.76216752628932682</v>
      </c>
      <c r="M881" s="37">
        <f xml:space="preserve"> -0.005724 + 0.00010227*F881 - 0.0000016546*F881^2</f>
        <v>-4.2444741059999994E-3</v>
      </c>
      <c r="N881" s="37">
        <f xml:space="preserve"> K881 + (L881*G881) + M881*G881^(3/2) + 0.00048314*G881^2</f>
        <v>1023.7818594847341</v>
      </c>
      <c r="O881" s="39">
        <f t="shared" si="86"/>
        <v>7.2121798178656125</v>
      </c>
      <c r="P881" s="32">
        <f t="shared" si="85"/>
        <v>23.537387614965613</v>
      </c>
      <c r="Q881" s="29">
        <f t="shared" si="87"/>
        <v>12.31615</v>
      </c>
      <c r="R881" s="30">
        <f>E881-E761</f>
        <v>32</v>
      </c>
      <c r="S881" s="31">
        <f>I881-I761</f>
        <v>7.4199999999999822E-2</v>
      </c>
      <c r="T881" s="31">
        <f>(S881/I761)*100</f>
        <v>2.3743240216313017</v>
      </c>
      <c r="U881" s="31">
        <f>(S881/R881)/I761*1000</f>
        <v>0.74197625675978185</v>
      </c>
      <c r="V881" s="44">
        <f>O881-O761</f>
        <v>0.17102441078456998</v>
      </c>
      <c r="W881" s="44">
        <f>(V881/O761)*100</f>
        <v>2.4289253808057802</v>
      </c>
      <c r="X881" s="44">
        <f>1000*(V881/R881)/O761</f>
        <v>0.75903918150180616</v>
      </c>
      <c r="Y881" s="45">
        <f>1000*(V881/R881)/Q761</f>
        <v>0.44881511557457449</v>
      </c>
      <c r="Z881" s="57">
        <f t="shared" si="88"/>
        <v>1.706292474202431E-2</v>
      </c>
    </row>
    <row r="882" spans="1:26" s="1" customFormat="1" x14ac:dyDescent="0.15">
      <c r="A882" s="5">
        <v>206</v>
      </c>
      <c r="B882" s="56" t="s">
        <v>22</v>
      </c>
      <c r="C882" s="15" t="s">
        <v>24</v>
      </c>
      <c r="D882" s="15" t="s">
        <v>12</v>
      </c>
      <c r="E882" s="16">
        <v>43116</v>
      </c>
      <c r="F882" s="17">
        <v>22.6</v>
      </c>
      <c r="G882" s="17">
        <v>34.799999999999997</v>
      </c>
      <c r="H882" s="15">
        <v>17.5106</v>
      </c>
      <c r="I882" s="93">
        <v>2.3814000000000002</v>
      </c>
      <c r="J882" s="79"/>
      <c r="K882" s="37">
        <f>1000*(1-(F882+288.9414)/(508929.2*(F882+68.12963))*(F882-3.9863)^2)</f>
        <v>997.6623758889441</v>
      </c>
      <c r="L882" s="37">
        <f xml:space="preserve"> 0.824493 - 0.0040899*F882 + 0.000076438*F882^2 -0.00000082467*F882^3 + 0.0000000053675*F882^4</f>
        <v>0.76298367266434808</v>
      </c>
      <c r="M882" s="37">
        <f xml:space="preserve"> -0.005724 + 0.00010227*F882 - 0.0000016546*F882^2</f>
        <v>-4.257801496E-3</v>
      </c>
      <c r="N882" s="37">
        <f xml:space="preserve"> K882 + (L882*G882) + M882*G882^(3/2) + 0.00048314*G882^2</f>
        <v>1023.9252233381852</v>
      </c>
      <c r="O882" s="39">
        <f t="shared" si="86"/>
        <v>5.3693314942581889</v>
      </c>
      <c r="P882" s="32">
        <f t="shared" si="85"/>
        <v>23.535161330376493</v>
      </c>
      <c r="Q882" s="29">
        <f t="shared" si="87"/>
        <v>7.8177000000000012</v>
      </c>
      <c r="R882" s="30">
        <f>E882-E762</f>
        <v>32</v>
      </c>
      <c r="S882" s="31">
        <f>I882-I762</f>
        <v>1.7700000000000049E-2</v>
      </c>
      <c r="T882" s="31">
        <f>(S882/I762)*100</f>
        <v>0.74882599314634046</v>
      </c>
      <c r="U882" s="31">
        <f>(S882/R882)/I762*1000</f>
        <v>0.23400812285823139</v>
      </c>
      <c r="V882" s="44">
        <f>O882-O762</f>
        <v>4.3684623528465139E-2</v>
      </c>
      <c r="W882" s="44">
        <f>(V882/O762)*100</f>
        <v>0.82026887228592082</v>
      </c>
      <c r="X882" s="44">
        <f>1000*(V882/R882)/O762</f>
        <v>0.25633402258935029</v>
      </c>
      <c r="Y882" s="45">
        <f>1000*(V882/R882)/Q762</f>
        <v>0.17682417057057459</v>
      </c>
      <c r="Z882" s="57">
        <f t="shared" si="88"/>
        <v>2.2325899731118898E-2</v>
      </c>
    </row>
    <row r="883" spans="1:26" s="1" customFormat="1" x14ac:dyDescent="0.15">
      <c r="A883" s="5">
        <v>144</v>
      </c>
      <c r="B883" s="56" t="s">
        <v>23</v>
      </c>
      <c r="C883" s="15" t="s">
        <v>24</v>
      </c>
      <c r="D883" s="15" t="s">
        <v>12</v>
      </c>
      <c r="E883" s="16">
        <v>43116</v>
      </c>
      <c r="F883" s="17">
        <v>22.6</v>
      </c>
      <c r="G883" s="17">
        <v>34.799999999999997</v>
      </c>
      <c r="H883" s="15">
        <v>17.5106</v>
      </c>
      <c r="I883" s="93">
        <v>4.8493000000000004</v>
      </c>
      <c r="J883" s="79"/>
      <c r="K883" s="37">
        <f>1000*(1-(F883+288.9414)/(508929.2*(F883+68.12963))*(F883-3.9863)^2)</f>
        <v>997.6623758889441</v>
      </c>
      <c r="L883" s="37">
        <f xml:space="preserve"> 0.824493 - 0.0040899*F883 + 0.000076438*F883^2 -0.00000082467*F883^3 + 0.0000000053675*F883^4</f>
        <v>0.76298367266434808</v>
      </c>
      <c r="M883" s="37">
        <f xml:space="preserve"> -0.005724 + 0.00010227*F883 - 0.0000016546*F883^2</f>
        <v>-4.257801496E-3</v>
      </c>
      <c r="N883" s="37">
        <f xml:space="preserve"> K883 + (L883*G883) + M883*G883^(3/2) + 0.00048314*G883^2</f>
        <v>1023.9252233381852</v>
      </c>
      <c r="O883" s="39">
        <f t="shared" si="86"/>
        <v>10.933694135847078</v>
      </c>
      <c r="P883" s="32">
        <f t="shared" si="85"/>
        <v>23.535161330376493</v>
      </c>
      <c r="Q883" s="29">
        <f t="shared" si="87"/>
        <v>21.39115</v>
      </c>
      <c r="R883" s="30">
        <f>E883-E763</f>
        <v>32</v>
      </c>
      <c r="S883" s="31">
        <f>I883-I763</f>
        <v>4.890000000000061E-2</v>
      </c>
      <c r="T883" s="31">
        <f>(S883/I763)*100</f>
        <v>1.0186651112407428</v>
      </c>
      <c r="U883" s="31">
        <f>(S883/R883)/I763*1000</f>
        <v>0.31833284726273209</v>
      </c>
      <c r="V883" s="44">
        <f>O883-O763</f>
        <v>0.11579971533988243</v>
      </c>
      <c r="W883" s="44">
        <f>(V883/O763)*100</f>
        <v>1.0704459744066643</v>
      </c>
      <c r="X883" s="44">
        <f>1000*(V883/R883)/O763</f>
        <v>0.33451436700208259</v>
      </c>
      <c r="Y883" s="45">
        <f>1000*(V883/R883)/Q763</f>
        <v>0.17132406209444687</v>
      </c>
      <c r="Z883" s="57">
        <f t="shared" si="88"/>
        <v>1.6181519739350503E-2</v>
      </c>
    </row>
    <row r="884" spans="1:26" s="1" customFormat="1" x14ac:dyDescent="0.15">
      <c r="A884" s="5">
        <v>178</v>
      </c>
      <c r="B884" s="56" t="s">
        <v>17</v>
      </c>
      <c r="C884" s="15" t="s">
        <v>29</v>
      </c>
      <c r="D884" s="15" t="s">
        <v>12</v>
      </c>
      <c r="E884" s="16">
        <v>43116</v>
      </c>
      <c r="F884" s="17">
        <v>23</v>
      </c>
      <c r="G884" s="17">
        <v>34.9</v>
      </c>
      <c r="H884" s="15">
        <v>17.513500000000001</v>
      </c>
      <c r="I884" s="18">
        <v>6.1261999999999999</v>
      </c>
      <c r="J884" s="79"/>
      <c r="K884" s="37">
        <f>1000*(1-(F884+288.9414)/(508929.2*(F884+68.12963))*(F884-3.9863)^2)</f>
        <v>997.56841578658123</v>
      </c>
      <c r="L884" s="37">
        <f xml:space="preserve"> 0.824493 - 0.0040899*F884 + 0.000076438*F884^2 -0.00000082467*F884^3 + 0.0000000053675*F884^4</f>
        <v>0.76232928867750005</v>
      </c>
      <c r="M884" s="37">
        <f xml:space="preserve"> -0.005724 + 0.00010227*F884 - 0.0000016546*F884^2</f>
        <v>-4.2470733999999998E-3</v>
      </c>
      <c r="N884" s="37">
        <f xml:space="preserve"> K884 + (L884*G884) + M884*G884^(3/2) + 0.00048314*G884^2</f>
        <v>1023.8865326454627</v>
      </c>
      <c r="O884" s="39">
        <f t="shared" si="86"/>
        <v>13.812059782004685</v>
      </c>
      <c r="P884" s="32">
        <f t="shared" si="85"/>
        <v>23.538753064502913</v>
      </c>
      <c r="Q884" s="29">
        <f t="shared" si="87"/>
        <v>28.414099999999998</v>
      </c>
      <c r="R884" s="30">
        <f>E884-E764</f>
        <v>32</v>
      </c>
      <c r="S884" s="31">
        <f>I884-I764</f>
        <v>0.52890000000000015</v>
      </c>
      <c r="T884" s="31">
        <f>(S884/I764)*100</f>
        <v>9.4491987208118235</v>
      </c>
      <c r="U884" s="31">
        <f>(S884/R884)/I764*1000</f>
        <v>2.9528746002536947</v>
      </c>
      <c r="V884" s="44">
        <f>O884-O764</f>
        <v>1.1983191687422625</v>
      </c>
      <c r="W884" s="44">
        <f>(V884/O764)*100</f>
        <v>9.5001094876036856</v>
      </c>
      <c r="X884" s="44">
        <f>1000*(V884/R884)/O764</f>
        <v>2.9687842148761514</v>
      </c>
      <c r="Y884" s="45">
        <f>1000*(V884/R884)/Q764</f>
        <v>1.4682318678069217</v>
      </c>
      <c r="Z884" s="57">
        <f t="shared" si="88"/>
        <v>1.5909614622456658E-2</v>
      </c>
    </row>
    <row r="885" spans="1:26" s="1" customFormat="1" x14ac:dyDescent="0.15">
      <c r="A885" s="5">
        <v>184</v>
      </c>
      <c r="B885" s="56" t="s">
        <v>17</v>
      </c>
      <c r="C885" s="15" t="s">
        <v>29</v>
      </c>
      <c r="D885" s="15" t="s">
        <v>12</v>
      </c>
      <c r="E885" s="16">
        <v>43116</v>
      </c>
      <c r="F885" s="17">
        <v>23</v>
      </c>
      <c r="G885" s="17">
        <v>34.9</v>
      </c>
      <c r="H885" s="15">
        <v>17.513500000000001</v>
      </c>
      <c r="I885" s="18">
        <v>3.0876999999999999</v>
      </c>
      <c r="J885" s="79"/>
      <c r="K885" s="37">
        <f>1000*(1-(F885+288.9414)/(508929.2*(F885+68.12963))*(F885-3.9863)^2)</f>
        <v>997.56841578658123</v>
      </c>
      <c r="L885" s="37">
        <f xml:space="preserve"> 0.824493 - 0.0040899*F885 + 0.000076438*F885^2 -0.00000082467*F885^3 + 0.0000000053675*F885^4</f>
        <v>0.76232928867750005</v>
      </c>
      <c r="M885" s="37">
        <f xml:space="preserve"> -0.005724 + 0.00010227*F885 - 0.0000016546*F885^2</f>
        <v>-4.2470733999999998E-3</v>
      </c>
      <c r="N885" s="37">
        <f xml:space="preserve"> K885 + (L885*G885) + M885*G885^(3/2) + 0.00048314*G885^2</f>
        <v>1023.8865326454627</v>
      </c>
      <c r="O885" s="39">
        <f t="shared" si="86"/>
        <v>6.961492766951106</v>
      </c>
      <c r="P885" s="32">
        <f t="shared" si="85"/>
        <v>23.538753064502913</v>
      </c>
      <c r="Q885" s="29">
        <f t="shared" si="87"/>
        <v>11.702349999999999</v>
      </c>
      <c r="R885" s="30">
        <f>E885-E765</f>
        <v>32</v>
      </c>
      <c r="S885" s="31">
        <f>I885-I765</f>
        <v>0.17539999999999978</v>
      </c>
      <c r="T885" s="31">
        <f>(S885/I765)*100</f>
        <v>6.0227311746729306</v>
      </c>
      <c r="U885" s="31">
        <f>(S885/R885)/I765*1000</f>
        <v>1.8821034920852908</v>
      </c>
      <c r="V885" s="44">
        <f>O885-O765</f>
        <v>0.39850761553807512</v>
      </c>
      <c r="W885" s="44">
        <f>(V885/O765)*100</f>
        <v>6.0720481053088351</v>
      </c>
      <c r="X885" s="44">
        <f>1000*(V885/R885)/O765</f>
        <v>1.8975150329090109</v>
      </c>
      <c r="Y885" s="45">
        <f>1000*(V885/R885)/Q765</f>
        <v>1.1597847746541234</v>
      </c>
      <c r="Z885" s="57">
        <f t="shared" si="88"/>
        <v>1.5411540823720093E-2</v>
      </c>
    </row>
    <row r="886" spans="1:26" s="1" customFormat="1" x14ac:dyDescent="0.15">
      <c r="A886" s="5">
        <v>276</v>
      </c>
      <c r="B886" s="56" t="s">
        <v>17</v>
      </c>
      <c r="C886" s="15" t="s">
        <v>29</v>
      </c>
      <c r="D886" s="15" t="s">
        <v>12</v>
      </c>
      <c r="E886" s="16">
        <v>43116</v>
      </c>
      <c r="F886" s="17">
        <v>23</v>
      </c>
      <c r="G886" s="17">
        <v>34.9</v>
      </c>
      <c r="H886" s="15">
        <v>17.513500000000001</v>
      </c>
      <c r="I886" s="18">
        <v>4.8794000000000004</v>
      </c>
      <c r="J886" s="79"/>
      <c r="K886" s="37">
        <f>1000*(1-(F886+288.9414)/(508929.2*(F886+68.12963))*(F886-3.9863)^2)</f>
        <v>997.56841578658123</v>
      </c>
      <c r="L886" s="37">
        <f xml:space="preserve"> 0.824493 - 0.0040899*F886 + 0.000076438*F886^2 -0.00000082467*F886^3 + 0.0000000053675*F886^4</f>
        <v>0.76232928867750005</v>
      </c>
      <c r="M886" s="37">
        <f xml:space="preserve"> -0.005724 + 0.00010227*F886 - 0.0000016546*F886^2</f>
        <v>-4.2470733999999998E-3</v>
      </c>
      <c r="N886" s="37">
        <f xml:space="preserve"> K886 + (L886*G886) + M886*G886^(3/2) + 0.00048314*G886^2</f>
        <v>1023.8865326454627</v>
      </c>
      <c r="O886" s="39">
        <f t="shared" si="86"/>
        <v>11.00103889855272</v>
      </c>
      <c r="P886" s="32">
        <f t="shared" si="85"/>
        <v>23.538753064502913</v>
      </c>
      <c r="Q886" s="29">
        <f t="shared" si="87"/>
        <v>21.556699999999999</v>
      </c>
      <c r="R886" s="30">
        <f>E886-E766</f>
        <v>32</v>
      </c>
      <c r="S886" s="31">
        <f>I886-I766</f>
        <v>0.36000000000000032</v>
      </c>
      <c r="T886" s="31">
        <f>(S886/I766)*100</f>
        <v>7.965659158295356</v>
      </c>
      <c r="U886" s="31">
        <f>(S886/R886)/I766*1000</f>
        <v>2.4892684869672985</v>
      </c>
      <c r="V886" s="44">
        <f>O886-O766</f>
        <v>0.81638927684614693</v>
      </c>
      <c r="W886" s="44">
        <f>(V886/O766)*100</f>
        <v>8.0158798502618502</v>
      </c>
      <c r="X886" s="44">
        <f>1000*(V886/R886)/O766</f>
        <v>2.504962453206828</v>
      </c>
      <c r="Y886" s="45">
        <f>1000*(V886/R886)/Q766</f>
        <v>1.3031902670747415</v>
      </c>
      <c r="Z886" s="57">
        <f t="shared" si="88"/>
        <v>1.5693966239529455E-2</v>
      </c>
    </row>
    <row r="887" spans="1:26" s="1" customFormat="1" x14ac:dyDescent="0.15">
      <c r="A887" s="5">
        <v>283</v>
      </c>
      <c r="B887" s="56" t="s">
        <v>17</v>
      </c>
      <c r="C887" s="15" t="s">
        <v>29</v>
      </c>
      <c r="D887" s="15" t="s">
        <v>12</v>
      </c>
      <c r="E887" s="16">
        <v>43116</v>
      </c>
      <c r="F887" s="17">
        <v>23</v>
      </c>
      <c r="G887" s="17">
        <v>34.9</v>
      </c>
      <c r="H887" s="15">
        <v>17.513500000000001</v>
      </c>
      <c r="I887" s="18">
        <v>5.5247999999999999</v>
      </c>
      <c r="J887" s="79"/>
      <c r="K887" s="37">
        <f>1000*(1-(F887+288.9414)/(508929.2*(F887+68.12963))*(F887-3.9863)^2)</f>
        <v>997.56841578658123</v>
      </c>
      <c r="L887" s="37">
        <f xml:space="preserve"> 0.824493 - 0.0040899*F887 + 0.000076438*F887^2 -0.00000082467*F887^3 + 0.0000000053675*F887^4</f>
        <v>0.76232928867750005</v>
      </c>
      <c r="M887" s="37">
        <f xml:space="preserve"> -0.005724 + 0.00010227*F887 - 0.0000016546*F887^2</f>
        <v>-4.2470733999999998E-3</v>
      </c>
      <c r="N887" s="37">
        <f xml:space="preserve"> K887 + (L887*G887) + M887*G887^(3/2) + 0.00048314*G887^2</f>
        <v>1023.8865326454627</v>
      </c>
      <c r="O887" s="39">
        <f t="shared" si="86"/>
        <v>12.456150286249141</v>
      </c>
      <c r="P887" s="32">
        <f t="shared" si="85"/>
        <v>23.538753064502913</v>
      </c>
      <c r="Q887" s="29">
        <f t="shared" si="87"/>
        <v>25.106399999999997</v>
      </c>
      <c r="R887" s="30">
        <f>E887-E767</f>
        <v>32</v>
      </c>
      <c r="S887" s="31">
        <f>I887-I767</f>
        <v>0.5022000000000002</v>
      </c>
      <c r="T887" s="31">
        <f>(S887/I767)*100</f>
        <v>9.9988053995938415</v>
      </c>
      <c r="U887" s="31">
        <f>(S887/R887)/I767*1000</f>
        <v>3.1246266873730755</v>
      </c>
      <c r="V887" s="44">
        <f>O887-O767</f>
        <v>1.1375192312455074</v>
      </c>
      <c r="W887" s="44">
        <f>(V887/O767)*100</f>
        <v>10.049971818302565</v>
      </c>
      <c r="X887" s="44">
        <f>1000*(V887/R887)/O767</f>
        <v>3.1406161932195515</v>
      </c>
      <c r="Y887" s="45">
        <f>1000*(V887/R887)/Q767</f>
        <v>1.5908968272186692</v>
      </c>
      <c r="Z887" s="57">
        <f t="shared" si="88"/>
        <v>1.5989505846476071E-2</v>
      </c>
    </row>
    <row r="888" spans="1:26" s="1" customFormat="1" x14ac:dyDescent="0.15">
      <c r="A888" s="5">
        <v>289</v>
      </c>
      <c r="B888" s="56" t="s">
        <v>17</v>
      </c>
      <c r="C888" s="15" t="s">
        <v>29</v>
      </c>
      <c r="D888" s="15" t="s">
        <v>12</v>
      </c>
      <c r="E888" s="16">
        <v>43116</v>
      </c>
      <c r="F888" s="17">
        <v>23</v>
      </c>
      <c r="G888" s="17">
        <v>34.9</v>
      </c>
      <c r="H888" s="15">
        <v>17.513500000000001</v>
      </c>
      <c r="I888" s="18">
        <v>5.3198999999999996</v>
      </c>
      <c r="J888" s="79"/>
      <c r="K888" s="37">
        <f>1000*(1-(F888+288.9414)/(508929.2*(F888+68.12963))*(F888-3.9863)^2)</f>
        <v>997.56841578658123</v>
      </c>
      <c r="L888" s="37">
        <f xml:space="preserve"> 0.824493 - 0.0040899*F888 + 0.000076438*F888^2 -0.00000082467*F888^3 + 0.0000000053675*F888^4</f>
        <v>0.76232928867750005</v>
      </c>
      <c r="M888" s="37">
        <f xml:space="preserve"> -0.005724 + 0.00010227*F888 - 0.0000016546*F888^2</f>
        <v>-4.2470733999999998E-3</v>
      </c>
      <c r="N888" s="37">
        <f xml:space="preserve"> K888 + (L888*G888) + M888*G888^(3/2) + 0.00048314*G888^2</f>
        <v>1023.8865326454627</v>
      </c>
      <c r="O888" s="39">
        <f t="shared" si="86"/>
        <v>11.994185112188097</v>
      </c>
      <c r="P888" s="32">
        <f t="shared" si="85"/>
        <v>23.538753064502913</v>
      </c>
      <c r="Q888" s="29">
        <f t="shared" si="87"/>
        <v>23.979449999999996</v>
      </c>
      <c r="R888" s="30">
        <f>E888-E768</f>
        <v>32</v>
      </c>
      <c r="S888" s="31">
        <f>I888-I768</f>
        <v>0.43119999999999958</v>
      </c>
      <c r="T888" s="31">
        <f>(S888/I768)*100</f>
        <v>8.8203407858939915</v>
      </c>
      <c r="U888" s="31">
        <f>(S888/R888)/I768*1000</f>
        <v>2.7563564955918722</v>
      </c>
      <c r="V888" s="44">
        <f>O888-O768</f>
        <v>0.97730309120369263</v>
      </c>
      <c r="W888" s="44">
        <f>(V888/O768)*100</f>
        <v>8.8709590367054378</v>
      </c>
      <c r="X888" s="44">
        <f>1000*(V888/R888)/O768</f>
        <v>2.7721746989704492</v>
      </c>
      <c r="Y888" s="45">
        <f>1000*(V888/R888)/Q768</f>
        <v>1.4134086269626731</v>
      </c>
      <c r="Z888" s="57">
        <f t="shared" si="88"/>
        <v>1.5818203378576978E-2</v>
      </c>
    </row>
    <row r="889" spans="1:26" s="1" customFormat="1" x14ac:dyDescent="0.15">
      <c r="A889" s="5">
        <v>118</v>
      </c>
      <c r="B889" s="56" t="s">
        <v>18</v>
      </c>
      <c r="C889" s="15" t="s">
        <v>29</v>
      </c>
      <c r="D889" s="15" t="s">
        <v>12</v>
      </c>
      <c r="E889" s="16">
        <v>43116</v>
      </c>
      <c r="F889" s="17">
        <v>23</v>
      </c>
      <c r="G889" s="17">
        <v>34.9</v>
      </c>
      <c r="H889" s="15">
        <v>17.513500000000001</v>
      </c>
      <c r="I889" s="18">
        <v>5.6007999999999996</v>
      </c>
      <c r="J889" s="79"/>
      <c r="K889" s="37">
        <f>1000*(1-(F889+288.9414)/(508929.2*(F889+68.12963))*(F889-3.9863)^2)</f>
        <v>997.56841578658123</v>
      </c>
      <c r="L889" s="37">
        <f xml:space="preserve"> 0.824493 - 0.0040899*F889 + 0.000076438*F889^2 -0.00000082467*F889^3 + 0.0000000053675*F889^4</f>
        <v>0.76232928867750005</v>
      </c>
      <c r="M889" s="37">
        <f xml:space="preserve"> -0.005724 + 0.00010227*F889 - 0.0000016546*F889^2</f>
        <v>-4.2470733999999998E-3</v>
      </c>
      <c r="N889" s="37">
        <f xml:space="preserve"> K889 + (L889*G889) + M889*G889^(3/2) + 0.00048314*G889^2</f>
        <v>1023.8865326454627</v>
      </c>
      <c r="O889" s="39">
        <f t="shared" si="86"/>
        <v>12.627499008692475</v>
      </c>
      <c r="P889" s="32">
        <f t="shared" si="85"/>
        <v>23.538753064502913</v>
      </c>
      <c r="Q889" s="29">
        <f t="shared" si="87"/>
        <v>25.524399999999996</v>
      </c>
      <c r="R889" s="30">
        <f>E889-E769</f>
        <v>32</v>
      </c>
      <c r="S889" s="31">
        <f>I889-I769</f>
        <v>0.46819999999999951</v>
      </c>
      <c r="T889" s="31">
        <f>(S889/I769)*100</f>
        <v>9.1220823754042684</v>
      </c>
      <c r="U889" s="31">
        <f>(S889/R889)/I769*1000</f>
        <v>2.8506507423138339</v>
      </c>
      <c r="V889" s="44">
        <f>O889-O769</f>
        <v>1.0609785306708019</v>
      </c>
      <c r="W889" s="44">
        <f>(V889/O769)*100</f>
        <v>9.172840982617366</v>
      </c>
      <c r="X889" s="44">
        <f>1000*(V889/R889)/O769</f>
        <v>2.8665128070679269</v>
      </c>
      <c r="Y889" s="45">
        <f>1000*(V889/R889)/Q769</f>
        <v>1.4447316076508896</v>
      </c>
      <c r="Z889" s="57">
        <f t="shared" si="88"/>
        <v>1.5862064754093019E-2</v>
      </c>
    </row>
    <row r="890" spans="1:26" s="1" customFormat="1" x14ac:dyDescent="0.15">
      <c r="A890" s="5">
        <v>124</v>
      </c>
      <c r="B890" s="56" t="s">
        <v>18</v>
      </c>
      <c r="C890" s="15" t="s">
        <v>29</v>
      </c>
      <c r="D890" s="15" t="s">
        <v>12</v>
      </c>
      <c r="E890" s="16">
        <v>43116</v>
      </c>
      <c r="F890" s="17">
        <v>23</v>
      </c>
      <c r="G890" s="17">
        <v>34.9</v>
      </c>
      <c r="H890" s="15">
        <v>17.513500000000001</v>
      </c>
      <c r="I890" s="18">
        <v>4.3300999999999998</v>
      </c>
      <c r="J890" s="79"/>
      <c r="K890" s="37">
        <f>1000*(1-(F890+288.9414)/(508929.2*(F890+68.12963))*(F890-3.9863)^2)</f>
        <v>997.56841578658123</v>
      </c>
      <c r="L890" s="37">
        <f xml:space="preserve"> 0.824493 - 0.0040899*F890 + 0.000076438*F890^2 -0.00000082467*F890^3 + 0.0000000053675*F890^4</f>
        <v>0.76232928867750005</v>
      </c>
      <c r="M890" s="37">
        <f xml:space="preserve"> -0.005724 + 0.00010227*F890 - 0.0000016546*F890^2</f>
        <v>-4.2470733999999998E-3</v>
      </c>
      <c r="N890" s="37">
        <f xml:space="preserve"> K890 + (L890*G890) + M890*G890^(3/2) + 0.00048314*G890^2</f>
        <v>1023.8865326454627</v>
      </c>
      <c r="O890" s="39">
        <f t="shared" si="86"/>
        <v>9.7625934612089846</v>
      </c>
      <c r="P890" s="32">
        <f t="shared" si="85"/>
        <v>23.538753064502913</v>
      </c>
      <c r="Q890" s="29">
        <f t="shared" si="87"/>
        <v>18.535549999999997</v>
      </c>
      <c r="R890" s="30">
        <f>E890-E770</f>
        <v>32</v>
      </c>
      <c r="S890" s="31">
        <f>I890-I770</f>
        <v>0.33040000000000003</v>
      </c>
      <c r="T890" s="31">
        <f>(S890/I770)*100</f>
        <v>8.2606195464659855</v>
      </c>
      <c r="U890" s="31">
        <f>(S890/R890)/I770*1000</f>
        <v>2.5814436082706207</v>
      </c>
      <c r="V890" s="44">
        <f>O890-O770</f>
        <v>0.74910868625218185</v>
      </c>
      <c r="W890" s="44">
        <f>(V890/O770)*100</f>
        <v>8.3109774405290651</v>
      </c>
      <c r="X890" s="44">
        <f>1000*(V890/R890)/O770</f>
        <v>2.5971804501653328</v>
      </c>
      <c r="Y890" s="45">
        <f>1000*(V890/R890)/Q770</f>
        <v>1.4002366528623151</v>
      </c>
      <c r="Z890" s="57">
        <f t="shared" si="88"/>
        <v>1.5736841894712139E-2</v>
      </c>
    </row>
    <row r="891" spans="1:26" s="1" customFormat="1" x14ac:dyDescent="0.15">
      <c r="A891" s="5">
        <v>216</v>
      </c>
      <c r="B891" s="56" t="s">
        <v>18</v>
      </c>
      <c r="C891" s="15" t="s">
        <v>29</v>
      </c>
      <c r="D891" s="15" t="s">
        <v>12</v>
      </c>
      <c r="E891" s="16">
        <v>43116</v>
      </c>
      <c r="F891" s="17">
        <v>23</v>
      </c>
      <c r="G891" s="17">
        <v>34.9</v>
      </c>
      <c r="H891" s="15">
        <v>17.513500000000001</v>
      </c>
      <c r="I891" s="18">
        <v>4.7542</v>
      </c>
      <c r="J891" s="79"/>
      <c r="K891" s="37">
        <f>1000*(1-(F891+288.9414)/(508929.2*(F891+68.12963))*(F891-3.9863)^2)</f>
        <v>997.56841578658123</v>
      </c>
      <c r="L891" s="37">
        <f xml:space="preserve"> 0.824493 - 0.0040899*F891 + 0.000076438*F891^2 -0.00000082467*F891^3 + 0.0000000053675*F891^4</f>
        <v>0.76232928867750005</v>
      </c>
      <c r="M891" s="37">
        <f xml:space="preserve"> -0.005724 + 0.00010227*F891 - 0.0000016546*F891^2</f>
        <v>-4.2470733999999998E-3</v>
      </c>
      <c r="N891" s="37">
        <f xml:space="preserve"> K891 + (L891*G891) + M891*G891^(3/2) + 0.00048314*G891^2</f>
        <v>1023.8865326454627</v>
      </c>
      <c r="O891" s="39">
        <f t="shared" si="86"/>
        <v>10.718764424211857</v>
      </c>
      <c r="P891" s="32">
        <f t="shared" si="85"/>
        <v>23.538753064502913</v>
      </c>
      <c r="Q891" s="29">
        <f t="shared" si="87"/>
        <v>20.868099999999998</v>
      </c>
      <c r="R891" s="30">
        <f>E891-E771</f>
        <v>32</v>
      </c>
      <c r="S891" s="31">
        <f>I891-I771</f>
        <v>0.33800000000000008</v>
      </c>
      <c r="T891" s="31">
        <f>(S891/I771)*100</f>
        <v>7.6536388750509516</v>
      </c>
      <c r="U891" s="31">
        <f>(S891/R891)/I771*1000</f>
        <v>2.3917621484534224</v>
      </c>
      <c r="V891" s="44">
        <f>O891-O771</f>
        <v>0.76668015210039009</v>
      </c>
      <c r="W891" s="44">
        <f>(V891/O771)*100</f>
        <v>7.7037144294370874</v>
      </c>
      <c r="X891" s="44">
        <f>1000*(V891/R891)/O771</f>
        <v>2.4074107591990899</v>
      </c>
      <c r="Y891" s="45">
        <f>1000*(V891/R891)/Q771</f>
        <v>1.2603834349410121</v>
      </c>
      <c r="Z891" s="57">
        <f t="shared" si="88"/>
        <v>1.5648610745667479E-2</v>
      </c>
    </row>
    <row r="892" spans="1:26" s="1" customFormat="1" x14ac:dyDescent="0.15">
      <c r="A892" s="5">
        <v>222</v>
      </c>
      <c r="B892" s="56" t="s">
        <v>18</v>
      </c>
      <c r="C892" s="15" t="s">
        <v>29</v>
      </c>
      <c r="D892" s="15" t="s">
        <v>12</v>
      </c>
      <c r="E892" s="16">
        <v>43116</v>
      </c>
      <c r="F892" s="17">
        <v>23</v>
      </c>
      <c r="G892" s="17">
        <v>34.9</v>
      </c>
      <c r="H892" s="15">
        <v>17.513500000000001</v>
      </c>
      <c r="I892" s="18">
        <v>2.3104</v>
      </c>
      <c r="J892" s="79"/>
      <c r="K892" s="37">
        <f>1000*(1-(F892+288.9414)/(508929.2*(F892+68.12963))*(F892-3.9863)^2)</f>
        <v>997.56841578658123</v>
      </c>
      <c r="L892" s="37">
        <f xml:space="preserve"> 0.824493 - 0.0040899*F892 + 0.000076438*F892^2 -0.00000082467*F892^3 + 0.0000000053675*F892^4</f>
        <v>0.76232928867750005</v>
      </c>
      <c r="M892" s="37">
        <f xml:space="preserve"> -0.005724 + 0.00010227*F892 - 0.0000016546*F892^2</f>
        <v>-4.2470733999999998E-3</v>
      </c>
      <c r="N892" s="37">
        <f xml:space="preserve"> K892 + (L892*G892) + M892*G892^(3/2) + 0.00048314*G892^2</f>
        <v>1023.8865326454627</v>
      </c>
      <c r="O892" s="39">
        <f t="shared" si="86"/>
        <v>5.20900116227737</v>
      </c>
      <c r="P892" s="32">
        <f t="shared" si="85"/>
        <v>23.538753064502913</v>
      </c>
      <c r="Q892" s="29">
        <f t="shared" si="87"/>
        <v>7.4272</v>
      </c>
      <c r="R892" s="30">
        <f>E892-E772</f>
        <v>32</v>
      </c>
      <c r="S892" s="31">
        <f>I892-I772</f>
        <v>0.16360000000000019</v>
      </c>
      <c r="T892" s="31">
        <f>(S892/I772)*100</f>
        <v>7.6206446804546397</v>
      </c>
      <c r="U892" s="31">
        <f>(S892/R892)/I772*1000</f>
        <v>2.3814514626420751</v>
      </c>
      <c r="V892" s="44">
        <f>O892-O772</f>
        <v>0.37110104104896191</v>
      </c>
      <c r="W892" s="44">
        <f>(V892/O772)*100</f>
        <v>7.6707048874488617</v>
      </c>
      <c r="X892" s="44">
        <f>1000*(V892/R892)/O772</f>
        <v>2.3970952773277694</v>
      </c>
      <c r="Y892" s="45">
        <f>1000*(V892/R892)/Q772</f>
        <v>1.7766503558507309</v>
      </c>
      <c r="Z892" s="57">
        <f t="shared" si="88"/>
        <v>1.5643814685694313E-2</v>
      </c>
    </row>
    <row r="893" spans="1:26" s="1" customFormat="1" x14ac:dyDescent="0.15">
      <c r="A893" s="5">
        <v>228</v>
      </c>
      <c r="B893" s="56" t="s">
        <v>18</v>
      </c>
      <c r="C893" s="15" t="s">
        <v>29</v>
      </c>
      <c r="D893" s="15" t="s">
        <v>12</v>
      </c>
      <c r="E893" s="16">
        <v>43116</v>
      </c>
      <c r="F893" s="17">
        <v>23</v>
      </c>
      <c r="G893" s="17">
        <v>34.9</v>
      </c>
      <c r="H893" s="15">
        <v>17.513500000000001</v>
      </c>
      <c r="I893" s="18">
        <v>3.4558</v>
      </c>
      <c r="J893" s="79"/>
      <c r="K893" s="37">
        <f>1000*(1-(F893+288.9414)/(508929.2*(F893+68.12963))*(F893-3.9863)^2)</f>
        <v>997.56841578658123</v>
      </c>
      <c r="L893" s="37">
        <f xml:space="preserve"> 0.824493 - 0.0040899*F893 + 0.000076438*F893^2 -0.00000082467*F893^3 + 0.0000000053675*F893^4</f>
        <v>0.76232928867750005</v>
      </c>
      <c r="M893" s="37">
        <f xml:space="preserve"> -0.005724 + 0.00010227*F893 - 0.0000016546*F893^2</f>
        <v>-4.2470733999999998E-3</v>
      </c>
      <c r="N893" s="37">
        <f xml:space="preserve"> K893 + (L893*G893) + M893*G893^(3/2) + 0.00048314*G893^2</f>
        <v>1023.8865326454627</v>
      </c>
      <c r="O893" s="39">
        <f t="shared" si="86"/>
        <v>7.7914067765746777</v>
      </c>
      <c r="P893" s="32">
        <f t="shared" si="85"/>
        <v>23.538753064502913</v>
      </c>
      <c r="Q893" s="29">
        <f t="shared" si="87"/>
        <v>13.726900000000001</v>
      </c>
      <c r="R893" s="30">
        <f>E893-E773</f>
        <v>32</v>
      </c>
      <c r="S893" s="31">
        <f>I893-I773</f>
        <v>0.25559999999999983</v>
      </c>
      <c r="T893" s="31">
        <f>(S893/I773)*100</f>
        <v>7.9870008124492156</v>
      </c>
      <c r="U893" s="31">
        <f>(S893/R893)/I773*1000</f>
        <v>2.49593775389038</v>
      </c>
      <c r="V893" s="44">
        <f>O893-O773</f>
        <v>0.57962739891716275</v>
      </c>
      <c r="W893" s="44">
        <f>(V893/O773)*100</f>
        <v>8.0372314315781761</v>
      </c>
      <c r="X893" s="44">
        <f>1000*(V893/R893)/O773</f>
        <v>2.5116348223681797</v>
      </c>
      <c r="Y893" s="45">
        <f>1000*(V893/R893)/Q773</f>
        <v>1.4701086929057741</v>
      </c>
      <c r="Z893" s="57">
        <f t="shared" si="88"/>
        <v>1.5697068477799725E-2</v>
      </c>
    </row>
    <row r="894" spans="1:26" s="1" customFormat="1" x14ac:dyDescent="0.15">
      <c r="A894" s="5">
        <v>151</v>
      </c>
      <c r="B894" s="56" t="s">
        <v>19</v>
      </c>
      <c r="C894" s="15" t="s">
        <v>29</v>
      </c>
      <c r="D894" s="15" t="s">
        <v>12</v>
      </c>
      <c r="E894" s="16">
        <v>43116</v>
      </c>
      <c r="F894" s="17">
        <v>23</v>
      </c>
      <c r="G894" s="17">
        <v>34.9</v>
      </c>
      <c r="H894" s="15">
        <v>17.513500000000001</v>
      </c>
      <c r="I894" s="18">
        <v>1.7905</v>
      </c>
      <c r="J894" s="79"/>
      <c r="K894" s="37">
        <f>1000*(1-(F894+288.9414)/(508929.2*(F894+68.12963))*(F894-3.9863)^2)</f>
        <v>997.56841578658123</v>
      </c>
      <c r="L894" s="37">
        <f xml:space="preserve"> 0.824493 - 0.0040899*F894 + 0.000076438*F894^2 -0.00000082467*F894^3 + 0.0000000053675*F894^4</f>
        <v>0.76232928867750005</v>
      </c>
      <c r="M894" s="37">
        <f xml:space="preserve"> -0.005724 + 0.00010227*F894 - 0.0000016546*F894^2</f>
        <v>-4.2470733999999998E-3</v>
      </c>
      <c r="N894" s="37">
        <f xml:space="preserve"> K894 + (L894*G894) + M894*G894^(3/2) + 0.00048314*G894^2</f>
        <v>1023.8865326454627</v>
      </c>
      <c r="O894" s="39">
        <f t="shared" si="86"/>
        <v>4.0368406254577698</v>
      </c>
      <c r="P894" s="32">
        <f t="shared" si="85"/>
        <v>23.538753064502913</v>
      </c>
      <c r="Q894" s="29">
        <f t="shared" si="87"/>
        <v>4.5677499999999993</v>
      </c>
      <c r="R894" s="30">
        <f>E894-E774</f>
        <v>32</v>
      </c>
      <c r="S894" s="31">
        <f>I894-I774</f>
        <v>1.1099999999999888E-2</v>
      </c>
      <c r="T894" s="31">
        <f>(S894/I774)*100</f>
        <v>0.6238057772282728</v>
      </c>
      <c r="U894" s="31">
        <f>(S894/R894)/I774*1000</f>
        <v>0.19493930538383525</v>
      </c>
      <c r="V894" s="44">
        <f>O894-O774</f>
        <v>2.6891177109609643E-2</v>
      </c>
      <c r="W894" s="44">
        <f>(V894/O774)*100</f>
        <v>0.67061137443234031</v>
      </c>
      <c r="X894" s="44">
        <f>1000*(V894/R894)/O774</f>
        <v>0.20956605451010632</v>
      </c>
      <c r="Y894" s="45">
        <f>1000*(V894/R894)/Q774</f>
        <v>0.18646665734912496</v>
      </c>
      <c r="Z894" s="57">
        <f t="shared" si="88"/>
        <v>1.4626749126271071E-2</v>
      </c>
    </row>
    <row r="895" spans="1:26" s="1" customFormat="1" x14ac:dyDescent="0.15">
      <c r="A895" s="5">
        <v>159</v>
      </c>
      <c r="B895" s="56" t="s">
        <v>19</v>
      </c>
      <c r="C895" s="15" t="s">
        <v>29</v>
      </c>
      <c r="D895" s="15" t="s">
        <v>12</v>
      </c>
      <c r="E895" s="16">
        <v>43116</v>
      </c>
      <c r="F895" s="17">
        <v>23</v>
      </c>
      <c r="G895" s="17">
        <v>34.9</v>
      </c>
      <c r="H895" s="15">
        <v>17.513500000000001</v>
      </c>
      <c r="I895" s="18">
        <v>4.7447999999999997</v>
      </c>
      <c r="J895" s="79"/>
      <c r="K895" s="37">
        <f>1000*(1-(F895+288.9414)/(508929.2*(F895+68.12963))*(F895-3.9863)^2)</f>
        <v>997.56841578658123</v>
      </c>
      <c r="L895" s="37">
        <f xml:space="preserve"> 0.824493 - 0.0040899*F895 + 0.000076438*F895^2 -0.00000082467*F895^3 + 0.0000000053675*F895^4</f>
        <v>0.76232928867750005</v>
      </c>
      <c r="M895" s="37">
        <f xml:space="preserve"> -0.005724 + 0.00010227*F895 - 0.0000016546*F895^2</f>
        <v>-4.2470733999999998E-3</v>
      </c>
      <c r="N895" s="37">
        <f xml:space="preserve"> K895 + (L895*G895) + M895*G895^(3/2) + 0.00048314*G895^2</f>
        <v>1023.8865326454627</v>
      </c>
      <c r="O895" s="39">
        <f t="shared" si="86"/>
        <v>10.697571292751759</v>
      </c>
      <c r="P895" s="32">
        <f t="shared" si="85"/>
        <v>23.538753064502913</v>
      </c>
      <c r="Q895" s="29">
        <f t="shared" si="87"/>
        <v>20.816399999999998</v>
      </c>
      <c r="R895" s="30">
        <f>E895-E775</f>
        <v>32</v>
      </c>
      <c r="S895" s="31">
        <f>I895-I775</f>
        <v>0.11549999999999994</v>
      </c>
      <c r="T895" s="31">
        <f>(S895/I775)*100</f>
        <v>2.4949776424081382</v>
      </c>
      <c r="U895" s="31">
        <f>(S895/R895)/I775*1000</f>
        <v>0.77968051325254317</v>
      </c>
      <c r="V895" s="44">
        <f>O895-O775</f>
        <v>0.26525760204807547</v>
      </c>
      <c r="W895" s="44">
        <f>(V895/O775)*100</f>
        <v>2.5426536232748504</v>
      </c>
      <c r="X895" s="44">
        <f>1000*(V895/R895)/O775</f>
        <v>0.79457925727339074</v>
      </c>
      <c r="Y895" s="45">
        <f>1000*(V895/R895)/Q775</f>
        <v>0.4107446832317464</v>
      </c>
      <c r="Z895" s="57">
        <f t="shared" si="88"/>
        <v>1.4898744020847565E-2</v>
      </c>
    </row>
    <row r="896" spans="1:26" s="1" customFormat="1" x14ac:dyDescent="0.15">
      <c r="A896" s="5">
        <v>250</v>
      </c>
      <c r="B896" s="56" t="s">
        <v>19</v>
      </c>
      <c r="C896" s="15" t="s">
        <v>29</v>
      </c>
      <c r="D896" s="15" t="s">
        <v>12</v>
      </c>
      <c r="E896" s="16">
        <v>43116</v>
      </c>
      <c r="F896" s="17">
        <v>23</v>
      </c>
      <c r="G896" s="17">
        <v>34.9</v>
      </c>
      <c r="H896" s="15">
        <v>17.513500000000001</v>
      </c>
      <c r="I896" s="18">
        <v>4.9314999999999998</v>
      </c>
      <c r="J896" s="79"/>
      <c r="K896" s="37">
        <f>1000*(1-(F896+288.9414)/(508929.2*(F896+68.12963))*(F896-3.9863)^2)</f>
        <v>997.56841578658123</v>
      </c>
      <c r="L896" s="37">
        <f xml:space="preserve"> 0.824493 - 0.0040899*F896 + 0.000076438*F896^2 -0.00000082467*F896^3 + 0.0000000053675*F896^4</f>
        <v>0.76232928867750005</v>
      </c>
      <c r="M896" s="37">
        <f xml:space="preserve"> -0.005724 + 0.00010227*F896 - 0.0000016546*F896^2</f>
        <v>-4.2470733999999998E-3</v>
      </c>
      <c r="N896" s="37">
        <f xml:space="preserve"> K896 + (L896*G896) + M896*G896^(3/2) + 0.00048314*G896^2</f>
        <v>1023.8865326454627</v>
      </c>
      <c r="O896" s="39">
        <f t="shared" si="86"/>
        <v>11.11850295696453</v>
      </c>
      <c r="P896" s="32">
        <f t="shared" si="85"/>
        <v>23.538753064502913</v>
      </c>
      <c r="Q896" s="29">
        <f t="shared" si="87"/>
        <v>21.843249999999998</v>
      </c>
      <c r="R896" s="30">
        <f>E896-E776</f>
        <v>32</v>
      </c>
      <c r="S896" s="31">
        <f>I896-I776</f>
        <v>0.13859999999999939</v>
      </c>
      <c r="T896" s="31">
        <f>(S896/I776)*100</f>
        <v>2.8917774207682068</v>
      </c>
      <c r="U896" s="31">
        <f>(S896/R896)/I776*1000</f>
        <v>0.90368044399006453</v>
      </c>
      <c r="V896" s="44">
        <f>O896-O776</f>
        <v>0.31751008802674363</v>
      </c>
      <c r="W896" s="44">
        <f>(V896/O776)*100</f>
        <v>2.9396379747630448</v>
      </c>
      <c r="X896" s="44">
        <f>1000*(V896/R896)/O776</f>
        <v>0.91863686711345149</v>
      </c>
      <c r="Y896" s="45">
        <f>1000*(V896/R896)/Q776</f>
        <v>0.47067092568578445</v>
      </c>
      <c r="Z896" s="57">
        <f t="shared" si="88"/>
        <v>1.4956423123386964E-2</v>
      </c>
    </row>
    <row r="897" spans="1:26" s="1" customFormat="1" x14ac:dyDescent="0.15">
      <c r="A897" s="5">
        <v>165</v>
      </c>
      <c r="B897" s="56" t="s">
        <v>20</v>
      </c>
      <c r="C897" s="15" t="s">
        <v>29</v>
      </c>
      <c r="D897" s="15" t="s">
        <v>12</v>
      </c>
      <c r="E897" s="16">
        <v>43116</v>
      </c>
      <c r="F897" s="17">
        <v>23</v>
      </c>
      <c r="G897" s="17">
        <v>34.9</v>
      </c>
      <c r="H897" s="15">
        <v>17.513500000000001</v>
      </c>
      <c r="I897" s="18">
        <v>6.5655000000000001</v>
      </c>
      <c r="J897" s="79"/>
      <c r="K897" s="37">
        <f>1000*(1-(F897+288.9414)/(508929.2*(F897+68.12963))*(F897-3.9863)^2)</f>
        <v>997.56841578658123</v>
      </c>
      <c r="L897" s="37">
        <f xml:space="preserve"> 0.824493 - 0.0040899*F897 + 0.000076438*F897^2 -0.00000082467*F897^3 + 0.0000000053675*F897^4</f>
        <v>0.76232928867750005</v>
      </c>
      <c r="M897" s="37">
        <f xml:space="preserve"> -0.005724 + 0.00010227*F897 - 0.0000016546*F897^2</f>
        <v>-4.2470733999999998E-3</v>
      </c>
      <c r="N897" s="37">
        <f xml:space="preserve"> K897 + (L897*G897) + M897*G897^(3/2) + 0.00048314*G897^2</f>
        <v>1023.8865326454627</v>
      </c>
      <c r="O897" s="39">
        <f t="shared" si="86"/>
        <v>14.802500489496223</v>
      </c>
      <c r="P897" s="32">
        <f t="shared" si="85"/>
        <v>23.538753064502913</v>
      </c>
      <c r="Q897" s="29">
        <f t="shared" si="87"/>
        <v>30.830249999999999</v>
      </c>
      <c r="R897" s="30">
        <f>E897-E777</f>
        <v>32</v>
      </c>
      <c r="S897" s="31">
        <f>I897-I777</f>
        <v>0.24770000000000003</v>
      </c>
      <c r="T897" s="31">
        <f>(S897/I777)*100</f>
        <v>3.9206685871664191</v>
      </c>
      <c r="U897" s="31">
        <f>(S897/R897)/I777*1000</f>
        <v>1.225208933489506</v>
      </c>
      <c r="V897" s="44">
        <f>O897-O777</f>
        <v>0.56508415546564805</v>
      </c>
      <c r="W897" s="44">
        <f>(V897/O777)*100</f>
        <v>3.9690077343244639</v>
      </c>
      <c r="X897" s="44">
        <f>1000*(V897/R897)/O777</f>
        <v>1.240314916976395</v>
      </c>
      <c r="Y897" s="45">
        <f>1000*(V897/R897)/Q777</f>
        <v>0.59925817103700985</v>
      </c>
      <c r="Z897" s="57">
        <f t="shared" si="88"/>
        <v>1.5105983486888963E-2</v>
      </c>
    </row>
    <row r="898" spans="1:26" s="1" customFormat="1" x14ac:dyDescent="0.15">
      <c r="A898" s="5">
        <v>171</v>
      </c>
      <c r="B898" s="56" t="s">
        <v>20</v>
      </c>
      <c r="C898" s="15" t="s">
        <v>29</v>
      </c>
      <c r="D898" s="15" t="s">
        <v>12</v>
      </c>
      <c r="E898" s="16">
        <v>43116</v>
      </c>
      <c r="F898" s="17">
        <v>23</v>
      </c>
      <c r="G898" s="17">
        <v>34.9</v>
      </c>
      <c r="H898" s="15">
        <v>17.513500000000001</v>
      </c>
      <c r="I898" s="18">
        <v>2.1932999999999998</v>
      </c>
      <c r="J898" s="79"/>
      <c r="K898" s="37">
        <f>1000*(1-(F898+288.9414)/(508929.2*(F898+68.12963))*(F898-3.9863)^2)</f>
        <v>997.56841578658123</v>
      </c>
      <c r="L898" s="37">
        <f xml:space="preserve"> 0.824493 - 0.0040899*F898 + 0.000076438*F898^2 -0.00000082467*F898^3 + 0.0000000053675*F898^4</f>
        <v>0.76232928867750005</v>
      </c>
      <c r="M898" s="37">
        <f xml:space="preserve"> -0.005724 + 0.00010227*F898 - 0.0000016546*F898^2</f>
        <v>-4.2470733999999998E-3</v>
      </c>
      <c r="N898" s="37">
        <f xml:space="preserve"> K898 + (L898*G898) + M898*G898^(3/2) + 0.00048314*G898^2</f>
        <v>1023.8865326454627</v>
      </c>
      <c r="O898" s="39">
        <f t="shared" si="86"/>
        <v>4.944988854407443</v>
      </c>
      <c r="P898" s="32">
        <f t="shared" si="85"/>
        <v>23.538753064502913</v>
      </c>
      <c r="Q898" s="29">
        <f t="shared" si="87"/>
        <v>6.7831499999999982</v>
      </c>
      <c r="R898" s="30">
        <f>E898-E778</f>
        <v>32</v>
      </c>
      <c r="S898" s="31">
        <f>I898-I778</f>
        <v>4.9299999999999677E-2</v>
      </c>
      <c r="T898" s="31">
        <f>(S898/I778)*100</f>
        <v>2.2994402985074474</v>
      </c>
      <c r="U898" s="31">
        <f>(S898/R898)/I778*1000</f>
        <v>0.71857509328357727</v>
      </c>
      <c r="V898" s="44">
        <f>O898-O778</f>
        <v>0.11339864576494829</v>
      </c>
      <c r="W898" s="44">
        <f>(V898/O778)*100</f>
        <v>2.3470253243353865</v>
      </c>
      <c r="X898" s="44">
        <f>1000*(V898/R898)/O778</f>
        <v>0.73344541385480833</v>
      </c>
      <c r="Y898" s="45">
        <f>1000*(V898/R898)/Q778</f>
        <v>0.5441811548149007</v>
      </c>
      <c r="Z898" s="57">
        <f t="shared" si="88"/>
        <v>1.4870320571231055E-2</v>
      </c>
    </row>
    <row r="899" spans="1:26" s="1" customFormat="1" x14ac:dyDescent="0.15">
      <c r="A899" s="5">
        <v>263</v>
      </c>
      <c r="B899" s="56" t="s">
        <v>20</v>
      </c>
      <c r="C899" s="15" t="s">
        <v>29</v>
      </c>
      <c r="D899" s="15" t="s">
        <v>12</v>
      </c>
      <c r="E899" s="16">
        <v>43116</v>
      </c>
      <c r="F899" s="17">
        <v>23</v>
      </c>
      <c r="G899" s="17">
        <v>34.9</v>
      </c>
      <c r="H899" s="15">
        <v>17.513500000000001</v>
      </c>
      <c r="I899" s="18">
        <v>1.3758999999999999</v>
      </c>
      <c r="J899" s="79"/>
      <c r="K899" s="37">
        <f>1000*(1-(F899+288.9414)/(508929.2*(F899+68.12963))*(F899-3.9863)^2)</f>
        <v>997.56841578658123</v>
      </c>
      <c r="L899" s="37">
        <f xml:space="preserve"> 0.824493 - 0.0040899*F899 + 0.000076438*F899^2 -0.00000082467*F899^3 + 0.0000000053675*F899^4</f>
        <v>0.76232928867750005</v>
      </c>
      <c r="M899" s="37">
        <f xml:space="preserve"> -0.005724 + 0.00010227*F899 - 0.0000016546*F899^2</f>
        <v>-4.2470733999999998E-3</v>
      </c>
      <c r="N899" s="37">
        <f xml:space="preserve"> K899 + (L899*G899) + M899*G899^(3/2) + 0.00048314*G899^2</f>
        <v>1023.8865326454627</v>
      </c>
      <c r="O899" s="39">
        <f t="shared" si="86"/>
        <v>3.1020882527603155</v>
      </c>
      <c r="P899" s="32">
        <f t="shared" ref="P899:P962" si="89">H899*(1/     (1-   (0.001*N899/4)))</f>
        <v>23.538753064502913</v>
      </c>
      <c r="Q899" s="29">
        <f t="shared" si="87"/>
        <v>2.2874499999999989</v>
      </c>
      <c r="R899" s="30">
        <f>E899-E779</f>
        <v>32</v>
      </c>
      <c r="S899" s="31">
        <f>I899-I779</f>
        <v>5.5899999999999839E-2</v>
      </c>
      <c r="T899" s="31">
        <f>(S899/I779)*100</f>
        <v>4.2348484848484729</v>
      </c>
      <c r="U899" s="31">
        <f>(S899/R899)/I779*1000</f>
        <v>1.3233901515151476</v>
      </c>
      <c r="V899" s="44">
        <f>O899-O779</f>
        <v>0.12741517654385426</v>
      </c>
      <c r="W899" s="44">
        <f>(V899/O779)*100</f>
        <v>4.2833337741408499</v>
      </c>
      <c r="X899" s="44">
        <f>1000*(V899/R899)/O779</f>
        <v>1.3385418044190154</v>
      </c>
      <c r="Y899" s="45">
        <f>1000*(V899/R899)/Q779</f>
        <v>2.0109718520179012</v>
      </c>
      <c r="Z899" s="57">
        <f t="shared" si="88"/>
        <v>1.5151652903867774E-2</v>
      </c>
    </row>
    <row r="900" spans="1:26" s="1" customFormat="1" x14ac:dyDescent="0.15">
      <c r="A900" s="5">
        <v>269</v>
      </c>
      <c r="B900" s="56" t="s">
        <v>20</v>
      </c>
      <c r="C900" s="15" t="s">
        <v>29</v>
      </c>
      <c r="D900" s="15" t="s">
        <v>12</v>
      </c>
      <c r="E900" s="16">
        <v>43116</v>
      </c>
      <c r="F900" s="17">
        <v>23</v>
      </c>
      <c r="G900" s="17">
        <v>34.9</v>
      </c>
      <c r="H900" s="15">
        <v>17.513500000000001</v>
      </c>
      <c r="I900" s="18">
        <v>5.5285000000000002</v>
      </c>
      <c r="J900" s="79"/>
      <c r="K900" s="37">
        <f>1000*(1-(F900+288.9414)/(508929.2*(F900+68.12963))*(F900-3.9863)^2)</f>
        <v>997.56841578658123</v>
      </c>
      <c r="L900" s="37">
        <f xml:space="preserve"> 0.824493 - 0.0040899*F900 + 0.000076438*F900^2 -0.00000082467*F900^3 + 0.0000000053675*F900^4</f>
        <v>0.76232928867750005</v>
      </c>
      <c r="M900" s="37">
        <f xml:space="preserve"> -0.005724 + 0.00010227*F900 - 0.0000016546*F900^2</f>
        <v>-4.2470733999999998E-3</v>
      </c>
      <c r="N900" s="37">
        <f xml:space="preserve"> K900 + (L900*G900) + M900*G900^(3/2) + 0.00048314*G900^2</f>
        <v>1023.8865326454627</v>
      </c>
      <c r="O900" s="39">
        <f t="shared" si="86"/>
        <v>12.464492263525988</v>
      </c>
      <c r="P900" s="32">
        <f t="shared" si="89"/>
        <v>23.538753064502913</v>
      </c>
      <c r="Q900" s="29">
        <f t="shared" si="87"/>
        <v>25.126750000000001</v>
      </c>
      <c r="R900" s="30">
        <f>E900-E780</f>
        <v>32</v>
      </c>
      <c r="S900" s="31">
        <f>I900-I780</f>
        <v>8.8300000000000267E-2</v>
      </c>
      <c r="T900" s="31">
        <f>(S900/I780)*100</f>
        <v>1.623102091834864</v>
      </c>
      <c r="U900" s="31">
        <f>(S900/R900)/I780*1000</f>
        <v>0.50721940369839502</v>
      </c>
      <c r="V900" s="44">
        <f>O900-O780</f>
        <v>0.20478281713750945</v>
      </c>
      <c r="W900" s="44">
        <f>(V900/O780)*100</f>
        <v>1.6703725160292056</v>
      </c>
      <c r="X900" s="44">
        <f>1000*(V900/R900)/O780</f>
        <v>0.52199141125912685</v>
      </c>
      <c r="Y900" s="45">
        <f>1000*(V900/R900)/Q780</f>
        <v>0.25970687329490855</v>
      </c>
      <c r="Z900" s="57">
        <f t="shared" si="88"/>
        <v>1.4772007560731826E-2</v>
      </c>
    </row>
    <row r="901" spans="1:26" s="1" customFormat="1" x14ac:dyDescent="0.15">
      <c r="A901" s="5">
        <v>101</v>
      </c>
      <c r="B901" s="56" t="s">
        <v>22</v>
      </c>
      <c r="C901" s="15" t="s">
        <v>29</v>
      </c>
      <c r="D901" s="15" t="s">
        <v>12</v>
      </c>
      <c r="E901" s="16">
        <v>43116</v>
      </c>
      <c r="F901" s="17">
        <v>22.6</v>
      </c>
      <c r="G901" s="17">
        <v>34.799999999999997</v>
      </c>
      <c r="H901" s="15">
        <v>17.5106</v>
      </c>
      <c r="I901" s="18">
        <v>4.0685000000000002</v>
      </c>
      <c r="J901" s="79"/>
      <c r="K901" s="37">
        <f>1000*(1-(F901+288.9414)/(508929.2*(F901+68.12963))*(F901-3.9863)^2)</f>
        <v>997.6623758889441</v>
      </c>
      <c r="L901" s="37">
        <f xml:space="preserve"> 0.824493 - 0.0040899*F901 + 0.000076438*F901^2 -0.00000082467*F901^3 + 0.0000000053675*F901^4</f>
        <v>0.76298367266434808</v>
      </c>
      <c r="M901" s="37">
        <f xml:space="preserve"> -0.005724 + 0.00010227*F901 - 0.0000016546*F901^2</f>
        <v>-4.257801496E-3</v>
      </c>
      <c r="N901" s="37">
        <f xml:space="preserve"> K901 + (L901*G901) + M901*G901^(3/2) + 0.00048314*G901^2</f>
        <v>1023.9252233381852</v>
      </c>
      <c r="O901" s="39">
        <f t="shared" si="86"/>
        <v>9.1732280105775761</v>
      </c>
      <c r="P901" s="32">
        <f t="shared" si="89"/>
        <v>23.535161330376493</v>
      </c>
      <c r="Q901" s="29">
        <f t="shared" si="87"/>
        <v>17.09675</v>
      </c>
      <c r="R901" s="30">
        <f>E901-E781</f>
        <v>32</v>
      </c>
      <c r="S901" s="31">
        <f>I901-I781</f>
        <v>0.13200000000000012</v>
      </c>
      <c r="T901" s="31">
        <f>(S901/I781)*100</f>
        <v>3.3532325670011458</v>
      </c>
      <c r="U901" s="31">
        <f>(S901/R901)/I781*1000</f>
        <v>1.0478851771878581</v>
      </c>
      <c r="V901" s="44">
        <f>O901-O781</f>
        <v>0.30216697684568317</v>
      </c>
      <c r="W901" s="44">
        <f>(V901/O781)*100</f>
        <v>3.4062100992959468</v>
      </c>
      <c r="X901" s="44">
        <f>1000*(V901/R901)/O781</f>
        <v>1.0644406560299835</v>
      </c>
      <c r="Y901" s="45">
        <f>1000*(V901/R901)/Q781</f>
        <v>0.57680424088252513</v>
      </c>
      <c r="Z901" s="57">
        <f t="shared" si="88"/>
        <v>1.6555478842125382E-2</v>
      </c>
    </row>
    <row r="902" spans="1:26" s="1" customFormat="1" x14ac:dyDescent="0.15">
      <c r="A902" s="5">
        <v>107</v>
      </c>
      <c r="B902" s="56" t="s">
        <v>22</v>
      </c>
      <c r="C902" s="15" t="s">
        <v>29</v>
      </c>
      <c r="D902" s="15" t="s">
        <v>12</v>
      </c>
      <c r="E902" s="16">
        <v>43116</v>
      </c>
      <c r="F902" s="17">
        <v>22.6</v>
      </c>
      <c r="G902" s="17">
        <v>34.799999999999997</v>
      </c>
      <c r="H902" s="15">
        <v>17.5106</v>
      </c>
      <c r="I902" s="18">
        <v>3.3734000000000002</v>
      </c>
      <c r="J902" s="79"/>
      <c r="K902" s="37">
        <f>1000*(1-(F902+288.9414)/(508929.2*(F902+68.12963))*(F902-3.9863)^2)</f>
        <v>997.6623758889441</v>
      </c>
      <c r="L902" s="37">
        <f xml:space="preserve"> 0.824493 - 0.0040899*F902 + 0.000076438*F902^2 -0.00000082467*F902^3 + 0.0000000053675*F902^4</f>
        <v>0.76298367266434808</v>
      </c>
      <c r="M902" s="37">
        <f xml:space="preserve"> -0.005724 + 0.00010227*F902 - 0.0000016546*F902^2</f>
        <v>-4.257801496E-3</v>
      </c>
      <c r="N902" s="37">
        <f xml:space="preserve"> K902 + (L902*G902) + M902*G902^(3/2) + 0.00048314*G902^2</f>
        <v>1023.9252233381852</v>
      </c>
      <c r="O902" s="39">
        <f t="shared" si="86"/>
        <v>7.6059892763628847</v>
      </c>
      <c r="P902" s="32">
        <f t="shared" si="89"/>
        <v>23.535161330376493</v>
      </c>
      <c r="Q902" s="29">
        <f t="shared" si="87"/>
        <v>13.273699999999998</v>
      </c>
      <c r="R902" s="30">
        <f>E902-E782</f>
        <v>32</v>
      </c>
      <c r="S902" s="31">
        <f>I902-I782</f>
        <v>6.1800000000000299E-2</v>
      </c>
      <c r="T902" s="31">
        <f>(S902/I782)*100</f>
        <v>1.8661674115231401</v>
      </c>
      <c r="U902" s="31">
        <f>(S902/R902)/I782*1000</f>
        <v>0.58317731610098122</v>
      </c>
      <c r="V902" s="44">
        <f>O902-O782</f>
        <v>0.14463116107390839</v>
      </c>
      <c r="W902" s="44">
        <f>(V902/O782)*100</f>
        <v>1.9384026183858736</v>
      </c>
      <c r="X902" s="44">
        <f>1000*(V902/R902)/O782</f>
        <v>0.60575081824558552</v>
      </c>
      <c r="Y902" s="45">
        <f>1000*(V902/R902)/Q782</f>
        <v>0.34945057010001995</v>
      </c>
      <c r="Z902" s="57">
        <f t="shared" si="88"/>
        <v>2.2573502144604296E-2</v>
      </c>
    </row>
    <row r="903" spans="1:26" s="1" customFormat="1" x14ac:dyDescent="0.15">
      <c r="A903" s="5">
        <v>300</v>
      </c>
      <c r="B903" s="56" t="s">
        <v>22</v>
      </c>
      <c r="C903" s="15" t="s">
        <v>29</v>
      </c>
      <c r="D903" s="15" t="s">
        <v>12</v>
      </c>
      <c r="E903" s="16">
        <v>43116</v>
      </c>
      <c r="F903" s="17">
        <v>22.6</v>
      </c>
      <c r="G903" s="17">
        <v>34.799999999999997</v>
      </c>
      <c r="H903" s="15">
        <v>17.5106</v>
      </c>
      <c r="I903" s="18" t="s">
        <v>28</v>
      </c>
      <c r="J903" s="79"/>
      <c r="K903" s="37">
        <f>1000*(1-(F903+288.9414)/(508929.2*(F903+68.12963))*(F903-3.9863)^2)</f>
        <v>997.6623758889441</v>
      </c>
      <c r="L903" s="37">
        <f xml:space="preserve"> 0.824493 - 0.0040899*F903 + 0.000076438*F903^2 -0.00000082467*F903^3 + 0.0000000053675*F903^4</f>
        <v>0.76298367266434808</v>
      </c>
      <c r="M903" s="37">
        <f xml:space="preserve"> -0.005724 + 0.00010227*F903 - 0.0000016546*F903^2</f>
        <v>-4.257801496E-3</v>
      </c>
      <c r="N903" s="37">
        <f xml:space="preserve"> K903 + (L903*G903) + M903*G903^(3/2) + 0.00048314*G903^2</f>
        <v>1023.9252233381852</v>
      </c>
      <c r="O903" s="39" t="s">
        <v>14</v>
      </c>
      <c r="P903" s="32">
        <f t="shared" si="89"/>
        <v>23.535161330376493</v>
      </c>
      <c r="Q903" s="28" t="s">
        <v>14</v>
      </c>
      <c r="R903" s="75" t="s">
        <v>14</v>
      </c>
      <c r="S903" s="94" t="s">
        <v>14</v>
      </c>
      <c r="T903" s="94" t="s">
        <v>14</v>
      </c>
      <c r="U903" s="94" t="s">
        <v>14</v>
      </c>
      <c r="V903" s="28" t="s">
        <v>14</v>
      </c>
      <c r="W903" s="28" t="s">
        <v>14</v>
      </c>
      <c r="X903" s="28" t="s">
        <v>14</v>
      </c>
      <c r="Y903" s="95" t="s">
        <v>14</v>
      </c>
      <c r="Z903" s="96" t="s">
        <v>14</v>
      </c>
    </row>
    <row r="904" spans="1:26" s="1" customFormat="1" x14ac:dyDescent="0.15">
      <c r="A904" s="5">
        <v>145</v>
      </c>
      <c r="B904" s="56" t="s">
        <v>23</v>
      </c>
      <c r="C904" s="15" t="s">
        <v>29</v>
      </c>
      <c r="D904" s="15" t="s">
        <v>12</v>
      </c>
      <c r="E904" s="16">
        <v>43116</v>
      </c>
      <c r="F904" s="17">
        <v>22.6</v>
      </c>
      <c r="G904" s="17">
        <v>34.799999999999997</v>
      </c>
      <c r="H904" s="15">
        <v>17.5106</v>
      </c>
      <c r="I904" s="18">
        <v>1.8392999999999999</v>
      </c>
      <c r="J904" s="79"/>
      <c r="K904" s="37">
        <f>1000*(1-(F904+288.9414)/(508929.2*(F904+68.12963))*(F904-3.9863)^2)</f>
        <v>997.6623758889441</v>
      </c>
      <c r="L904" s="37">
        <f xml:space="preserve"> 0.824493 - 0.0040899*F904 + 0.000076438*F904^2 -0.00000082467*F904^3 + 0.0000000053675*F904^4</f>
        <v>0.76298367266434808</v>
      </c>
      <c r="M904" s="37">
        <f xml:space="preserve"> -0.005724 + 0.00010227*F904 - 0.0000016546*F904^2</f>
        <v>-4.257801496E-3</v>
      </c>
      <c r="N904" s="37">
        <f xml:space="preserve"> K904 + (L904*G904) + M904*G904^(3/2) + 0.00048314*G904^2</f>
        <v>1023.9252233381852</v>
      </c>
      <c r="O904" s="39">
        <f t="shared" si="86"/>
        <v>4.1470611478076282</v>
      </c>
      <c r="P904" s="32">
        <f t="shared" si="89"/>
        <v>23.535161330376493</v>
      </c>
      <c r="Q904" s="29">
        <f t="shared" si="87"/>
        <v>4.8361499999999991</v>
      </c>
      <c r="R904" s="30">
        <f>E904-E784</f>
        <v>32</v>
      </c>
      <c r="S904" s="31">
        <f>I904-I784</f>
        <v>5.2400000000000002E-2</v>
      </c>
      <c r="T904" s="31">
        <f>(S904/I784)*100</f>
        <v>2.9324528513067327</v>
      </c>
      <c r="U904" s="31">
        <f>(S904/R904)/I784*1000</f>
        <v>0.916391516033354</v>
      </c>
      <c r="V904" s="44">
        <f>O904-O784</f>
        <v>0.12100099072045811</v>
      </c>
      <c r="W904" s="44">
        <f>(V904/O784)*100</f>
        <v>3.0054441811421313</v>
      </c>
      <c r="X904" s="44">
        <f>1000*(V904/R904)/O784</f>
        <v>0.93920130660691603</v>
      </c>
      <c r="Y904" s="45">
        <f>1000*(V904/R904)/Q784</f>
        <v>0.83142535868123357</v>
      </c>
      <c r="Z904" s="57">
        <f t="shared" si="88"/>
        <v>2.2809790573562028E-2</v>
      </c>
    </row>
    <row r="905" spans="1:26" s="1" customFormat="1" x14ac:dyDescent="0.15">
      <c r="A905" s="5">
        <v>179</v>
      </c>
      <c r="B905" s="56" t="s">
        <v>17</v>
      </c>
      <c r="C905" s="15" t="s">
        <v>11</v>
      </c>
      <c r="D905" s="15" t="s">
        <v>32</v>
      </c>
      <c r="E905" s="16">
        <v>43116</v>
      </c>
      <c r="F905" s="15">
        <v>23</v>
      </c>
      <c r="G905" s="15">
        <v>34.799999999999997</v>
      </c>
      <c r="H905" s="15">
        <v>17.5106</v>
      </c>
      <c r="I905" s="93">
        <v>5.7718999999999996</v>
      </c>
      <c r="J905" s="79"/>
      <c r="K905" s="37">
        <f>1000*(1-(F905+288.9414)/(508929.2*(F905+68.12963))*(F905-3.9863)^2)</f>
        <v>997.56841578658123</v>
      </c>
      <c r="L905" s="37">
        <f xml:space="preserve"> 0.824493 - 0.0040899*F905 + 0.000076438*F905^2 -0.00000082467*F905^3 + 0.0000000053675*F905^4</f>
        <v>0.76232928867750005</v>
      </c>
      <c r="M905" s="37">
        <f xml:space="preserve"> -0.005724 + 0.00010227*F905 - 0.0000016546*F905^2</f>
        <v>-4.2470733999999998E-3</v>
      </c>
      <c r="N905" s="37">
        <f xml:space="preserve"> K905 + (L905*G905) + M905*G905^(3/2) + 0.00048314*G905^2</f>
        <v>1023.81069304934</v>
      </c>
      <c r="O905" s="39">
        <f t="shared" si="86"/>
        <v>13.012049912388788</v>
      </c>
      <c r="P905" s="32">
        <f t="shared" si="89"/>
        <v>23.534255645775417</v>
      </c>
      <c r="Q905" s="29">
        <f t="shared" si="87"/>
        <v>26.465449999999997</v>
      </c>
      <c r="R905" s="30">
        <f>E905-E785</f>
        <v>32</v>
      </c>
      <c r="S905" s="31">
        <f>I905-I785</f>
        <v>0.69119999999999937</v>
      </c>
      <c r="T905" s="31">
        <f>(S905/I785)*100</f>
        <v>13.604424587163171</v>
      </c>
      <c r="U905" s="31">
        <f>(S905/R905)/I785*1000</f>
        <v>4.2513826834884911</v>
      </c>
      <c r="V905" s="44">
        <f>O905-O785</f>
        <v>1.5619895131282018</v>
      </c>
      <c r="W905" s="44">
        <f>(V905/O785)*100</f>
        <v>13.641757848098957</v>
      </c>
      <c r="X905" s="44">
        <f>1000*(V905/R905)/O785</f>
        <v>4.2630493275309238</v>
      </c>
      <c r="Y905" s="45">
        <f>1000*(V905/R905)/Q785</f>
        <v>2.1537458236467457</v>
      </c>
      <c r="Z905" s="57">
        <f t="shared" si="88"/>
        <v>1.1666644042432672E-2</v>
      </c>
    </row>
    <row r="906" spans="1:26" s="1" customFormat="1" x14ac:dyDescent="0.15">
      <c r="A906" s="5">
        <v>186</v>
      </c>
      <c r="B906" s="56" t="s">
        <v>17</v>
      </c>
      <c r="C906" s="15" t="s">
        <v>11</v>
      </c>
      <c r="D906" s="15" t="s">
        <v>32</v>
      </c>
      <c r="E906" s="16">
        <v>43116</v>
      </c>
      <c r="F906" s="15">
        <v>23</v>
      </c>
      <c r="G906" s="15">
        <v>34.799999999999997</v>
      </c>
      <c r="H906" s="15">
        <v>17.5106</v>
      </c>
      <c r="I906" s="93">
        <v>4.0677000000000003</v>
      </c>
      <c r="J906" s="79"/>
      <c r="K906" s="37">
        <f>1000*(1-(F906+288.9414)/(508929.2*(F906+68.12963))*(F906-3.9863)^2)</f>
        <v>997.56841578658123</v>
      </c>
      <c r="L906" s="37">
        <f xml:space="preserve"> 0.824493 - 0.0040899*F906 + 0.000076438*F906^2 -0.00000082467*F906^3 + 0.0000000053675*F906^4</f>
        <v>0.76232928867750005</v>
      </c>
      <c r="M906" s="37">
        <f xml:space="preserve"> -0.005724 + 0.00010227*F906 - 0.0000016546*F906^2</f>
        <v>-4.2470733999999998E-3</v>
      </c>
      <c r="N906" s="37">
        <f xml:space="preserve"> K906 + (L906*G906) + M906*G906^(3/2) + 0.00048314*G906^2</f>
        <v>1023.81069304934</v>
      </c>
      <c r="O906" s="39">
        <f t="shared" si="86"/>
        <v>9.1701372907749406</v>
      </c>
      <c r="P906" s="32">
        <f t="shared" si="89"/>
        <v>23.534255645775417</v>
      </c>
      <c r="Q906" s="29">
        <f t="shared" si="87"/>
        <v>17.09235</v>
      </c>
      <c r="R906" s="30">
        <f>E906-E786</f>
        <v>32</v>
      </c>
      <c r="S906" s="31">
        <f>I906-I786</f>
        <v>0.4762000000000004</v>
      </c>
      <c r="T906" s="31">
        <f>(S906/I786)*100</f>
        <v>13.259083948211064</v>
      </c>
      <c r="U906" s="31">
        <f>(S906/R906)/I786*1000</f>
        <v>4.1434637338159579</v>
      </c>
      <c r="V906" s="44">
        <f>O906-O786</f>
        <v>1.0761951324218799</v>
      </c>
      <c r="W906" s="44">
        <f>(V906/O786)*100</f>
        <v>13.29630372155837</v>
      </c>
      <c r="X906" s="44">
        <f>1000*(V906/R906)/O786</f>
        <v>4.155094912986991</v>
      </c>
      <c r="Y906" s="45">
        <f>1000*(V906/R906)/Q786</f>
        <v>2.3236728370050779</v>
      </c>
      <c r="Z906" s="57">
        <f t="shared" si="88"/>
        <v>1.1631179171033068E-2</v>
      </c>
    </row>
    <row r="907" spans="1:26" s="1" customFormat="1" x14ac:dyDescent="0.15">
      <c r="A907" s="5">
        <v>277</v>
      </c>
      <c r="B907" s="56" t="s">
        <v>17</v>
      </c>
      <c r="C907" s="15" t="s">
        <v>11</v>
      </c>
      <c r="D907" s="15" t="s">
        <v>32</v>
      </c>
      <c r="E907" s="16">
        <v>43116</v>
      </c>
      <c r="F907" s="15">
        <v>23</v>
      </c>
      <c r="G907" s="15">
        <v>34.799999999999997</v>
      </c>
      <c r="H907" s="15">
        <v>17.5106</v>
      </c>
      <c r="I907" s="93">
        <v>5.0941999999999998</v>
      </c>
      <c r="J907" s="79"/>
      <c r="K907" s="37">
        <f>1000*(1-(F907+288.9414)/(508929.2*(F907+68.12963))*(F907-3.9863)^2)</f>
        <v>997.56841578658123</v>
      </c>
      <c r="L907" s="37">
        <f xml:space="preserve"> 0.824493 - 0.0040899*F907 + 0.000076438*F907^2 -0.00000082467*F907^3 + 0.0000000053675*F907^4</f>
        <v>0.76232928867750005</v>
      </c>
      <c r="M907" s="37">
        <f xml:space="preserve"> -0.005724 + 0.00010227*F907 - 0.0000016546*F907^2</f>
        <v>-4.2470733999999998E-3</v>
      </c>
      <c r="N907" s="37">
        <f xml:space="preserve"> K907 + (L907*G907) + M907*G907^(3/2) + 0.00048314*G907^2</f>
        <v>1023.81069304934</v>
      </c>
      <c r="O907" s="39">
        <f t="shared" ref="O907:O961" si="90">I907*(1/     (1-   (0.001*N907/1.84)))</f>
        <v>11.484257291999334</v>
      </c>
      <c r="P907" s="32">
        <f t="shared" si="89"/>
        <v>23.534255645775417</v>
      </c>
      <c r="Q907" s="29">
        <f t="shared" ref="Q907:Q961" si="91">-5.28+5.5*I907</f>
        <v>22.738099999999999</v>
      </c>
      <c r="R907" s="30">
        <f>E907-E787</f>
        <v>32</v>
      </c>
      <c r="S907" s="31">
        <f>I907-I787</f>
        <v>0.60349999999999948</v>
      </c>
      <c r="T907" s="31">
        <f>(S907/I787)*100</f>
        <v>13.438884806377613</v>
      </c>
      <c r="U907" s="31">
        <f>(S907/R907)/I787*1000</f>
        <v>4.1996515019930039</v>
      </c>
      <c r="V907" s="44">
        <f>O907-O787</f>
        <v>1.3638435232352819</v>
      </c>
      <c r="W907" s="44">
        <f>(V907/O787)*100</f>
        <v>13.476163666792848</v>
      </c>
      <c r="X907" s="44">
        <f>1000*(V907/R907)/O787</f>
        <v>4.2113011458727652</v>
      </c>
      <c r="Y907" s="45">
        <f>1000*(V907/R907)/Q787</f>
        <v>2.1947803346285988</v>
      </c>
      <c r="Z907" s="57">
        <f t="shared" ref="Z907:Z911" si="92">X907-U907</f>
        <v>1.1649643879761307E-2</v>
      </c>
    </row>
    <row r="908" spans="1:26" s="1" customFormat="1" x14ac:dyDescent="0.15">
      <c r="A908" s="5">
        <v>284</v>
      </c>
      <c r="B908" s="56" t="s">
        <v>17</v>
      </c>
      <c r="C908" s="15" t="s">
        <v>11</v>
      </c>
      <c r="D908" s="15" t="s">
        <v>32</v>
      </c>
      <c r="E908" s="16">
        <v>43116</v>
      </c>
      <c r="F908" s="15">
        <v>23</v>
      </c>
      <c r="G908" s="15">
        <v>34.799999999999997</v>
      </c>
      <c r="H908" s="15">
        <v>17.5106</v>
      </c>
      <c r="I908" s="93">
        <v>5.3480999999999996</v>
      </c>
      <c r="J908" s="79"/>
      <c r="K908" s="37">
        <f>1000*(1-(F908+288.9414)/(508929.2*(F908+68.12963))*(F908-3.9863)^2)</f>
        <v>997.56841578658123</v>
      </c>
      <c r="L908" s="37">
        <f xml:space="preserve"> 0.824493 - 0.0040899*F908 + 0.000076438*F908^2 -0.00000082467*F908^3 + 0.0000000053675*F908^4</f>
        <v>0.76232928867750005</v>
      </c>
      <c r="M908" s="37">
        <f xml:space="preserve"> -0.005724 + 0.00010227*F908 - 0.0000016546*F908^2</f>
        <v>-4.2470733999999998E-3</v>
      </c>
      <c r="N908" s="37">
        <f xml:space="preserve"> K908 + (L908*G908) + M908*G908^(3/2) + 0.00048314*G908^2</f>
        <v>1023.81069304934</v>
      </c>
      <c r="O908" s="39">
        <f t="shared" si="90"/>
        <v>12.056644109642662</v>
      </c>
      <c r="P908" s="32">
        <f t="shared" si="89"/>
        <v>23.534255645775417</v>
      </c>
      <c r="Q908" s="29">
        <f t="shared" si="91"/>
        <v>24.134549999999997</v>
      </c>
      <c r="R908" s="30">
        <f>E908-E788</f>
        <v>32</v>
      </c>
      <c r="S908" s="31">
        <f>I908-I788</f>
        <v>0.7068999999999992</v>
      </c>
      <c r="T908" s="31">
        <f>(S908/I788)*100</f>
        <v>15.230974747910004</v>
      </c>
      <c r="U908" s="31">
        <f>(S908/R908)/I788*1000</f>
        <v>4.7596796087218758</v>
      </c>
      <c r="V908" s="44">
        <f>O908-O788</f>
        <v>1.597057768184154</v>
      </c>
      <c r="W908" s="44">
        <f>(V908/O788)*100</f>
        <v>15.268842533991233</v>
      </c>
      <c r="X908" s="44">
        <f>1000*(V908/R908)/O788</f>
        <v>4.7715132918722603</v>
      </c>
      <c r="Y908" s="45">
        <f>1000*(V908/R908)/Q788</f>
        <v>2.4650091993596361</v>
      </c>
      <c r="Z908" s="57">
        <f t="shared" si="92"/>
        <v>1.1833683150384466E-2</v>
      </c>
    </row>
    <row r="909" spans="1:26" s="1" customFormat="1" x14ac:dyDescent="0.15">
      <c r="A909" s="5">
        <v>290</v>
      </c>
      <c r="B909" s="56" t="s">
        <v>17</v>
      </c>
      <c r="C909" s="15" t="s">
        <v>11</v>
      </c>
      <c r="D909" s="15" t="s">
        <v>32</v>
      </c>
      <c r="E909" s="16">
        <v>43116</v>
      </c>
      <c r="F909" s="15">
        <v>23</v>
      </c>
      <c r="G909" s="15">
        <v>34.799999999999997</v>
      </c>
      <c r="H909" s="15">
        <v>17.5106</v>
      </c>
      <c r="I909" s="93">
        <v>6.7480000000000002</v>
      </c>
      <c r="J909" s="79"/>
      <c r="K909" s="37">
        <f>1000*(1-(F909+288.9414)/(508929.2*(F909+68.12963))*(F909-3.9863)^2)</f>
        <v>997.56841578658123</v>
      </c>
      <c r="L909" s="37">
        <f xml:space="preserve"> 0.824493 - 0.0040899*F909 + 0.000076438*F909^2 -0.00000082467*F909^3 + 0.0000000053675*F909^4</f>
        <v>0.76232928867750005</v>
      </c>
      <c r="M909" s="37">
        <f xml:space="preserve"> -0.005724 + 0.00010227*F909 - 0.0000016546*F909^2</f>
        <v>-4.2470733999999998E-3</v>
      </c>
      <c r="N909" s="37">
        <f xml:space="preserve"> K909 + (L909*G909) + M909*G909^(3/2) + 0.00048314*G909^2</f>
        <v>1023.81069304934</v>
      </c>
      <c r="O909" s="39">
        <f t="shared" si="90"/>
        <v>15.21254921408887</v>
      </c>
      <c r="P909" s="32">
        <f t="shared" si="89"/>
        <v>23.534255645775417</v>
      </c>
      <c r="Q909" s="29">
        <f t="shared" si="91"/>
        <v>31.834000000000003</v>
      </c>
      <c r="R909" s="30">
        <f>E909-E789</f>
        <v>32</v>
      </c>
      <c r="S909" s="31">
        <f>I909-I789</f>
        <v>0.7900999999999998</v>
      </c>
      <c r="T909" s="31">
        <f>(S909/I789)*100</f>
        <v>13.261384044713736</v>
      </c>
      <c r="U909" s="31">
        <f>(S909/R909)/I789*1000</f>
        <v>4.1441825139730426</v>
      </c>
      <c r="V909" s="44">
        <f>O909-O789</f>
        <v>1.7855972482663152</v>
      </c>
      <c r="W909" s="44">
        <f>(V909/O789)*100</f>
        <v>13.298604573930392</v>
      </c>
      <c r="X909" s="44">
        <f>1000*(V909/R909)/O789</f>
        <v>4.1558139293532479</v>
      </c>
      <c r="Y909" s="45">
        <f>1000*(V909/R909)/Q789</f>
        <v>2.0299403570707821</v>
      </c>
      <c r="Z909" s="57">
        <f t="shared" si="92"/>
        <v>1.163141538020529E-2</v>
      </c>
    </row>
    <row r="910" spans="1:26" s="1" customFormat="1" x14ac:dyDescent="0.15">
      <c r="A910" s="5">
        <v>119</v>
      </c>
      <c r="B910" s="56" t="s">
        <v>18</v>
      </c>
      <c r="C910" s="15" t="s">
        <v>11</v>
      </c>
      <c r="D910" s="15" t="s">
        <v>32</v>
      </c>
      <c r="E910" s="16">
        <v>43116</v>
      </c>
      <c r="F910" s="15">
        <v>23</v>
      </c>
      <c r="G910" s="15">
        <v>34.799999999999997</v>
      </c>
      <c r="H910" s="15">
        <v>17.5106</v>
      </c>
      <c r="I910" s="93">
        <v>4.7081999999999997</v>
      </c>
      <c r="J910" s="79"/>
      <c r="K910" s="37">
        <f>1000*(1-(F910+288.9414)/(508929.2*(F910+68.12963))*(F910-3.9863)^2)</f>
        <v>997.56841578658123</v>
      </c>
      <c r="L910" s="37">
        <f xml:space="preserve"> 0.824493 - 0.0040899*F910 + 0.000076438*F910^2 -0.00000082467*F910^3 + 0.0000000053675*F910^4</f>
        <v>0.76232928867750005</v>
      </c>
      <c r="M910" s="37">
        <f xml:space="preserve"> -0.005724 + 0.00010227*F910 - 0.0000016546*F910^2</f>
        <v>-4.2470733999999998E-3</v>
      </c>
      <c r="N910" s="37">
        <f xml:space="preserve"> K910 + (L910*G910) + M910*G910^(3/2) + 0.00048314*G910^2</f>
        <v>1023.81069304934</v>
      </c>
      <c r="O910" s="39">
        <f t="shared" si="90"/>
        <v>10.614067013896445</v>
      </c>
      <c r="P910" s="32">
        <f t="shared" si="89"/>
        <v>23.534255645775417</v>
      </c>
      <c r="Q910" s="29">
        <f t="shared" si="91"/>
        <v>20.615099999999998</v>
      </c>
      <c r="R910" s="30">
        <f>E910-E790</f>
        <v>32</v>
      </c>
      <c r="S910" s="31">
        <f>I910-I790</f>
        <v>0.48209999999999997</v>
      </c>
      <c r="T910" s="31">
        <f>(S910/I790)*100</f>
        <v>11.407680840491233</v>
      </c>
      <c r="U910" s="31">
        <f>(S910/R910)/I790*1000</f>
        <v>3.5649002626535102</v>
      </c>
      <c r="V910" s="44">
        <f>O910-O790</f>
        <v>1.0899659543347386</v>
      </c>
      <c r="W910" s="44">
        <f>(V910/O790)*100</f>
        <v>11.44429219637972</v>
      </c>
      <c r="X910" s="44">
        <f>1000*(V910/R910)/O790</f>
        <v>3.5763413113686626</v>
      </c>
      <c r="Y910" s="45">
        <f>1000*(V910/R910)/Q790</f>
        <v>1.8961416909775954</v>
      </c>
      <c r="Z910" s="57">
        <f t="shared" si="92"/>
        <v>1.1441048715152391E-2</v>
      </c>
    </row>
    <row r="911" spans="1:26" s="1" customFormat="1" x14ac:dyDescent="0.15">
      <c r="A911" s="5">
        <v>125</v>
      </c>
      <c r="B911" s="56" t="s">
        <v>18</v>
      </c>
      <c r="C911" s="15" t="s">
        <v>11</v>
      </c>
      <c r="D911" s="15" t="s">
        <v>32</v>
      </c>
      <c r="E911" s="16">
        <v>43116</v>
      </c>
      <c r="F911" s="15">
        <v>23</v>
      </c>
      <c r="G911" s="15">
        <v>34.799999999999997</v>
      </c>
      <c r="H911" s="15">
        <v>17.5106</v>
      </c>
      <c r="I911" s="93">
        <v>3.9201000000000001</v>
      </c>
      <c r="J911" s="79"/>
      <c r="K911" s="37">
        <f>1000*(1-(F911+288.9414)/(508929.2*(F911+68.12963))*(F911-3.9863)^2)</f>
        <v>997.56841578658123</v>
      </c>
      <c r="L911" s="37">
        <f xml:space="preserve"> 0.824493 - 0.0040899*F911 + 0.000076438*F911^2 -0.00000082467*F911^3 + 0.0000000053675*F911^4</f>
        <v>0.76232928867750005</v>
      </c>
      <c r="M911" s="37">
        <f xml:space="preserve"> -0.005724 + 0.00010227*F911 - 0.0000016546*F911^2</f>
        <v>-4.2470733999999998E-3</v>
      </c>
      <c r="N911" s="37">
        <f xml:space="preserve"> K911 + (L911*G911) + M911*G911^(3/2) + 0.00048314*G911^2</f>
        <v>1023.81069304934</v>
      </c>
      <c r="O911" s="39">
        <f t="shared" si="90"/>
        <v>8.8373909564537314</v>
      </c>
      <c r="P911" s="32">
        <f t="shared" si="89"/>
        <v>23.534255645775417</v>
      </c>
      <c r="Q911" s="29">
        <f t="shared" si="91"/>
        <v>16.280549999999998</v>
      </c>
      <c r="R911" s="30">
        <f>E911-E791</f>
        <v>32</v>
      </c>
      <c r="S911" s="31">
        <f>I911-I791</f>
        <v>0.4346000000000001</v>
      </c>
      <c r="T911" s="31">
        <f>(S911/I791)*100</f>
        <v>12.468799311433083</v>
      </c>
      <c r="U911" s="31">
        <f>(S911/R911)/I791*1000</f>
        <v>3.8964997848228382</v>
      </c>
      <c r="V911" s="44">
        <f>O911-O791</f>
        <v>0.98233446391869172</v>
      </c>
      <c r="W911" s="44">
        <f>(V911/O791)*100</f>
        <v>12.505759377443585</v>
      </c>
      <c r="X911" s="44">
        <f>1000*(V911/R911)/O791</f>
        <v>3.9080498054511197</v>
      </c>
      <c r="Y911" s="45">
        <f>1000*(V911/R911)/Q791</f>
        <v>2.2100359602929482</v>
      </c>
      <c r="Z911" s="57">
        <f t="shared" si="92"/>
        <v>1.1550020628281477E-2</v>
      </c>
    </row>
    <row r="912" spans="1:26" s="1" customFormat="1" x14ac:dyDescent="0.15">
      <c r="A912" s="5">
        <v>217</v>
      </c>
      <c r="B912" s="56" t="s">
        <v>18</v>
      </c>
      <c r="C912" s="15" t="s">
        <v>11</v>
      </c>
      <c r="D912" s="15" t="s">
        <v>32</v>
      </c>
      <c r="E912" s="16">
        <v>43116</v>
      </c>
      <c r="F912" s="15">
        <v>23</v>
      </c>
      <c r="G912" s="15">
        <v>34.799999999999997</v>
      </c>
      <c r="H912" s="15">
        <v>17.5106</v>
      </c>
      <c r="I912" s="93">
        <v>3.6192000000000002</v>
      </c>
      <c r="J912" s="79"/>
      <c r="K912" s="37">
        <f>1000*(1-(F912+288.9414)/(508929.2*(F912+68.12963))*(F912-3.9863)^2)</f>
        <v>997.56841578658123</v>
      </c>
      <c r="L912" s="37">
        <f xml:space="preserve"> 0.824493 - 0.0040899*F912 + 0.000076438*F912^2 -0.00000082467*F912^3 + 0.0000000053675*F912^4</f>
        <v>0.76232928867750005</v>
      </c>
      <c r="M912" s="37">
        <f xml:space="preserve"> -0.005724 + 0.00010227*F912 - 0.0000016546*F912^2</f>
        <v>-4.2470733999999998E-3</v>
      </c>
      <c r="N912" s="37">
        <f xml:space="preserve"> K912 + (L912*G912) + M912*G912^(3/2) + 0.00048314*G912^2</f>
        <v>1023.81069304934</v>
      </c>
      <c r="O912" s="39">
        <f t="shared" si="90"/>
        <v>8.1590483277460635</v>
      </c>
      <c r="P912" s="32">
        <f t="shared" si="89"/>
        <v>23.534255645775417</v>
      </c>
      <c r="Q912" s="29">
        <f t="shared" si="91"/>
        <v>14.625599999999999</v>
      </c>
      <c r="R912" s="30">
        <f>E912-E792</f>
        <v>32</v>
      </c>
      <c r="S912" s="31">
        <f>I912-I792</f>
        <v>0.13830000000000009</v>
      </c>
      <c r="T912" s="31">
        <f>(S912/I792)*100</f>
        <v>3.9731104024821189</v>
      </c>
      <c r="U912" s="31">
        <f>(S912/R912)/I792*1000</f>
        <v>1.2415970007756623</v>
      </c>
      <c r="V912" s="44">
        <f>O912-O792</f>
        <v>0.31435857165218373</v>
      </c>
      <c r="W912" s="44">
        <f>(V912/O792)*100</f>
        <v>4.00727857220848</v>
      </c>
      <c r="X912" s="44">
        <f>1000*(V912/R912)/O792</f>
        <v>1.2522745538151501</v>
      </c>
      <c r="Y912" s="45">
        <f>1000*(V912/R912)/Q792</f>
        <v>0.70852800508698133</v>
      </c>
      <c r="Z912" s="57">
        <f t="shared" ref="Z912:Z961" si="93">X912-U912</f>
        <v>1.0677553039487808E-2</v>
      </c>
    </row>
    <row r="913" spans="1:26" s="1" customFormat="1" x14ac:dyDescent="0.15">
      <c r="A913" s="5">
        <v>223</v>
      </c>
      <c r="B913" s="56" t="s">
        <v>18</v>
      </c>
      <c r="C913" s="15" t="s">
        <v>11</v>
      </c>
      <c r="D913" s="15" t="s">
        <v>32</v>
      </c>
      <c r="E913" s="16">
        <v>43116</v>
      </c>
      <c r="F913" s="15">
        <v>23</v>
      </c>
      <c r="G913" s="15">
        <v>34.799999999999997</v>
      </c>
      <c r="H913" s="15">
        <v>17.5106</v>
      </c>
      <c r="I913" s="93">
        <v>4.7557</v>
      </c>
      <c r="J913" s="79"/>
      <c r="K913" s="37">
        <f>1000*(1-(F913+288.9414)/(508929.2*(F913+68.12963))*(F913-3.9863)^2)</f>
        <v>997.56841578658123</v>
      </c>
      <c r="L913" s="37">
        <f xml:space="preserve"> 0.824493 - 0.0040899*F913 + 0.000076438*F913^2 -0.00000082467*F913^3 + 0.0000000053675*F913^4</f>
        <v>0.76232928867750005</v>
      </c>
      <c r="M913" s="37">
        <f xml:space="preserve"> -0.005724 + 0.00010227*F913 - 0.0000016546*F913^2</f>
        <v>-4.2470733999999998E-3</v>
      </c>
      <c r="N913" s="37">
        <f xml:space="preserve"> K913 + (L913*G913) + M913*G913^(3/2) + 0.00048314*G913^2</f>
        <v>1023.81069304934</v>
      </c>
      <c r="O913" s="39">
        <f t="shared" si="90"/>
        <v>10.721150014440195</v>
      </c>
      <c r="P913" s="32">
        <f t="shared" si="89"/>
        <v>23.534255645775417</v>
      </c>
      <c r="Q913" s="29">
        <f t="shared" si="91"/>
        <v>20.876349999999999</v>
      </c>
      <c r="R913" s="30">
        <f>E913-E793</f>
        <v>32</v>
      </c>
      <c r="S913" s="31">
        <f>I913-I793</f>
        <v>0.56369999999999987</v>
      </c>
      <c r="T913" s="31">
        <f>(S913/I793)*100</f>
        <v>13.447041984732822</v>
      </c>
      <c r="U913" s="31">
        <f>(S913/R913)/I793*1000</f>
        <v>4.2022006202290063</v>
      </c>
      <c r="V913" s="44">
        <f>O913-O793</f>
        <v>1.2738980228444738</v>
      </c>
      <c r="W913" s="44">
        <f>(V913/O793)*100</f>
        <v>13.484323525801303</v>
      </c>
      <c r="X913" s="44">
        <f>1000*(V913/R913)/O793</f>
        <v>4.2138511018129075</v>
      </c>
      <c r="Y913" s="45">
        <f>1000*(V913/R913)/Q793</f>
        <v>2.239497818063108</v>
      </c>
      <c r="Z913" s="57">
        <f t="shared" si="93"/>
        <v>1.165048158390114E-2</v>
      </c>
    </row>
    <row r="914" spans="1:26" s="1" customFormat="1" x14ac:dyDescent="0.15">
      <c r="A914" s="5">
        <v>152</v>
      </c>
      <c r="B914" s="56" t="s">
        <v>19</v>
      </c>
      <c r="C914" s="15" t="s">
        <v>11</v>
      </c>
      <c r="D914" s="15" t="s">
        <v>32</v>
      </c>
      <c r="E914" s="16">
        <v>43116</v>
      </c>
      <c r="F914" s="15">
        <v>23</v>
      </c>
      <c r="G914" s="15">
        <v>34.799999999999997</v>
      </c>
      <c r="H914" s="15">
        <v>17.5106</v>
      </c>
      <c r="I914" s="93">
        <v>6.4245999999999999</v>
      </c>
      <c r="J914" s="79"/>
      <c r="K914" s="37">
        <f>1000*(1-(F914+288.9414)/(508929.2*(F914+68.12963))*(F914-3.9863)^2)</f>
        <v>997.56841578658123</v>
      </c>
      <c r="L914" s="37">
        <f xml:space="preserve"> 0.824493 - 0.0040899*F914 + 0.000076438*F914^2 -0.00000082467*F914^3 + 0.0000000053675*F914^4</f>
        <v>0.76232928867750005</v>
      </c>
      <c r="M914" s="37">
        <f xml:space="preserve"> -0.005724 + 0.00010227*F914 - 0.0000016546*F914^2</f>
        <v>-4.2470733999999998E-3</v>
      </c>
      <c r="N914" s="37">
        <f xml:space="preserve"> K914 + (L914*G914) + M914*G914^(3/2) + 0.00048314*G914^2</f>
        <v>1023.81069304934</v>
      </c>
      <c r="O914" s="39">
        <f t="shared" si="90"/>
        <v>14.483483058807845</v>
      </c>
      <c r="P914" s="32">
        <f t="shared" si="89"/>
        <v>23.534255645775417</v>
      </c>
      <c r="Q914" s="29">
        <f t="shared" si="91"/>
        <v>30.055299999999995</v>
      </c>
      <c r="R914" s="30">
        <f>E914-E794</f>
        <v>32</v>
      </c>
      <c r="S914" s="31">
        <f>I914-I794</f>
        <v>0.62190000000000012</v>
      </c>
      <c r="T914" s="31">
        <f>(S914/I794)*100</f>
        <v>10.71742464714702</v>
      </c>
      <c r="U914" s="31">
        <f>(S914/R914)/I794*1000</f>
        <v>3.3491952022334437</v>
      </c>
      <c r="V914" s="44">
        <f>O914-O794</f>
        <v>1.4062957659565836</v>
      </c>
      <c r="W914" s="44">
        <f>(V914/O794)*100</f>
        <v>10.753809167551994</v>
      </c>
      <c r="X914" s="44">
        <f>1000*(V914/R914)/O794</f>
        <v>3.3605653648599985</v>
      </c>
      <c r="Y914" s="45">
        <f>1000*(V914/R914)/Q794</f>
        <v>1.649971472944028</v>
      </c>
      <c r="Z914" s="57">
        <f t="shared" si="93"/>
        <v>1.137016262655477E-2</v>
      </c>
    </row>
    <row r="915" spans="1:26" s="1" customFormat="1" x14ac:dyDescent="0.15">
      <c r="A915" s="5">
        <v>160</v>
      </c>
      <c r="B915" s="56" t="s">
        <v>19</v>
      </c>
      <c r="C915" s="15" t="s">
        <v>11</v>
      </c>
      <c r="D915" s="15" t="s">
        <v>32</v>
      </c>
      <c r="E915" s="16">
        <v>43116</v>
      </c>
      <c r="F915" s="15">
        <v>23</v>
      </c>
      <c r="G915" s="15">
        <v>34.799999999999997</v>
      </c>
      <c r="H915" s="15">
        <v>17.5106</v>
      </c>
      <c r="I915" s="93">
        <v>5.2125000000000004</v>
      </c>
      <c r="J915" s="79"/>
      <c r="K915" s="37">
        <f>1000*(1-(F915+288.9414)/(508929.2*(F915+68.12963))*(F915-3.9863)^2)</f>
        <v>997.56841578658123</v>
      </c>
      <c r="L915" s="37">
        <f xml:space="preserve"> 0.824493 - 0.0040899*F915 + 0.000076438*F915^2 -0.00000082467*F915^3 + 0.0000000053675*F915^4</f>
        <v>0.76232928867750005</v>
      </c>
      <c r="M915" s="37">
        <f xml:space="preserve"> -0.005724 + 0.00010227*F915 - 0.0000016546*F915^2</f>
        <v>-4.2470733999999998E-3</v>
      </c>
      <c r="N915" s="37">
        <f xml:space="preserve"> K915 + (L915*G915) + M915*G915^(3/2) + 0.00048314*G915^2</f>
        <v>1023.81069304934</v>
      </c>
      <c r="O915" s="39">
        <f t="shared" si="90"/>
        <v>11.750950322827244</v>
      </c>
      <c r="P915" s="32">
        <f t="shared" si="89"/>
        <v>23.534255645775417</v>
      </c>
      <c r="Q915" s="29">
        <f t="shared" si="91"/>
        <v>23.388750000000002</v>
      </c>
      <c r="R915" s="30">
        <f>E915-E795</f>
        <v>32</v>
      </c>
      <c r="S915" s="31">
        <f>I915-I795</f>
        <v>0.56120000000000037</v>
      </c>
      <c r="T915" s="31">
        <f>(S915/I795)*100</f>
        <v>12.065444069399961</v>
      </c>
      <c r="U915" s="31">
        <f>(S915/R915)/I795*1000</f>
        <v>3.7704512716874876</v>
      </c>
      <c r="V915" s="44">
        <f>O915-O795</f>
        <v>1.2686022339653213</v>
      </c>
      <c r="W915" s="44">
        <f>(V915/O795)*100</f>
        <v>12.10227158276953</v>
      </c>
      <c r="X915" s="44">
        <f>1000*(V915/R915)/O795</f>
        <v>3.7819598696154784</v>
      </c>
      <c r="Y915" s="45">
        <f>1000*(V915/R915)/Q795</f>
        <v>1.9526907155851128</v>
      </c>
      <c r="Z915" s="57">
        <f t="shared" si="93"/>
        <v>1.1508597927990749E-2</v>
      </c>
    </row>
    <row r="916" spans="1:26" s="1" customFormat="1" x14ac:dyDescent="0.15">
      <c r="A916" s="5">
        <v>166</v>
      </c>
      <c r="B916" s="56" t="s">
        <v>20</v>
      </c>
      <c r="C916" s="15" t="s">
        <v>11</v>
      </c>
      <c r="D916" s="15" t="s">
        <v>32</v>
      </c>
      <c r="E916" s="16">
        <v>43116</v>
      </c>
      <c r="F916" s="15">
        <v>23</v>
      </c>
      <c r="G916" s="15">
        <v>34.799999999999997</v>
      </c>
      <c r="H916" s="15">
        <v>17.5106</v>
      </c>
      <c r="I916" s="93">
        <v>5.0761000000000003</v>
      </c>
      <c r="J916" s="79"/>
      <c r="K916" s="37">
        <f>1000*(1-(F916+288.9414)/(508929.2*(F916+68.12963))*(F916-3.9863)^2)</f>
        <v>997.56841578658123</v>
      </c>
      <c r="L916" s="37">
        <f xml:space="preserve"> 0.824493 - 0.0040899*F916 + 0.000076438*F916^2 -0.00000082467*F916^3 + 0.0000000053675*F916^4</f>
        <v>0.76232928867750005</v>
      </c>
      <c r="M916" s="37">
        <f xml:space="preserve"> -0.005724 + 0.00010227*F916 - 0.0000016546*F916^2</f>
        <v>-4.2470733999999998E-3</v>
      </c>
      <c r="N916" s="37">
        <f xml:space="preserve"> K916 + (L916*G916) + M916*G916^(3/2) + 0.00048314*G916^2</f>
        <v>1023.81069304934</v>
      </c>
      <c r="O916" s="39">
        <f t="shared" si="90"/>
        <v>11.44345303284477</v>
      </c>
      <c r="P916" s="32">
        <f t="shared" si="89"/>
        <v>23.534255645775417</v>
      </c>
      <c r="Q916" s="29">
        <f t="shared" si="91"/>
        <v>22.638550000000002</v>
      </c>
      <c r="R916" s="30">
        <f>E916-E796</f>
        <v>32</v>
      </c>
      <c r="S916" s="31">
        <f>I916-I796</f>
        <v>0.39460000000000051</v>
      </c>
      <c r="T916" s="31">
        <f>(S916/I796)*100</f>
        <v>8.4289223539463958</v>
      </c>
      <c r="U916" s="31">
        <f>(S916/R916)/I796*1000</f>
        <v>2.6340382356082488</v>
      </c>
      <c r="V916" s="44">
        <f>O916-O796</f>
        <v>0.89304506560828045</v>
      </c>
      <c r="W916" s="44">
        <f>(V916/O796)*100</f>
        <v>8.46455481514616</v>
      </c>
      <c r="X916" s="44">
        <f>1000*(V916/R916)/O796</f>
        <v>2.6451733797331749</v>
      </c>
      <c r="Y916" s="45">
        <f>1000*(V916/R916)/Q796</f>
        <v>1.3634608869961411</v>
      </c>
      <c r="Z916" s="57">
        <f t="shared" si="93"/>
        <v>1.1135144124926111E-2</v>
      </c>
    </row>
    <row r="917" spans="1:26" s="1" customFormat="1" x14ac:dyDescent="0.15">
      <c r="A917" s="5">
        <v>173</v>
      </c>
      <c r="B917" s="56" t="s">
        <v>20</v>
      </c>
      <c r="C917" s="15" t="s">
        <v>11</v>
      </c>
      <c r="D917" s="15" t="s">
        <v>32</v>
      </c>
      <c r="E917" s="16">
        <v>43116</v>
      </c>
      <c r="F917" s="15">
        <v>23</v>
      </c>
      <c r="G917" s="15">
        <v>34.799999999999997</v>
      </c>
      <c r="H917" s="15">
        <v>17.5106</v>
      </c>
      <c r="I917" s="93">
        <v>5.2638999999999996</v>
      </c>
      <c r="J917" s="79"/>
      <c r="K917" s="37">
        <f>1000*(1-(F917+288.9414)/(508929.2*(F917+68.12963))*(F917-3.9863)^2)</f>
        <v>997.56841578658123</v>
      </c>
      <c r="L917" s="37">
        <f xml:space="preserve"> 0.824493 - 0.0040899*F917 + 0.000076438*F917^2 -0.00000082467*F917^3 + 0.0000000053675*F917^4</f>
        <v>0.76232928867750005</v>
      </c>
      <c r="M917" s="37">
        <f xml:space="preserve"> -0.005724 + 0.00010227*F917 - 0.0000016546*F917^2</f>
        <v>-4.2470733999999998E-3</v>
      </c>
      <c r="N917" s="37">
        <f xml:space="preserve"> K917 + (L917*G917) + M917*G917^(3/2) + 0.00048314*G917^2</f>
        <v>1023.81069304934</v>
      </c>
      <c r="O917" s="39">
        <f t="shared" si="90"/>
        <v>11.866825401310372</v>
      </c>
      <c r="P917" s="32">
        <f t="shared" si="89"/>
        <v>23.534255645775417</v>
      </c>
      <c r="Q917" s="29">
        <f t="shared" si="91"/>
        <v>23.671449999999997</v>
      </c>
      <c r="R917" s="30">
        <f>E917-E797</f>
        <v>32</v>
      </c>
      <c r="S917" s="31">
        <f>I917-I797</f>
        <v>0.43519999999999914</v>
      </c>
      <c r="T917" s="31">
        <f>(S917/I797)*100</f>
        <v>9.0127777662724764</v>
      </c>
      <c r="U917" s="31">
        <f>(S917/R917)/I797*1000</f>
        <v>2.816493051960149</v>
      </c>
      <c r="V917" s="44">
        <f>O917-O797</f>
        <v>0.98468186795677859</v>
      </c>
      <c r="W917" s="44">
        <f>(V917/O797)*100</f>
        <v>9.0486020969926066</v>
      </c>
      <c r="X917" s="44">
        <f>1000*(V917/R917)/O797</f>
        <v>2.8276881553101894</v>
      </c>
      <c r="Y917" s="45">
        <f>1000*(V917/R917)/Q797</f>
        <v>1.4461662420615489</v>
      </c>
      <c r="Z917" s="57">
        <f t="shared" si="93"/>
        <v>1.119510335004037E-2</v>
      </c>
    </row>
    <row r="918" spans="1:26" s="1" customFormat="1" x14ac:dyDescent="0.15">
      <c r="A918" s="5">
        <v>264</v>
      </c>
      <c r="B918" s="56" t="s">
        <v>20</v>
      </c>
      <c r="C918" s="15" t="s">
        <v>11</v>
      </c>
      <c r="D918" s="15" t="s">
        <v>32</v>
      </c>
      <c r="E918" s="16">
        <v>43116</v>
      </c>
      <c r="F918" s="15">
        <v>23</v>
      </c>
      <c r="G918" s="15">
        <v>34.799999999999997</v>
      </c>
      <c r="H918" s="15">
        <v>17.5106</v>
      </c>
      <c r="I918" s="93">
        <v>4.9457000000000004</v>
      </c>
      <c r="J918" s="79"/>
      <c r="K918" s="37">
        <f>1000*(1-(F918+288.9414)/(508929.2*(F918+68.12963))*(F918-3.9863)^2)</f>
        <v>997.56841578658123</v>
      </c>
      <c r="L918" s="37">
        <f xml:space="preserve"> 0.824493 - 0.0040899*F918 + 0.000076438*F918^2 -0.00000082467*F918^3 + 0.0000000053675*F918^4</f>
        <v>0.76232928867750005</v>
      </c>
      <c r="M918" s="37">
        <f xml:space="preserve"> -0.005724 + 0.00010227*F918 - 0.0000016546*F918^2</f>
        <v>-4.2470733999999998E-3</v>
      </c>
      <c r="N918" s="37">
        <f xml:space="preserve"> K918 + (L918*G918) + M918*G918^(3/2) + 0.00048314*G918^2</f>
        <v>1023.81069304934</v>
      </c>
      <c r="O918" s="39">
        <f t="shared" si="90"/>
        <v>11.149482016615194</v>
      </c>
      <c r="P918" s="32">
        <f t="shared" si="89"/>
        <v>23.534255645775417</v>
      </c>
      <c r="Q918" s="29">
        <f t="shared" si="91"/>
        <v>21.92135</v>
      </c>
      <c r="R918" s="30">
        <f>E918-E798</f>
        <v>32</v>
      </c>
      <c r="S918" s="31">
        <f>I918-I798</f>
        <v>0.37000000000000011</v>
      </c>
      <c r="T918" s="31">
        <f>(S918/I798)*100</f>
        <v>8.0861944620495247</v>
      </c>
      <c r="U918" s="31">
        <f>(S918/R918)/I798*1000</f>
        <v>2.5269357693904761</v>
      </c>
      <c r="V918" s="44">
        <f>O918-O798</f>
        <v>0.83750898752536962</v>
      </c>
      <c r="W918" s="44">
        <f>(V918/O798)*100</f>
        <v>8.1217142942749874</v>
      </c>
      <c r="X918" s="44">
        <f>1000*(V918/R918)/O798</f>
        <v>2.5380357169609336</v>
      </c>
      <c r="Y918" s="45">
        <f>1000*(V918/R918)/Q798</f>
        <v>1.3160864542848638</v>
      </c>
      <c r="Z918" s="57">
        <f t="shared" si="93"/>
        <v>1.1099947570457402E-2</v>
      </c>
    </row>
    <row r="919" spans="1:26" s="1" customFormat="1" x14ac:dyDescent="0.15">
      <c r="A919" s="5">
        <v>270</v>
      </c>
      <c r="B919" s="56" t="s">
        <v>20</v>
      </c>
      <c r="C919" s="15" t="s">
        <v>11</v>
      </c>
      <c r="D919" s="15" t="s">
        <v>32</v>
      </c>
      <c r="E919" s="16">
        <v>43116</v>
      </c>
      <c r="F919" s="15">
        <v>23</v>
      </c>
      <c r="G919" s="15">
        <v>34.799999999999997</v>
      </c>
      <c r="H919" s="15">
        <v>17.5106</v>
      </c>
      <c r="I919" s="93">
        <v>6.6323999999999996</v>
      </c>
      <c r="J919" s="79"/>
      <c r="K919" s="37">
        <f>1000*(1-(F919+288.9414)/(508929.2*(F919+68.12963))*(F919-3.9863)^2)</f>
        <v>997.56841578658123</v>
      </c>
      <c r="L919" s="37">
        <f xml:space="preserve"> 0.824493 - 0.0040899*F919 + 0.000076438*F919^2 -0.00000082467*F919^3 + 0.0000000053675*F919^4</f>
        <v>0.76232928867750005</v>
      </c>
      <c r="M919" s="37">
        <f xml:space="preserve"> -0.005724 + 0.00010227*F919 - 0.0000016546*F919^2</f>
        <v>-4.2470733999999998E-3</v>
      </c>
      <c r="N919" s="37">
        <f xml:space="preserve"> K919 + (L919*G919) + M919*G919^(3/2) + 0.00048314*G919^2</f>
        <v>1023.81069304934</v>
      </c>
      <c r="O919" s="39">
        <f t="shared" si="90"/>
        <v>14.951943006449765</v>
      </c>
      <c r="P919" s="32">
        <f t="shared" si="89"/>
        <v>23.534255645775417</v>
      </c>
      <c r="Q919" s="29">
        <f t="shared" si="91"/>
        <v>31.1982</v>
      </c>
      <c r="R919" s="30">
        <f>E919-E799</f>
        <v>32</v>
      </c>
      <c r="S919" s="31">
        <f>I919-I799</f>
        <v>0.51309999999999967</v>
      </c>
      <c r="T919" s="31">
        <f>(S919/I799)*100</f>
        <v>8.3849459905544688</v>
      </c>
      <c r="U919" s="31">
        <f>(S919/R919)/I799*1000</f>
        <v>2.6202956220482716</v>
      </c>
      <c r="V919" s="44">
        <f>O919-O799</f>
        <v>1.161253809843922</v>
      </c>
      <c r="W919" s="44">
        <f>(V919/O799)*100</f>
        <v>8.4205640000191515</v>
      </c>
      <c r="X919" s="44">
        <f>1000*(V919/R919)/O799</f>
        <v>2.6314262500059851</v>
      </c>
      <c r="Y919" s="45">
        <f>1000*(V919/R919)/Q799</f>
        <v>1.2788620569606013</v>
      </c>
      <c r="Z919" s="57">
        <f t="shared" si="93"/>
        <v>1.1130627957713468E-2</v>
      </c>
    </row>
    <row r="920" spans="1:26" s="1" customFormat="1" x14ac:dyDescent="0.15">
      <c r="A920" s="5">
        <v>102</v>
      </c>
      <c r="B920" s="56" t="s">
        <v>22</v>
      </c>
      <c r="C920" s="15" t="s">
        <v>11</v>
      </c>
      <c r="D920" s="15" t="s">
        <v>32</v>
      </c>
      <c r="E920" s="16">
        <v>43116</v>
      </c>
      <c r="F920" s="15">
        <v>23</v>
      </c>
      <c r="G920" s="15">
        <v>34.799999999999997</v>
      </c>
      <c r="H920" s="15">
        <v>17.5106</v>
      </c>
      <c r="I920" s="93">
        <v>4.2817999999999996</v>
      </c>
      <c r="J920" s="79"/>
      <c r="K920" s="37">
        <f>1000*(1-(F920+288.9414)/(508929.2*(F920+68.12963))*(F920-3.9863)^2)</f>
        <v>997.56841578658123</v>
      </c>
      <c r="L920" s="37">
        <f xml:space="preserve"> 0.824493 - 0.0040899*F920 + 0.000076438*F920^2 -0.00000082467*F920^3 + 0.0000000053675*F920^4</f>
        <v>0.76232928867750005</v>
      </c>
      <c r="M920" s="37">
        <f xml:space="preserve"> -0.005724 + 0.00010227*F920 - 0.0000016546*F920^2</f>
        <v>-4.2470733999999998E-3</v>
      </c>
      <c r="N920" s="37">
        <f xml:space="preserve"> K920 + (L920*G920) + M920*G920^(3/2) + 0.00048314*G920^2</f>
        <v>1023.81069304934</v>
      </c>
      <c r="O920" s="39">
        <f t="shared" si="90"/>
        <v>9.6527998258573966</v>
      </c>
      <c r="P920" s="32">
        <f t="shared" si="89"/>
        <v>23.534255645775417</v>
      </c>
      <c r="Q920" s="29">
        <f t="shared" si="91"/>
        <v>18.269899999999996</v>
      </c>
      <c r="R920" s="30">
        <f>E920-E800</f>
        <v>32</v>
      </c>
      <c r="S920" s="31">
        <f>I920-I800</f>
        <v>0.33119999999999949</v>
      </c>
      <c r="T920" s="31">
        <f>(S920/I800)*100</f>
        <v>8.3835366779729519</v>
      </c>
      <c r="U920" s="31">
        <f>(S920/R920)/I800*1000</f>
        <v>2.6198552118665477</v>
      </c>
      <c r="V920" s="44">
        <f>O920-O800</f>
        <v>0.74957613358686892</v>
      </c>
      <c r="W920" s="44">
        <f>(V920/O800)*100</f>
        <v>8.4191542243022059</v>
      </c>
      <c r="X920" s="44">
        <f>1000*(V920/R920)/O800</f>
        <v>2.6309856950944392</v>
      </c>
      <c r="Y920" s="45">
        <f>1000*(V920/R920)/Q800</f>
        <v>1.4241139919985442</v>
      </c>
      <c r="Z920" s="57">
        <f t="shared" si="93"/>
        <v>1.1130483227891563E-2</v>
      </c>
    </row>
    <row r="921" spans="1:26" s="1" customFormat="1" x14ac:dyDescent="0.15">
      <c r="A921" s="5">
        <v>108</v>
      </c>
      <c r="B921" s="56" t="s">
        <v>22</v>
      </c>
      <c r="C921" s="15" t="s">
        <v>11</v>
      </c>
      <c r="D921" s="15" t="s">
        <v>32</v>
      </c>
      <c r="E921" s="16">
        <v>43116</v>
      </c>
      <c r="F921" s="15">
        <v>23</v>
      </c>
      <c r="G921" s="15">
        <v>34.799999999999997</v>
      </c>
      <c r="H921" s="15">
        <v>17.5106</v>
      </c>
      <c r="I921" s="93">
        <v>4.5934999999999997</v>
      </c>
      <c r="J921" s="79"/>
      <c r="K921" s="37">
        <f>1000*(1-(F921+288.9414)/(508929.2*(F921+68.12963))*(F921-3.9863)^2)</f>
        <v>997.56841578658123</v>
      </c>
      <c r="L921" s="37">
        <f xml:space="preserve"> 0.824493 - 0.0040899*F921 + 0.000076438*F921^2 -0.00000082467*F921^3 + 0.0000000053675*F921^4</f>
        <v>0.76232928867750005</v>
      </c>
      <c r="M921" s="37">
        <f xml:space="preserve"> -0.005724 + 0.00010227*F921 - 0.0000016546*F921^2</f>
        <v>-4.2470733999999998E-3</v>
      </c>
      <c r="N921" s="37">
        <f xml:space="preserve"> K921 + (L921*G921) + M921*G921^(3/2) + 0.00048314*G921^2</f>
        <v>1023.81069304934</v>
      </c>
      <c r="O921" s="39">
        <f t="shared" si="90"/>
        <v>10.355489747320275</v>
      </c>
      <c r="P921" s="32">
        <f t="shared" si="89"/>
        <v>23.534255645775417</v>
      </c>
      <c r="Q921" s="29">
        <f t="shared" si="91"/>
        <v>19.984249999999996</v>
      </c>
      <c r="R921" s="30">
        <f>E921-E801</f>
        <v>32</v>
      </c>
      <c r="S921" s="31">
        <f>I921-I801</f>
        <v>0.40549999999999997</v>
      </c>
      <c r="T921" s="31">
        <f>(S921/I801)*100</f>
        <v>9.6824259789875846</v>
      </c>
      <c r="U921" s="31">
        <f>(S921/R921)/I801*1000</f>
        <v>3.02575811843362</v>
      </c>
      <c r="V921" s="44">
        <f>O921-O801</f>
        <v>0.91725230915165135</v>
      </c>
      <c r="W921" s="44">
        <f>(V921/O801)*100</f>
        <v>9.7184703728923463</v>
      </c>
      <c r="X921" s="44">
        <f>1000*(V921/R921)/O801</f>
        <v>3.0370219915288583</v>
      </c>
      <c r="Y921" s="45">
        <f>1000*(V921/R921)/Q801</f>
        <v>1.6145169911563089</v>
      </c>
      <c r="Z921" s="57">
        <f t="shared" si="93"/>
        <v>1.1263873095238353E-2</v>
      </c>
    </row>
    <row r="922" spans="1:26" s="1" customFormat="1" x14ac:dyDescent="0.15">
      <c r="A922" s="5">
        <v>231</v>
      </c>
      <c r="B922" s="56" t="s">
        <v>23</v>
      </c>
      <c r="C922" s="15" t="s">
        <v>11</v>
      </c>
      <c r="D922" s="15" t="s">
        <v>32</v>
      </c>
      <c r="E922" s="16">
        <v>43116</v>
      </c>
      <c r="F922" s="17">
        <v>22.6</v>
      </c>
      <c r="G922" s="17">
        <v>34.799999999999997</v>
      </c>
      <c r="H922" s="15">
        <v>17.5106</v>
      </c>
      <c r="I922" s="93">
        <v>3.0790999999999999</v>
      </c>
      <c r="J922" s="79"/>
      <c r="K922" s="37">
        <f>1000*(1-(F922+288.9414)/(508929.2*(F922+68.12963))*(F922-3.9863)^2)</f>
        <v>997.6623758889441</v>
      </c>
      <c r="L922" s="37">
        <f xml:space="preserve"> 0.824493 - 0.0040899*F922 + 0.000076438*F922^2 -0.00000082467*F922^3 + 0.0000000053675*F922^4</f>
        <v>0.76298367266434808</v>
      </c>
      <c r="M922" s="37">
        <f xml:space="preserve"> -0.005724 + 0.00010227*F922 - 0.0000016546*F922^2</f>
        <v>-4.257801496E-3</v>
      </c>
      <c r="N922" s="37">
        <f xml:space="preserve"> K922 + (L922*G922) + M922*G922^(3/2) + 0.00048314*G922^2</f>
        <v>1023.9252233381852</v>
      </c>
      <c r="O922" s="39">
        <f t="shared" si="90"/>
        <v>6.9424324363695247</v>
      </c>
      <c r="P922" s="32">
        <f t="shared" si="89"/>
        <v>23.535161330376493</v>
      </c>
      <c r="Q922" s="29">
        <f t="shared" si="91"/>
        <v>11.655049999999999</v>
      </c>
      <c r="R922" s="30">
        <f>E922-E802</f>
        <v>32</v>
      </c>
      <c r="S922" s="31">
        <f>I922-I802</f>
        <v>0.18509999999999982</v>
      </c>
      <c r="T922" s="31">
        <f>(S922/I802)*100</f>
        <v>6.3959917069799515</v>
      </c>
      <c r="U922" s="31">
        <f>(S922/R922)/I802*1000</f>
        <v>1.9987474084312349</v>
      </c>
      <c r="V922" s="44">
        <f>O922-O802</f>
        <v>0.42046336112460736</v>
      </c>
      <c r="W922" s="44">
        <f>(V922/O802)*100</f>
        <v>6.4468775652515315</v>
      </c>
      <c r="X922" s="44">
        <f>1000*(V922/R922)/O802</f>
        <v>2.0146492391411037</v>
      </c>
      <c r="Y922" s="45">
        <f>1000*(V922/R922)/Q802</f>
        <v>1.235261825246214</v>
      </c>
      <c r="Z922" s="57">
        <f t="shared" si="93"/>
        <v>1.5901830709868836E-2</v>
      </c>
    </row>
    <row r="923" spans="1:26" s="1" customFormat="1" x14ac:dyDescent="0.15">
      <c r="A923" s="5">
        <v>180</v>
      </c>
      <c r="B923" s="56" t="s">
        <v>17</v>
      </c>
      <c r="C923" s="15" t="s">
        <v>24</v>
      </c>
      <c r="D923" s="15" t="s">
        <v>32</v>
      </c>
      <c r="E923" s="16">
        <v>43116</v>
      </c>
      <c r="F923" s="15">
        <v>22.9</v>
      </c>
      <c r="G923" s="15">
        <v>34.799999999999997</v>
      </c>
      <c r="H923" s="15">
        <v>17.5107</v>
      </c>
      <c r="I923" s="93">
        <v>3.7117</v>
      </c>
      <c r="J923" s="79"/>
      <c r="K923" s="37">
        <f>1000*(1-(F923+288.9414)/(508929.2*(F923+68.12963))*(F923-3.9863)^2)</f>
        <v>997.59205470031941</v>
      </c>
      <c r="L923" s="37">
        <f xml:space="preserve"> 0.824493 - 0.0040899*F923 + 0.000076438*F923^2 -0.00000082467*F923^3 + 0.0000000053675*F923^4</f>
        <v>0.76249178251104666</v>
      </c>
      <c r="M923" s="37">
        <f xml:space="preserve"> -0.005724 + 0.00010227*F923 - 0.0000016546*F923^2</f>
        <v>-4.2497057859999998E-3</v>
      </c>
      <c r="N923" s="37">
        <f xml:space="preserve"> K923 + (L923*G923) + M923*G923^(3/2) + 0.00048314*G923^2</f>
        <v>1023.8394463446308</v>
      </c>
      <c r="O923" s="39">
        <f t="shared" si="90"/>
        <v>8.3678731708024028</v>
      </c>
      <c r="P923" s="32">
        <f t="shared" si="89"/>
        <v>23.534617416379735</v>
      </c>
      <c r="Q923" s="29">
        <f t="shared" si="91"/>
        <v>15.134349999999998</v>
      </c>
      <c r="R923" s="30">
        <f>E923-E803</f>
        <v>32</v>
      </c>
      <c r="S923" s="31">
        <f>I923-I803</f>
        <v>0.26960000000000006</v>
      </c>
      <c r="T923" s="31">
        <f>(S923/I803)*100</f>
        <v>7.8324278783300905</v>
      </c>
      <c r="U923" s="31">
        <f>(S923/R923)/I803*1000</f>
        <v>2.4476337119781535</v>
      </c>
      <c r="V923" s="44">
        <f>O923-O803</f>
        <v>0.61069633807934487</v>
      </c>
      <c r="W923" s="44">
        <f>(V923/O803)*100</f>
        <v>7.8726623261077284</v>
      </c>
      <c r="X923" s="44">
        <f>1000*(V923/R923)/O803</f>
        <v>2.460206976908665</v>
      </c>
      <c r="Y923" s="45">
        <f>1000*(V923/R923)/Q803</f>
        <v>1.3979555848954535</v>
      </c>
      <c r="Z923" s="57">
        <f t="shared" si="93"/>
        <v>1.2573264930511474E-2</v>
      </c>
    </row>
    <row r="924" spans="1:26" s="1" customFormat="1" x14ac:dyDescent="0.15">
      <c r="A924" s="5">
        <v>187</v>
      </c>
      <c r="B924" s="56" t="s">
        <v>17</v>
      </c>
      <c r="C924" s="15" t="s">
        <v>24</v>
      </c>
      <c r="D924" s="15" t="s">
        <v>32</v>
      </c>
      <c r="E924" s="16">
        <v>43116</v>
      </c>
      <c r="F924" s="15">
        <v>22.9</v>
      </c>
      <c r="G924" s="15">
        <v>34.799999999999997</v>
      </c>
      <c r="H924" s="15">
        <v>17.5107</v>
      </c>
      <c r="I924" s="93">
        <v>0.91620000000000001</v>
      </c>
      <c r="J924" s="79"/>
      <c r="K924" s="37">
        <f>1000*(1-(F924+288.9414)/(508929.2*(F924+68.12963))*(F924-3.9863)^2)</f>
        <v>997.59205470031941</v>
      </c>
      <c r="L924" s="37">
        <f xml:space="preserve"> 0.824493 - 0.0040899*F924 + 0.000076438*F924^2 -0.00000082467*F924^3 + 0.0000000053675*F924^4</f>
        <v>0.76249178251104666</v>
      </c>
      <c r="M924" s="37">
        <f xml:space="preserve"> -0.005724 + 0.00010227*F924 - 0.0000016546*F924^2</f>
        <v>-4.2497057859999998E-3</v>
      </c>
      <c r="N924" s="37">
        <f xml:space="preserve"> K924 + (L924*G924) + M924*G924^(3/2) + 0.00048314*G924^2</f>
        <v>1023.8394463446308</v>
      </c>
      <c r="O924" s="39">
        <f t="shared" si="90"/>
        <v>2.0655347681895524</v>
      </c>
      <c r="P924" s="32">
        <f t="shared" si="89"/>
        <v>23.534617416379735</v>
      </c>
      <c r="Q924" s="29">
        <f t="shared" si="91"/>
        <v>-0.24089999999999989</v>
      </c>
      <c r="R924" s="30">
        <f>E924-E804</f>
        <v>32</v>
      </c>
      <c r="S924" s="31">
        <f>I924-I804</f>
        <v>7.3799999999999977E-2</v>
      </c>
      <c r="T924" s="31">
        <f>(S924/I804)*100</f>
        <v>8.760683760683758</v>
      </c>
      <c r="U924" s="31">
        <f>(S924/R924)/I804*1000</f>
        <v>2.7377136752136741</v>
      </c>
      <c r="V924" s="44">
        <f>O924-O804</f>
        <v>0.16708737738571044</v>
      </c>
      <c r="W924" s="44">
        <f>(V924/O804)*100</f>
        <v>8.8012645594019965</v>
      </c>
      <c r="X924" s="44">
        <f>1000*(V924/R924)/O804</f>
        <v>2.7503951748131237</v>
      </c>
      <c r="Y924" s="45">
        <f>1000*(V924/R924)/Q804</f>
        <v>-8.0727899556330449</v>
      </c>
      <c r="Z924" s="57">
        <f t="shared" si="93"/>
        <v>1.2681499599449531E-2</v>
      </c>
    </row>
    <row r="925" spans="1:26" s="1" customFormat="1" x14ac:dyDescent="0.15">
      <c r="A925" s="5">
        <v>278</v>
      </c>
      <c r="B925" s="56" t="s">
        <v>17</v>
      </c>
      <c r="C925" s="15" t="s">
        <v>24</v>
      </c>
      <c r="D925" s="15" t="s">
        <v>32</v>
      </c>
      <c r="E925" s="16">
        <v>43116</v>
      </c>
      <c r="F925" s="15">
        <v>22.9</v>
      </c>
      <c r="G925" s="15">
        <v>34.799999999999997</v>
      </c>
      <c r="H925" s="15">
        <v>17.5107</v>
      </c>
      <c r="I925" s="93">
        <v>4.2474999999999996</v>
      </c>
      <c r="J925" s="79"/>
      <c r="K925" s="37">
        <f>1000*(1-(F925+288.9414)/(508929.2*(F925+68.12963))*(F925-3.9863)^2)</f>
        <v>997.59205470031941</v>
      </c>
      <c r="L925" s="37">
        <f xml:space="preserve"> 0.824493 - 0.0040899*F925 + 0.000076438*F925^2 -0.00000082467*F925^3 + 0.0000000053675*F925^4</f>
        <v>0.76249178251104666</v>
      </c>
      <c r="M925" s="37">
        <f xml:space="preserve"> -0.005724 + 0.00010227*F925 - 0.0000016546*F925^2</f>
        <v>-4.2497057859999998E-3</v>
      </c>
      <c r="N925" s="37">
        <f xml:space="preserve"> K925 + (L925*G925) + M925*G925^(3/2) + 0.00048314*G925^2</f>
        <v>1023.8394463446308</v>
      </c>
      <c r="O925" s="39">
        <f t="shared" si="90"/>
        <v>9.575811971059947</v>
      </c>
      <c r="P925" s="32">
        <f t="shared" si="89"/>
        <v>23.534617416379735</v>
      </c>
      <c r="Q925" s="29">
        <f t="shared" si="91"/>
        <v>18.081249999999997</v>
      </c>
      <c r="R925" s="30">
        <f>E925-E805</f>
        <v>32</v>
      </c>
      <c r="S925" s="31">
        <f>I925-I805</f>
        <v>0.27029999999999976</v>
      </c>
      <c r="T925" s="31">
        <f>(S925/I805)*100</f>
        <v>6.796238559790801</v>
      </c>
      <c r="U925" s="31">
        <f>(S925/R925)/I805*1000</f>
        <v>2.1238245499346253</v>
      </c>
      <c r="V925" s="44">
        <f>O925-O805</f>
        <v>0.61272440849461063</v>
      </c>
      <c r="W925" s="44">
        <f>(V925/O805)*100</f>
        <v>6.8360863844918418</v>
      </c>
      <c r="X925" s="44">
        <f>1000*(V925/R925)/O805</f>
        <v>2.1362769951537004</v>
      </c>
      <c r="Y925" s="45">
        <f>1000*(V925/R925)/Q805</f>
        <v>1.1538475025283275</v>
      </c>
      <c r="Z925" s="57">
        <f t="shared" si="93"/>
        <v>1.245244521907507E-2</v>
      </c>
    </row>
    <row r="926" spans="1:26" s="1" customFormat="1" x14ac:dyDescent="0.15">
      <c r="A926" s="5">
        <v>285</v>
      </c>
      <c r="B926" s="56" t="s">
        <v>17</v>
      </c>
      <c r="C926" s="15" t="s">
        <v>24</v>
      </c>
      <c r="D926" s="15" t="s">
        <v>32</v>
      </c>
      <c r="E926" s="16">
        <v>43116</v>
      </c>
      <c r="F926" s="15">
        <v>22.9</v>
      </c>
      <c r="G926" s="15">
        <v>34.799999999999997</v>
      </c>
      <c r="H926" s="15">
        <v>17.5107</v>
      </c>
      <c r="I926" s="93">
        <v>2.5766</v>
      </c>
      <c r="J926" s="79"/>
      <c r="K926" s="37">
        <f>1000*(1-(F926+288.9414)/(508929.2*(F926+68.12963))*(F926-3.9863)^2)</f>
        <v>997.59205470031941</v>
      </c>
      <c r="L926" s="37">
        <f xml:space="preserve"> 0.824493 - 0.0040899*F926 + 0.000076438*F926^2 -0.00000082467*F926^3 + 0.0000000053675*F926^4</f>
        <v>0.76249178251104666</v>
      </c>
      <c r="M926" s="37">
        <f xml:space="preserve"> -0.005724 + 0.00010227*F926 - 0.0000016546*F926^2</f>
        <v>-4.2497057859999998E-3</v>
      </c>
      <c r="N926" s="37">
        <f xml:space="preserve"> K926 + (L926*G926) + M926*G926^(3/2) + 0.00048314*G926^2</f>
        <v>1023.8394463446308</v>
      </c>
      <c r="O926" s="39">
        <f t="shared" si="90"/>
        <v>5.8088374631272659</v>
      </c>
      <c r="P926" s="32">
        <f t="shared" si="89"/>
        <v>23.534617416379735</v>
      </c>
      <c r="Q926" s="29">
        <f t="shared" si="91"/>
        <v>8.8913000000000011</v>
      </c>
      <c r="R926" s="30">
        <f>E926-E806</f>
        <v>32</v>
      </c>
      <c r="S926" s="31">
        <f>I926-I806</f>
        <v>0.14539999999999997</v>
      </c>
      <c r="T926" s="31">
        <f>(S926/I806)*100</f>
        <v>5.9805857189865081</v>
      </c>
      <c r="U926" s="31">
        <f>(S926/R926)/I806*1000</f>
        <v>1.8689330371832837</v>
      </c>
      <c r="V926" s="44">
        <f>O926-O806</f>
        <v>0.32984257171902698</v>
      </c>
      <c r="W926" s="44">
        <f>(V926/O806)*100</f>
        <v>6.0201292072066375</v>
      </c>
      <c r="X926" s="44">
        <f>1000*(V926/R926)/O806</f>
        <v>1.8812903772520742</v>
      </c>
      <c r="Y926" s="45">
        <f>1000*(V926/R926)/Q806</f>
        <v>1.2738618278485829</v>
      </c>
      <c r="Z926" s="57">
        <f t="shared" si="93"/>
        <v>1.2357340068790412E-2</v>
      </c>
    </row>
    <row r="927" spans="1:26" s="1" customFormat="1" x14ac:dyDescent="0.15">
      <c r="A927" s="5">
        <v>120</v>
      </c>
      <c r="B927" s="56" t="s">
        <v>18</v>
      </c>
      <c r="C927" s="15" t="s">
        <v>24</v>
      </c>
      <c r="D927" s="15" t="s">
        <v>32</v>
      </c>
      <c r="E927" s="16">
        <v>43116</v>
      </c>
      <c r="F927" s="15">
        <v>22.9</v>
      </c>
      <c r="G927" s="15">
        <v>34.799999999999997</v>
      </c>
      <c r="H927" s="15">
        <v>17.5107</v>
      </c>
      <c r="I927" s="93">
        <v>5.2380000000000004</v>
      </c>
      <c r="J927" s="79"/>
      <c r="K927" s="37">
        <f>1000*(1-(F927+288.9414)/(508929.2*(F927+68.12963))*(F927-3.9863)^2)</f>
        <v>997.59205470031941</v>
      </c>
      <c r="L927" s="37">
        <f xml:space="preserve"> 0.824493 - 0.0040899*F927 + 0.000076438*F927^2 -0.00000082467*F927^3 + 0.0000000053675*F927^4</f>
        <v>0.76249178251104666</v>
      </c>
      <c r="M927" s="37">
        <f xml:space="preserve"> -0.005724 + 0.00010227*F927 - 0.0000016546*F927^2</f>
        <v>-4.2497057859999998E-3</v>
      </c>
      <c r="N927" s="37">
        <f xml:space="preserve"> K927 + (L927*G927) + M927*G927^(3/2) + 0.00048314*G927^2</f>
        <v>1023.8394463446308</v>
      </c>
      <c r="O927" s="39">
        <f t="shared" si="90"/>
        <v>11.808852996918661</v>
      </c>
      <c r="P927" s="32">
        <f t="shared" si="89"/>
        <v>23.534617416379735</v>
      </c>
      <c r="Q927" s="29">
        <f t="shared" si="91"/>
        <v>23.529</v>
      </c>
      <c r="R927" s="30">
        <f>E927-E807</f>
        <v>32</v>
      </c>
      <c r="S927" s="31">
        <f>I927-I807</f>
        <v>0.3169000000000004</v>
      </c>
      <c r="T927" s="31">
        <f>(S927/I807)*100</f>
        <v>6.4396171587653246</v>
      </c>
      <c r="U927" s="31">
        <f>(S927/R927)/I807*1000</f>
        <v>2.0123803621141638</v>
      </c>
      <c r="V927" s="44">
        <f>O927-O807</f>
        <v>0.71857586623871583</v>
      </c>
      <c r="W927" s="44">
        <f>(V927/O807)*100</f>
        <v>6.4793319208485816</v>
      </c>
      <c r="X927" s="44">
        <f>1000*(V927/R927)/O807</f>
        <v>2.0247912252651816</v>
      </c>
      <c r="Y927" s="45">
        <f>1000*(V927/R927)/Q807</f>
        <v>1.0307281870719966</v>
      </c>
      <c r="Z927" s="57">
        <f t="shared" si="93"/>
        <v>1.2410863151017804E-2</v>
      </c>
    </row>
    <row r="928" spans="1:26" s="1" customFormat="1" x14ac:dyDescent="0.15">
      <c r="A928" s="5">
        <v>126</v>
      </c>
      <c r="B928" s="56" t="s">
        <v>18</v>
      </c>
      <c r="C928" s="15" t="s">
        <v>24</v>
      </c>
      <c r="D928" s="15" t="s">
        <v>32</v>
      </c>
      <c r="E928" s="16">
        <v>43116</v>
      </c>
      <c r="F928" s="15">
        <v>22.9</v>
      </c>
      <c r="G928" s="15">
        <v>34.799999999999997</v>
      </c>
      <c r="H928" s="15">
        <v>17.5107</v>
      </c>
      <c r="I928" s="93">
        <v>2.1145999999999998</v>
      </c>
      <c r="J928" s="79"/>
      <c r="K928" s="37">
        <f>1000*(1-(F928+288.9414)/(508929.2*(F928+68.12963))*(F928-3.9863)^2)</f>
        <v>997.59205470031941</v>
      </c>
      <c r="L928" s="37">
        <f xml:space="preserve"> 0.824493 - 0.0040899*F928 + 0.000076438*F928^2 -0.00000082467*F928^3 + 0.0000000053675*F928^4</f>
        <v>0.76249178251104666</v>
      </c>
      <c r="M928" s="37">
        <f xml:space="preserve"> -0.005724 + 0.00010227*F928 - 0.0000016546*F928^2</f>
        <v>-4.2497057859999998E-3</v>
      </c>
      <c r="N928" s="37">
        <f xml:space="preserve"> K928 + (L928*G928) + M928*G928^(3/2) + 0.00048314*G928^2</f>
        <v>1023.8394463446308</v>
      </c>
      <c r="O928" s="39">
        <f t="shared" si="90"/>
        <v>4.7672776913486432</v>
      </c>
      <c r="P928" s="32">
        <f t="shared" si="89"/>
        <v>23.534617416379735</v>
      </c>
      <c r="Q928" s="29">
        <f t="shared" si="91"/>
        <v>6.3502999999999981</v>
      </c>
      <c r="R928" s="30">
        <f>E928-E808</f>
        <v>32</v>
      </c>
      <c r="S928" s="31">
        <f>I928-I808</f>
        <v>9.3999999999999861E-2</v>
      </c>
      <c r="T928" s="31">
        <f>(S928/I808)*100</f>
        <v>4.6520835395427032</v>
      </c>
      <c r="U928" s="31">
        <f>(S928/R928)/I808*1000</f>
        <v>1.4537761061070948</v>
      </c>
      <c r="V928" s="44">
        <f>O928-O808</f>
        <v>0.21361814973154569</v>
      </c>
      <c r="W928" s="44">
        <f>(V928/O808)*100</f>
        <v>4.6911313368782404</v>
      </c>
      <c r="X928" s="44">
        <f>1000*(V928/R928)/O808</f>
        <v>1.4659785427744501</v>
      </c>
      <c r="Y928" s="45">
        <f>1000*(V928/R928)/Q808</f>
        <v>1.1443894843589055</v>
      </c>
      <c r="Z928" s="57">
        <f t="shared" si="93"/>
        <v>1.220243666735521E-2</v>
      </c>
    </row>
    <row r="929" spans="1:26" s="1" customFormat="1" x14ac:dyDescent="0.15">
      <c r="A929" s="5">
        <v>218</v>
      </c>
      <c r="B929" s="56" t="s">
        <v>18</v>
      </c>
      <c r="C929" s="15" t="s">
        <v>24</v>
      </c>
      <c r="D929" s="15" t="s">
        <v>32</v>
      </c>
      <c r="E929" s="16">
        <v>43116</v>
      </c>
      <c r="F929" s="15">
        <v>22.9</v>
      </c>
      <c r="G929" s="15">
        <v>34.799999999999997</v>
      </c>
      <c r="H929" s="15">
        <v>17.5107</v>
      </c>
      <c r="I929" s="93">
        <v>5.0762</v>
      </c>
      <c r="J929" s="79"/>
      <c r="K929" s="37">
        <f>1000*(1-(F929+288.9414)/(508929.2*(F929+68.12963))*(F929-3.9863)^2)</f>
        <v>997.59205470031941</v>
      </c>
      <c r="L929" s="37">
        <f xml:space="preserve"> 0.824493 - 0.0040899*F929 + 0.000076438*F929^2 -0.00000082467*F929^3 + 0.0000000053675*F929^4</f>
        <v>0.76249178251104666</v>
      </c>
      <c r="M929" s="37">
        <f xml:space="preserve"> -0.005724 + 0.00010227*F929 - 0.0000016546*F929^2</f>
        <v>-4.2497057859999998E-3</v>
      </c>
      <c r="N929" s="37">
        <f xml:space="preserve"> K929 + (L929*G929) + M929*G929^(3/2) + 0.00048314*G929^2</f>
        <v>1023.8394463446308</v>
      </c>
      <c r="O929" s="39">
        <f t="shared" si="90"/>
        <v>11.444081630958095</v>
      </c>
      <c r="P929" s="32">
        <f t="shared" si="89"/>
        <v>23.534617416379735</v>
      </c>
      <c r="Q929" s="29">
        <f t="shared" si="91"/>
        <v>22.639099999999999</v>
      </c>
      <c r="R929" s="30">
        <f>E929-E809</f>
        <v>32</v>
      </c>
      <c r="S929" s="31">
        <f>I929-I809</f>
        <v>0.31989999999999963</v>
      </c>
      <c r="T929" s="31">
        <f>(S929/I809)*100</f>
        <v>6.7258162857683406</v>
      </c>
      <c r="U929" s="31">
        <f>(S929/R929)/I809*1000</f>
        <v>2.1018175893026063</v>
      </c>
      <c r="V929" s="44">
        <f>O929-O809</f>
        <v>0.72520066600045752</v>
      </c>
      <c r="W929" s="44">
        <f>(V929/O809)*100</f>
        <v>6.7656378345024706</v>
      </c>
      <c r="X929" s="44">
        <f>1000*(V929/R929)/O809</f>
        <v>2.1142618232820225</v>
      </c>
      <c r="Y929" s="45">
        <f>1000*(V929/R929)/Q809</f>
        <v>1.0853879644780586</v>
      </c>
      <c r="Z929" s="57">
        <f t="shared" si="93"/>
        <v>1.2444233979416186E-2</v>
      </c>
    </row>
    <row r="930" spans="1:26" s="1" customFormat="1" x14ac:dyDescent="0.15">
      <c r="A930" s="5">
        <v>224</v>
      </c>
      <c r="B930" s="56" t="s">
        <v>18</v>
      </c>
      <c r="C930" s="15" t="s">
        <v>24</v>
      </c>
      <c r="D930" s="15" t="s">
        <v>32</v>
      </c>
      <c r="E930" s="16">
        <v>43116</v>
      </c>
      <c r="F930" s="15">
        <v>22.9</v>
      </c>
      <c r="G930" s="15">
        <v>34.799999999999997</v>
      </c>
      <c r="H930" s="15">
        <v>17.5107</v>
      </c>
      <c r="I930" s="93">
        <v>4.3982999999999999</v>
      </c>
      <c r="J930" s="79"/>
      <c r="K930" s="37">
        <f>1000*(1-(F930+288.9414)/(508929.2*(F930+68.12963))*(F930-3.9863)^2)</f>
        <v>997.59205470031941</v>
      </c>
      <c r="L930" s="37">
        <f xml:space="preserve"> 0.824493 - 0.0040899*F930 + 0.000076438*F930^2 -0.00000082467*F930^3 + 0.0000000053675*F930^4</f>
        <v>0.76249178251104666</v>
      </c>
      <c r="M930" s="37">
        <f xml:space="preserve"> -0.005724 + 0.00010227*F930 - 0.0000016546*F930^2</f>
        <v>-4.2497057859999998E-3</v>
      </c>
      <c r="N930" s="37">
        <f xml:space="preserve"> K930 + (L930*G930) + M930*G930^(3/2) + 0.00048314*G930^2</f>
        <v>1023.8394463446308</v>
      </c>
      <c r="O930" s="39">
        <f t="shared" si="90"/>
        <v>9.9157842948353068</v>
      </c>
      <c r="P930" s="32">
        <f t="shared" si="89"/>
        <v>23.534617416379735</v>
      </c>
      <c r="Q930" s="29">
        <f t="shared" si="91"/>
        <v>18.910649999999997</v>
      </c>
      <c r="R930" s="30">
        <f>E930-E810</f>
        <v>32</v>
      </c>
      <c r="S930" s="31">
        <f>I930-I810</f>
        <v>0.29579999999999984</v>
      </c>
      <c r="T930" s="31">
        <f>(S930/I810)*100</f>
        <v>7.2102376599634326</v>
      </c>
      <c r="U930" s="31">
        <f>(S930/R930)/I810*1000</f>
        <v>2.2531992687385727</v>
      </c>
      <c r="V930" s="44">
        <f>O930-O810</f>
        <v>0.6703184582104722</v>
      </c>
      <c r="W930" s="44">
        <f>(V930/O810)*100</f>
        <v>7.2502399560559052</v>
      </c>
      <c r="X930" s="44">
        <f>1000*(V930/R930)/O810</f>
        <v>2.2656999862674705</v>
      </c>
      <c r="Y930" s="45">
        <f>1000*(V930/R930)/Q810</f>
        <v>1.2119737799422727</v>
      </c>
      <c r="Z930" s="57">
        <f t="shared" si="93"/>
        <v>1.2500717528897809E-2</v>
      </c>
    </row>
    <row r="931" spans="1:26" s="1" customFormat="1" x14ac:dyDescent="0.15">
      <c r="A931" s="5">
        <v>230</v>
      </c>
      <c r="B931" s="56" t="s">
        <v>18</v>
      </c>
      <c r="C931" s="15" t="s">
        <v>24</v>
      </c>
      <c r="D931" s="15" t="s">
        <v>32</v>
      </c>
      <c r="E931" s="16">
        <v>43116</v>
      </c>
      <c r="F931" s="15">
        <v>22.9</v>
      </c>
      <c r="G931" s="15">
        <v>34.799999999999997</v>
      </c>
      <c r="H931" s="15">
        <v>17.5107</v>
      </c>
      <c r="I931" s="93">
        <v>2.6113</v>
      </c>
      <c r="J931" s="79"/>
      <c r="K931" s="37">
        <f>1000*(1-(F931+288.9414)/(508929.2*(F931+68.12963))*(F931-3.9863)^2)</f>
        <v>997.59205470031941</v>
      </c>
      <c r="L931" s="37">
        <f xml:space="preserve"> 0.824493 - 0.0040899*F931 + 0.000076438*F931^2 -0.00000082467*F931^3 + 0.0000000053675*F931^4</f>
        <v>0.76249178251104666</v>
      </c>
      <c r="M931" s="37">
        <f xml:space="preserve"> -0.005724 + 0.00010227*F931 - 0.0000016546*F931^2</f>
        <v>-4.2497057859999998E-3</v>
      </c>
      <c r="N931" s="37">
        <f xml:space="preserve"> K931 + (L931*G931) + M931*G931^(3/2) + 0.00048314*G931^2</f>
        <v>1023.8394463446308</v>
      </c>
      <c r="O931" s="39">
        <f t="shared" si="90"/>
        <v>5.8870671689296863</v>
      </c>
      <c r="P931" s="32">
        <f t="shared" si="89"/>
        <v>23.534617416379735</v>
      </c>
      <c r="Q931" s="29">
        <f t="shared" si="91"/>
        <v>9.0821499999999986</v>
      </c>
      <c r="R931" s="30">
        <f>E931-E811</f>
        <v>32</v>
      </c>
      <c r="S931" s="31">
        <f>I931-I811</f>
        <v>0.1633</v>
      </c>
      <c r="T931" s="31">
        <f>(S931/I811)*100</f>
        <v>6.6707516339869279</v>
      </c>
      <c r="U931" s="31">
        <f>(S931/R931)/I811*1000</f>
        <v>2.0846098856209152</v>
      </c>
      <c r="V931" s="44">
        <f>O931-O811</f>
        <v>0.37021150334587283</v>
      </c>
      <c r="W931" s="44">
        <f>(V931/O811)*100</f>
        <v>6.7105526369919222</v>
      </c>
      <c r="X931" s="44">
        <f>1000*(V931/R931)/O811</f>
        <v>2.0970476990599756</v>
      </c>
      <c r="Y931" s="45">
        <f>1000*(V931/R931)/Q811</f>
        <v>1.4136253029763592</v>
      </c>
      <c r="Z931" s="57">
        <f t="shared" si="93"/>
        <v>1.2437813439060363E-2</v>
      </c>
    </row>
    <row r="932" spans="1:26" s="1" customFormat="1" x14ac:dyDescent="0.15">
      <c r="A932" s="5">
        <v>154</v>
      </c>
      <c r="B932" s="56" t="s">
        <v>19</v>
      </c>
      <c r="C932" s="15" t="s">
        <v>24</v>
      </c>
      <c r="D932" s="15" t="s">
        <v>32</v>
      </c>
      <c r="E932" s="16">
        <v>43116</v>
      </c>
      <c r="F932" s="15">
        <v>22.9</v>
      </c>
      <c r="G932" s="15">
        <v>34.799999999999997</v>
      </c>
      <c r="H932" s="15">
        <v>17.5107</v>
      </c>
      <c r="I932" s="93">
        <v>4.1184000000000003</v>
      </c>
      <c r="J932" s="79"/>
      <c r="K932" s="37">
        <f>1000*(1-(F932+288.9414)/(508929.2*(F932+68.12963))*(F932-3.9863)^2)</f>
        <v>997.59205470031941</v>
      </c>
      <c r="L932" s="37">
        <f xml:space="preserve"> 0.824493 - 0.0040899*F932 + 0.000076438*F932^2 -0.00000082467*F932^3 + 0.0000000053675*F932^4</f>
        <v>0.76249178251104666</v>
      </c>
      <c r="M932" s="37">
        <f xml:space="preserve"> -0.005724 + 0.00010227*F932 - 0.0000016546*F932^2</f>
        <v>-4.2497057859999998E-3</v>
      </c>
      <c r="N932" s="37">
        <f xml:space="preserve"> K932 + (L932*G932) + M932*G932^(3/2) + 0.00048314*G932^2</f>
        <v>1023.8394463446308</v>
      </c>
      <c r="O932" s="39">
        <f t="shared" si="90"/>
        <v>9.2847613941408564</v>
      </c>
      <c r="P932" s="32">
        <f t="shared" si="89"/>
        <v>23.534617416379735</v>
      </c>
      <c r="Q932" s="29">
        <f t="shared" si="91"/>
        <v>17.371200000000002</v>
      </c>
      <c r="R932" s="30">
        <f>E932-E812</f>
        <v>32</v>
      </c>
      <c r="S932" s="31">
        <f>I932-I812</f>
        <v>9.9899999999999878E-2</v>
      </c>
      <c r="T932" s="31">
        <f>(S932/I812)*100</f>
        <v>2.4860022396416541</v>
      </c>
      <c r="U932" s="31">
        <f>(S932/R932)/I812*1000</f>
        <v>0.77687569988801686</v>
      </c>
      <c r="V932" s="44">
        <f>O932-O812</f>
        <v>0.22859942839389547</v>
      </c>
      <c r="W932" s="44">
        <f>(V932/O812)*100</f>
        <v>2.5242418284757382</v>
      </c>
      <c r="X932" s="44">
        <f>1000*(V932/R932)/O812</f>
        <v>0.78882557139866827</v>
      </c>
      <c r="Y932" s="45">
        <f>1000*(V932/R932)/Q812</f>
        <v>0.4246723520031645</v>
      </c>
      <c r="Z932" s="57">
        <f t="shared" si="93"/>
        <v>1.1949871510651411E-2</v>
      </c>
    </row>
    <row r="933" spans="1:26" s="1" customFormat="1" x14ac:dyDescent="0.15">
      <c r="A933" s="5">
        <v>246</v>
      </c>
      <c r="B933" s="56" t="s">
        <v>19</v>
      </c>
      <c r="C933" s="15" t="s">
        <v>24</v>
      </c>
      <c r="D933" s="15" t="s">
        <v>32</v>
      </c>
      <c r="E933" s="16">
        <v>43116</v>
      </c>
      <c r="F933" s="15">
        <v>22.9</v>
      </c>
      <c r="G933" s="15">
        <v>34.799999999999997</v>
      </c>
      <c r="H933" s="15">
        <v>17.5107</v>
      </c>
      <c r="I933" s="93">
        <v>4.5011999999999999</v>
      </c>
      <c r="J933" s="79"/>
      <c r="K933" s="37">
        <f>1000*(1-(F933+288.9414)/(508929.2*(F933+68.12963))*(F933-3.9863)^2)</f>
        <v>997.59205470031941</v>
      </c>
      <c r="L933" s="37">
        <f xml:space="preserve"> 0.824493 - 0.0040899*F933 + 0.000076438*F933^2 -0.00000082467*F933^3 + 0.0000000053675*F933^4</f>
        <v>0.76249178251104666</v>
      </c>
      <c r="M933" s="37">
        <f xml:space="preserve"> -0.005724 + 0.00010227*F933 - 0.0000016546*F933^2</f>
        <v>-4.2497057859999998E-3</v>
      </c>
      <c r="N933" s="37">
        <f xml:space="preserve"> K933 + (L933*G933) + M933*G933^(3/2) + 0.00048314*G933^2</f>
        <v>1023.8394463446308</v>
      </c>
      <c r="O933" s="39">
        <f t="shared" si="90"/>
        <v>10.147768062186</v>
      </c>
      <c r="P933" s="32">
        <f t="shared" si="89"/>
        <v>23.534617416379735</v>
      </c>
      <c r="Q933" s="29">
        <f t="shared" si="91"/>
        <v>19.476599999999998</v>
      </c>
      <c r="R933" s="30">
        <f>E933-E813</f>
        <v>32</v>
      </c>
      <c r="S933" s="31">
        <f>I933-I813</f>
        <v>3.8999999999999702E-2</v>
      </c>
      <c r="T933" s="31">
        <f>(S933/I813)*100</f>
        <v>0.87400833669489719</v>
      </c>
      <c r="U933" s="31">
        <f>(S933/R933)/I813*1000</f>
        <v>0.2731276052171554</v>
      </c>
      <c r="V933" s="44">
        <f>O933-O813</f>
        <v>9.1676007051972874E-2</v>
      </c>
      <c r="W933" s="44">
        <f>(V933/O813)*100</f>
        <v>0.91164645818023016</v>
      </c>
      <c r="X933" s="44">
        <f>1000*(V933/R933)/O813</f>
        <v>0.28488951818132191</v>
      </c>
      <c r="Y933" s="45">
        <f>1000*(V933/R933)/Q813</f>
        <v>0.14873119859071193</v>
      </c>
      <c r="Z933" s="57">
        <f t="shared" si="93"/>
        <v>1.176191296416651E-2</v>
      </c>
    </row>
    <row r="934" spans="1:26" s="1" customFormat="1" x14ac:dyDescent="0.15">
      <c r="A934" s="5">
        <v>299</v>
      </c>
      <c r="B934" s="56" t="s">
        <v>19</v>
      </c>
      <c r="C934" s="15" t="s">
        <v>24</v>
      </c>
      <c r="D934" s="15" t="s">
        <v>32</v>
      </c>
      <c r="E934" s="16">
        <v>43116</v>
      </c>
      <c r="F934" s="15">
        <v>22.9</v>
      </c>
      <c r="G934" s="15">
        <v>34.799999999999997</v>
      </c>
      <c r="H934" s="15">
        <v>17.5107</v>
      </c>
      <c r="I934" s="93">
        <v>0.78190000000000004</v>
      </c>
      <c r="J934" s="79"/>
      <c r="K934" s="37">
        <f>1000*(1-(F934+288.9414)/(508929.2*(F934+68.12963))*(F934-3.9863)^2)</f>
        <v>997.59205470031941</v>
      </c>
      <c r="L934" s="37">
        <f xml:space="preserve"> 0.824493 - 0.0040899*F934 + 0.000076438*F934^2 -0.00000082467*F934^3 + 0.0000000053675*F934^4</f>
        <v>0.76249178251104666</v>
      </c>
      <c r="M934" s="37">
        <f xml:space="preserve"> -0.005724 + 0.00010227*F934 - 0.0000016546*F934^2</f>
        <v>-4.2497057859999998E-3</v>
      </c>
      <c r="N934" s="37">
        <f xml:space="preserve"> K934 + (L934*G934) + M934*G934^(3/2) + 0.00048314*G934^2</f>
        <v>1023.8394463446308</v>
      </c>
      <c r="O934" s="39">
        <f t="shared" si="90"/>
        <v>1.7627610076920008</v>
      </c>
      <c r="P934" s="32">
        <f t="shared" si="89"/>
        <v>23.534617416379735</v>
      </c>
      <c r="Q934" s="29">
        <f t="shared" si="91"/>
        <v>-0.9795499999999997</v>
      </c>
      <c r="R934" s="30">
        <f>E934-E814</f>
        <v>32</v>
      </c>
      <c r="S934" s="31">
        <f>I934-I814</f>
        <v>3.8900000000000046E-2</v>
      </c>
      <c r="T934" s="31">
        <f>(S934/I814)*100</f>
        <v>5.2355316285329812</v>
      </c>
      <c r="U934" s="31">
        <f>(S934/R934)/I814*1000</f>
        <v>1.6361036339165564</v>
      </c>
      <c r="V934" s="44">
        <f>O934-O814</f>
        <v>8.8323197426978917E-2</v>
      </c>
      <c r="W934" s="44">
        <f>(V934/O814)*100</f>
        <v>5.2747971220859817</v>
      </c>
      <c r="X934" s="44">
        <f>1000*(V934/R934)/O814</f>
        <v>1.6483741006518695</v>
      </c>
      <c r="Y934" s="45">
        <f>1000*(V934/R934)/Q814</f>
        <v>-2.3126099033038048</v>
      </c>
      <c r="Z934" s="57">
        <f t="shared" si="93"/>
        <v>1.2270466735313068E-2</v>
      </c>
    </row>
    <row r="935" spans="1:26" s="1" customFormat="1" x14ac:dyDescent="0.15">
      <c r="A935" s="5">
        <v>167</v>
      </c>
      <c r="B935" s="56" t="s">
        <v>20</v>
      </c>
      <c r="C935" s="15" t="s">
        <v>24</v>
      </c>
      <c r="D935" s="15" t="s">
        <v>32</v>
      </c>
      <c r="E935" s="16">
        <v>43116</v>
      </c>
      <c r="F935" s="15">
        <v>22.9</v>
      </c>
      <c r="G935" s="15">
        <v>34.799999999999997</v>
      </c>
      <c r="H935" s="15">
        <v>17.5107</v>
      </c>
      <c r="I935" s="93">
        <v>4.0895000000000001</v>
      </c>
      <c r="J935" s="79"/>
      <c r="K935" s="37">
        <f>1000*(1-(F935+288.9414)/(508929.2*(F935+68.12963))*(F935-3.9863)^2)</f>
        <v>997.59205470031941</v>
      </c>
      <c r="L935" s="37">
        <f xml:space="preserve"> 0.824493 - 0.0040899*F935 + 0.000076438*F935^2 -0.00000082467*F935^3 + 0.0000000053675*F935^4</f>
        <v>0.76249178251104666</v>
      </c>
      <c r="M935" s="37">
        <f xml:space="preserve"> -0.005724 + 0.00010227*F935 - 0.0000016546*F935^2</f>
        <v>-4.2497057859999998E-3</v>
      </c>
      <c r="N935" s="37">
        <f xml:space="preserve"> K935 + (L935*G935) + M935*G935^(3/2) + 0.00048314*G935^2</f>
        <v>1023.8394463446308</v>
      </c>
      <c r="O935" s="39">
        <f t="shared" si="90"/>
        <v>9.2196075469451806</v>
      </c>
      <c r="P935" s="32">
        <f t="shared" si="89"/>
        <v>23.534617416379735</v>
      </c>
      <c r="Q935" s="29">
        <f t="shared" si="91"/>
        <v>17.212250000000001</v>
      </c>
      <c r="R935" s="30">
        <f>E935-E815</f>
        <v>32</v>
      </c>
      <c r="S935" s="31">
        <f>I935-I815</f>
        <v>9.4600000000000239E-2</v>
      </c>
      <c r="T935" s="31">
        <f>(S935/I815)*100</f>
        <v>2.3680192245112579</v>
      </c>
      <c r="U935" s="31">
        <f>(S935/R935)/I815*1000</f>
        <v>0.74000600765976809</v>
      </c>
      <c r="V935" s="44">
        <f>O935-O815</f>
        <v>0.21663095444486302</v>
      </c>
      <c r="W935" s="44">
        <f>(V935/O815)*100</f>
        <v>2.4062147915093046</v>
      </c>
      <c r="X935" s="44">
        <f>1000*(V935/R935)/O815</f>
        <v>0.75194212234665769</v>
      </c>
      <c r="Y935" s="45">
        <f>1000*(V935/R935)/Q815</f>
        <v>0.40556779324177045</v>
      </c>
      <c r="Z935" s="57">
        <f t="shared" si="93"/>
        <v>1.1936114686889598E-2</v>
      </c>
    </row>
    <row r="936" spans="1:26" s="1" customFormat="1" x14ac:dyDescent="0.15">
      <c r="A936" s="5">
        <v>174</v>
      </c>
      <c r="B936" s="56" t="s">
        <v>20</v>
      </c>
      <c r="C936" s="15" t="s">
        <v>24</v>
      </c>
      <c r="D936" s="15" t="s">
        <v>32</v>
      </c>
      <c r="E936" s="16">
        <v>43116</v>
      </c>
      <c r="F936" s="15">
        <v>22.9</v>
      </c>
      <c r="G936" s="15">
        <v>34.799999999999997</v>
      </c>
      <c r="H936" s="15">
        <v>17.5107</v>
      </c>
      <c r="I936" s="93">
        <v>3.2972999999999999</v>
      </c>
      <c r="J936" s="79"/>
      <c r="K936" s="37">
        <f>1000*(1-(F936+288.9414)/(508929.2*(F936+68.12963))*(F936-3.9863)^2)</f>
        <v>997.59205470031941</v>
      </c>
      <c r="L936" s="37">
        <f xml:space="preserve"> 0.824493 - 0.0040899*F936 + 0.000076438*F936^2 -0.00000082467*F936^3 + 0.0000000053675*F936^4</f>
        <v>0.76249178251104666</v>
      </c>
      <c r="M936" s="37">
        <f xml:space="preserve"> -0.005724 + 0.00010227*F936 - 0.0000016546*F936^2</f>
        <v>-4.2497057859999998E-3</v>
      </c>
      <c r="N936" s="37">
        <f xml:space="preserve"> K936 + (L936*G936) + M936*G936^(3/2) + 0.00048314*G936^2</f>
        <v>1023.8394463446308</v>
      </c>
      <c r="O936" s="39">
        <f t="shared" si="90"/>
        <v>7.4336256179343057</v>
      </c>
      <c r="P936" s="32">
        <f t="shared" si="89"/>
        <v>23.534617416379735</v>
      </c>
      <c r="Q936" s="29">
        <f t="shared" si="91"/>
        <v>12.855149999999998</v>
      </c>
      <c r="R936" s="30">
        <f>E936-E816</f>
        <v>32</v>
      </c>
      <c r="S936" s="31">
        <f>I936-I816</f>
        <v>7.9499999999999904E-2</v>
      </c>
      <c r="T936" s="31">
        <f>(S936/I816)*100</f>
        <v>2.4706321088942724</v>
      </c>
      <c r="U936" s="31">
        <f>(S936/R936)/I816*1000</f>
        <v>0.77207253402946019</v>
      </c>
      <c r="V936" s="44">
        <f>O936-O816</f>
        <v>0.18193519280538517</v>
      </c>
      <c r="W936" s="44">
        <f>(V936/O816)*100</f>
        <v>2.50886596282343</v>
      </c>
      <c r="X936" s="44">
        <f>1000*(V936/R936)/O816</f>
        <v>0.78402061338232176</v>
      </c>
      <c r="Y936" s="45">
        <f>1000*(V936/R936)/Q816</f>
        <v>0.45784510868732126</v>
      </c>
      <c r="Z936" s="57">
        <f t="shared" si="93"/>
        <v>1.1948079352861574E-2</v>
      </c>
    </row>
    <row r="937" spans="1:26" s="1" customFormat="1" x14ac:dyDescent="0.15">
      <c r="A937" s="5">
        <v>265</v>
      </c>
      <c r="B937" s="56" t="s">
        <v>20</v>
      </c>
      <c r="C937" s="15" t="s">
        <v>24</v>
      </c>
      <c r="D937" s="15" t="s">
        <v>32</v>
      </c>
      <c r="E937" s="16">
        <v>43116</v>
      </c>
      <c r="F937" s="15">
        <v>22.9</v>
      </c>
      <c r="G937" s="15">
        <v>34.799999999999997</v>
      </c>
      <c r="H937" s="15">
        <v>17.5107</v>
      </c>
      <c r="I937" s="93">
        <v>4.0392000000000001</v>
      </c>
      <c r="J937" s="79"/>
      <c r="K937" s="37">
        <f>1000*(1-(F937+288.9414)/(508929.2*(F937+68.12963))*(F937-3.9863)^2)</f>
        <v>997.59205470031941</v>
      </c>
      <c r="L937" s="37">
        <f xml:space="preserve"> 0.824493 - 0.0040899*F937 + 0.000076438*F937^2 -0.00000082467*F937^3 + 0.0000000053675*F937^4</f>
        <v>0.76249178251104666</v>
      </c>
      <c r="M937" s="37">
        <f xml:space="preserve"> -0.005724 + 0.00010227*F937 - 0.0000016546*F937^2</f>
        <v>-4.2497057859999998E-3</v>
      </c>
      <c r="N937" s="37">
        <f xml:space="preserve"> K937 + (L937*G937) + M937*G937^(3/2) + 0.00048314*G937^2</f>
        <v>1023.8394463446308</v>
      </c>
      <c r="O937" s="39">
        <f t="shared" si="90"/>
        <v>9.1062082904073787</v>
      </c>
      <c r="P937" s="32">
        <f t="shared" si="89"/>
        <v>23.534617416379735</v>
      </c>
      <c r="Q937" s="29">
        <f t="shared" si="91"/>
        <v>16.935600000000001</v>
      </c>
      <c r="R937" s="30">
        <f>E937-E817</f>
        <v>32</v>
      </c>
      <c r="S937" s="31">
        <f>I937-I817</f>
        <v>9.2100000000000293E-2</v>
      </c>
      <c r="T937" s="31">
        <f>(S937/I817)*100</f>
        <v>2.333358668389458</v>
      </c>
      <c r="U937" s="31">
        <f>(S937/R937)/I817*1000</f>
        <v>0.72917458387170564</v>
      </c>
      <c r="V937" s="44">
        <f>O937-O817</f>
        <v>0.21095461490661371</v>
      </c>
      <c r="W937" s="44">
        <f>(V937/O817)*100</f>
        <v>2.3715413028368508</v>
      </c>
      <c r="X937" s="44">
        <f>1000*(V937/R937)/O817</f>
        <v>0.74110665713651591</v>
      </c>
      <c r="Y937" s="45">
        <f>1000*(V937/R937)/Q817</f>
        <v>0.40126067641352842</v>
      </c>
      <c r="Z937" s="57">
        <f t="shared" si="93"/>
        <v>1.1932073264810272E-2</v>
      </c>
    </row>
    <row r="938" spans="1:26" s="1" customFormat="1" x14ac:dyDescent="0.15">
      <c r="A938" s="5">
        <v>271</v>
      </c>
      <c r="B938" s="56" t="s">
        <v>20</v>
      </c>
      <c r="C938" s="15" t="s">
        <v>24</v>
      </c>
      <c r="D938" s="15" t="s">
        <v>32</v>
      </c>
      <c r="E938" s="16">
        <v>43116</v>
      </c>
      <c r="F938" s="15">
        <v>22.9</v>
      </c>
      <c r="G938" s="15">
        <v>34.799999999999997</v>
      </c>
      <c r="H938" s="15">
        <v>17.5107</v>
      </c>
      <c r="I938" s="93">
        <v>8.3244000000000007</v>
      </c>
      <c r="J938" s="79"/>
      <c r="K938" s="37">
        <f>1000*(1-(F938+288.9414)/(508929.2*(F938+68.12963))*(F938-3.9863)^2)</f>
        <v>997.59205470031941</v>
      </c>
      <c r="L938" s="37">
        <f xml:space="preserve"> 0.824493 - 0.0040899*F938 + 0.000076438*F938^2 -0.00000082467*F938^3 + 0.0000000053675*F938^4</f>
        <v>0.76249178251104666</v>
      </c>
      <c r="M938" s="37">
        <f xml:space="preserve"> -0.005724 + 0.00010227*F938 - 0.0000016546*F938^2</f>
        <v>-4.2497057859999998E-3</v>
      </c>
      <c r="N938" s="37">
        <f xml:space="preserve"> K938 + (L938*G938) + M938*G938^(3/2) + 0.00048314*G938^2</f>
        <v>1023.8394463446308</v>
      </c>
      <c r="O938" s="39">
        <f t="shared" si="90"/>
        <v>18.767013342411168</v>
      </c>
      <c r="P938" s="32">
        <f t="shared" si="89"/>
        <v>23.534617416379735</v>
      </c>
      <c r="Q938" s="29">
        <f t="shared" si="91"/>
        <v>40.504200000000004</v>
      </c>
      <c r="R938" s="30">
        <f>E938-E818</f>
        <v>32</v>
      </c>
      <c r="S938" s="31">
        <f>I938-I818</f>
        <v>0.20380000000000109</v>
      </c>
      <c r="T938" s="31">
        <f>(S938/I818)*100</f>
        <v>2.5096667733911424</v>
      </c>
      <c r="U938" s="31">
        <f>(S938/R938)/I818*1000</f>
        <v>0.784270866684732</v>
      </c>
      <c r="V938" s="44">
        <f>O938-O818</f>
        <v>0.46628698704355642</v>
      </c>
      <c r="W938" s="44">
        <f>(V938/O818)*100</f>
        <v>2.5479151919387846</v>
      </c>
      <c r="X938" s="44">
        <f>1000*(V938/R938)/O818</f>
        <v>0.79622349748087018</v>
      </c>
      <c r="Y938" s="45">
        <f>1000*(V938/R938)/Q818</f>
        <v>0.36999104557289864</v>
      </c>
      <c r="Z938" s="57">
        <f t="shared" si="93"/>
        <v>1.1952630796138175E-2</v>
      </c>
    </row>
    <row r="939" spans="1:26" s="1" customFormat="1" x14ac:dyDescent="0.15">
      <c r="A939" s="5">
        <v>103</v>
      </c>
      <c r="B939" s="56" t="s">
        <v>22</v>
      </c>
      <c r="C939" s="15" t="s">
        <v>24</v>
      </c>
      <c r="D939" s="15" t="s">
        <v>32</v>
      </c>
      <c r="E939" s="16">
        <v>43116</v>
      </c>
      <c r="F939" s="15">
        <v>22.9</v>
      </c>
      <c r="G939" s="15">
        <v>34.799999999999997</v>
      </c>
      <c r="H939" s="15">
        <v>17.5107</v>
      </c>
      <c r="I939" s="93">
        <v>3.1454</v>
      </c>
      <c r="J939" s="79"/>
      <c r="K939" s="37">
        <f>1000*(1-(F939+288.9414)/(508929.2*(F939+68.12963))*(F939-3.9863)^2)</f>
        <v>997.59205470031941</v>
      </c>
      <c r="L939" s="37">
        <f xml:space="preserve"> 0.824493 - 0.0040899*F939 + 0.000076438*F939^2 -0.00000082467*F939^3 + 0.0000000053675*F939^4</f>
        <v>0.76249178251104666</v>
      </c>
      <c r="M939" s="37">
        <f xml:space="preserve"> -0.005724 + 0.00010227*F939 - 0.0000016546*F939^2</f>
        <v>-4.2497057859999998E-3</v>
      </c>
      <c r="N939" s="37">
        <f xml:space="preserve"> K939 + (L939*G939) + M939*G939^(3/2) + 0.00048314*G939^2</f>
        <v>1023.8394463446308</v>
      </c>
      <c r="O939" s="39">
        <f t="shared" si="90"/>
        <v>7.0911733899404261</v>
      </c>
      <c r="P939" s="32">
        <f t="shared" si="89"/>
        <v>23.534617416379735</v>
      </c>
      <c r="Q939" s="29">
        <f t="shared" si="91"/>
        <v>12.0197</v>
      </c>
      <c r="R939" s="30">
        <f>E939-E819</f>
        <v>32</v>
      </c>
      <c r="S939" s="31">
        <f>I939-I819</f>
        <v>2.1300000000000097E-2</v>
      </c>
      <c r="T939" s="31">
        <f>(S939/I819)*100</f>
        <v>0.68179635735092015</v>
      </c>
      <c r="U939" s="31">
        <f>(S939/R939)/I819*1000</f>
        <v>0.21306136167216255</v>
      </c>
      <c r="V939" s="44">
        <f>O939-O819</f>
        <v>5.0646925540755561E-2</v>
      </c>
      <c r="W939" s="44">
        <f>(V939/O819)*100</f>
        <v>0.71936276068062621</v>
      </c>
      <c r="X939" s="44">
        <f>1000*(V939/R939)/O819</f>
        <v>0.2248008627126957</v>
      </c>
      <c r="Y939" s="45">
        <f>1000*(V939/R939)/Q819</f>
        <v>0.13297288590668482</v>
      </c>
      <c r="Z939" s="57">
        <f t="shared" si="93"/>
        <v>1.1739501040533146E-2</v>
      </c>
    </row>
    <row r="940" spans="1:26" s="1" customFormat="1" x14ac:dyDescent="0.15">
      <c r="A940" s="5">
        <v>109</v>
      </c>
      <c r="B940" s="56" t="s">
        <v>22</v>
      </c>
      <c r="C940" s="15" t="s">
        <v>24</v>
      </c>
      <c r="D940" s="15" t="s">
        <v>32</v>
      </c>
      <c r="E940" s="16">
        <v>43116</v>
      </c>
      <c r="F940" s="15">
        <v>22.9</v>
      </c>
      <c r="G940" s="15">
        <v>34.799999999999997</v>
      </c>
      <c r="H940" s="15">
        <v>17.5107</v>
      </c>
      <c r="I940" s="93">
        <v>3.7688999999999999</v>
      </c>
      <c r="J940" s="79"/>
      <c r="K940" s="37">
        <f>1000*(1-(F940+288.9414)/(508929.2*(F940+68.12963))*(F940-3.9863)^2)</f>
        <v>997.59205470031941</v>
      </c>
      <c r="L940" s="37">
        <f xml:space="preserve"> 0.824493 - 0.0040899*F940 + 0.000076438*F940^2 -0.00000082467*F940^3 + 0.0000000053675*F940^4</f>
        <v>0.76249178251104666</v>
      </c>
      <c r="M940" s="37">
        <f xml:space="preserve"> -0.005724 + 0.00010227*F940 - 0.0000016546*F940^2</f>
        <v>-4.2497057859999998E-3</v>
      </c>
      <c r="N940" s="37">
        <f xml:space="preserve"> K940 + (L940*G940) + M940*G940^(3/2) + 0.00048314*G940^2</f>
        <v>1023.8394463446308</v>
      </c>
      <c r="O940" s="39">
        <f t="shared" si="90"/>
        <v>8.4968281901654699</v>
      </c>
      <c r="P940" s="32">
        <f t="shared" si="89"/>
        <v>23.534617416379735</v>
      </c>
      <c r="Q940" s="29">
        <f t="shared" si="91"/>
        <v>15.44895</v>
      </c>
      <c r="R940" s="30">
        <f>E940-E820</f>
        <v>32</v>
      </c>
      <c r="S940" s="31">
        <f>I940-I820</f>
        <v>3.180000000000005E-2</v>
      </c>
      <c r="T940" s="31">
        <f>(S940/I820)*100</f>
        <v>0.85092718953199142</v>
      </c>
      <c r="U940" s="31">
        <f>(S940/R940)/I820*1000</f>
        <v>0.26591474672874732</v>
      </c>
      <c r="V940" s="44">
        <f>O940-O820</f>
        <v>7.4834191859395105E-2</v>
      </c>
      <c r="W940" s="44">
        <f>(V940/O820)*100</f>
        <v>0.88855669897706635</v>
      </c>
      <c r="X940" s="44">
        <f>1000*(V940/R940)/O820</f>
        <v>0.27767396843033326</v>
      </c>
      <c r="Y940" s="45">
        <f>1000*(V940/R940)/Q820</f>
        <v>0.15310729607445944</v>
      </c>
      <c r="Z940" s="57">
        <f t="shared" si="93"/>
        <v>1.1759221701585942E-2</v>
      </c>
    </row>
    <row r="941" spans="1:26" s="1" customFormat="1" x14ac:dyDescent="0.15">
      <c r="A941" s="5">
        <v>232</v>
      </c>
      <c r="B941" s="56" t="s">
        <v>23</v>
      </c>
      <c r="C941" s="15" t="s">
        <v>24</v>
      </c>
      <c r="D941" s="15" t="s">
        <v>32</v>
      </c>
      <c r="E941" s="16">
        <v>43116</v>
      </c>
      <c r="F941" s="15">
        <v>22.6</v>
      </c>
      <c r="G941" s="17">
        <v>34.799999999999997</v>
      </c>
      <c r="H941" s="15">
        <v>17.5106</v>
      </c>
      <c r="I941" s="18">
        <v>4.7770999999999999</v>
      </c>
      <c r="J941" s="79"/>
      <c r="K941" s="37">
        <f>1000*(1-(F941+288.9414)/(508929.2*(F941+68.12963))*(F941-3.9863)^2)</f>
        <v>997.6623758889441</v>
      </c>
      <c r="L941" s="37">
        <f xml:space="preserve"> 0.824493 - 0.0040899*F941 + 0.000076438*F941^2 -0.00000082467*F941^3 + 0.0000000053675*F941^4</f>
        <v>0.76298367266434808</v>
      </c>
      <c r="M941" s="37">
        <f xml:space="preserve"> -0.005724 + 0.00010227*F941 - 0.0000016546*F941^2</f>
        <v>-4.257801496E-3</v>
      </c>
      <c r="N941" s="37">
        <f xml:space="preserve"> K941 + (L941*G941) + M941*G941^(3/2) + 0.00048314*G941^2</f>
        <v>1023.9252233381852</v>
      </c>
      <c r="O941" s="39">
        <f t="shared" si="90"/>
        <v>10.770905131947925</v>
      </c>
      <c r="P941" s="32">
        <f t="shared" si="89"/>
        <v>23.535161330376493</v>
      </c>
      <c r="Q941" s="29">
        <f t="shared" si="91"/>
        <v>20.994049999999998</v>
      </c>
      <c r="R941" s="30">
        <f>E941-E821</f>
        <v>32</v>
      </c>
      <c r="S941" s="31">
        <f>I941-I821</f>
        <v>0.1344000000000003</v>
      </c>
      <c r="T941" s="31">
        <f>(S941/I821)*100</f>
        <v>2.8948672108902214</v>
      </c>
      <c r="U941" s="31">
        <f>(S941/R941)/I821*1000</f>
        <v>0.90464600340319423</v>
      </c>
      <c r="V941" s="44">
        <f>O941-O821</f>
        <v>0.31044875984618336</v>
      </c>
      <c r="W941" s="44">
        <f>(V941/O821)*100</f>
        <v>2.9678318880441656</v>
      </c>
      <c r="X941" s="44">
        <f>1000*(V941/R941)/O821</f>
        <v>0.92744746501380171</v>
      </c>
      <c r="Y941" s="45">
        <f>1000*(V941/R941)/Q821</f>
        <v>0.47897287539494149</v>
      </c>
      <c r="Z941" s="57">
        <f t="shared" si="93"/>
        <v>2.2801461610607476E-2</v>
      </c>
    </row>
    <row r="942" spans="1:26" s="1" customFormat="1" x14ac:dyDescent="0.15">
      <c r="A942" s="5">
        <v>234</v>
      </c>
      <c r="B942" s="56" t="s">
        <v>23</v>
      </c>
      <c r="C942" s="15" t="s">
        <v>24</v>
      </c>
      <c r="D942" s="15" t="s">
        <v>32</v>
      </c>
      <c r="E942" s="16">
        <v>43116</v>
      </c>
      <c r="F942" s="15">
        <v>22.6</v>
      </c>
      <c r="G942" s="17">
        <v>34.799999999999997</v>
      </c>
      <c r="H942" s="15">
        <v>17.5106</v>
      </c>
      <c r="I942" s="93">
        <v>5.2679</v>
      </c>
      <c r="J942" s="79"/>
      <c r="K942" s="37">
        <f>1000*(1-(F942+288.9414)/(508929.2*(F942+68.12963))*(F942-3.9863)^2)</f>
        <v>997.6623758889441</v>
      </c>
      <c r="L942" s="37">
        <f xml:space="preserve"> 0.824493 - 0.0040899*F942 + 0.000076438*F942^2 -0.00000082467*F942^3 + 0.0000000053675*F942^4</f>
        <v>0.76298367266434808</v>
      </c>
      <c r="M942" s="37">
        <f xml:space="preserve"> -0.005724 + 0.00010227*F942 - 0.0000016546*F942^2</f>
        <v>-4.257801496E-3</v>
      </c>
      <c r="N942" s="37">
        <f xml:space="preserve"> K942 + (L942*G942) + M942*G942^(3/2) + 0.00048314*G942^2</f>
        <v>1023.9252233381852</v>
      </c>
      <c r="O942" s="39">
        <f t="shared" si="90"/>
        <v>11.877509607206983</v>
      </c>
      <c r="P942" s="32">
        <f t="shared" si="89"/>
        <v>23.535161330376493</v>
      </c>
      <c r="Q942" s="29">
        <f t="shared" si="91"/>
        <v>23.693449999999999</v>
      </c>
      <c r="R942" s="30">
        <f>E942-E822</f>
        <v>32</v>
      </c>
      <c r="S942" s="31">
        <f>I942-I822</f>
        <v>0.16579999999999995</v>
      </c>
      <c r="T942" s="31">
        <f>(S942/I822)*100</f>
        <v>3.2496423041492708</v>
      </c>
      <c r="U942" s="31">
        <f>(S942/R942)/I822*1000</f>
        <v>1.0155132200466472</v>
      </c>
      <c r="V942" s="44">
        <f>O942-O822</f>
        <v>0.38198018335872597</v>
      </c>
      <c r="W942" s="44">
        <f>(V942/O822)*100</f>
        <v>3.3228585589653843</v>
      </c>
      <c r="X942" s="44">
        <f>1000*(V942/R942)/O822</f>
        <v>1.0383932996766827</v>
      </c>
      <c r="Y942" s="45">
        <f>1000*(V942/R942)/Q822</f>
        <v>0.52397140361214167</v>
      </c>
      <c r="Z942" s="57">
        <f t="shared" si="93"/>
        <v>2.2880079630035466E-2</v>
      </c>
    </row>
    <row r="943" spans="1:26" s="1" customFormat="1" x14ac:dyDescent="0.15">
      <c r="A943" s="5">
        <v>181</v>
      </c>
      <c r="B943" s="56" t="s">
        <v>17</v>
      </c>
      <c r="C943" s="15" t="s">
        <v>29</v>
      </c>
      <c r="D943" s="15" t="s">
        <v>32</v>
      </c>
      <c r="E943" s="16">
        <v>43116</v>
      </c>
      <c r="F943" s="17">
        <v>22.7</v>
      </c>
      <c r="G943" s="17">
        <v>34.799999999999997</v>
      </c>
      <c r="H943" s="15">
        <v>17.516400000000001</v>
      </c>
      <c r="I943" s="18">
        <v>3.8005</v>
      </c>
      <c r="J943" s="79"/>
      <c r="K943" s="37">
        <f>1000*(1-(F943+288.9414)/(508929.2*(F943+68.12963))*(F943-3.9863)^2)</f>
        <v>997.639034949544</v>
      </c>
      <c r="L943" s="37">
        <f xml:space="preserve"> 0.824493 - 0.0040899*F943 + 0.000076438*F943^2 -0.00000082467*F943^3 + 0.0000000053675*F943^4</f>
        <v>0.76281897249354691</v>
      </c>
      <c r="M943" s="37">
        <f xml:space="preserve"> -0.005724 + 0.00010227*F943 - 0.0000016546*F943^2</f>
        <v>-4.2550698340000003E-3</v>
      </c>
      <c r="N943" s="37">
        <f xml:space="preserve"> K943 + (L943*G943) + M943*G943^(3/2) + 0.00048314*G943^2</f>
        <v>1023.8967116171165</v>
      </c>
      <c r="O943" s="39">
        <f t="shared" si="90"/>
        <v>8.5686702890960493</v>
      </c>
      <c r="P943" s="32">
        <f t="shared" si="89"/>
        <v>23.542731286746214</v>
      </c>
      <c r="Q943" s="29">
        <f t="shared" si="91"/>
        <v>15.62275</v>
      </c>
      <c r="R943" s="30">
        <f>E943-E823</f>
        <v>32</v>
      </c>
      <c r="S943" s="31">
        <f>I943-I823</f>
        <v>0.28220000000000001</v>
      </c>
      <c r="T943" s="31">
        <f>(S943/I823)*100</f>
        <v>8.0209191939288864</v>
      </c>
      <c r="U943" s="31">
        <f>(S943/R943)/I823*1000</f>
        <v>2.5065372481027772</v>
      </c>
      <c r="V943" s="44">
        <f>O943-O823</f>
        <v>0.64205938564016574</v>
      </c>
      <c r="W943" s="44">
        <f>(V943/O823)*100</f>
        <v>8.1000492323930953</v>
      </c>
      <c r="X943" s="44">
        <f>1000*(V943/R943)/O823</f>
        <v>2.5312653851228424</v>
      </c>
      <c r="Y943" s="45">
        <f>1000*(V943/R943)/Q823</f>
        <v>1.4259722046426553</v>
      </c>
      <c r="Z943" s="57">
        <f t="shared" si="93"/>
        <v>2.4728137020065155E-2</v>
      </c>
    </row>
    <row r="944" spans="1:26" s="1" customFormat="1" x14ac:dyDescent="0.15">
      <c r="A944" s="5">
        <v>188</v>
      </c>
      <c r="B944" s="56" t="s">
        <v>17</v>
      </c>
      <c r="C944" s="15" t="s">
        <v>29</v>
      </c>
      <c r="D944" s="15" t="s">
        <v>32</v>
      </c>
      <c r="E944" s="16">
        <v>43116</v>
      </c>
      <c r="F944" s="17">
        <v>22.7</v>
      </c>
      <c r="G944" s="17">
        <v>34.799999999999997</v>
      </c>
      <c r="H944" s="15">
        <v>17.516400000000001</v>
      </c>
      <c r="I944" s="18">
        <v>10.8522</v>
      </c>
      <c r="J944" s="79"/>
      <c r="K944" s="37">
        <f>1000*(1-(F944+288.9414)/(508929.2*(F944+68.12963))*(F944-3.9863)^2)</f>
        <v>997.639034949544</v>
      </c>
      <c r="L944" s="37">
        <f xml:space="preserve"> 0.824493 - 0.0040899*F944 + 0.000076438*F944^2 -0.00000082467*F944^3 + 0.0000000053675*F944^4</f>
        <v>0.76281897249354691</v>
      </c>
      <c r="M944" s="37">
        <f xml:space="preserve"> -0.005724 + 0.00010227*F944 - 0.0000016546*F944^2</f>
        <v>-4.2550698340000003E-3</v>
      </c>
      <c r="N944" s="37">
        <f xml:space="preserve"> K944 + (L944*G944) + M944*G944^(3/2) + 0.00048314*G944^2</f>
        <v>1023.8967116171165</v>
      </c>
      <c r="O944" s="39">
        <f t="shared" si="90"/>
        <v>24.467549983246457</v>
      </c>
      <c r="P944" s="32">
        <f t="shared" si="89"/>
        <v>23.542731286746214</v>
      </c>
      <c r="Q944" s="29">
        <f t="shared" si="91"/>
        <v>54.4071</v>
      </c>
      <c r="R944" s="30">
        <f>E944-E824</f>
        <v>32</v>
      </c>
      <c r="S944" s="31">
        <f>I944-I824</f>
        <v>0.70790000000000042</v>
      </c>
      <c r="T944" s="31">
        <f>(S944/I824)*100</f>
        <v>6.9783030864623523</v>
      </c>
      <c r="U944" s="31">
        <f>(S944/R944)/I824*1000</f>
        <v>2.1807197145194852</v>
      </c>
      <c r="V944" s="44">
        <f>O944-O824</f>
        <v>1.6127851854954081</v>
      </c>
      <c r="W944" s="44">
        <f>(V944/O824)*100</f>
        <v>7.0566693631172654</v>
      </c>
      <c r="X944" s="44">
        <f>1000*(V944/R944)/O824</f>
        <v>2.2052091759741459</v>
      </c>
      <c r="Y944" s="45">
        <f>1000*(V944/R944)/Q824</f>
        <v>0.99774094817403824</v>
      </c>
      <c r="Z944" s="57">
        <f t="shared" si="93"/>
        <v>2.4489461454660688E-2</v>
      </c>
    </row>
    <row r="945" spans="1:26" s="1" customFormat="1" x14ac:dyDescent="0.15">
      <c r="A945" s="5">
        <v>280</v>
      </c>
      <c r="B945" s="56" t="s">
        <v>17</v>
      </c>
      <c r="C945" s="15" t="s">
        <v>29</v>
      </c>
      <c r="D945" s="15" t="s">
        <v>32</v>
      </c>
      <c r="E945" s="16">
        <v>43116</v>
      </c>
      <c r="F945" s="17">
        <v>22.7</v>
      </c>
      <c r="G945" s="17">
        <v>34.799999999999997</v>
      </c>
      <c r="H945" s="15">
        <v>17.516400000000001</v>
      </c>
      <c r="I945" s="18">
        <v>4.0789</v>
      </c>
      <c r="J945" s="79"/>
      <c r="K945" s="37">
        <f>1000*(1-(F945+288.9414)/(508929.2*(F945+68.12963))*(F945-3.9863)^2)</f>
        <v>997.639034949544</v>
      </c>
      <c r="L945" s="37">
        <f xml:space="preserve"> 0.824493 - 0.0040899*F945 + 0.000076438*F945^2 -0.00000082467*F945^3 + 0.0000000053675*F945^4</f>
        <v>0.76281897249354691</v>
      </c>
      <c r="M945" s="37">
        <f xml:space="preserve"> -0.005724 + 0.00010227*F945 - 0.0000016546*F945^2</f>
        <v>-4.2550698340000003E-3</v>
      </c>
      <c r="N945" s="37">
        <f xml:space="preserve"> K945 + (L945*G945) + M945*G945^(3/2) + 0.00048314*G945^2</f>
        <v>1023.8967116171165</v>
      </c>
      <c r="O945" s="39">
        <f t="shared" si="90"/>
        <v>9.1963555432690125</v>
      </c>
      <c r="P945" s="32">
        <f t="shared" si="89"/>
        <v>23.542731286746214</v>
      </c>
      <c r="Q945" s="29">
        <f t="shared" si="91"/>
        <v>17.153949999999998</v>
      </c>
      <c r="R945" s="30">
        <f>E945-E825</f>
        <v>32</v>
      </c>
      <c r="S945" s="31">
        <f>I945-I825</f>
        <v>0.31259999999999977</v>
      </c>
      <c r="T945" s="31">
        <f>(S945/I825)*100</f>
        <v>8.2999230013541077</v>
      </c>
      <c r="U945" s="31">
        <f>(S945/R945)/I825*1000</f>
        <v>2.5937259379231588</v>
      </c>
      <c r="V945" s="44">
        <f>O945-O825</f>
        <v>0.71100902771152796</v>
      </c>
      <c r="W945" s="44">
        <f>(V945/O825)*100</f>
        <v>8.3792574222858942</v>
      </c>
      <c r="X945" s="44">
        <f>1000*(V945/R945)/O825</f>
        <v>2.6185179444643421</v>
      </c>
      <c r="Y945" s="45">
        <f>1000*(V945/R945)/Q825</f>
        <v>1.4395552938346674</v>
      </c>
      <c r="Z945" s="57">
        <f t="shared" si="93"/>
        <v>2.4792006541183298E-2</v>
      </c>
    </row>
    <row r="946" spans="1:26" s="1" customFormat="1" x14ac:dyDescent="0.15">
      <c r="A946" s="5">
        <v>286</v>
      </c>
      <c r="B946" s="56" t="s">
        <v>17</v>
      </c>
      <c r="C946" s="15" t="s">
        <v>29</v>
      </c>
      <c r="D946" s="15" t="s">
        <v>32</v>
      </c>
      <c r="E946" s="16">
        <v>43116</v>
      </c>
      <c r="F946" s="17">
        <v>22.7</v>
      </c>
      <c r="G946" s="17">
        <v>34.799999999999997</v>
      </c>
      <c r="H946" s="15">
        <v>17.516400000000001</v>
      </c>
      <c r="I946" s="18">
        <v>3.4148000000000001</v>
      </c>
      <c r="J946" s="79"/>
      <c r="K946" s="37">
        <f>1000*(1-(F946+288.9414)/(508929.2*(F946+68.12963))*(F946-3.9863)^2)</f>
        <v>997.639034949544</v>
      </c>
      <c r="L946" s="37">
        <f xml:space="preserve"> 0.824493 - 0.0040899*F946 + 0.000076438*F946^2 -0.00000082467*F946^3 + 0.0000000053675*F946^4</f>
        <v>0.76281897249354691</v>
      </c>
      <c r="M946" s="37">
        <f xml:space="preserve"> -0.005724 + 0.00010227*F946 - 0.0000016546*F946^2</f>
        <v>-4.2550698340000003E-3</v>
      </c>
      <c r="N946" s="37">
        <f xml:space="preserve"> K946 + (L946*G946) + M946*G946^(3/2) + 0.00048314*G946^2</f>
        <v>1023.8967116171165</v>
      </c>
      <c r="O946" s="39">
        <f t="shared" si="90"/>
        <v>7.6990646765439266</v>
      </c>
      <c r="P946" s="32">
        <f t="shared" si="89"/>
        <v>23.542731286746214</v>
      </c>
      <c r="Q946" s="29">
        <f t="shared" si="91"/>
        <v>13.5014</v>
      </c>
      <c r="R946" s="30">
        <f>E946-E826</f>
        <v>32</v>
      </c>
      <c r="S946" s="31">
        <f>I946-I826</f>
        <v>0.26429999999999998</v>
      </c>
      <c r="T946" s="31">
        <f>(S946/I826)*100</f>
        <v>8.389144580225361</v>
      </c>
      <c r="U946" s="31">
        <f>(S946/R946)/I826*1000</f>
        <v>2.621607681320425</v>
      </c>
      <c r="V946" s="44">
        <f>O946-O826</f>
        <v>0.60109473329356078</v>
      </c>
      <c r="W946" s="44">
        <f>(V946/O826)*100</f>
        <v>8.4685443598582246</v>
      </c>
      <c r="X946" s="44">
        <f>1000*(V946/R946)/O826</f>
        <v>2.646420112455695</v>
      </c>
      <c r="Y946" s="45">
        <f>1000*(V946/R946)/Q826</f>
        <v>1.5591467631237181</v>
      </c>
      <c r="Z946" s="57">
        <f t="shared" si="93"/>
        <v>2.4812431135269986E-2</v>
      </c>
    </row>
    <row r="947" spans="1:26" s="1" customFormat="1" x14ac:dyDescent="0.15">
      <c r="A947" s="5">
        <v>121</v>
      </c>
      <c r="B947" s="56" t="s">
        <v>18</v>
      </c>
      <c r="C947" s="15" t="s">
        <v>29</v>
      </c>
      <c r="D947" s="15" t="s">
        <v>32</v>
      </c>
      <c r="E947" s="16">
        <v>43116</v>
      </c>
      <c r="F947" s="17">
        <v>22.7</v>
      </c>
      <c r="G947" s="17">
        <v>34.799999999999997</v>
      </c>
      <c r="H947" s="15">
        <v>17.516400000000001</v>
      </c>
      <c r="I947" s="18">
        <v>6.1738</v>
      </c>
      <c r="J947" s="79"/>
      <c r="K947" s="37">
        <f>1000*(1-(F947+288.9414)/(508929.2*(F947+68.12963))*(F947-3.9863)^2)</f>
        <v>997.639034949544</v>
      </c>
      <c r="L947" s="37">
        <f xml:space="preserve"> 0.824493 - 0.0040899*F947 + 0.000076438*F947^2 -0.00000082467*F947^3 + 0.0000000053675*F947^4</f>
        <v>0.76281897249354691</v>
      </c>
      <c r="M947" s="37">
        <f xml:space="preserve"> -0.005724 + 0.00010227*F947 - 0.0000016546*F947^2</f>
        <v>-4.2550698340000003E-3</v>
      </c>
      <c r="N947" s="37">
        <f xml:space="preserve"> K947 + (L947*G947) + M947*G947^(3/2) + 0.00048314*G947^2</f>
        <v>1023.8967116171165</v>
      </c>
      <c r="O947" s="39">
        <f t="shared" si="90"/>
        <v>13.919551803926113</v>
      </c>
      <c r="P947" s="32">
        <f t="shared" si="89"/>
        <v>23.542731286746214</v>
      </c>
      <c r="Q947" s="29">
        <f t="shared" si="91"/>
        <v>28.675899999999999</v>
      </c>
      <c r="R947" s="30">
        <f>E947-E827</f>
        <v>32</v>
      </c>
      <c r="S947" s="31">
        <f>I947-I827</f>
        <v>0.47780000000000022</v>
      </c>
      <c r="T947" s="31">
        <f>(S947/I827)*100</f>
        <v>8.3883426966292181</v>
      </c>
      <c r="U947" s="31">
        <f>(S947/R947)/I827*1000</f>
        <v>2.6213570926966305</v>
      </c>
      <c r="V947" s="44">
        <f>O947-O827</f>
        <v>1.086656455011946</v>
      </c>
      <c r="W947" s="44">
        <f>(V947/O827)*100</f>
        <v>8.4677418888473319</v>
      </c>
      <c r="X947" s="44">
        <f>1000*(V947/R947)/O827</f>
        <v>2.6461693402647914</v>
      </c>
      <c r="Y947" s="45">
        <f>1000*(V947/R947)/Q827</f>
        <v>1.3036706933017244</v>
      </c>
      <c r="Z947" s="57">
        <f t="shared" si="93"/>
        <v>2.4812247568160917E-2</v>
      </c>
    </row>
    <row r="948" spans="1:26" s="1" customFormat="1" x14ac:dyDescent="0.15">
      <c r="A948" s="5">
        <v>128</v>
      </c>
      <c r="B948" s="56" t="s">
        <v>18</v>
      </c>
      <c r="C948" s="15" t="s">
        <v>29</v>
      </c>
      <c r="D948" s="15" t="s">
        <v>32</v>
      </c>
      <c r="E948" s="16">
        <v>43116</v>
      </c>
      <c r="F948" s="17">
        <v>22.7</v>
      </c>
      <c r="G948" s="17">
        <v>34.799999999999997</v>
      </c>
      <c r="H948" s="15">
        <v>17.516400000000001</v>
      </c>
      <c r="I948" s="18">
        <v>3.7818000000000001</v>
      </c>
      <c r="J948" s="79"/>
      <c r="K948" s="37">
        <f>1000*(1-(F948+288.9414)/(508929.2*(F948+68.12963))*(F948-3.9863)^2)</f>
        <v>997.639034949544</v>
      </c>
      <c r="L948" s="37">
        <f xml:space="preserve"> 0.824493 - 0.0040899*F948 + 0.000076438*F948^2 -0.00000082467*F948^3 + 0.0000000053675*F948^4</f>
        <v>0.76281897249354691</v>
      </c>
      <c r="M948" s="37">
        <f xml:space="preserve"> -0.005724 + 0.00010227*F948 - 0.0000016546*F948^2</f>
        <v>-4.2550698340000003E-3</v>
      </c>
      <c r="N948" s="37">
        <f xml:space="preserve"> K948 + (L948*G948) + M948*G948^(3/2) + 0.00048314*G948^2</f>
        <v>1023.8967116171165</v>
      </c>
      <c r="O948" s="39">
        <f t="shared" si="90"/>
        <v>8.5265089591641736</v>
      </c>
      <c r="P948" s="32">
        <f t="shared" si="89"/>
        <v>23.542731286746214</v>
      </c>
      <c r="Q948" s="29">
        <f t="shared" si="91"/>
        <v>15.5199</v>
      </c>
      <c r="R948" s="30">
        <f>E948-E828</f>
        <v>32</v>
      </c>
      <c r="S948" s="31">
        <f>I948-I828</f>
        <v>0.28180000000000005</v>
      </c>
      <c r="T948" s="31">
        <f>(S948/I828)*100</f>
        <v>8.0514285714285734</v>
      </c>
      <c r="U948" s="31">
        <f>(S948/R948)/I828*1000</f>
        <v>2.5160714285714292</v>
      </c>
      <c r="V948" s="44">
        <f>O948-O828</f>
        <v>0.64112733676256095</v>
      </c>
      <c r="W948" s="44">
        <f>(V948/O828)*100</f>
        <v>8.1305809593435487</v>
      </c>
      <c r="X948" s="44">
        <f>1000*(V948/R948)/O828</f>
        <v>2.5408065497948593</v>
      </c>
      <c r="Y948" s="45">
        <f>1000*(V948/R948)/Q828</f>
        <v>1.4341610074323574</v>
      </c>
      <c r="Z948" s="57">
        <f t="shared" si="93"/>
        <v>2.4735121223430134E-2</v>
      </c>
    </row>
    <row r="949" spans="1:26" s="1" customFormat="1" x14ac:dyDescent="0.15">
      <c r="A949" s="5">
        <v>219</v>
      </c>
      <c r="B949" s="56" t="s">
        <v>18</v>
      </c>
      <c r="C949" s="15" t="s">
        <v>29</v>
      </c>
      <c r="D949" s="15" t="s">
        <v>32</v>
      </c>
      <c r="E949" s="16">
        <v>43116</v>
      </c>
      <c r="F949" s="17">
        <v>22.7</v>
      </c>
      <c r="G949" s="17">
        <v>34.799999999999997</v>
      </c>
      <c r="H949" s="15">
        <v>17.516400000000001</v>
      </c>
      <c r="I949" s="18">
        <v>5.3882000000000003</v>
      </c>
      <c r="J949" s="79"/>
      <c r="K949" s="37">
        <f>1000*(1-(F949+288.9414)/(508929.2*(F949+68.12963))*(F949-3.9863)^2)</f>
        <v>997.639034949544</v>
      </c>
      <c r="L949" s="37">
        <f xml:space="preserve"> 0.824493 - 0.0040899*F949 + 0.000076438*F949^2 -0.00000082467*F949^3 + 0.0000000053675*F949^4</f>
        <v>0.76281897249354691</v>
      </c>
      <c r="M949" s="37">
        <f xml:space="preserve"> -0.005724 + 0.00010227*F949 - 0.0000016546*F949^2</f>
        <v>-4.2550698340000003E-3</v>
      </c>
      <c r="N949" s="37">
        <f xml:space="preserve"> K949 + (L949*G949) + M949*G949^(3/2) + 0.00048314*G949^2</f>
        <v>1023.8967116171165</v>
      </c>
      <c r="O949" s="39">
        <f t="shared" si="90"/>
        <v>12.148325023472527</v>
      </c>
      <c r="P949" s="32">
        <f t="shared" si="89"/>
        <v>23.542731286746214</v>
      </c>
      <c r="Q949" s="29">
        <f t="shared" si="91"/>
        <v>24.3551</v>
      </c>
      <c r="R949" s="30">
        <f>E949-E829</f>
        <v>32</v>
      </c>
      <c r="S949" s="31">
        <f>I949-I829</f>
        <v>0.37600000000000033</v>
      </c>
      <c r="T949" s="31">
        <f>(S949/I829)*100</f>
        <v>7.5016958620964918</v>
      </c>
      <c r="U949" s="31">
        <f>(S949/R949)/I829*1000</f>
        <v>2.3442799569051536</v>
      </c>
      <c r="V949" s="44">
        <f>O949-O829</f>
        <v>0.85600794695785254</v>
      </c>
      <c r="W949" s="44">
        <f>(V949/O829)*100</f>
        <v>7.5804455468058443</v>
      </c>
      <c r="X949" s="44">
        <f>1000*(V949/R949)/O829</f>
        <v>2.3688892333768261</v>
      </c>
      <c r="Y949" s="45">
        <f>1000*(V949/R949)/Q829</f>
        <v>1.2002570250249198</v>
      </c>
      <c r="Z949" s="57">
        <f t="shared" si="93"/>
        <v>2.4609276471672548E-2</v>
      </c>
    </row>
    <row r="950" spans="1:26" s="1" customFormat="1" x14ac:dyDescent="0.15">
      <c r="A950" s="5">
        <v>225</v>
      </c>
      <c r="B950" s="56" t="s">
        <v>18</v>
      </c>
      <c r="C950" s="15" t="s">
        <v>29</v>
      </c>
      <c r="D950" s="15" t="s">
        <v>32</v>
      </c>
      <c r="E950" s="16">
        <v>43116</v>
      </c>
      <c r="F950" s="17">
        <v>22.7</v>
      </c>
      <c r="G950" s="17">
        <v>34.799999999999997</v>
      </c>
      <c r="H950" s="15">
        <v>17.516400000000001</v>
      </c>
      <c r="I950" s="18">
        <v>2.8460999999999999</v>
      </c>
      <c r="J950" s="79"/>
      <c r="K950" s="37">
        <f>1000*(1-(F950+288.9414)/(508929.2*(F950+68.12963))*(F950-3.9863)^2)</f>
        <v>997.639034949544</v>
      </c>
      <c r="L950" s="37">
        <f xml:space="preserve"> 0.824493 - 0.0040899*F950 + 0.000076438*F950^2 -0.00000082467*F950^3 + 0.0000000053675*F950^4</f>
        <v>0.76281897249354691</v>
      </c>
      <c r="M950" s="37">
        <f xml:space="preserve"> -0.005724 + 0.00010227*F950 - 0.0000016546*F950^2</f>
        <v>-4.2550698340000003E-3</v>
      </c>
      <c r="N950" s="37">
        <f xml:space="preserve"> K950 + (L950*G950) + M950*G950^(3/2) + 0.00048314*G950^2</f>
        <v>1023.8967116171165</v>
      </c>
      <c r="O950" s="39">
        <f t="shared" si="90"/>
        <v>6.4168642309686268</v>
      </c>
      <c r="P950" s="32">
        <f t="shared" si="89"/>
        <v>23.542731286746214</v>
      </c>
      <c r="Q950" s="29">
        <f t="shared" si="91"/>
        <v>10.373549999999998</v>
      </c>
      <c r="R950" s="30">
        <f>E950-E830</f>
        <v>32</v>
      </c>
      <c r="S950" s="31">
        <f>I950-I830</f>
        <v>0.20029999999999992</v>
      </c>
      <c r="T950" s="31">
        <f>(S950/I830)*100</f>
        <v>7.5704890770277391</v>
      </c>
      <c r="U950" s="31">
        <f>(S950/R950)/I830*1000</f>
        <v>2.3657778365711684</v>
      </c>
      <c r="V950" s="44">
        <f>O950-O830</f>
        <v>0.45596631766857332</v>
      </c>
      <c r="W950" s="44">
        <f>(V950/O830)*100</f>
        <v>7.6492891557698677</v>
      </c>
      <c r="X950" s="44">
        <f>1000*(V950/R950)/O830</f>
        <v>2.3904028611780834</v>
      </c>
      <c r="Y950" s="45">
        <f>1000*(V950/R950)/Q830</f>
        <v>1.5367882987459871</v>
      </c>
      <c r="Z950" s="57">
        <f t="shared" si="93"/>
        <v>2.4625024606915069E-2</v>
      </c>
    </row>
    <row r="951" spans="1:26" s="1" customFormat="1" x14ac:dyDescent="0.15">
      <c r="A951" s="5">
        <v>229</v>
      </c>
      <c r="B951" s="56" t="s">
        <v>18</v>
      </c>
      <c r="C951" s="15" t="s">
        <v>29</v>
      </c>
      <c r="D951" s="15" t="s">
        <v>32</v>
      </c>
      <c r="E951" s="16">
        <v>43116</v>
      </c>
      <c r="F951" s="17">
        <v>22.7</v>
      </c>
      <c r="G951" s="17">
        <v>34.799999999999997</v>
      </c>
      <c r="H951" s="15">
        <v>17.516400000000001</v>
      </c>
      <c r="I951" s="18">
        <v>2.6025999999999998</v>
      </c>
      <c r="J951" s="79"/>
      <c r="K951" s="37">
        <f>1000*(1-(F951+288.9414)/(508929.2*(F951+68.12963))*(F951-3.9863)^2)</f>
        <v>997.639034949544</v>
      </c>
      <c r="L951" s="37">
        <f xml:space="preserve"> 0.824493 - 0.0040899*F951 + 0.000076438*F951^2 -0.00000082467*F951^3 + 0.0000000053675*F951^4</f>
        <v>0.76281897249354691</v>
      </c>
      <c r="M951" s="37">
        <f xml:space="preserve"> -0.005724 + 0.00010227*F951 - 0.0000016546*F951^2</f>
        <v>-4.2550698340000003E-3</v>
      </c>
      <c r="N951" s="37">
        <f xml:space="preserve"> K951 + (L951*G951) + M951*G951^(3/2) + 0.00048314*G951^2</f>
        <v>1023.8967116171165</v>
      </c>
      <c r="O951" s="39">
        <f t="shared" si="90"/>
        <v>5.8678650952246754</v>
      </c>
      <c r="P951" s="32">
        <f t="shared" si="89"/>
        <v>23.542731286746214</v>
      </c>
      <c r="Q951" s="29">
        <f t="shared" si="91"/>
        <v>9.0342999999999982</v>
      </c>
      <c r="R951" s="30">
        <f>E951-E831</f>
        <v>32</v>
      </c>
      <c r="S951" s="31">
        <f>I951-I831</f>
        <v>0.10060000000000002</v>
      </c>
      <c r="T951" s="31">
        <f>(S951/I831)*100</f>
        <v>4.0207833733013603</v>
      </c>
      <c r="U951" s="31">
        <f>(S951/R951)/I831*1000</f>
        <v>1.256494804156675</v>
      </c>
      <c r="V951" s="44">
        <f>O951-O831</f>
        <v>0.23094371829643734</v>
      </c>
      <c r="W951" s="44">
        <f>(V951/O831)*100</f>
        <v>4.0969831376695005</v>
      </c>
      <c r="X951" s="44">
        <f>1000*(V951/R951)/O831</f>
        <v>1.2803072305217189</v>
      </c>
      <c r="Y951" s="45">
        <f>1000*(V951/R951)/Q831</f>
        <v>0.85095993358845279</v>
      </c>
      <c r="Z951" s="57">
        <f t="shared" si="93"/>
        <v>2.3812426365043882E-2</v>
      </c>
    </row>
    <row r="952" spans="1:26" s="1" customFormat="1" x14ac:dyDescent="0.15">
      <c r="A952" s="5">
        <v>155</v>
      </c>
      <c r="B952" s="56" t="s">
        <v>19</v>
      </c>
      <c r="C952" s="15" t="s">
        <v>29</v>
      </c>
      <c r="D952" s="15" t="s">
        <v>32</v>
      </c>
      <c r="E952" s="16">
        <v>43116</v>
      </c>
      <c r="F952" s="17">
        <v>22.7</v>
      </c>
      <c r="G952" s="17">
        <v>34.799999999999997</v>
      </c>
      <c r="H952" s="15">
        <v>17.516400000000001</v>
      </c>
      <c r="I952" s="18">
        <v>1.5077</v>
      </c>
      <c r="J952" s="79"/>
      <c r="K952" s="37">
        <f>1000*(1-(F952+288.9414)/(508929.2*(F952+68.12963))*(F952-3.9863)^2)</f>
        <v>997.639034949544</v>
      </c>
      <c r="L952" s="37">
        <f xml:space="preserve"> 0.824493 - 0.0040899*F952 + 0.000076438*F952^2 -0.00000082467*F952^3 + 0.0000000053675*F952^4</f>
        <v>0.76281897249354691</v>
      </c>
      <c r="M952" s="37">
        <f xml:space="preserve"> -0.005724 + 0.00010227*F952 - 0.0000016546*F952^2</f>
        <v>-4.2550698340000003E-3</v>
      </c>
      <c r="N952" s="37">
        <f xml:space="preserve"> K952 + (L952*G952) + M952*G952^(3/2) + 0.00048314*G952^2</f>
        <v>1023.8967116171165</v>
      </c>
      <c r="O952" s="39">
        <f t="shared" si="90"/>
        <v>3.3992854084647059</v>
      </c>
      <c r="P952" s="32">
        <f t="shared" si="89"/>
        <v>23.542731286746214</v>
      </c>
      <c r="Q952" s="29">
        <f t="shared" si="91"/>
        <v>3.0123500000000005</v>
      </c>
      <c r="R952" s="30">
        <f>E952-E832</f>
        <v>32</v>
      </c>
      <c r="S952" s="31">
        <f>I952-I832</f>
        <v>0.14690000000000003</v>
      </c>
      <c r="T952" s="31">
        <f>(S952/I832)*100</f>
        <v>10.795120517342742</v>
      </c>
      <c r="U952" s="31">
        <f>(S952/R952)/I832*1000</f>
        <v>3.373475161669607</v>
      </c>
      <c r="V952" s="44">
        <f>O952-O832</f>
        <v>0.33344903367495871</v>
      </c>
      <c r="W952" s="44">
        <f>(V952/O832)*100</f>
        <v>10.876282779371303</v>
      </c>
      <c r="X952" s="44">
        <f>1000*(V952/R952)/O832</f>
        <v>3.3988383685535317</v>
      </c>
      <c r="Y952" s="45">
        <f>1000*(V952/R952)/Q832</f>
        <v>4.7270378798505082</v>
      </c>
      <c r="Z952" s="57">
        <f t="shared" si="93"/>
        <v>2.5363206883924683E-2</v>
      </c>
    </row>
    <row r="953" spans="1:26" s="1" customFormat="1" x14ac:dyDescent="0.15">
      <c r="A953" s="5">
        <v>247</v>
      </c>
      <c r="B953" s="56" t="s">
        <v>19</v>
      </c>
      <c r="C953" s="15" t="s">
        <v>29</v>
      </c>
      <c r="D953" s="15" t="s">
        <v>32</v>
      </c>
      <c r="E953" s="16">
        <v>43116</v>
      </c>
      <c r="F953" s="17">
        <v>22.7</v>
      </c>
      <c r="G953" s="17">
        <v>34.799999999999997</v>
      </c>
      <c r="H953" s="15">
        <v>17.516400000000001</v>
      </c>
      <c r="I953" s="18">
        <v>5.2656999999999998</v>
      </c>
      <c r="J953" s="79"/>
      <c r="K953" s="37">
        <f>1000*(1-(F953+288.9414)/(508929.2*(F953+68.12963))*(F953-3.9863)^2)</f>
        <v>997.639034949544</v>
      </c>
      <c r="L953" s="37">
        <f xml:space="preserve"> 0.824493 - 0.0040899*F953 + 0.000076438*F953^2 -0.00000082467*F953^3 + 0.0000000053675*F953^4</f>
        <v>0.76281897249354691</v>
      </c>
      <c r="M953" s="37">
        <f xml:space="preserve"> -0.005724 + 0.00010227*F953 - 0.0000016546*F953^2</f>
        <v>-4.2550698340000003E-3</v>
      </c>
      <c r="N953" s="37">
        <f xml:space="preserve"> K953 + (L953*G953) + M953*G953^(3/2) + 0.00048314*G953^2</f>
        <v>1023.8967116171165</v>
      </c>
      <c r="O953" s="39">
        <f t="shared" si="90"/>
        <v>11.872134493170128</v>
      </c>
      <c r="P953" s="32">
        <f t="shared" si="89"/>
        <v>23.542731286746214</v>
      </c>
      <c r="Q953" s="29">
        <f t="shared" si="91"/>
        <v>23.681349999999998</v>
      </c>
      <c r="R953" s="30">
        <f>E953-E833</f>
        <v>32</v>
      </c>
      <c r="S953" s="31">
        <f>I953-I833</f>
        <v>0.25199999999999978</v>
      </c>
      <c r="T953" s="31">
        <f>(S953/I833)*100</f>
        <v>5.0262281349103413</v>
      </c>
      <c r="U953" s="31">
        <f>(S953/R953)/I833*1000</f>
        <v>1.5706962921594816</v>
      </c>
      <c r="V953" s="44">
        <f>O953-O833</f>
        <v>0.57643796738870989</v>
      </c>
      <c r="W953" s="44">
        <f>(V953/O833)*100</f>
        <v>5.1031644314544193</v>
      </c>
      <c r="X953" s="44">
        <f>1000*(V953/R953)/O833</f>
        <v>1.5947388848295061</v>
      </c>
      <c r="Y953" s="45">
        <f>1000*(V953/R953)/Q833</f>
        <v>0.80795710679120025</v>
      </c>
      <c r="Z953" s="57">
        <f t="shared" si="93"/>
        <v>2.404259267002451E-2</v>
      </c>
    </row>
    <row r="954" spans="1:26" s="1" customFormat="1" x14ac:dyDescent="0.15">
      <c r="A954" s="5">
        <v>168</v>
      </c>
      <c r="B954" s="56" t="s">
        <v>20</v>
      </c>
      <c r="C954" s="15" t="s">
        <v>29</v>
      </c>
      <c r="D954" s="15" t="s">
        <v>32</v>
      </c>
      <c r="E954" s="16">
        <v>43116</v>
      </c>
      <c r="F954" s="17">
        <v>22.7</v>
      </c>
      <c r="G954" s="17">
        <v>34.799999999999997</v>
      </c>
      <c r="H954" s="15">
        <v>17.516400000000001</v>
      </c>
      <c r="I954" s="18">
        <v>2.8454999999999999</v>
      </c>
      <c r="J954" s="79"/>
      <c r="K954" s="37">
        <f>1000*(1-(F954+288.9414)/(508929.2*(F954+68.12963))*(F954-3.9863)^2)</f>
        <v>997.639034949544</v>
      </c>
      <c r="L954" s="37">
        <f xml:space="preserve"> 0.824493 - 0.0040899*F954 + 0.000076438*F954^2 -0.00000082467*F954^3 + 0.0000000053675*F954^4</f>
        <v>0.76281897249354691</v>
      </c>
      <c r="M954" s="37">
        <f xml:space="preserve"> -0.005724 + 0.00010227*F954 - 0.0000016546*F954^2</f>
        <v>-4.2550698340000003E-3</v>
      </c>
      <c r="N954" s="37">
        <f xml:space="preserve"> K954 + (L954*G954) + M954*G954^(3/2) + 0.00048314*G954^2</f>
        <v>1023.8967116171165</v>
      </c>
      <c r="O954" s="39">
        <f t="shared" si="90"/>
        <v>6.4155114610242885</v>
      </c>
      <c r="P954" s="32">
        <f t="shared" si="89"/>
        <v>23.542731286746214</v>
      </c>
      <c r="Q954" s="29">
        <f t="shared" si="91"/>
        <v>10.370249999999999</v>
      </c>
      <c r="R954" s="30">
        <f>E954-E834</f>
        <v>32</v>
      </c>
      <c r="S954" s="31">
        <f>I954-I834</f>
        <v>6.9700000000000095E-2</v>
      </c>
      <c r="T954" s="31">
        <f>(S954/I834)*100</f>
        <v>2.5109878233302148</v>
      </c>
      <c r="U954" s="31">
        <f>(S954/R954)/I834*1000</f>
        <v>0.78468369479069211</v>
      </c>
      <c r="V954" s="44">
        <f>O954-O834</f>
        <v>0.16172794460646145</v>
      </c>
      <c r="W954" s="44">
        <f>(V954/O834)*100</f>
        <v>2.5860815965548385</v>
      </c>
      <c r="X954" s="44">
        <f>1000*(V954/R954)/O834</f>
        <v>0.80815049892338697</v>
      </c>
      <c r="Y954" s="45">
        <f>1000*(V954/R954)/Q834</f>
        <v>0.50606276912274284</v>
      </c>
      <c r="Z954" s="57">
        <f t="shared" si="93"/>
        <v>2.3466804132694863E-2</v>
      </c>
    </row>
    <row r="955" spans="1:26" s="1" customFormat="1" x14ac:dyDescent="0.15">
      <c r="A955" s="5">
        <v>175</v>
      </c>
      <c r="B955" s="56" t="s">
        <v>20</v>
      </c>
      <c r="C955" s="15" t="s">
        <v>29</v>
      </c>
      <c r="D955" s="15" t="s">
        <v>32</v>
      </c>
      <c r="E955" s="16">
        <v>43116</v>
      </c>
      <c r="F955" s="17">
        <v>22.7</v>
      </c>
      <c r="G955" s="17">
        <v>34.799999999999997</v>
      </c>
      <c r="H955" s="15">
        <v>17.516400000000001</v>
      </c>
      <c r="I955" s="18">
        <v>2.6602000000000001</v>
      </c>
      <c r="J955" s="79"/>
      <c r="K955" s="37">
        <f>1000*(1-(F955+288.9414)/(508929.2*(F955+68.12963))*(F955-3.9863)^2)</f>
        <v>997.639034949544</v>
      </c>
      <c r="L955" s="37">
        <f xml:space="preserve"> 0.824493 - 0.0040899*F955 + 0.000076438*F955^2 -0.00000082467*F955^3 + 0.0000000053675*F955^4</f>
        <v>0.76281897249354691</v>
      </c>
      <c r="M955" s="37">
        <f xml:space="preserve"> -0.005724 + 0.00010227*F955 - 0.0000016546*F955^2</f>
        <v>-4.2550698340000003E-3</v>
      </c>
      <c r="N955" s="37">
        <f xml:space="preserve"> K955 + (L955*G955) + M955*G955^(3/2) + 0.00048314*G955^2</f>
        <v>1023.8967116171165</v>
      </c>
      <c r="O955" s="39">
        <f t="shared" si="90"/>
        <v>5.9977310098811509</v>
      </c>
      <c r="P955" s="32">
        <f t="shared" si="89"/>
        <v>23.542731286746214</v>
      </c>
      <c r="Q955" s="29">
        <f t="shared" si="91"/>
        <v>9.3510999999999989</v>
      </c>
      <c r="R955" s="30">
        <f>E955-E835</f>
        <v>32</v>
      </c>
      <c r="S955" s="31">
        <f>I955-I835</f>
        <v>6.4200000000000035E-2</v>
      </c>
      <c r="T955" s="31">
        <f>(S955/I835)*100</f>
        <v>2.473035439137135</v>
      </c>
      <c r="U955" s="31">
        <f>(S955/R955)/I835*1000</f>
        <v>0.77282357473035479</v>
      </c>
      <c r="V955" s="44">
        <f>O955-O835</f>
        <v>0.14903081223698322</v>
      </c>
      <c r="W955" s="44">
        <f>(V955/O835)*100</f>
        <v>2.5481014105837092</v>
      </c>
      <c r="X955" s="44">
        <f>1000*(V955/R955)/O835</f>
        <v>0.79628169080740907</v>
      </c>
      <c r="Y955" s="45">
        <f>1000*(V955/R955)/Q835</f>
        <v>0.51758311651541733</v>
      </c>
      <c r="Z955" s="57">
        <f t="shared" si="93"/>
        <v>2.3458116077054281E-2</v>
      </c>
    </row>
    <row r="956" spans="1:26" s="1" customFormat="1" x14ac:dyDescent="0.15">
      <c r="A956" s="5">
        <v>266</v>
      </c>
      <c r="B956" s="56" t="s">
        <v>20</v>
      </c>
      <c r="C956" s="15" t="s">
        <v>29</v>
      </c>
      <c r="D956" s="15" t="s">
        <v>32</v>
      </c>
      <c r="E956" s="16">
        <v>43116</v>
      </c>
      <c r="F956" s="17">
        <v>22.7</v>
      </c>
      <c r="G956" s="17">
        <v>34.799999999999997</v>
      </c>
      <c r="H956" s="15">
        <v>17.516400000000001</v>
      </c>
      <c r="I956" s="18">
        <v>5.0566000000000004</v>
      </c>
      <c r="J956" s="79"/>
      <c r="K956" s="37">
        <f>1000*(1-(F956+288.9414)/(508929.2*(F956+68.12963))*(F956-3.9863)^2)</f>
        <v>997.639034949544</v>
      </c>
      <c r="L956" s="37">
        <f xml:space="preserve"> 0.824493 - 0.0040899*F956 + 0.000076438*F956^2 -0.00000082467*F956^3 + 0.0000000053675*F956^4</f>
        <v>0.76281897249354691</v>
      </c>
      <c r="M956" s="37">
        <f xml:space="preserve"> -0.005724 + 0.00010227*F956 - 0.0000016546*F956^2</f>
        <v>-4.2550698340000003E-3</v>
      </c>
      <c r="N956" s="37">
        <f xml:space="preserve"> K956 + (L956*G956) + M956*G956^(3/2) + 0.00048314*G956^2</f>
        <v>1023.8967116171165</v>
      </c>
      <c r="O956" s="39">
        <f t="shared" si="90"/>
        <v>11.400694167568238</v>
      </c>
      <c r="P956" s="32">
        <f t="shared" si="89"/>
        <v>23.542731286746214</v>
      </c>
      <c r="Q956" s="29">
        <f t="shared" si="91"/>
        <v>22.531300000000002</v>
      </c>
      <c r="R956" s="30">
        <f>E956-E836</f>
        <v>32</v>
      </c>
      <c r="S956" s="31">
        <f>I956-I836</f>
        <v>9.8200000000000287E-2</v>
      </c>
      <c r="T956" s="31">
        <f>(S956/I836)*100</f>
        <v>1.9804775734107833</v>
      </c>
      <c r="U956" s="31">
        <f>(S956/R956)/I836*1000</f>
        <v>0.61889924169086985</v>
      </c>
      <c r="V956" s="44">
        <f>O956-O836</f>
        <v>0.22958667142076372</v>
      </c>
      <c r="W956" s="44">
        <f>(V956/O836)*100</f>
        <v>2.0551827247203573</v>
      </c>
      <c r="X956" s="44">
        <f>1000*(V956/R956)/O836</f>
        <v>0.64224460147511153</v>
      </c>
      <c r="Y956" s="45">
        <f>1000*(V956/R956)/Q836</f>
        <v>0.32624793016747</v>
      </c>
      <c r="Z956" s="57">
        <f t="shared" si="93"/>
        <v>2.3345359784241682E-2</v>
      </c>
    </row>
    <row r="957" spans="1:26" s="1" customFormat="1" x14ac:dyDescent="0.15">
      <c r="A957" s="5">
        <v>272</v>
      </c>
      <c r="B957" s="56" t="s">
        <v>20</v>
      </c>
      <c r="C957" s="15" t="s">
        <v>29</v>
      </c>
      <c r="D957" s="15" t="s">
        <v>32</v>
      </c>
      <c r="E957" s="16">
        <v>43116</v>
      </c>
      <c r="F957" s="17">
        <v>22.7</v>
      </c>
      <c r="G957" s="17">
        <v>34.799999999999997</v>
      </c>
      <c r="H957" s="15">
        <v>17.516400000000001</v>
      </c>
      <c r="I957" s="18">
        <v>2.3712</v>
      </c>
      <c r="J957" s="79"/>
      <c r="K957" s="37">
        <f>1000*(1-(F957+288.9414)/(508929.2*(F957+68.12963))*(F957-3.9863)^2)</f>
        <v>997.639034949544</v>
      </c>
      <c r="L957" s="37">
        <f xml:space="preserve"> 0.824493 - 0.0040899*F957 + 0.000076438*F957^2 -0.00000082467*F957^3 + 0.0000000053675*F957^4</f>
        <v>0.76281897249354691</v>
      </c>
      <c r="M957" s="37">
        <f xml:space="preserve"> -0.005724 + 0.00010227*F957 - 0.0000016546*F957^2</f>
        <v>-4.2550698340000003E-3</v>
      </c>
      <c r="N957" s="37">
        <f xml:space="preserve"> K957 + (L957*G957) + M957*G957^(3/2) + 0.00048314*G957^2</f>
        <v>1023.8967116171165</v>
      </c>
      <c r="O957" s="39">
        <f t="shared" si="90"/>
        <v>5.3461468200248792</v>
      </c>
      <c r="P957" s="32">
        <f t="shared" si="89"/>
        <v>23.542731286746214</v>
      </c>
      <c r="Q957" s="29">
        <f t="shared" si="91"/>
        <v>7.7615999999999987</v>
      </c>
      <c r="R957" s="30">
        <f>E957-E837</f>
        <v>32</v>
      </c>
      <c r="S957" s="31">
        <f>I957-I837</f>
        <v>5.4899999999999949E-2</v>
      </c>
      <c r="T957" s="31">
        <f>(S957/I837)*100</f>
        <v>2.3701593057894033</v>
      </c>
      <c r="U957" s="31">
        <f>(S957/R957)/I837*1000</f>
        <v>0.74067478305918855</v>
      </c>
      <c r="V957" s="44">
        <f>O957-O837</f>
        <v>0.12760126231949176</v>
      </c>
      <c r="W957" s="44">
        <f>(V957/O837)*100</f>
        <v>2.445149915977709</v>
      </c>
      <c r="X957" s="44">
        <f>1000*(V957/R957)/O837</f>
        <v>0.76410934874303416</v>
      </c>
      <c r="Y957" s="45">
        <f>1000*(V957/R957)/Q837</f>
        <v>0.53454779346003056</v>
      </c>
      <c r="Z957" s="57">
        <f t="shared" si="93"/>
        <v>2.343456568384561E-2</v>
      </c>
    </row>
    <row r="958" spans="1:26" s="1" customFormat="1" x14ac:dyDescent="0.15">
      <c r="A958" s="5">
        <v>104</v>
      </c>
      <c r="B958" s="56" t="s">
        <v>22</v>
      </c>
      <c r="C958" s="15" t="s">
        <v>29</v>
      </c>
      <c r="D958" s="15" t="s">
        <v>32</v>
      </c>
      <c r="E958" s="16">
        <v>43116</v>
      </c>
      <c r="F958" s="17">
        <v>22.7</v>
      </c>
      <c r="G958" s="17">
        <v>34.799999999999997</v>
      </c>
      <c r="H958" s="15">
        <v>17.516400000000001</v>
      </c>
      <c r="I958" s="18">
        <v>3.7564000000000002</v>
      </c>
      <c r="J958" s="79"/>
      <c r="K958" s="37">
        <f>1000*(1-(F958+288.9414)/(508929.2*(F958+68.12963))*(F958-3.9863)^2)</f>
        <v>997.639034949544</v>
      </c>
      <c r="L958" s="37">
        <f xml:space="preserve"> 0.824493 - 0.0040899*F958 + 0.000076438*F958^2 -0.00000082467*F958^3 + 0.0000000053675*F958^4</f>
        <v>0.76281897249354691</v>
      </c>
      <c r="M958" s="37">
        <f xml:space="preserve"> -0.005724 + 0.00010227*F958 - 0.0000016546*F958^2</f>
        <v>-4.2550698340000003E-3</v>
      </c>
      <c r="N958" s="37">
        <f xml:space="preserve"> K958 + (L958*G958) + M958*G958^(3/2) + 0.00048314*G958^2</f>
        <v>1023.8967116171165</v>
      </c>
      <c r="O958" s="39">
        <f t="shared" si="90"/>
        <v>8.4692416981871865</v>
      </c>
      <c r="P958" s="32">
        <f t="shared" si="89"/>
        <v>23.542731286746214</v>
      </c>
      <c r="Q958" s="29">
        <f t="shared" si="91"/>
        <v>15.380199999999999</v>
      </c>
      <c r="R958" s="30">
        <f>E958-E838</f>
        <v>32</v>
      </c>
      <c r="S958" s="31">
        <f>I958-I838</f>
        <v>9.9099999999999966E-2</v>
      </c>
      <c r="T958" s="31">
        <f>(S958/I838)*100</f>
        <v>2.7096491947611616</v>
      </c>
      <c r="U958" s="31">
        <f>(S958/R958)/I838*1000</f>
        <v>0.84676537336286295</v>
      </c>
      <c r="V958" s="44">
        <f>O958-O838</f>
        <v>0.22946849601306596</v>
      </c>
      <c r="W958" s="44">
        <f>(V958/O838)*100</f>
        <v>2.7848884961119942</v>
      </c>
      <c r="X958" s="44">
        <f>1000*(V958/R958)/O838</f>
        <v>0.8702776550349981</v>
      </c>
      <c r="Y958" s="45">
        <f>1000*(V958/R958)/Q838</f>
        <v>0.48337162080655144</v>
      </c>
      <c r="Z958" s="57">
        <f t="shared" si="93"/>
        <v>2.3512281672135149E-2</v>
      </c>
    </row>
    <row r="959" spans="1:26" s="1" customFormat="1" x14ac:dyDescent="0.15">
      <c r="A959" s="5">
        <v>110</v>
      </c>
      <c r="B959" s="56" t="s">
        <v>22</v>
      </c>
      <c r="C959" s="15" t="s">
        <v>29</v>
      </c>
      <c r="D959" s="15" t="s">
        <v>32</v>
      </c>
      <c r="E959" s="16">
        <v>43116</v>
      </c>
      <c r="F959" s="17">
        <v>22.7</v>
      </c>
      <c r="G959" s="17">
        <v>34.799999999999997</v>
      </c>
      <c r="H959" s="15">
        <v>17.516400000000001</v>
      </c>
      <c r="I959" s="18">
        <v>4.9703999999999997</v>
      </c>
      <c r="J959" s="79"/>
      <c r="K959" s="37">
        <f>1000*(1-(F959+288.9414)/(508929.2*(F959+68.12963))*(F959-3.9863)^2)</f>
        <v>997.639034949544</v>
      </c>
      <c r="L959" s="37">
        <f xml:space="preserve"> 0.824493 - 0.0040899*F959 + 0.000076438*F959^2 -0.00000082467*F959^3 + 0.0000000053675*F959^4</f>
        <v>0.76281897249354691</v>
      </c>
      <c r="M959" s="37">
        <f xml:space="preserve"> -0.005724 + 0.00010227*F959 - 0.0000016546*F959^2</f>
        <v>-4.2550698340000003E-3</v>
      </c>
      <c r="N959" s="37">
        <f xml:space="preserve"> K959 + (L959*G959) + M959*G959^(3/2) + 0.00048314*G959^2</f>
        <v>1023.8967116171165</v>
      </c>
      <c r="O959" s="39">
        <f t="shared" si="90"/>
        <v>11.206346218898304</v>
      </c>
      <c r="P959" s="32">
        <f t="shared" si="89"/>
        <v>23.542731286746214</v>
      </c>
      <c r="Q959" s="29">
        <f t="shared" si="91"/>
        <v>22.057199999999998</v>
      </c>
      <c r="R959" s="30">
        <f>E959-E839</f>
        <v>32</v>
      </c>
      <c r="S959" s="31">
        <f>I959-I839</f>
        <v>0.11629999999999985</v>
      </c>
      <c r="T959" s="31">
        <f>(S959/I839)*100</f>
        <v>2.3959127335654364</v>
      </c>
      <c r="U959" s="31">
        <f>(S959/R959)/I839*1000</f>
        <v>0.74872272923919891</v>
      </c>
      <c r="V959" s="44">
        <f>O959-O839</f>
        <v>0.27022309509839815</v>
      </c>
      <c r="W959" s="44">
        <f>(V959/O839)*100</f>
        <v>2.4709222092637289</v>
      </c>
      <c r="X959" s="44">
        <f>1000*(V959/R959)/O839</f>
        <v>0.77216319039491532</v>
      </c>
      <c r="Y959" s="45">
        <f>1000*(V959/R959)/Q839</f>
        <v>0.39427813740717044</v>
      </c>
      <c r="Z959" s="57">
        <f t="shared" si="93"/>
        <v>2.3440461155716408E-2</v>
      </c>
    </row>
    <row r="960" spans="1:26" s="1" customFormat="1" x14ac:dyDescent="0.15">
      <c r="A960" s="5">
        <v>233</v>
      </c>
      <c r="B960" s="56" t="s">
        <v>23</v>
      </c>
      <c r="C960" s="15" t="s">
        <v>29</v>
      </c>
      <c r="D960" s="15" t="s">
        <v>32</v>
      </c>
      <c r="E960" s="16">
        <v>43116</v>
      </c>
      <c r="F960" s="17">
        <v>22.7</v>
      </c>
      <c r="G960" s="17">
        <v>34.799999999999997</v>
      </c>
      <c r="H960" s="15">
        <v>17.516400000000001</v>
      </c>
      <c r="I960" s="18">
        <v>5.0332999999999997</v>
      </c>
      <c r="J960" s="79"/>
      <c r="K960" s="37">
        <f>1000*(1-(F960+288.9414)/(508929.2*(F960+68.12963))*(F960-3.9863)^2)</f>
        <v>997.639034949544</v>
      </c>
      <c r="L960" s="37">
        <f xml:space="preserve"> 0.824493 - 0.0040899*F960 + 0.000076438*F960^2 -0.00000082467*F960^3 + 0.0000000053675*F960^4</f>
        <v>0.76281897249354691</v>
      </c>
      <c r="M960" s="37">
        <f xml:space="preserve"> -0.005724 + 0.00010227*F960 - 0.0000016546*F960^2</f>
        <v>-4.2550698340000003E-3</v>
      </c>
      <c r="N960" s="37">
        <f xml:space="preserve"> K960 + (L960*G960) + M960*G960^(3/2) + 0.00048314*G960^2</f>
        <v>1023.8967116171165</v>
      </c>
      <c r="O960" s="39">
        <f t="shared" si="90"/>
        <v>11.348161601396434</v>
      </c>
      <c r="P960" s="32">
        <f t="shared" si="89"/>
        <v>23.542731286746214</v>
      </c>
      <c r="Q960" s="29">
        <f t="shared" si="91"/>
        <v>22.403149999999997</v>
      </c>
      <c r="R960" s="30">
        <f>E960-E840</f>
        <v>32</v>
      </c>
      <c r="S960" s="31">
        <f>I960-I840</f>
        <v>0.26499999999999968</v>
      </c>
      <c r="T960" s="31">
        <f>(S960/I840)*100</f>
        <v>5.557536228844655</v>
      </c>
      <c r="U960" s="31">
        <f>(S960/R960)/I840*1000</f>
        <v>1.7367300715139546</v>
      </c>
      <c r="V960" s="44">
        <f>O960-O840</f>
        <v>0.60534297565425987</v>
      </c>
      <c r="W960" s="44">
        <f>(V960/O840)*100</f>
        <v>5.6348617317593348</v>
      </c>
      <c r="X960" s="44">
        <f>1000*(V960/R960)/O840</f>
        <v>1.760894291174792</v>
      </c>
      <c r="Y960" s="45">
        <f>1000*(V960/R960)/Q840</f>
        <v>0.90314542586148527</v>
      </c>
      <c r="Z960" s="57">
        <f t="shared" si="93"/>
        <v>2.4164219660837372E-2</v>
      </c>
    </row>
    <row r="961" spans="1:26" s="1" customFormat="1" ht="14" thickBot="1" x14ac:dyDescent="0.2">
      <c r="A961" s="5">
        <v>235</v>
      </c>
      <c r="B961" s="58" t="s">
        <v>23</v>
      </c>
      <c r="C961" s="59" t="s">
        <v>29</v>
      </c>
      <c r="D961" s="59" t="s">
        <v>32</v>
      </c>
      <c r="E961" s="60">
        <v>43116</v>
      </c>
      <c r="F961" s="61">
        <v>22.7</v>
      </c>
      <c r="G961" s="61">
        <v>34.799999999999997</v>
      </c>
      <c r="H961" s="59">
        <v>17.516400000000001</v>
      </c>
      <c r="I961" s="62">
        <v>3.0232000000000001</v>
      </c>
      <c r="J961" s="80"/>
      <c r="K961" s="63">
        <f>1000*(1-(F961+288.9414)/(508929.2*(F961+68.12963))*(F961-3.9863)^2)</f>
        <v>997.639034949544</v>
      </c>
      <c r="L961" s="63">
        <f xml:space="preserve"> 0.824493 - 0.0040899*F961 + 0.000076438*F961^2 -0.00000082467*F961^3 + 0.0000000053675*F961^4</f>
        <v>0.76281897249354691</v>
      </c>
      <c r="M961" s="63">
        <f xml:space="preserve"> -0.005724 + 0.00010227*F961 - 0.0000016546*F961^2</f>
        <v>-4.2550698340000003E-3</v>
      </c>
      <c r="N961" s="63">
        <f xml:space="preserve"> K961 + (L961*G961) + M961*G961^(3/2) + 0.00048314*G961^2</f>
        <v>1023.8967116171165</v>
      </c>
      <c r="O961" s="64">
        <f t="shared" si="90"/>
        <v>6.8161568262058099</v>
      </c>
      <c r="P961" s="32">
        <f t="shared" si="89"/>
        <v>23.542731286746214</v>
      </c>
      <c r="Q961" s="65">
        <f t="shared" si="91"/>
        <v>11.3476</v>
      </c>
      <c r="R961" s="66">
        <f>E961-E841</f>
        <v>32</v>
      </c>
      <c r="S961" s="67">
        <f>I961-I841</f>
        <v>0.10349999999999993</v>
      </c>
      <c r="T961" s="67">
        <f>(S961/I841)*100</f>
        <v>3.5448847484330552</v>
      </c>
      <c r="U961" s="67">
        <f>(S961/R961)/I841*1000</f>
        <v>1.1077764838853299</v>
      </c>
      <c r="V961" s="68">
        <f>O961-O841</f>
        <v>0.23778767256127953</v>
      </c>
      <c r="W961" s="68">
        <f>(V961/O841)*100</f>
        <v>3.6146903131688961</v>
      </c>
      <c r="X961" s="68">
        <f>1000*(V961/R961)/O841</f>
        <v>1.12959072286528</v>
      </c>
      <c r="Y961" s="69">
        <f>1000*(V961/R961)/Q841</f>
        <v>0.68942507596617153</v>
      </c>
      <c r="Z961" s="70">
        <f t="shared" si="93"/>
        <v>2.1814238979950051E-2</v>
      </c>
    </row>
    <row r="962" spans="1:26" s="1" customFormat="1" x14ac:dyDescent="0.15">
      <c r="A962" s="5">
        <v>176</v>
      </c>
      <c r="B962" s="56" t="s">
        <v>17</v>
      </c>
      <c r="C962" s="15" t="s">
        <v>11</v>
      </c>
      <c r="D962" s="15" t="s">
        <v>12</v>
      </c>
      <c r="E962" s="16">
        <v>43129</v>
      </c>
      <c r="F962" s="17">
        <v>27.1</v>
      </c>
      <c r="G962" s="17">
        <v>35.299999999999997</v>
      </c>
      <c r="H962" s="18">
        <v>17.509799999999998</v>
      </c>
      <c r="I962" s="18">
        <v>2.0501999999999998</v>
      </c>
      <c r="J962" s="17"/>
      <c r="K962" s="37">
        <f>1000*(1-(F962+288.9414)/(508929.2*(F962+68.12963))*(F962-3.9863)^2)</f>
        <v>996.51619807425868</v>
      </c>
      <c r="L962" s="37">
        <f xml:space="preserve"> 0.824493 - 0.0040899*F962 + 0.000076438*F962^2 -0.00000082467*F962^3 + 0.0000000053675*F962^4</f>
        <v>0.75627554215680692</v>
      </c>
      <c r="M962" s="37">
        <f xml:space="preserve"> -0.005724 + 0.00010227*F962 - 0.0000016546*F962^2</f>
        <v>-4.1676377860000004E-3</v>
      </c>
      <c r="N962" s="37">
        <f xml:space="preserve"> K962 + (L962*G962) + M962*G962^(3/2) + 0.00048314*G962^2</f>
        <v>1022.9406789406885</v>
      </c>
      <c r="O962" s="39">
        <f>I962*(1/     (1-   (0.001*N962/1.84)))</f>
        <v>4.6170062598504495</v>
      </c>
      <c r="P962" s="32">
        <f t="shared" si="89"/>
        <v>23.52630312219587</v>
      </c>
      <c r="Q962" s="29">
        <f>-5.28+5.5*I962</f>
        <v>5.9960999999999993</v>
      </c>
      <c r="R962" s="30">
        <f>E962-E842</f>
        <v>13</v>
      </c>
      <c r="S962" s="31">
        <f>I962-I842</f>
        <v>5.9899999999999842E-2</v>
      </c>
      <c r="T962" s="31">
        <f>(S962/I842)*100</f>
        <v>3.0095965432346805</v>
      </c>
      <c r="U962" s="31">
        <f>(S962/R962)/I842*1000</f>
        <v>2.315074264026677</v>
      </c>
      <c r="V962" s="44">
        <f>O962-O842</f>
        <v>0.13075240294001311</v>
      </c>
      <c r="W962" s="44">
        <f>(V962/O842)*100</f>
        <v>2.9145119092761016</v>
      </c>
      <c r="X962" s="44">
        <f>1000*(V962/R962)/O842</f>
        <v>2.2419322379046935</v>
      </c>
      <c r="Y962" s="45">
        <f>1000*(V962/R962)/Q842</f>
        <v>1.7749247172900706</v>
      </c>
      <c r="Z962" s="57">
        <f>X962-U962</f>
        <v>-7.3142026121983506E-2</v>
      </c>
    </row>
    <row r="963" spans="1:26" s="1" customFormat="1" x14ac:dyDescent="0.15">
      <c r="A963" s="5">
        <v>182</v>
      </c>
      <c r="B963" s="56" t="s">
        <v>17</v>
      </c>
      <c r="C963" s="15" t="s">
        <v>11</v>
      </c>
      <c r="D963" s="15" t="s">
        <v>12</v>
      </c>
      <c r="E963" s="16">
        <v>43129</v>
      </c>
      <c r="F963" s="17">
        <v>27.1</v>
      </c>
      <c r="G963" s="17">
        <v>35.299999999999997</v>
      </c>
      <c r="H963" s="18">
        <v>17.509799999999998</v>
      </c>
      <c r="I963" s="18">
        <v>4.6855000000000002</v>
      </c>
      <c r="J963" s="17"/>
      <c r="K963" s="37">
        <f>1000*(1-(F963+288.9414)/(508929.2*(F963+68.12963))*(F963-3.9863)^2)</f>
        <v>996.51619807425868</v>
      </c>
      <c r="L963" s="37">
        <f xml:space="preserve"> 0.824493 - 0.0040899*F963 + 0.000076438*F963^2 -0.00000082467*F963^3 + 0.0000000053675*F963^4</f>
        <v>0.75627554215680692</v>
      </c>
      <c r="M963" s="37">
        <f xml:space="preserve"> -0.005724 + 0.00010227*F963 - 0.0000016546*F963^2</f>
        <v>-4.1676377860000004E-3</v>
      </c>
      <c r="N963" s="37">
        <f xml:space="preserve"> K963 + (L963*G963) + M963*G963^(3/2) + 0.00048314*G963^2</f>
        <v>1022.9406789406885</v>
      </c>
      <c r="O963" s="39">
        <f t="shared" ref="O963:O1026" si="94">I963*(1/     (1-   (0.001*N963/1.84)))</f>
        <v>10.551645122685244</v>
      </c>
      <c r="P963" s="32">
        <f t="shared" ref="P963:P1026" si="95">H963*(1/     (1-   (0.001*N963/4)))</f>
        <v>23.52630312219587</v>
      </c>
      <c r="Q963" s="29">
        <f t="shared" ref="Q963:Q1026" si="96">-5.28+5.5*I963</f>
        <v>20.49025</v>
      </c>
      <c r="R963" s="30">
        <f>E963-E843</f>
        <v>13</v>
      </c>
      <c r="S963" s="31">
        <f>I963-I843</f>
        <v>0.2898000000000005</v>
      </c>
      <c r="T963" s="31">
        <f>(S963/I843)*100</f>
        <v>6.5928066064563211</v>
      </c>
      <c r="U963" s="31">
        <f>(S963/R963)/I843*1000</f>
        <v>5.0713896972740935</v>
      </c>
      <c r="V963" s="44">
        <f>O963-O843</f>
        <v>0.64347747015989398</v>
      </c>
      <c r="W963" s="44">
        <f>(V963/O843)*100</f>
        <v>6.4944144338927021</v>
      </c>
      <c r="X963" s="44">
        <f>1000*(V963/R963)/O843</f>
        <v>4.9957034106866942</v>
      </c>
      <c r="Y963" s="45">
        <f>1000*(V963/R963)/Q843</f>
        <v>2.6194617974040737</v>
      </c>
      <c r="Z963" s="57">
        <f t="shared" ref="Z963:Z976" si="97">X963-U963</f>
        <v>-7.5686286587399287E-2</v>
      </c>
    </row>
    <row r="964" spans="1:26" s="1" customFormat="1" x14ac:dyDescent="0.15">
      <c r="A964" s="5">
        <v>189</v>
      </c>
      <c r="B964" s="56" t="s">
        <v>17</v>
      </c>
      <c r="C964" s="15" t="s">
        <v>11</v>
      </c>
      <c r="D964" s="15" t="s">
        <v>12</v>
      </c>
      <c r="E964" s="16">
        <v>43129</v>
      </c>
      <c r="F964" s="17">
        <v>27.1</v>
      </c>
      <c r="G964" s="17">
        <v>35.299999999999997</v>
      </c>
      <c r="H964" s="18">
        <v>17.509799999999998</v>
      </c>
      <c r="I964" s="18">
        <v>4.3295000000000003</v>
      </c>
      <c r="J964" s="17"/>
      <c r="K964" s="37">
        <f>1000*(1-(F964+288.9414)/(508929.2*(F964+68.12963))*(F964-3.9863)^2)</f>
        <v>996.51619807425868</v>
      </c>
      <c r="L964" s="37">
        <f xml:space="preserve"> 0.824493 - 0.0040899*F964 + 0.000076438*F964^2 -0.00000082467*F964^3 + 0.0000000053675*F964^4</f>
        <v>0.75627554215680692</v>
      </c>
      <c r="M964" s="37">
        <f xml:space="preserve"> -0.005724 + 0.00010227*F964 - 0.0000016546*F964^2</f>
        <v>-4.1676377860000004E-3</v>
      </c>
      <c r="N964" s="37">
        <f xml:space="preserve"> K964 + (L964*G964) + M964*G964^(3/2) + 0.00048314*G964^2</f>
        <v>1022.9406789406885</v>
      </c>
      <c r="O964" s="39">
        <f t="shared" si="94"/>
        <v>9.7499407872512567</v>
      </c>
      <c r="P964" s="32">
        <f t="shared" si="95"/>
        <v>23.52630312219587</v>
      </c>
      <c r="Q964" s="29">
        <f t="shared" si="96"/>
        <v>18.532250000000001</v>
      </c>
      <c r="R964" s="30">
        <f>E964-E844</f>
        <v>13</v>
      </c>
      <c r="S964" s="31">
        <f>I964-I844</f>
        <v>0.24370000000000047</v>
      </c>
      <c r="T964" s="31">
        <f>(S964/I844)*100</f>
        <v>5.9645601840520941</v>
      </c>
      <c r="U964" s="31">
        <f>(S964/R964)/I844*1000</f>
        <v>4.588123218501611</v>
      </c>
      <c r="V964" s="44">
        <f>O964-O844</f>
        <v>0.54030605451515612</v>
      </c>
      <c r="W964" s="44">
        <f>(V964/O844)*100</f>
        <v>5.8667479242647005</v>
      </c>
      <c r="X964" s="44">
        <f>1000*(V964/R964)/O844</f>
        <v>4.5128830186651543</v>
      </c>
      <c r="Y964" s="45">
        <f>1000*(V964/R964)/Q844</f>
        <v>2.4175340825315152</v>
      </c>
      <c r="Z964" s="57">
        <f t="shared" si="97"/>
        <v>-7.5240199836456689E-2</v>
      </c>
    </row>
    <row r="965" spans="1:26" s="1" customFormat="1" x14ac:dyDescent="0.15">
      <c r="A965" s="5">
        <v>281</v>
      </c>
      <c r="B965" s="56" t="s">
        <v>17</v>
      </c>
      <c r="C965" s="15" t="s">
        <v>11</v>
      </c>
      <c r="D965" s="15" t="s">
        <v>12</v>
      </c>
      <c r="E965" s="16">
        <v>43129</v>
      </c>
      <c r="F965" s="17">
        <v>27.1</v>
      </c>
      <c r="G965" s="17">
        <v>35.299999999999997</v>
      </c>
      <c r="H965" s="18">
        <v>17.509799999999998</v>
      </c>
      <c r="I965" s="18">
        <v>4.1723999999999997</v>
      </c>
      <c r="J965" s="17"/>
      <c r="K965" s="37">
        <f>1000*(1-(F965+288.9414)/(508929.2*(F965+68.12963))*(F965-3.9863)^2)</f>
        <v>996.51619807425868</v>
      </c>
      <c r="L965" s="37">
        <f xml:space="preserve"> 0.824493 - 0.0040899*F965 + 0.000076438*F965^2 -0.00000082467*F965^3 + 0.0000000053675*F965^4</f>
        <v>0.75627554215680692</v>
      </c>
      <c r="M965" s="37">
        <f xml:space="preserve"> -0.005724 + 0.00010227*F965 - 0.0000016546*F965^2</f>
        <v>-4.1676377860000004E-3</v>
      </c>
      <c r="N965" s="37">
        <f xml:space="preserve"> K965 + (L965*G965) + M965*G965^(3/2) + 0.00048314*G965^2</f>
        <v>1022.9406789406885</v>
      </c>
      <c r="O965" s="39">
        <f>I965*(1/     (1-   (0.001*N965/1.84)))</f>
        <v>9.3961549695639537</v>
      </c>
      <c r="P965" s="32">
        <f t="shared" si="95"/>
        <v>23.52630312219587</v>
      </c>
      <c r="Q965" s="29">
        <f t="shared" si="96"/>
        <v>17.668199999999999</v>
      </c>
      <c r="R965" s="30">
        <f>E965-E845</f>
        <v>13</v>
      </c>
      <c r="S965" s="31">
        <f>I965-I845</f>
        <v>0.2123999999999997</v>
      </c>
      <c r="T965" s="31">
        <f>(S965/I845)*100</f>
        <v>5.3636363636363562</v>
      </c>
      <c r="U965" s="31">
        <f>(S965/R965)/I845*1000</f>
        <v>4.1258741258741205</v>
      </c>
      <c r="V965" s="44">
        <f>O965-O845</f>
        <v>0.47008087351545491</v>
      </c>
      <c r="W965" s="44">
        <f>(V965/O845)*100</f>
        <v>5.2663787960661894</v>
      </c>
      <c r="X965" s="44">
        <f>1000*(V965/R965)/O845</f>
        <v>4.051060612358607</v>
      </c>
      <c r="Y965" s="45">
        <f>1000*(V965/R965)/Q845</f>
        <v>2.1915192238482746</v>
      </c>
      <c r="Z965" s="57">
        <f t="shared" si="97"/>
        <v>-7.4813513515513463E-2</v>
      </c>
    </row>
    <row r="966" spans="1:26" s="1" customFormat="1" x14ac:dyDescent="0.15">
      <c r="A966" s="5">
        <v>287</v>
      </c>
      <c r="B966" s="56" t="s">
        <v>17</v>
      </c>
      <c r="C966" s="15" t="s">
        <v>11</v>
      </c>
      <c r="D966" s="15" t="s">
        <v>12</v>
      </c>
      <c r="E966" s="16">
        <v>43129</v>
      </c>
      <c r="F966" s="17">
        <v>27.1</v>
      </c>
      <c r="G966" s="17">
        <v>35.299999999999997</v>
      </c>
      <c r="H966" s="18">
        <v>17.509799999999998</v>
      </c>
      <c r="I966" s="18">
        <v>2.8172000000000001</v>
      </c>
      <c r="J966" s="17"/>
      <c r="K966" s="37">
        <f>1000*(1-(F966+288.9414)/(508929.2*(F966+68.12963))*(F966-3.9863)^2)</f>
        <v>996.51619807425868</v>
      </c>
      <c r="L966" s="37">
        <f xml:space="preserve"> 0.824493 - 0.0040899*F966 + 0.000076438*F966^2 -0.00000082467*F966^3 + 0.0000000053675*F966^4</f>
        <v>0.75627554215680692</v>
      </c>
      <c r="M966" s="37">
        <f xml:space="preserve"> -0.005724 + 0.00010227*F966 - 0.0000016546*F966^2</f>
        <v>-4.1676377860000004E-3</v>
      </c>
      <c r="N966" s="37">
        <f xml:space="preserve"> K966 + (L966*G966) + M966*G966^(3/2) + 0.00048314*G966^2</f>
        <v>1022.9406789406885</v>
      </c>
      <c r="O966" s="39">
        <f t="shared" si="94"/>
        <v>6.344273746586035</v>
      </c>
      <c r="P966" s="32">
        <f t="shared" si="95"/>
        <v>23.52630312219587</v>
      </c>
      <c r="Q966" s="29">
        <f>-5.28+5.5*I966</f>
        <v>10.214600000000001</v>
      </c>
      <c r="R966" s="30">
        <f>E966-E846</f>
        <v>13</v>
      </c>
      <c r="S966" s="31">
        <f>I966-I846</f>
        <v>0.1333000000000002</v>
      </c>
      <c r="T966" s="31">
        <f>(S966/I846)*100</f>
        <v>4.9666530049554822</v>
      </c>
      <c r="U966" s="31">
        <f>(S966/R966)/I846*1000</f>
        <v>3.8205023115042174</v>
      </c>
      <c r="V966" s="44">
        <f>O966-O846</f>
        <v>0.29460448739801315</v>
      </c>
      <c r="W966" s="44">
        <f>(V966/O846)*100</f>
        <v>4.8697618791403903</v>
      </c>
      <c r="X966" s="44">
        <f>1000*(V966/R966)/O846</f>
        <v>3.7459706762618383</v>
      </c>
      <c r="Y966" s="45">
        <f>1000*(V966/R966)/Q846</f>
        <v>2.390128476762627</v>
      </c>
      <c r="Z966" s="57">
        <f t="shared" si="97"/>
        <v>-7.4531635242379046E-2</v>
      </c>
    </row>
    <row r="967" spans="1:26" s="1" customFormat="1" x14ac:dyDescent="0.15">
      <c r="A967" s="5">
        <v>116</v>
      </c>
      <c r="B967" s="56" t="s">
        <v>18</v>
      </c>
      <c r="C967" s="15" t="s">
        <v>11</v>
      </c>
      <c r="D967" s="15" t="s">
        <v>12</v>
      </c>
      <c r="E967" s="16">
        <v>43129</v>
      </c>
      <c r="F967" s="17">
        <v>27.1</v>
      </c>
      <c r="G967" s="17">
        <v>35.299999999999997</v>
      </c>
      <c r="H967" s="18">
        <v>17.509799999999998</v>
      </c>
      <c r="I967" s="18">
        <v>5.8494000000000002</v>
      </c>
      <c r="J967" s="17"/>
      <c r="K967" s="37">
        <f>1000*(1-(F967+288.9414)/(508929.2*(F967+68.12963))*(F967-3.9863)^2)</f>
        <v>996.51619807425868</v>
      </c>
      <c r="L967" s="37">
        <f xml:space="preserve"> 0.824493 - 0.0040899*F967 + 0.000076438*F967^2 -0.00000082467*F967^3 + 0.0000000053675*F967^4</f>
        <v>0.75627554215680692</v>
      </c>
      <c r="M967" s="37">
        <f xml:space="preserve"> -0.005724 + 0.00010227*F967 - 0.0000016546*F967^2</f>
        <v>-4.1676377860000004E-3</v>
      </c>
      <c r="N967" s="37">
        <f xml:space="preserve"> K967 + (L967*G967) + M967*G967^(3/2) + 0.00048314*G967^2</f>
        <v>1022.9406789406885</v>
      </c>
      <c r="O967" s="39">
        <f t="shared" si="94"/>
        <v>13.172722864290911</v>
      </c>
      <c r="P967" s="32">
        <f t="shared" si="95"/>
        <v>23.52630312219587</v>
      </c>
      <c r="Q967" s="29">
        <f t="shared" si="96"/>
        <v>26.8917</v>
      </c>
      <c r="R967" s="30">
        <f>E967-E847</f>
        <v>13</v>
      </c>
      <c r="S967" s="31">
        <f>I967-I847</f>
        <v>0.33910000000000018</v>
      </c>
      <c r="T967" s="31">
        <f>(S967/I847)*100</f>
        <v>6.1539299130718863</v>
      </c>
      <c r="U967" s="31">
        <f>(S967/R967)/I847*1000</f>
        <v>4.7337922408245285</v>
      </c>
      <c r="V967" s="44">
        <f>O967-O847</f>
        <v>0.75218092200403142</v>
      </c>
      <c r="W967" s="44">
        <f>(V967/O847)*100</f>
        <v>6.0559428525671821</v>
      </c>
      <c r="X967" s="44">
        <f>1000*(V967/R967)/O847</f>
        <v>4.6584175788978328</v>
      </c>
      <c r="Y967" s="45">
        <f>1000*(V967/R967)/Q847</f>
        <v>2.311938310696279</v>
      </c>
      <c r="Z967" s="57">
        <f t="shared" si="97"/>
        <v>-7.537466192669573E-2</v>
      </c>
    </row>
    <row r="968" spans="1:26" s="1" customFormat="1" x14ac:dyDescent="0.15">
      <c r="A968" s="5">
        <v>122</v>
      </c>
      <c r="B968" s="56" t="s">
        <v>18</v>
      </c>
      <c r="C968" s="15" t="s">
        <v>11</v>
      </c>
      <c r="D968" s="15" t="s">
        <v>12</v>
      </c>
      <c r="E968" s="16">
        <v>43129</v>
      </c>
      <c r="F968" s="17">
        <v>27.1</v>
      </c>
      <c r="G968" s="17">
        <v>35.299999999999997</v>
      </c>
      <c r="H968" s="18">
        <v>17.509799999999998</v>
      </c>
      <c r="I968" s="18">
        <v>7.0808</v>
      </c>
      <c r="J968" s="17"/>
      <c r="K968" s="37">
        <f>1000*(1-(F968+288.9414)/(508929.2*(F968+68.12963))*(F968-3.9863)^2)</f>
        <v>996.51619807425868</v>
      </c>
      <c r="L968" s="37">
        <f xml:space="preserve"> 0.824493 - 0.0040899*F968 + 0.000076438*F968^2 -0.00000082467*F968^3 + 0.0000000053675*F968^4</f>
        <v>0.75627554215680692</v>
      </c>
      <c r="M968" s="37">
        <f xml:space="preserve"> -0.005724 + 0.00010227*F968 - 0.0000016546*F968^2</f>
        <v>-4.1676377860000004E-3</v>
      </c>
      <c r="N968" s="37">
        <f xml:space="preserve"> K968 + (L968*G968) + M968*G968^(3/2) + 0.00048314*G968^2</f>
        <v>1022.9406789406885</v>
      </c>
      <c r="O968" s="39">
        <f t="shared" si="94"/>
        <v>15.945809152643189</v>
      </c>
      <c r="P968" s="32">
        <f t="shared" si="95"/>
        <v>23.52630312219587</v>
      </c>
      <c r="Q968" s="29">
        <f t="shared" si="96"/>
        <v>33.664400000000001</v>
      </c>
      <c r="R968" s="30">
        <f>E968-E848</f>
        <v>13</v>
      </c>
      <c r="S968" s="31">
        <f>I968-I848</f>
        <v>0.3512000000000004</v>
      </c>
      <c r="T968" s="31">
        <f>(S968/I848)*100</f>
        <v>5.2187351402758031</v>
      </c>
      <c r="U968" s="31">
        <f>(S968/R968)/I848*1000</f>
        <v>4.0144116463660025</v>
      </c>
      <c r="V968" s="44">
        <f>O968-O848</f>
        <v>0.77689293123713554</v>
      </c>
      <c r="W968" s="44">
        <f>(V968/O848)*100</f>
        <v>5.1216113260669252</v>
      </c>
      <c r="X968" s="44">
        <f>1000*(V968/R968)/O848</f>
        <v>3.9397010200514808</v>
      </c>
      <c r="Y968" s="45">
        <f>1000*(V968/R968)/Q848</f>
        <v>1.8832562745975423</v>
      </c>
      <c r="Z968" s="57">
        <f t="shared" si="97"/>
        <v>-7.4710626314521633E-2</v>
      </c>
    </row>
    <row r="969" spans="1:26" s="1" customFormat="1" x14ac:dyDescent="0.15">
      <c r="A969" s="5">
        <v>129</v>
      </c>
      <c r="B969" s="56" t="s">
        <v>18</v>
      </c>
      <c r="C969" s="15" t="s">
        <v>11</v>
      </c>
      <c r="D969" s="15" t="s">
        <v>12</v>
      </c>
      <c r="E969" s="16">
        <v>43129</v>
      </c>
      <c r="F969" s="17">
        <v>27.1</v>
      </c>
      <c r="G969" s="17">
        <v>35.299999999999997</v>
      </c>
      <c r="H969" s="18">
        <v>17.509799999999998</v>
      </c>
      <c r="I969" s="18">
        <v>6.8411</v>
      </c>
      <c r="J969" s="17"/>
      <c r="K969" s="37">
        <f>1000*(1-(F969+288.9414)/(508929.2*(F969+68.12963))*(F969-3.9863)^2)</f>
        <v>996.51619807425868</v>
      </c>
      <c r="L969" s="37">
        <f xml:space="preserve"> 0.824493 - 0.0040899*F969 + 0.000076438*F969^2 -0.00000082467*F969^3 + 0.0000000053675*F969^4</f>
        <v>0.75627554215680692</v>
      </c>
      <c r="M969" s="37">
        <f xml:space="preserve"> -0.005724 + 0.00010227*F969 - 0.0000016546*F969^2</f>
        <v>-4.1676377860000004E-3</v>
      </c>
      <c r="N969" s="37">
        <f xml:space="preserve"> K969 + (L969*G969) + M969*G969^(3/2) + 0.00048314*G969^2</f>
        <v>1022.9406789406885</v>
      </c>
      <c r="O969" s="39">
        <f t="shared" si="94"/>
        <v>15.406009913307441</v>
      </c>
      <c r="P969" s="32">
        <f t="shared" si="95"/>
        <v>23.52630312219587</v>
      </c>
      <c r="Q969" s="29">
        <f t="shared" si="96"/>
        <v>32.346049999999998</v>
      </c>
      <c r="R969" s="30">
        <f>E969-E849</f>
        <v>13</v>
      </c>
      <c r="S969" s="31">
        <f>I969-I849</f>
        <v>0.3102999999999998</v>
      </c>
      <c r="T969" s="31">
        <f>(S969/I849)*100</f>
        <v>4.7513321492007075</v>
      </c>
      <c r="U969" s="31">
        <f>(S969/R969)/I849*1000</f>
        <v>3.6548708840005437</v>
      </c>
      <c r="V969" s="44">
        <f>O969-O849</f>
        <v>0.68520064399594105</v>
      </c>
      <c r="W969" s="44">
        <f>(V969/O849)*100</f>
        <v>4.6546397787000764</v>
      </c>
      <c r="X969" s="44">
        <f>1000*(V969/R969)/O849</f>
        <v>3.5804921374615972</v>
      </c>
      <c r="Y969" s="45">
        <f>1000*(V969/R969)/Q849</f>
        <v>1.7202602481067391</v>
      </c>
      <c r="Z969" s="57">
        <f t="shared" si="97"/>
        <v>-7.4378746538946494E-2</v>
      </c>
    </row>
    <row r="970" spans="1:26" s="1" customFormat="1" x14ac:dyDescent="0.15">
      <c r="A970" s="5">
        <v>220</v>
      </c>
      <c r="B970" s="56" t="s">
        <v>18</v>
      </c>
      <c r="C970" s="15" t="s">
        <v>11</v>
      </c>
      <c r="D970" s="15" t="s">
        <v>12</v>
      </c>
      <c r="E970" s="16">
        <v>43129</v>
      </c>
      <c r="F970" s="17">
        <v>27.1</v>
      </c>
      <c r="G970" s="17">
        <v>35.299999999999997</v>
      </c>
      <c r="H970" s="18">
        <v>17.509799999999998</v>
      </c>
      <c r="I970" s="18">
        <v>4.6265999999999998</v>
      </c>
      <c r="J970" s="17"/>
      <c r="K970" s="37">
        <f>1000*(1-(F970+288.9414)/(508929.2*(F970+68.12963))*(F970-3.9863)^2)</f>
        <v>996.51619807425868</v>
      </c>
      <c r="L970" s="37">
        <f xml:space="preserve"> 0.824493 - 0.0040899*F970 + 0.000076438*F970^2 -0.00000082467*F970^3 + 0.0000000053675*F970^4</f>
        <v>0.75627554215680692</v>
      </c>
      <c r="M970" s="37">
        <f xml:space="preserve"> -0.005724 + 0.00010227*F970 - 0.0000016546*F970^2</f>
        <v>-4.1676377860000004E-3</v>
      </c>
      <c r="N970" s="37">
        <f xml:space="preserve"> K970 + (L970*G970) + M970*G970^(3/2) + 0.00048314*G970^2</f>
        <v>1022.9406789406885</v>
      </c>
      <c r="O970" s="39">
        <f t="shared" si="94"/>
        <v>10.419003590783383</v>
      </c>
      <c r="P970" s="32">
        <f t="shared" si="95"/>
        <v>23.52630312219587</v>
      </c>
      <c r="Q970" s="29">
        <f t="shared" si="96"/>
        <v>20.1663</v>
      </c>
      <c r="R970" s="30">
        <f>E970-E850</f>
        <v>13</v>
      </c>
      <c r="S970" s="31">
        <f>I970-I850</f>
        <v>0.2641</v>
      </c>
      <c r="T970" s="31">
        <f>(S970/I850)*100</f>
        <v>6.0538681948424076</v>
      </c>
      <c r="U970" s="31">
        <f>(S970/R970)/I850*1000</f>
        <v>4.6568216883403135</v>
      </c>
      <c r="V970" s="44">
        <f>O970-O850</f>
        <v>0.58567070088147055</v>
      </c>
      <c r="W970" s="44">
        <f>(V970/O850)*100</f>
        <v>5.9559734978860526</v>
      </c>
      <c r="X970" s="44">
        <f>1000*(V970/R970)/O850</f>
        <v>4.5815180752969633</v>
      </c>
      <c r="Y970" s="45">
        <f>1000*(V970/R970)/Q850</f>
        <v>2.4074059114553599</v>
      </c>
      <c r="Z970" s="57">
        <f t="shared" si="97"/>
        <v>-7.5303613043350204E-2</v>
      </c>
    </row>
    <row r="971" spans="1:26" s="1" customFormat="1" x14ac:dyDescent="0.15">
      <c r="A971" s="5">
        <v>226</v>
      </c>
      <c r="B971" s="56" t="s">
        <v>18</v>
      </c>
      <c r="C971" s="15" t="s">
        <v>11</v>
      </c>
      <c r="D971" s="15" t="s">
        <v>12</v>
      </c>
      <c r="E971" s="16">
        <v>43129</v>
      </c>
      <c r="F971" s="17">
        <v>27.1</v>
      </c>
      <c r="G971" s="17">
        <v>35.299999999999997</v>
      </c>
      <c r="H971" s="18">
        <v>17.509799999999998</v>
      </c>
      <c r="I971" s="18">
        <v>4.4261999999999997</v>
      </c>
      <c r="J971" s="17"/>
      <c r="K971" s="37">
        <f>1000*(1-(F971+288.9414)/(508929.2*(F971+68.12963))*(F971-3.9863)^2)</f>
        <v>996.51619807425868</v>
      </c>
      <c r="L971" s="37">
        <f xml:space="preserve"> 0.824493 - 0.0040899*F971 + 0.000076438*F971^2 -0.00000082467*F971^3 + 0.0000000053675*F971^4</f>
        <v>0.75627554215680692</v>
      </c>
      <c r="M971" s="37">
        <f xml:space="preserve"> -0.005724 + 0.00010227*F971 - 0.0000016546*F971^2</f>
        <v>-4.1676377860000004E-3</v>
      </c>
      <c r="N971" s="37">
        <f xml:space="preserve"> K971 + (L971*G971) + M971*G971^(3/2) + 0.00048314*G971^2</f>
        <v>1022.9406789406885</v>
      </c>
      <c r="O971" s="39">
        <f t="shared" si="94"/>
        <v>9.9677071053312165</v>
      </c>
      <c r="P971" s="32">
        <f t="shared" si="95"/>
        <v>23.52630312219587</v>
      </c>
      <c r="Q971" s="29">
        <f t="shared" si="96"/>
        <v>19.064099999999996</v>
      </c>
      <c r="R971" s="30">
        <f>E971-E851</f>
        <v>13</v>
      </c>
      <c r="S971" s="31">
        <f>I971-I851</f>
        <v>0.22619999999999951</v>
      </c>
      <c r="T971" s="31">
        <f>(S971/I851)*100</f>
        <v>5.3857142857142737</v>
      </c>
      <c r="U971" s="31">
        <f>(S971/R971)/I851*1000</f>
        <v>4.1428571428571335</v>
      </c>
      <c r="V971" s="44">
        <f>O971-O851</f>
        <v>0.50065882164341424</v>
      </c>
      <c r="W971" s="44">
        <f>(V971/O851)*100</f>
        <v>5.2884363387696505</v>
      </c>
      <c r="X971" s="44">
        <f>1000*(V971/R971)/O851</f>
        <v>4.0680279528997305</v>
      </c>
      <c r="Y971" s="45">
        <f>1000*(V971/R971)/Q851</f>
        <v>2.1611794079401458</v>
      </c>
      <c r="Z971" s="57">
        <f t="shared" si="97"/>
        <v>-7.4829189957402953E-2</v>
      </c>
    </row>
    <row r="972" spans="1:26" s="1" customFormat="1" x14ac:dyDescent="0.15">
      <c r="A972" s="5">
        <v>149</v>
      </c>
      <c r="B972" s="56" t="s">
        <v>19</v>
      </c>
      <c r="C972" s="15" t="s">
        <v>11</v>
      </c>
      <c r="D972" s="15" t="s">
        <v>12</v>
      </c>
      <c r="E972" s="16">
        <v>43129</v>
      </c>
      <c r="F972" s="17">
        <v>27.1</v>
      </c>
      <c r="G972" s="17">
        <v>35.299999999999997</v>
      </c>
      <c r="H972" s="18">
        <v>17.509799999999998</v>
      </c>
      <c r="I972" s="18">
        <v>2.8100999999999998</v>
      </c>
      <c r="J972" s="17"/>
      <c r="K972" s="37">
        <f>1000*(1-(F972+288.9414)/(508929.2*(F972+68.12963))*(F972-3.9863)^2)</f>
        <v>996.51619807425868</v>
      </c>
      <c r="L972" s="37">
        <f xml:space="preserve"> 0.824493 - 0.0040899*F972 + 0.000076438*F972^2 -0.00000082467*F972^3 + 0.0000000053675*F972^4</f>
        <v>0.75627554215680692</v>
      </c>
      <c r="M972" s="37">
        <f xml:space="preserve"> -0.005724 + 0.00010227*F972 - 0.0000016546*F972^2</f>
        <v>-4.1676377860000004E-3</v>
      </c>
      <c r="N972" s="37">
        <f xml:space="preserve"> K972 + (L972*G972) + M972*G972^(3/2) + 0.00048314*G972^2</f>
        <v>1022.9406789406885</v>
      </c>
      <c r="O972" s="39">
        <f t="shared" si="94"/>
        <v>6.328284699446761</v>
      </c>
      <c r="P972" s="32">
        <f t="shared" si="95"/>
        <v>23.52630312219587</v>
      </c>
      <c r="Q972" s="29">
        <f t="shared" si="96"/>
        <v>10.175549999999998</v>
      </c>
      <c r="R972" s="30">
        <f>E972-E852</f>
        <v>13</v>
      </c>
      <c r="S972" s="31">
        <f>I972-I852</f>
        <v>0.1711999999999998</v>
      </c>
      <c r="T972" s="31">
        <f>(S972/I852)*100</f>
        <v>6.4875516313615451</v>
      </c>
      <c r="U972" s="31">
        <f>(S972/R972)/I852*1000</f>
        <v>4.9904243318165724</v>
      </c>
      <c r="V972" s="44">
        <f>O972-O852</f>
        <v>0.38004810044110826</v>
      </c>
      <c r="W972" s="44">
        <f>(V972/O852)*100</f>
        <v>6.3892566160639888</v>
      </c>
      <c r="X972" s="44">
        <f>1000*(V972/R972)/O852</f>
        <v>4.9148127815876839</v>
      </c>
      <c r="Y972" s="45">
        <f>1000*(V972/R972)/Q852</f>
        <v>3.1659765609192854</v>
      </c>
      <c r="Z972" s="57">
        <f t="shared" si="97"/>
        <v>-7.5611550228888547E-2</v>
      </c>
    </row>
    <row r="973" spans="1:26" s="1" customFormat="1" x14ac:dyDescent="0.15">
      <c r="A973" s="5">
        <v>157</v>
      </c>
      <c r="B973" s="56" t="s">
        <v>19</v>
      </c>
      <c r="C973" s="15" t="s">
        <v>11</v>
      </c>
      <c r="D973" s="15" t="s">
        <v>12</v>
      </c>
      <c r="E973" s="16">
        <v>43129</v>
      </c>
      <c r="F973" s="17">
        <v>27.1</v>
      </c>
      <c r="G973" s="17">
        <v>35.299999999999997</v>
      </c>
      <c r="H973" s="18">
        <v>17.509799999999998</v>
      </c>
      <c r="I973" s="18">
        <v>2.5322</v>
      </c>
      <c r="J973" s="17"/>
      <c r="K973" s="37">
        <f>1000*(1-(F973+288.9414)/(508929.2*(F973+68.12963))*(F973-3.9863)^2)</f>
        <v>996.51619807425868</v>
      </c>
      <c r="L973" s="37">
        <f xml:space="preserve"> 0.824493 - 0.0040899*F973 + 0.000076438*F973^2 -0.00000082467*F973^3 + 0.0000000053675*F973^4</f>
        <v>0.75627554215680692</v>
      </c>
      <c r="M973" s="37">
        <f xml:space="preserve"> -0.005724 + 0.00010227*F973 - 0.0000016546*F973^2</f>
        <v>-4.1676377860000004E-3</v>
      </c>
      <c r="N973" s="37">
        <f xml:space="preserve"> K973 + (L973*G973) + M973*G973^(3/2) + 0.00048314*G973^2</f>
        <v>1022.9406789406885</v>
      </c>
      <c r="O973" s="39">
        <f t="shared" si="94"/>
        <v>5.7024598825447814</v>
      </c>
      <c r="P973" s="32">
        <f t="shared" si="95"/>
        <v>23.52630312219587</v>
      </c>
      <c r="Q973" s="29">
        <f t="shared" si="96"/>
        <v>8.6470999999999982</v>
      </c>
      <c r="R973" s="30">
        <f>E973-E853</f>
        <v>13</v>
      </c>
      <c r="S973" s="31">
        <f>I973-I853</f>
        <v>0.13169999999999993</v>
      </c>
      <c r="T973" s="31">
        <f>(S973/I853)*100</f>
        <v>5.4863570089564639</v>
      </c>
      <c r="U973" s="31">
        <f>(S973/R973)/I853*1000</f>
        <v>4.2202746222742027</v>
      </c>
      <c r="V973" s="44">
        <f>O973-O853</f>
        <v>0.29159097659416933</v>
      </c>
      <c r="W973" s="44">
        <f>(V973/O853)*100</f>
        <v>5.3889861621576465</v>
      </c>
      <c r="X973" s="44">
        <f>1000*(V973/R973)/O853</f>
        <v>4.1453739708904971</v>
      </c>
      <c r="Y973" s="45">
        <f>1000*(V973/R973)/Q853</f>
        <v>2.8310971723995344</v>
      </c>
      <c r="Z973" s="57">
        <f t="shared" si="97"/>
        <v>-7.4900651383705608E-2</v>
      </c>
    </row>
    <row r="974" spans="1:26" s="1" customFormat="1" x14ac:dyDescent="0.15">
      <c r="A974" s="5">
        <v>248</v>
      </c>
      <c r="B974" s="56" t="s">
        <v>19</v>
      </c>
      <c r="C974" s="15" t="s">
        <v>11</v>
      </c>
      <c r="D974" s="15" t="s">
        <v>12</v>
      </c>
      <c r="E974" s="16">
        <v>43129</v>
      </c>
      <c r="F974" s="17">
        <v>27.1</v>
      </c>
      <c r="G974" s="17">
        <v>35.299999999999997</v>
      </c>
      <c r="H974" s="18">
        <v>17.509799999999998</v>
      </c>
      <c r="I974" s="18">
        <v>4.2969999999999997</v>
      </c>
      <c r="J974" s="17"/>
      <c r="K974" s="37">
        <f>1000*(1-(F974+288.9414)/(508929.2*(F974+68.12963))*(F974-3.9863)^2)</f>
        <v>996.51619807425868</v>
      </c>
      <c r="L974" s="37">
        <f xml:space="preserve"> 0.824493 - 0.0040899*F974 + 0.000076438*F974^2 -0.00000082467*F974^3 + 0.0000000053675*F974^4</f>
        <v>0.75627554215680692</v>
      </c>
      <c r="M974" s="37">
        <f xml:space="preserve"> -0.005724 + 0.00010227*F974 - 0.0000016546*F974^2</f>
        <v>-4.1676377860000004E-3</v>
      </c>
      <c r="N974" s="37">
        <f xml:space="preserve"> K974 + (L974*G974) + M974*G974^(3/2) + 0.00048314*G974^2</f>
        <v>1022.9406789406885</v>
      </c>
      <c r="O974" s="39">
        <f t="shared" si="94"/>
        <v>9.6767514869658484</v>
      </c>
      <c r="P974" s="32">
        <f t="shared" si="95"/>
        <v>23.52630312219587</v>
      </c>
      <c r="Q974" s="29">
        <f t="shared" si="96"/>
        <v>18.353499999999997</v>
      </c>
      <c r="R974" s="30">
        <f>E974-E854</f>
        <v>13</v>
      </c>
      <c r="S974" s="31">
        <f>I974-I854</f>
        <v>0.23320000000000007</v>
      </c>
      <c r="T974" s="31">
        <f>(S974/I854)*100</f>
        <v>5.7384713814656259</v>
      </c>
      <c r="U974" s="31">
        <f>(S974/R974)/I854*1000</f>
        <v>4.4142087549735587</v>
      </c>
      <c r="V974" s="44">
        <f>O974-O854</f>
        <v>0.51670605476335218</v>
      </c>
      <c r="W974" s="44">
        <f>(V974/O854)*100</f>
        <v>5.640867816515974</v>
      </c>
      <c r="X974" s="44">
        <f>1000*(V974/R974)/O854</f>
        <v>4.3391290896276722</v>
      </c>
      <c r="Y974" s="45">
        <f>1000*(V974/R974)/Q854</f>
        <v>2.3283259580444464</v>
      </c>
      <c r="Z974" s="57">
        <f t="shared" si="97"/>
        <v>-7.5079665345886504E-2</v>
      </c>
    </row>
    <row r="975" spans="1:26" s="1" customFormat="1" x14ac:dyDescent="0.15">
      <c r="A975" s="5">
        <v>162</v>
      </c>
      <c r="B975" s="56" t="s">
        <v>20</v>
      </c>
      <c r="C975" s="15" t="s">
        <v>11</v>
      </c>
      <c r="D975" s="15" t="s">
        <v>12</v>
      </c>
      <c r="E975" s="16">
        <v>43129</v>
      </c>
      <c r="F975" s="17">
        <v>27.1</v>
      </c>
      <c r="G975" s="17">
        <v>35.299999999999997</v>
      </c>
      <c r="H975" s="18">
        <v>17.509799999999998</v>
      </c>
      <c r="I975" s="18">
        <v>7.4252000000000002</v>
      </c>
      <c r="J975" s="17"/>
      <c r="K975" s="37">
        <f>1000*(1-(F975+288.9414)/(508929.2*(F975+68.12963))*(F975-3.9863)^2)</f>
        <v>996.51619807425868</v>
      </c>
      <c r="L975" s="37">
        <f xml:space="preserve"> 0.824493 - 0.0040899*F975 + 0.000076438*F975^2 -0.00000082467*F975^3 + 0.0000000053675*F975^4</f>
        <v>0.75627554215680692</v>
      </c>
      <c r="M975" s="37">
        <f xml:space="preserve"> -0.005724 + 0.00010227*F975 - 0.0000016546*F975^2</f>
        <v>-4.1676377860000004E-3</v>
      </c>
      <c r="N975" s="37">
        <f xml:space="preserve"> K975 + (L975*G975) + M975*G975^(3/2) + 0.00048314*G975^2</f>
        <v>1022.9406789406885</v>
      </c>
      <c r="O975" s="39">
        <f t="shared" si="94"/>
        <v>16.721390537821463</v>
      </c>
      <c r="P975" s="32">
        <f t="shared" si="95"/>
        <v>23.52630312219587</v>
      </c>
      <c r="Q975" s="29">
        <f t="shared" si="96"/>
        <v>35.558599999999998</v>
      </c>
      <c r="R975" s="30">
        <f>E975-E855</f>
        <v>13</v>
      </c>
      <c r="S975" s="31">
        <f>I975-I855</f>
        <v>0.22990000000000066</v>
      </c>
      <c r="T975" s="31">
        <f>(S975/I855)*100</f>
        <v>3.1951412727752935</v>
      </c>
      <c r="U975" s="31">
        <f>(S975/R975)/I855*1000</f>
        <v>2.4578009790579176</v>
      </c>
      <c r="V975" s="44">
        <f>O975-O855</f>
        <v>0.50275898648364503</v>
      </c>
      <c r="W975" s="44">
        <f>(V975/O855)*100</f>
        <v>3.0998853688255479</v>
      </c>
      <c r="X975" s="44">
        <f>1000*(V975/R975)/O855</f>
        <v>2.3845272067888832</v>
      </c>
      <c r="Y975" s="45">
        <f>1000*(V975/R975)/Q855</f>
        <v>1.1277074425536024</v>
      </c>
      <c r="Z975" s="57">
        <f t="shared" si="97"/>
        <v>-7.3273772269034421E-2</v>
      </c>
    </row>
    <row r="976" spans="1:26" s="1" customFormat="1" x14ac:dyDescent="0.15">
      <c r="A976" s="5">
        <v>169</v>
      </c>
      <c r="B976" s="56" t="s">
        <v>20</v>
      </c>
      <c r="C976" s="15" t="s">
        <v>11</v>
      </c>
      <c r="D976" s="15" t="s">
        <v>12</v>
      </c>
      <c r="E976" s="16">
        <v>43129</v>
      </c>
      <c r="F976" s="17">
        <v>27.1</v>
      </c>
      <c r="G976" s="17">
        <v>35.299999999999997</v>
      </c>
      <c r="H976" s="18">
        <v>17.509799999999998</v>
      </c>
      <c r="I976" s="18">
        <v>4.5518999999999998</v>
      </c>
      <c r="J976" s="17"/>
      <c r="K976" s="37">
        <f>1000*(1-(F976+288.9414)/(508929.2*(F976+68.12963))*(F976-3.9863)^2)</f>
        <v>996.51619807425868</v>
      </c>
      <c r="L976" s="37">
        <f xml:space="preserve"> 0.824493 - 0.0040899*F976 + 0.000076438*F976^2 -0.00000082467*F976^3 + 0.0000000053675*F976^4</f>
        <v>0.75627554215680692</v>
      </c>
      <c r="M976" s="37">
        <f xml:space="preserve"> -0.005724 + 0.00010227*F976 - 0.0000016546*F976^2</f>
        <v>-4.1676377860000004E-3</v>
      </c>
      <c r="N976" s="37">
        <f xml:space="preserve"> K976 + (L976*G976) + M976*G976^(3/2) + 0.00048314*G976^2</f>
        <v>1022.9406789406885</v>
      </c>
      <c r="O976" s="39">
        <f t="shared" si="94"/>
        <v>10.250780799050466</v>
      </c>
      <c r="P976" s="32">
        <f t="shared" si="95"/>
        <v>23.52630312219587</v>
      </c>
      <c r="Q976" s="29">
        <f t="shared" si="96"/>
        <v>19.755449999999996</v>
      </c>
      <c r="R976" s="30">
        <f>E976-E856</f>
        <v>13</v>
      </c>
      <c r="S976" s="31">
        <f>I976-I856</f>
        <v>0.12690000000000001</v>
      </c>
      <c r="T976" s="31">
        <f>(S976/I856)*100</f>
        <v>2.8677966101694921</v>
      </c>
      <c r="U976" s="31">
        <f>(S976/R976)/I856*1000</f>
        <v>2.2059973924380705</v>
      </c>
      <c r="V976" s="44">
        <f>O976-O856</f>
        <v>0.27656921445081828</v>
      </c>
      <c r="W976" s="44">
        <f>(V976/O856)*100</f>
        <v>2.7728428668772764</v>
      </c>
      <c r="X976" s="44">
        <f>1000*(V976/R976)/O856</f>
        <v>2.1329560514440584</v>
      </c>
      <c r="Y976" s="45">
        <f>1000*(V976/R976)/Q856</f>
        <v>1.1163350364819757</v>
      </c>
      <c r="Z976" s="57">
        <f t="shared" si="97"/>
        <v>-7.3041340994012049E-2</v>
      </c>
    </row>
    <row r="977" spans="1:26" s="1" customFormat="1" x14ac:dyDescent="0.15">
      <c r="A977" s="5">
        <v>261</v>
      </c>
      <c r="B977" s="56" t="s">
        <v>20</v>
      </c>
      <c r="C977" s="15" t="s">
        <v>11</v>
      </c>
      <c r="D977" s="15" t="s">
        <v>12</v>
      </c>
      <c r="E977" s="16">
        <v>43129</v>
      </c>
      <c r="F977" s="17">
        <v>27.1</v>
      </c>
      <c r="G977" s="17">
        <v>35.299999999999997</v>
      </c>
      <c r="H977" s="18">
        <v>17.509799999999998</v>
      </c>
      <c r="I977" s="18">
        <v>4.9359000000000002</v>
      </c>
      <c r="J977" s="17"/>
      <c r="K977" s="37">
        <f>1000*(1-(F977+288.9414)/(508929.2*(F977+68.12963))*(F977-3.9863)^2)</f>
        <v>996.51619807425868</v>
      </c>
      <c r="L977" s="37">
        <f xml:space="preserve"> 0.824493 - 0.0040899*F977 + 0.000076438*F977^2 -0.00000082467*F977^3 + 0.0000000053675*F977^4</f>
        <v>0.75627554215680692</v>
      </c>
      <c r="M977" s="37">
        <f xml:space="preserve"> -0.005724 + 0.00010227*F977 - 0.0000016546*F977^2</f>
        <v>-4.1676377860000004E-3</v>
      </c>
      <c r="N977" s="37">
        <f xml:space="preserve"> K977 + (L977*G977) + M977*G977^(3/2) + 0.00048314*G977^2</f>
        <v>1022.9406789406885</v>
      </c>
      <c r="O977" s="39">
        <f t="shared" si="94"/>
        <v>11.115540531653417</v>
      </c>
      <c r="P977" s="32">
        <f t="shared" si="95"/>
        <v>23.52630312219587</v>
      </c>
      <c r="Q977" s="29">
        <f t="shared" si="96"/>
        <v>21.867449999999998</v>
      </c>
      <c r="R977" s="30">
        <f>E977-E857</f>
        <v>13</v>
      </c>
      <c r="S977" s="31" t="s">
        <v>14</v>
      </c>
      <c r="T977" s="94" t="s">
        <v>14</v>
      </c>
      <c r="U977" s="98">
        <v>2.3519161594662901</v>
      </c>
      <c r="V977" s="28" t="s">
        <v>14</v>
      </c>
      <c r="W977" s="28" t="s">
        <v>14</v>
      </c>
      <c r="X977" s="28" t="s">
        <v>14</v>
      </c>
      <c r="Y977" s="95" t="s">
        <v>14</v>
      </c>
      <c r="Z977" s="96" t="s">
        <v>14</v>
      </c>
    </row>
    <row r="978" spans="1:26" s="1" customFormat="1" x14ac:dyDescent="0.15">
      <c r="A978" s="5">
        <v>267</v>
      </c>
      <c r="B978" s="56" t="s">
        <v>20</v>
      </c>
      <c r="C978" s="15" t="s">
        <v>11</v>
      </c>
      <c r="D978" s="15" t="s">
        <v>12</v>
      </c>
      <c r="E978" s="16">
        <v>43129</v>
      </c>
      <c r="F978" s="17">
        <v>27.1</v>
      </c>
      <c r="G978" s="17">
        <v>35.299999999999997</v>
      </c>
      <c r="H978" s="18">
        <v>17.509799999999998</v>
      </c>
      <c r="I978" s="18">
        <v>5.9645999999999999</v>
      </c>
      <c r="J978" s="17"/>
      <c r="K978" s="37">
        <f>1000*(1-(F978+288.9414)/(508929.2*(F978+68.12963))*(F978-3.9863)^2)</f>
        <v>996.51619807425868</v>
      </c>
      <c r="L978" s="37">
        <f xml:space="preserve"> 0.824493 - 0.0040899*F978 + 0.000076438*F978^2 -0.00000082467*F978^3 + 0.0000000053675*F978^4</f>
        <v>0.75627554215680692</v>
      </c>
      <c r="M978" s="37">
        <f xml:space="preserve"> -0.005724 + 0.00010227*F978 - 0.0000016546*F978^2</f>
        <v>-4.1676377860000004E-3</v>
      </c>
      <c r="N978" s="37">
        <f xml:space="preserve"> K978 + (L978*G978) + M978*G978^(3/2) + 0.00048314*G978^2</f>
        <v>1022.9406789406885</v>
      </c>
      <c r="O978" s="39">
        <f t="shared" si="94"/>
        <v>13.432150784071796</v>
      </c>
      <c r="P978" s="32">
        <f t="shared" si="95"/>
        <v>23.52630312219587</v>
      </c>
      <c r="Q978" s="29">
        <f t="shared" si="96"/>
        <v>27.525300000000001</v>
      </c>
      <c r="R978" s="30">
        <f>E978-E858</f>
        <v>13</v>
      </c>
      <c r="S978" s="31">
        <f>I978-I858</f>
        <v>0.16209999999999969</v>
      </c>
      <c r="T978" s="31">
        <f>(S978/I858)*100</f>
        <v>2.7936234381731957</v>
      </c>
      <c r="U978" s="31">
        <f>(S978/R978)/I858*1000</f>
        <v>2.1489411062870736</v>
      </c>
      <c r="V978" s="44">
        <f>O978-O858</f>
        <v>0.35297276833406421</v>
      </c>
      <c r="W978" s="44">
        <f>(V978/O858)*100</f>
        <v>2.698738161598107</v>
      </c>
      <c r="X978" s="44">
        <f>1000*(V978/R978)/O858</f>
        <v>2.0759524319985441</v>
      </c>
      <c r="Y978" s="45">
        <f>1000*(V978/R978)/Q858</f>
        <v>1.019449060320557</v>
      </c>
      <c r="Z978" s="57">
        <f t="shared" ref="Z978:Z1022" si="98">X978-U978</f>
        <v>-7.2988674288529509E-2</v>
      </c>
    </row>
    <row r="979" spans="1:26" s="1" customFormat="1" x14ac:dyDescent="0.15">
      <c r="A979" s="5">
        <v>273</v>
      </c>
      <c r="B979" s="56" t="s">
        <v>20</v>
      </c>
      <c r="C979" s="15" t="s">
        <v>11</v>
      </c>
      <c r="D979" s="15" t="s">
        <v>12</v>
      </c>
      <c r="E979" s="16">
        <v>43129</v>
      </c>
      <c r="F979" s="17">
        <v>27.1</v>
      </c>
      <c r="G979" s="17">
        <v>35.299999999999997</v>
      </c>
      <c r="H979" s="18">
        <v>17.509799999999998</v>
      </c>
      <c r="I979" s="18">
        <v>5.9463999999999997</v>
      </c>
      <c r="J979" s="17"/>
      <c r="K979" s="37">
        <f>1000*(1-(F979+288.9414)/(508929.2*(F979+68.12963))*(F979-3.9863)^2)</f>
        <v>996.51619807425868</v>
      </c>
      <c r="L979" s="37">
        <f xml:space="preserve"> 0.824493 - 0.0040899*F979 + 0.000076438*F979^2 -0.00000082467*F979^3 + 0.0000000053675*F979^4</f>
        <v>0.75627554215680692</v>
      </c>
      <c r="M979" s="37">
        <f xml:space="preserve"> -0.005724 + 0.00010227*F979 - 0.0000016546*F979^2</f>
        <v>-4.1676377860000004E-3</v>
      </c>
      <c r="N979" s="37">
        <f xml:space="preserve"> K979 + (L979*G979) + M979*G979^(3/2) + 0.00048314*G979^2</f>
        <v>1022.9406789406885</v>
      </c>
      <c r="O979" s="39">
        <f t="shared" si="94"/>
        <v>13.391164775911967</v>
      </c>
      <c r="P979" s="32">
        <f t="shared" si="95"/>
        <v>23.52630312219587</v>
      </c>
      <c r="Q979" s="29">
        <f t="shared" si="96"/>
        <v>27.425199999999997</v>
      </c>
      <c r="R979" s="30">
        <f>E979-E859</f>
        <v>13</v>
      </c>
      <c r="S979" s="31">
        <f>I979-I859</f>
        <v>0.17469999999999963</v>
      </c>
      <c r="T979" s="31">
        <f>(S979/I859)*100</f>
        <v>3.0268378467349244</v>
      </c>
      <c r="U979" s="31">
        <f>(S979/R979)/I859*1000</f>
        <v>2.3283368051807112</v>
      </c>
      <c r="V979" s="44">
        <f>O979-O859</f>
        <v>0.38141178092127959</v>
      </c>
      <c r="W979" s="44">
        <f>(V979/O859)*100</f>
        <v>2.9317372979190259</v>
      </c>
      <c r="X979" s="44">
        <f>1000*(V979/R979)/O859</f>
        <v>2.2551825368607896</v>
      </c>
      <c r="Y979" s="45">
        <f>1000*(V979/R979)/Q859</f>
        <v>1.1086373843746533</v>
      </c>
      <c r="Z979" s="57">
        <f t="shared" si="98"/>
        <v>-7.3154268319921556E-2</v>
      </c>
    </row>
    <row r="980" spans="1:26" s="1" customFormat="1" x14ac:dyDescent="0.15">
      <c r="A980" s="5">
        <v>105</v>
      </c>
      <c r="B980" s="56" t="s">
        <v>22</v>
      </c>
      <c r="C980" s="15" t="s">
        <v>11</v>
      </c>
      <c r="D980" s="15" t="s">
        <v>12</v>
      </c>
      <c r="E980" s="16">
        <v>43129</v>
      </c>
      <c r="F980" s="17">
        <v>23.6</v>
      </c>
      <c r="G980" s="17">
        <v>35.6</v>
      </c>
      <c r="H980" s="17">
        <v>17.508299999999998</v>
      </c>
      <c r="I980" s="18">
        <v>4.4588000000000001</v>
      </c>
      <c r="J980" s="17"/>
      <c r="K980" s="37">
        <f>1000*(1-(F980+288.9414)/(508929.2*(F980+68.12963))*(F980-3.9863)^2)</f>
        <v>997.42451159707753</v>
      </c>
      <c r="L980" s="37">
        <f xml:space="preserve"> 0.824493 - 0.0040899*F980 + 0.000076438*F980^2 -0.00000082467*F980^3 + 0.0000000053675*F980^4</f>
        <v>0.76136961722476815</v>
      </c>
      <c r="M980" s="37">
        <f xml:space="preserve"> -0.005724 + 0.00010227*F980 - 0.0000016546*F980^2</f>
        <v>-4.2319740159999994E-3</v>
      </c>
      <c r="N980" s="37">
        <f xml:space="preserve"> K980 + (L980*G980) + M980*G980^(3/2) + 0.00048314*G980^2</f>
        <v>1024.2426686012425</v>
      </c>
      <c r="O980" s="39">
        <f t="shared" si="94"/>
        <v>10.057147737713235</v>
      </c>
      <c r="P980" s="32">
        <f t="shared" si="95"/>
        <v>23.534580343982828</v>
      </c>
      <c r="Q980" s="29">
        <f t="shared" si="96"/>
        <v>19.243400000000001</v>
      </c>
      <c r="R980" s="30">
        <f>E980-E860</f>
        <v>13</v>
      </c>
      <c r="S980" s="31">
        <f>I980-I860</f>
        <v>0.13980000000000015</v>
      </c>
      <c r="T980" s="31">
        <f>(S980/I860)*100</f>
        <v>3.236860384348232</v>
      </c>
      <c r="U980" s="31">
        <f>(S980/R980)/I860*1000</f>
        <v>2.4898926033447943</v>
      </c>
      <c r="V980" s="44">
        <f>O980-O860</f>
        <v>0.3191185432473258</v>
      </c>
      <c r="W980" s="44">
        <f>(V980/O860)*100</f>
        <v>3.2770341603481725</v>
      </c>
      <c r="X980" s="44">
        <f>1000*(V980/R980)/O860</f>
        <v>2.5207955079601327</v>
      </c>
      <c r="Y980" s="45">
        <f>1000*(V980/R980)/Q860</f>
        <v>1.3287277192776148</v>
      </c>
      <c r="Z980" s="57">
        <f t="shared" si="98"/>
        <v>3.09029046153384E-2</v>
      </c>
    </row>
    <row r="981" spans="1:26" s="1" customFormat="1" x14ac:dyDescent="0.15">
      <c r="A981" s="5">
        <v>204</v>
      </c>
      <c r="B981" s="56" t="s">
        <v>22</v>
      </c>
      <c r="C981" s="15" t="s">
        <v>11</v>
      </c>
      <c r="D981" s="15" t="s">
        <v>12</v>
      </c>
      <c r="E981" s="16">
        <v>43129</v>
      </c>
      <c r="F981" s="17">
        <v>23.6</v>
      </c>
      <c r="G981" s="17">
        <v>35.6</v>
      </c>
      <c r="H981" s="17">
        <v>17.508299999999998</v>
      </c>
      <c r="I981" s="18">
        <v>5.1287000000000003</v>
      </c>
      <c r="J981" s="17"/>
      <c r="K981" s="37">
        <f>1000*(1-(F981+288.9414)/(508929.2*(F981+68.12963))*(F981-3.9863)^2)</f>
        <v>997.42451159707753</v>
      </c>
      <c r="L981" s="37">
        <f xml:space="preserve"> 0.824493 - 0.0040899*F981 + 0.000076438*F981^2 -0.00000082467*F981^3 + 0.0000000053675*F981^4</f>
        <v>0.76136961722476815</v>
      </c>
      <c r="M981" s="37">
        <f xml:space="preserve"> -0.005724 + 0.00010227*F981 - 0.0000016546*F981^2</f>
        <v>-4.2319740159999994E-3</v>
      </c>
      <c r="N981" s="37">
        <f xml:space="preserve"> K981 + (L981*G981) + M981*G981^(3/2) + 0.00048314*G981^2</f>
        <v>1024.2426686012425</v>
      </c>
      <c r="O981" s="39">
        <f t="shared" si="94"/>
        <v>11.568155916930534</v>
      </c>
      <c r="P981" s="32">
        <f t="shared" si="95"/>
        <v>23.534580343982828</v>
      </c>
      <c r="Q981" s="29">
        <f t="shared" si="96"/>
        <v>22.927849999999999</v>
      </c>
      <c r="R981" s="30">
        <f>E981-E861</f>
        <v>13</v>
      </c>
      <c r="S981" s="31">
        <f>I981-I861</f>
        <v>0.18550000000000022</v>
      </c>
      <c r="T981" s="31">
        <f>(S981/I861)*100</f>
        <v>3.752629875384371</v>
      </c>
      <c r="U981" s="31">
        <f>(S981/R981)/I861*1000</f>
        <v>2.8866383656802852</v>
      </c>
      <c r="V981" s="44">
        <f>O981-O861</f>
        <v>0.42274588820076353</v>
      </c>
      <c r="W981" s="44">
        <f>(V981/O861)*100</f>
        <v>3.7930043588440632</v>
      </c>
      <c r="X981" s="44">
        <f>1000*(V981/R981)/O861</f>
        <v>2.9176956606492794</v>
      </c>
      <c r="Y981" s="45">
        <f>1000*(V981/R981)/Q861</f>
        <v>1.4843668168572466</v>
      </c>
      <c r="Z981" s="57">
        <f t="shared" si="98"/>
        <v>3.1057294968994231E-2</v>
      </c>
    </row>
    <row r="982" spans="1:26" s="1" customFormat="1" x14ac:dyDescent="0.15">
      <c r="A982" s="5">
        <v>143</v>
      </c>
      <c r="B982" s="56" t="s">
        <v>23</v>
      </c>
      <c r="C982" s="15" t="s">
        <v>11</v>
      </c>
      <c r="D982" s="15" t="s">
        <v>12</v>
      </c>
      <c r="E982" s="16">
        <v>43129</v>
      </c>
      <c r="F982" s="17">
        <v>23.6</v>
      </c>
      <c r="G982" s="17">
        <v>35.6</v>
      </c>
      <c r="H982" s="17">
        <v>17.508299999999998</v>
      </c>
      <c r="I982" s="18">
        <v>5.3872999999999998</v>
      </c>
      <c r="J982" s="17"/>
      <c r="K982" s="37">
        <f>1000*(1-(F982+288.9414)/(508929.2*(F982+68.12963))*(F982-3.9863)^2)</f>
        <v>997.42451159707753</v>
      </c>
      <c r="L982" s="37">
        <f xml:space="preserve"> 0.824493 - 0.0040899*F982 + 0.000076438*F982^2 -0.00000082467*F982^3 + 0.0000000053675*F982^4</f>
        <v>0.76136961722476815</v>
      </c>
      <c r="M982" s="37">
        <f xml:space="preserve"> -0.005724 + 0.00010227*F982 - 0.0000016546*F982^2</f>
        <v>-4.2319740159999994E-3</v>
      </c>
      <c r="N982" s="37">
        <f xml:space="preserve"> K982 + (L982*G982) + M982*G982^(3/2) + 0.00048314*G982^2</f>
        <v>1024.2426686012425</v>
      </c>
      <c r="O982" s="39">
        <f t="shared" si="94"/>
        <v>12.151447027761394</v>
      </c>
      <c r="P982" s="32">
        <f t="shared" si="95"/>
        <v>23.534580343982828</v>
      </c>
      <c r="Q982" s="29">
        <f t="shared" si="96"/>
        <v>24.350149999999999</v>
      </c>
      <c r="R982" s="30">
        <f>E982-E862</f>
        <v>13</v>
      </c>
      <c r="S982" s="31">
        <f>I982-I862</f>
        <v>0.16709999999999958</v>
      </c>
      <c r="T982" s="31">
        <f>(S982/I862)*100</f>
        <v>3.2010267805831112</v>
      </c>
      <c r="U982" s="31">
        <f>(S982/R982)/I862*1000</f>
        <v>2.4623282927562395</v>
      </c>
      <c r="V982" s="44">
        <f>O982-O862</f>
        <v>0.38148638850440442</v>
      </c>
      <c r="W982" s="44">
        <f>(V982/O862)*100</f>
        <v>3.2411866122305635</v>
      </c>
      <c r="X982" s="44">
        <f>1000*(V982/R982)/O862</f>
        <v>2.4932204709465875</v>
      </c>
      <c r="Y982" s="45">
        <f>1000*(V982/R982)/Q862</f>
        <v>1.2523998791363236</v>
      </c>
      <c r="Z982" s="57">
        <f t="shared" si="98"/>
        <v>3.0892178190347952E-2</v>
      </c>
    </row>
    <row r="983" spans="1:26" s="1" customFormat="1" x14ac:dyDescent="0.15">
      <c r="A983" s="5">
        <v>177</v>
      </c>
      <c r="B983" s="56" t="s">
        <v>17</v>
      </c>
      <c r="C983" s="15" t="s">
        <v>24</v>
      </c>
      <c r="D983" s="15" t="s">
        <v>12</v>
      </c>
      <c r="E983" s="16">
        <v>43129</v>
      </c>
      <c r="F983" s="17">
        <v>26.5</v>
      </c>
      <c r="G983" s="17">
        <v>35.4</v>
      </c>
      <c r="H983" s="17">
        <v>17.514800000000001</v>
      </c>
      <c r="I983" s="18">
        <v>6.0475000000000003</v>
      </c>
      <c r="J983" s="17"/>
      <c r="K983" s="37">
        <f>1000*(1-(F983+288.9414)/(508929.2*(F983+68.12963))*(F983-3.9863)^2)</f>
        <v>996.6800776229386</v>
      </c>
      <c r="L983" s="37">
        <f xml:space="preserve"> 0.824493 - 0.0040899*F983 + 0.000076438*F983^2 -0.00000082467*F983^3 + 0.0000000053675*F983^4</f>
        <v>0.75708944584921889</v>
      </c>
      <c r="M983" s="37">
        <f xml:space="preserve"> -0.005724 + 0.00010227*F983 - 0.0000016546*F983^2</f>
        <v>-4.1757878500000003E-3</v>
      </c>
      <c r="N983" s="37">
        <f xml:space="preserve"> K983 + (L983*G983) + M983*G983^(3/2) + 0.00048314*G983^2</f>
        <v>1023.2069805893326</v>
      </c>
      <c r="O983" s="39">
        <f t="shared" si="94"/>
        <v>13.62327999329456</v>
      </c>
      <c r="P983" s="32">
        <f t="shared" si="95"/>
        <v>23.535126407233385</v>
      </c>
      <c r="Q983" s="29">
        <f t="shared" si="96"/>
        <v>27.981250000000003</v>
      </c>
      <c r="R983" s="30">
        <f>E983-E863</f>
        <v>13</v>
      </c>
      <c r="S983" s="31">
        <f>I983-I863</f>
        <v>0.16180000000000039</v>
      </c>
      <c r="T983" s="31">
        <f>(S983/I863)*100</f>
        <v>2.7490357986305858</v>
      </c>
      <c r="U983" s="31">
        <f>(S983/R983)/I863*1000</f>
        <v>2.1146429220235277</v>
      </c>
      <c r="V983" s="44">
        <f>O983-O863</f>
        <v>0.35515047933474442</v>
      </c>
      <c r="W983" s="44">
        <f>(V983/O863)*100</f>
        <v>2.6767185153045081</v>
      </c>
      <c r="X983" s="44">
        <f>1000*(V983/R983)/O863</f>
        <v>2.0590142425419291</v>
      </c>
      <c r="Y983" s="45">
        <f>1000*(V983/R983)/Q863</f>
        <v>1.0084129303683349</v>
      </c>
      <c r="Z983" s="57">
        <f t="shared" si="98"/>
        <v>-5.5628679481598553E-2</v>
      </c>
    </row>
    <row r="984" spans="1:26" s="1" customFormat="1" x14ac:dyDescent="0.15">
      <c r="A984" s="5">
        <v>183</v>
      </c>
      <c r="B984" s="56" t="s">
        <v>17</v>
      </c>
      <c r="C984" s="15" t="s">
        <v>24</v>
      </c>
      <c r="D984" s="15" t="s">
        <v>12</v>
      </c>
      <c r="E984" s="16">
        <v>43129</v>
      </c>
      <c r="F984" s="17">
        <v>26.5</v>
      </c>
      <c r="G984" s="17">
        <v>35.4</v>
      </c>
      <c r="H984" s="17">
        <v>17.514800000000001</v>
      </c>
      <c r="I984" s="18">
        <v>4.5923999999999996</v>
      </c>
      <c r="J984" s="17"/>
      <c r="K984" s="37">
        <f>1000*(1-(F984+288.9414)/(508929.2*(F984+68.12963))*(F984-3.9863)^2)</f>
        <v>996.6800776229386</v>
      </c>
      <c r="L984" s="37">
        <f xml:space="preserve"> 0.824493 - 0.0040899*F984 + 0.000076438*F984^2 -0.00000082467*F984^3 + 0.0000000053675*F984^4</f>
        <v>0.75708944584921889</v>
      </c>
      <c r="M984" s="37">
        <f xml:space="preserve"> -0.005724 + 0.00010227*F984 - 0.0000016546*F984^2</f>
        <v>-4.1757878500000003E-3</v>
      </c>
      <c r="N984" s="37">
        <f xml:space="preserve"> K984 + (L984*G984) + M984*G984^(3/2) + 0.00048314*G984^2</f>
        <v>1023.2069805893326</v>
      </c>
      <c r="O984" s="39">
        <f t="shared" si="94"/>
        <v>10.345357757950547</v>
      </c>
      <c r="P984" s="32">
        <f t="shared" si="95"/>
        <v>23.535126407233385</v>
      </c>
      <c r="Q984" s="29">
        <f t="shared" si="96"/>
        <v>19.978199999999998</v>
      </c>
      <c r="R984" s="30">
        <f>E984-E864</f>
        <v>13</v>
      </c>
      <c r="S984" s="31">
        <f>I984-I864</f>
        <v>0.11609999999999943</v>
      </c>
      <c r="T984" s="31">
        <f>(S984/I864)*100</f>
        <v>2.5936599423630997</v>
      </c>
      <c r="U984" s="31">
        <f>(S984/R984)/I864*1000</f>
        <v>1.9951230325869995</v>
      </c>
      <c r="V984" s="44">
        <f>O984-O864</f>
        <v>0.25443770709197011</v>
      </c>
      <c r="W984" s="44">
        <f>(V984/O864)*100</f>
        <v>2.5214520163631811</v>
      </c>
      <c r="X984" s="44">
        <f>1000*(V984/R984)/O864</f>
        <v>1.9395784741255238</v>
      </c>
      <c r="Y984" s="45">
        <f>1000*(V984/R984)/Q864</f>
        <v>1.0120209680509695</v>
      </c>
      <c r="Z984" s="57">
        <f t="shared" si="98"/>
        <v>-5.5544558461475768E-2</v>
      </c>
    </row>
    <row r="985" spans="1:26" s="1" customFormat="1" x14ac:dyDescent="0.15">
      <c r="A985" s="5">
        <v>190</v>
      </c>
      <c r="B985" s="56" t="s">
        <v>17</v>
      </c>
      <c r="C985" s="15" t="s">
        <v>24</v>
      </c>
      <c r="D985" s="15" t="s">
        <v>12</v>
      </c>
      <c r="E985" s="16">
        <v>43129</v>
      </c>
      <c r="F985" s="17">
        <v>26.5</v>
      </c>
      <c r="G985" s="17">
        <v>35.4</v>
      </c>
      <c r="H985" s="17">
        <v>17.514800000000001</v>
      </c>
      <c r="I985" s="18">
        <v>4.7333999999999996</v>
      </c>
      <c r="J985" s="17"/>
      <c r="K985" s="37">
        <f>1000*(1-(F985+288.9414)/(508929.2*(F985+68.12963))*(F985-3.9863)^2)</f>
        <v>996.6800776229386</v>
      </c>
      <c r="L985" s="37">
        <f xml:space="preserve"> 0.824493 - 0.0040899*F985 + 0.000076438*F985^2 -0.00000082467*F985^3 + 0.0000000053675*F985^4</f>
        <v>0.75708944584921889</v>
      </c>
      <c r="M985" s="37">
        <f xml:space="preserve"> -0.005724 + 0.00010227*F985 - 0.0000016546*F985^2</f>
        <v>-4.1757878500000003E-3</v>
      </c>
      <c r="N985" s="37">
        <f xml:space="preserve"> K985 + (L985*G985) + M985*G985^(3/2) + 0.00048314*G985^2</f>
        <v>1023.2069805893326</v>
      </c>
      <c r="O985" s="39">
        <f t="shared" si="94"/>
        <v>10.66299024725266</v>
      </c>
      <c r="P985" s="32">
        <f t="shared" si="95"/>
        <v>23.535126407233385</v>
      </c>
      <c r="Q985" s="29">
        <f t="shared" si="96"/>
        <v>20.753699999999995</v>
      </c>
      <c r="R985" s="30">
        <f>E985-E865</f>
        <v>13</v>
      </c>
      <c r="S985" s="31">
        <f>I985-I865</f>
        <v>0.12229999999999919</v>
      </c>
      <c r="T985" s="31">
        <f>(S985/I865)*100</f>
        <v>2.6522955477000969</v>
      </c>
      <c r="U985" s="31">
        <f>(S985/R985)/I865*1000</f>
        <v>2.0402273443846899</v>
      </c>
      <c r="V985" s="44">
        <f>O985-O865</f>
        <v>0.26819064791526515</v>
      </c>
      <c r="W985" s="44">
        <f>(V985/O865)*100</f>
        <v>2.5800463525276687</v>
      </c>
      <c r="X985" s="44">
        <f>1000*(V985/R985)/O865</f>
        <v>1.9846510404058988</v>
      </c>
      <c r="Y985" s="45">
        <f>1000*(V985/R985)/Q865</f>
        <v>1.0273391998742984</v>
      </c>
      <c r="Z985" s="57">
        <f t="shared" si="98"/>
        <v>-5.5576303978791097E-2</v>
      </c>
    </row>
    <row r="986" spans="1:26" s="1" customFormat="1" x14ac:dyDescent="0.15">
      <c r="A986" s="5">
        <v>282</v>
      </c>
      <c r="B986" s="56" t="s">
        <v>17</v>
      </c>
      <c r="C986" s="15" t="s">
        <v>24</v>
      </c>
      <c r="D986" s="15" t="s">
        <v>12</v>
      </c>
      <c r="E986" s="16">
        <v>43129</v>
      </c>
      <c r="F986" s="17">
        <v>26.5</v>
      </c>
      <c r="G986" s="17">
        <v>35.4</v>
      </c>
      <c r="H986" s="17">
        <v>17.514800000000001</v>
      </c>
      <c r="I986" s="18">
        <v>2.1918000000000002</v>
      </c>
      <c r="J986" s="17"/>
      <c r="K986" s="37">
        <f>1000*(1-(F986+288.9414)/(508929.2*(F986+68.12963))*(F986-3.9863)^2)</f>
        <v>996.6800776229386</v>
      </c>
      <c r="L986" s="37">
        <f xml:space="preserve"> 0.824493 - 0.0040899*F986 + 0.000076438*F986^2 -0.00000082467*F986^3 + 0.0000000053675*F986^4</f>
        <v>0.75708944584921889</v>
      </c>
      <c r="M986" s="37">
        <f xml:space="preserve"> -0.005724 + 0.00010227*F986 - 0.0000016546*F986^2</f>
        <v>-4.1757878500000003E-3</v>
      </c>
      <c r="N986" s="37">
        <f xml:space="preserve"> K986 + (L986*G986) + M986*G986^(3/2) + 0.00048314*G986^2</f>
        <v>1023.2069805893326</v>
      </c>
      <c r="O986" s="39">
        <f t="shared" si="94"/>
        <v>4.9374956741303047</v>
      </c>
      <c r="P986" s="32">
        <f t="shared" si="95"/>
        <v>23.535126407233385</v>
      </c>
      <c r="Q986" s="29">
        <f t="shared" si="96"/>
        <v>6.7749000000000015</v>
      </c>
      <c r="R986" s="30">
        <f>E986-E866</f>
        <v>13</v>
      </c>
      <c r="S986" s="31">
        <f>I986-I866</f>
        <v>7.8300000000000036E-2</v>
      </c>
      <c r="T986" s="31">
        <f>(S986/I866)*100</f>
        <v>3.7047551454932588</v>
      </c>
      <c r="U986" s="31">
        <f>(S986/R986)/I866*1000</f>
        <v>2.8498116503794302</v>
      </c>
      <c r="V986" s="44">
        <f>O986-O866</f>
        <v>0.17303405907108083</v>
      </c>
      <c r="W986" s="44">
        <f>(V986/O866)*100</f>
        <v>3.6317652035261481</v>
      </c>
      <c r="X986" s="44">
        <f>1000*(V986/R986)/O866</f>
        <v>2.7936655411739597</v>
      </c>
      <c r="Y986" s="45">
        <f>1000*(V986/R986)/Q866</f>
        <v>2.0980119377762518</v>
      </c>
      <c r="Z986" s="57">
        <f t="shared" si="98"/>
        <v>-5.6146109205470474E-2</v>
      </c>
    </row>
    <row r="987" spans="1:26" s="1" customFormat="1" x14ac:dyDescent="0.15">
      <c r="A987" s="5">
        <v>288</v>
      </c>
      <c r="B987" s="56" t="s">
        <v>17</v>
      </c>
      <c r="C987" s="15" t="s">
        <v>24</v>
      </c>
      <c r="D987" s="15" t="s">
        <v>12</v>
      </c>
      <c r="E987" s="16">
        <v>43129</v>
      </c>
      <c r="F987" s="17">
        <v>26.5</v>
      </c>
      <c r="G987" s="17">
        <v>35.4</v>
      </c>
      <c r="H987" s="17">
        <v>17.514800000000001</v>
      </c>
      <c r="I987" s="18">
        <v>7.4311999999999996</v>
      </c>
      <c r="J987" s="17"/>
      <c r="K987" s="37">
        <f>1000*(1-(F987+288.9414)/(508929.2*(F987+68.12963))*(F987-3.9863)^2)</f>
        <v>996.6800776229386</v>
      </c>
      <c r="L987" s="37">
        <f xml:space="preserve"> 0.824493 - 0.0040899*F987 + 0.000076438*F987^2 -0.00000082467*F987^3 + 0.0000000053675*F987^4</f>
        <v>0.75708944584921889</v>
      </c>
      <c r="M987" s="37">
        <f xml:space="preserve"> -0.005724 + 0.00010227*F987 - 0.0000016546*F987^2</f>
        <v>-4.1757878500000003E-3</v>
      </c>
      <c r="N987" s="37">
        <f xml:space="preserve"> K987 + (L987*G987) + M987*G987^(3/2) + 0.00048314*G987^2</f>
        <v>1023.2069805893326</v>
      </c>
      <c r="O987" s="39">
        <f t="shared" si="94"/>
        <v>16.740358542566437</v>
      </c>
      <c r="P987" s="32">
        <f t="shared" si="95"/>
        <v>23.535126407233385</v>
      </c>
      <c r="Q987" s="29">
        <f t="shared" si="96"/>
        <v>35.5916</v>
      </c>
      <c r="R987" s="30">
        <f>E987-E867</f>
        <v>13</v>
      </c>
      <c r="S987" s="31">
        <f>I987-I867</f>
        <v>0.17079999999999984</v>
      </c>
      <c r="T987" s="31">
        <f>(S987/I867)*100</f>
        <v>2.3524874662553006</v>
      </c>
      <c r="U987" s="31">
        <f>(S987/R987)/I867*1000</f>
        <v>1.8096057432733081</v>
      </c>
      <c r="V987" s="44">
        <f>O987-O867</f>
        <v>0.37324375194614845</v>
      </c>
      <c r="W987" s="44">
        <f>(V987/O867)*100</f>
        <v>2.2804492833400793</v>
      </c>
      <c r="X987" s="44">
        <f>1000*(V987/R987)/O867</f>
        <v>1.7541917564154454</v>
      </c>
      <c r="Y987" s="45">
        <f>1000*(V987/R987)/Q867</f>
        <v>0.82854935161436849</v>
      </c>
      <c r="Z987" s="57">
        <f t="shared" si="98"/>
        <v>-5.5413986857862696E-2</v>
      </c>
    </row>
    <row r="988" spans="1:26" s="1" customFormat="1" x14ac:dyDescent="0.15">
      <c r="A988" s="5">
        <v>117</v>
      </c>
      <c r="B988" s="56" t="s">
        <v>18</v>
      </c>
      <c r="C988" s="15" t="s">
        <v>24</v>
      </c>
      <c r="D988" s="15" t="s">
        <v>12</v>
      </c>
      <c r="E988" s="16">
        <v>43129</v>
      </c>
      <c r="F988" s="17">
        <v>26.5</v>
      </c>
      <c r="G988" s="17">
        <v>35.4</v>
      </c>
      <c r="H988" s="17">
        <v>17.514800000000001</v>
      </c>
      <c r="I988" s="18">
        <v>3.4260999999999999</v>
      </c>
      <c r="J988" s="17"/>
      <c r="K988" s="37">
        <f>1000*(1-(F988+288.9414)/(508929.2*(F988+68.12963))*(F988-3.9863)^2)</f>
        <v>996.6800776229386</v>
      </c>
      <c r="L988" s="37">
        <f xml:space="preserve"> 0.824493 - 0.0040899*F988 + 0.000076438*F988^2 -0.00000082467*F988^3 + 0.0000000053675*F988^4</f>
        <v>0.75708944584921889</v>
      </c>
      <c r="M988" s="37">
        <f xml:space="preserve"> -0.005724 + 0.00010227*F988 - 0.0000016546*F988^2</f>
        <v>-4.1757878500000003E-3</v>
      </c>
      <c r="N988" s="37">
        <f xml:space="preserve"> K988 + (L988*G988) + M988*G988^(3/2) + 0.00048314*G988^2</f>
        <v>1023.2069805893326</v>
      </c>
      <c r="O988" s="39">
        <f t="shared" si="94"/>
        <v>7.7180189475033467</v>
      </c>
      <c r="P988" s="32">
        <f t="shared" si="95"/>
        <v>23.535126407233385</v>
      </c>
      <c r="Q988" s="29">
        <f t="shared" si="96"/>
        <v>13.563549999999999</v>
      </c>
      <c r="R988" s="30">
        <f>E988-E868</f>
        <v>13</v>
      </c>
      <c r="S988" s="31">
        <f>I988-I868</f>
        <v>8.9199999999999946E-2</v>
      </c>
      <c r="T988" s="31">
        <f>(S988/I868)*100</f>
        <v>2.6731397404776871</v>
      </c>
      <c r="U988" s="31">
        <f>(S988/R988)/I868*1000</f>
        <v>2.0562613388289903</v>
      </c>
      <c r="V988" s="44">
        <f>O988-O868</f>
        <v>0.19564754305994914</v>
      </c>
      <c r="W988" s="44">
        <f>(V988/O868)*100</f>
        <v>2.6008758746527976</v>
      </c>
      <c r="X988" s="44">
        <f>1000*(V988/R988)/O868</f>
        <v>2.000673749732921</v>
      </c>
      <c r="Y988" s="45">
        <f>1000*(V988/R988)/Q868</f>
        <v>1.1512176673674628</v>
      </c>
      <c r="Z988" s="57">
        <f t="shared" si="98"/>
        <v>-5.5587589096069312E-2</v>
      </c>
    </row>
    <row r="989" spans="1:26" s="1" customFormat="1" x14ac:dyDescent="0.15">
      <c r="A989" s="5">
        <v>123</v>
      </c>
      <c r="B989" s="56" t="s">
        <v>18</v>
      </c>
      <c r="C989" s="15" t="s">
        <v>24</v>
      </c>
      <c r="D989" s="15" t="s">
        <v>12</v>
      </c>
      <c r="E989" s="16">
        <v>43129</v>
      </c>
      <c r="F989" s="17">
        <v>26.5</v>
      </c>
      <c r="G989" s="17">
        <v>35.4</v>
      </c>
      <c r="H989" s="17">
        <v>17.514800000000001</v>
      </c>
      <c r="I989" s="18">
        <v>6.1554000000000002</v>
      </c>
      <c r="J989" s="17"/>
      <c r="K989" s="37">
        <f>1000*(1-(F989+288.9414)/(508929.2*(F989+68.12963))*(F989-3.9863)^2)</f>
        <v>996.6800776229386</v>
      </c>
      <c r="L989" s="37">
        <f xml:space="preserve"> 0.824493 - 0.0040899*F989 + 0.000076438*F989^2 -0.00000082467*F989^3 + 0.0000000053675*F989^4</f>
        <v>0.75708944584921889</v>
      </c>
      <c r="M989" s="37">
        <f xml:space="preserve"> -0.005724 + 0.00010227*F989 - 0.0000016546*F989^2</f>
        <v>-4.1757878500000003E-3</v>
      </c>
      <c r="N989" s="37">
        <f xml:space="preserve"> K989 + (L989*G989) + M989*G989^(3/2) + 0.00048314*G989^2</f>
        <v>1023.2069805893326</v>
      </c>
      <c r="O989" s="39">
        <f t="shared" si="94"/>
        <v>13.866347692554831</v>
      </c>
      <c r="P989" s="32">
        <f t="shared" si="95"/>
        <v>23.535126407233385</v>
      </c>
      <c r="Q989" s="29">
        <f t="shared" si="96"/>
        <v>28.5747</v>
      </c>
      <c r="R989" s="30">
        <f>E989-E869</f>
        <v>13</v>
      </c>
      <c r="S989" s="31">
        <f>I989-I869</f>
        <v>0.20429999999999993</v>
      </c>
      <c r="T989" s="31">
        <f>(S989/I869)*100</f>
        <v>3.4329787770328162</v>
      </c>
      <c r="U989" s="31">
        <f>(S989/R989)/I869*1000</f>
        <v>2.6407529054098586</v>
      </c>
      <c r="V989" s="44">
        <f>O989-O869</f>
        <v>0.45078700299772478</v>
      </c>
      <c r="W989" s="44">
        <f>(V989/O869)*100</f>
        <v>3.3601801179180297</v>
      </c>
      <c r="X989" s="44">
        <f>1000*(V989/R989)/O869</f>
        <v>2.584753936860023</v>
      </c>
      <c r="Y989" s="45">
        <f>1000*(V989/R989)/Q869</f>
        <v>1.2631911459677241</v>
      </c>
      <c r="Z989" s="57">
        <f t="shared" si="98"/>
        <v>-5.5998968549835659E-2</v>
      </c>
    </row>
    <row r="990" spans="1:26" s="1" customFormat="1" x14ac:dyDescent="0.15">
      <c r="A990" s="5">
        <v>130</v>
      </c>
      <c r="B990" s="56" t="s">
        <v>18</v>
      </c>
      <c r="C990" s="15" t="s">
        <v>24</v>
      </c>
      <c r="D990" s="15" t="s">
        <v>12</v>
      </c>
      <c r="E990" s="16">
        <v>43129</v>
      </c>
      <c r="F990" s="17">
        <v>26.5</v>
      </c>
      <c r="G990" s="17">
        <v>35.4</v>
      </c>
      <c r="H990" s="17">
        <v>17.514800000000001</v>
      </c>
      <c r="I990" s="18">
        <v>5.1779000000000002</v>
      </c>
      <c r="J990" s="17"/>
      <c r="K990" s="37">
        <f>1000*(1-(F990+288.9414)/(508929.2*(F990+68.12963))*(F990-3.9863)^2)</f>
        <v>996.6800776229386</v>
      </c>
      <c r="L990" s="37">
        <f xml:space="preserve"> 0.824493 - 0.0040899*F990 + 0.000076438*F990^2 -0.00000082467*F990^3 + 0.0000000053675*F990^4</f>
        <v>0.75708944584921889</v>
      </c>
      <c r="M990" s="37">
        <f xml:space="preserve"> -0.005724 + 0.00010227*F990 - 0.0000016546*F990^2</f>
        <v>-4.1757878500000003E-3</v>
      </c>
      <c r="N990" s="37">
        <f xml:space="preserve"> K990 + (L990*G990) + M990*G990^(3/2) + 0.00048314*G990^2</f>
        <v>1023.2069805893326</v>
      </c>
      <c r="O990" s="39">
        <f t="shared" si="94"/>
        <v>11.664321037995849</v>
      </c>
      <c r="P990" s="32">
        <f t="shared" si="95"/>
        <v>23.535126407233385</v>
      </c>
      <c r="Q990" s="29">
        <f t="shared" si="96"/>
        <v>23.198450000000001</v>
      </c>
      <c r="R990" s="30">
        <f>E990-E870</f>
        <v>13</v>
      </c>
      <c r="S990" s="31">
        <f>I990-I870</f>
        <v>0.10489999999999977</v>
      </c>
      <c r="T990" s="31">
        <f>(S990/I870)*100</f>
        <v>2.0678099743741329</v>
      </c>
      <c r="U990" s="31">
        <f>(S990/R990)/I870*1000</f>
        <v>1.5906230572108717</v>
      </c>
      <c r="V990" s="44">
        <f>O990-O870</f>
        <v>0.22826058226107726</v>
      </c>
      <c r="W990" s="44">
        <f>(V990/O870)*100</f>
        <v>1.9959721544372633</v>
      </c>
      <c r="X990" s="44">
        <f>1000*(V990/R990)/O870</f>
        <v>1.5353631957209719</v>
      </c>
      <c r="Y990" s="45">
        <f>1000*(V990/R990)/Q870</f>
        <v>0.7761866510963098</v>
      </c>
      <c r="Z990" s="57">
        <f t="shared" si="98"/>
        <v>-5.5259861489899809E-2</v>
      </c>
    </row>
    <row r="991" spans="1:26" s="1" customFormat="1" x14ac:dyDescent="0.15">
      <c r="A991" s="5">
        <v>221</v>
      </c>
      <c r="B991" s="56" t="s">
        <v>18</v>
      </c>
      <c r="C991" s="15" t="s">
        <v>24</v>
      </c>
      <c r="D991" s="15" t="s">
        <v>12</v>
      </c>
      <c r="E991" s="16">
        <v>43129</v>
      </c>
      <c r="F991" s="17">
        <v>26.5</v>
      </c>
      <c r="G991" s="17">
        <v>35.4</v>
      </c>
      <c r="H991" s="17">
        <v>17.514800000000001</v>
      </c>
      <c r="I991" s="18">
        <v>5.2815000000000003</v>
      </c>
      <c r="J991" s="17"/>
      <c r="K991" s="37">
        <f>1000*(1-(F991+288.9414)/(508929.2*(F991+68.12963))*(F991-3.9863)^2)</f>
        <v>996.6800776229386</v>
      </c>
      <c r="L991" s="37">
        <f xml:space="preserve"> 0.824493 - 0.0040899*F991 + 0.000076438*F991^2 -0.00000082467*F991^3 + 0.0000000053675*F991^4</f>
        <v>0.75708944584921889</v>
      </c>
      <c r="M991" s="37">
        <f xml:space="preserve"> -0.005724 + 0.00010227*F991 - 0.0000016546*F991^2</f>
        <v>-4.1757878500000003E-3</v>
      </c>
      <c r="N991" s="37">
        <f xml:space="preserve"> K991 + (L991*G991) + M991*G991^(3/2) + 0.00048314*G991^2</f>
        <v>1023.2069805893326</v>
      </c>
      <c r="O991" s="39">
        <f t="shared" si="94"/>
        <v>11.897702072688752</v>
      </c>
      <c r="P991" s="32">
        <f t="shared" si="95"/>
        <v>23.535126407233385</v>
      </c>
      <c r="Q991" s="29">
        <f t="shared" si="96"/>
        <v>23.768250000000002</v>
      </c>
      <c r="R991" s="30">
        <f>E991-E871</f>
        <v>13</v>
      </c>
      <c r="S991" s="31">
        <f>I991-I871</f>
        <v>0.13160000000000061</v>
      </c>
      <c r="T991" s="31">
        <f>(S991/I871)*100</f>
        <v>2.5553894250373914</v>
      </c>
      <c r="U991" s="31">
        <f>(S991/R991)/I871*1000</f>
        <v>1.9656841731056853</v>
      </c>
      <c r="V991" s="44">
        <f>O991-O871</f>
        <v>0.2882859991645077</v>
      </c>
      <c r="W991" s="44">
        <f>(V991/O871)*100</f>
        <v>2.4832084347631911</v>
      </c>
      <c r="X991" s="44">
        <f>1000*(V991/R991)/O871</f>
        <v>1.9101603344332239</v>
      </c>
      <c r="Y991" s="45">
        <f>1000*(V991/R991)/Q871</f>
        <v>0.96230745752567393</v>
      </c>
      <c r="Z991" s="57">
        <f t="shared" si="98"/>
        <v>-5.5523838672461467E-2</v>
      </c>
    </row>
    <row r="992" spans="1:26" s="1" customFormat="1" x14ac:dyDescent="0.15">
      <c r="A992" s="5">
        <v>227</v>
      </c>
      <c r="B992" s="56" t="s">
        <v>18</v>
      </c>
      <c r="C992" s="15" t="s">
        <v>24</v>
      </c>
      <c r="D992" s="15" t="s">
        <v>12</v>
      </c>
      <c r="E992" s="16">
        <v>43129</v>
      </c>
      <c r="F992" s="17">
        <v>26.5</v>
      </c>
      <c r="G992" s="17">
        <v>35.4</v>
      </c>
      <c r="H992" s="17">
        <v>17.514800000000001</v>
      </c>
      <c r="I992" s="18">
        <v>5.7605000000000004</v>
      </c>
      <c r="J992" s="17"/>
      <c r="K992" s="37">
        <f>1000*(1-(F992+288.9414)/(508929.2*(F992+68.12963))*(F992-3.9863)^2)</f>
        <v>996.6800776229386</v>
      </c>
      <c r="L992" s="37">
        <f xml:space="preserve"> 0.824493 - 0.0040899*F992 + 0.000076438*F992^2 -0.00000082467*F992^3 + 0.0000000053675*F992^4</f>
        <v>0.75708944584921889</v>
      </c>
      <c r="M992" s="37">
        <f xml:space="preserve"> -0.005724 + 0.00010227*F992 - 0.0000016546*F992^2</f>
        <v>-4.1757878500000003E-3</v>
      </c>
      <c r="N992" s="37">
        <f xml:space="preserve"> K992 + (L992*G992) + M992*G992^(3/2) + 0.00048314*G992^2</f>
        <v>1023.2069805893326</v>
      </c>
      <c r="O992" s="39">
        <f t="shared" si="94"/>
        <v>12.976751451239904</v>
      </c>
      <c r="P992" s="32">
        <f t="shared" si="95"/>
        <v>23.535126407233385</v>
      </c>
      <c r="Q992" s="29">
        <f t="shared" si="96"/>
        <v>26.402750000000001</v>
      </c>
      <c r="R992" s="30">
        <f>E992-E872</f>
        <v>13</v>
      </c>
      <c r="S992" s="31">
        <f>I992-I872</f>
        <v>0.15000000000000036</v>
      </c>
      <c r="T992" s="31">
        <f>(S992/I872)*100</f>
        <v>2.6735585063719878</v>
      </c>
      <c r="U992" s="31">
        <f>(S992/R992)/I872*1000</f>
        <v>2.05658346643999</v>
      </c>
      <c r="V992" s="44">
        <f>O992-O872</f>
        <v>0.32900511043565928</v>
      </c>
      <c r="W992" s="44">
        <f>(V992/O872)*100</f>
        <v>2.6012943458094249</v>
      </c>
      <c r="X992" s="44">
        <f>1000*(V992/R992)/O872</f>
        <v>2.000995650622635</v>
      </c>
      <c r="Y992" s="45">
        <f>1000*(V992/R992)/Q872</f>
        <v>0.98945706397660627</v>
      </c>
      <c r="Z992" s="57">
        <f t="shared" si="98"/>
        <v>-5.5587815817355057E-2</v>
      </c>
    </row>
    <row r="993" spans="1:26" s="1" customFormat="1" x14ac:dyDescent="0.15">
      <c r="A993" s="5">
        <v>150</v>
      </c>
      <c r="B993" s="56" t="s">
        <v>19</v>
      </c>
      <c r="C993" s="15" t="s">
        <v>24</v>
      </c>
      <c r="D993" s="15" t="s">
        <v>12</v>
      </c>
      <c r="E993" s="16">
        <v>43129</v>
      </c>
      <c r="F993" s="17">
        <v>26.5</v>
      </c>
      <c r="G993" s="17">
        <v>35.4</v>
      </c>
      <c r="H993" s="17">
        <v>17.514800000000001</v>
      </c>
      <c r="I993" s="18">
        <v>1.9604999999999999</v>
      </c>
      <c r="J993" s="17"/>
      <c r="K993" s="37">
        <f>1000*(1-(F993+288.9414)/(508929.2*(F993+68.12963))*(F993-3.9863)^2)</f>
        <v>996.6800776229386</v>
      </c>
      <c r="L993" s="37">
        <f xml:space="preserve"> 0.824493 - 0.0040899*F993 + 0.000076438*F993^2 -0.00000082467*F993^3 + 0.0000000053675*F993^4</f>
        <v>0.75708944584921889</v>
      </c>
      <c r="M993" s="37">
        <f xml:space="preserve"> -0.005724 + 0.00010227*F993 - 0.0000016546*F993^2</f>
        <v>-4.1757878500000003E-3</v>
      </c>
      <c r="N993" s="37">
        <f xml:space="preserve"> K993 + (L993*G993) + M993*G993^(3/2) + 0.00048314*G993^2</f>
        <v>1023.2069805893326</v>
      </c>
      <c r="O993" s="39">
        <f t="shared" si="94"/>
        <v>4.4164432289134323</v>
      </c>
      <c r="P993" s="32">
        <f t="shared" si="95"/>
        <v>23.535126407233385</v>
      </c>
      <c r="Q993" s="29">
        <f t="shared" si="96"/>
        <v>5.5027499999999998</v>
      </c>
      <c r="R993" s="30">
        <f>E993-E873</f>
        <v>13</v>
      </c>
      <c r="S993" s="31">
        <f>I993-I873</f>
        <v>3.499999999999992E-2</v>
      </c>
      <c r="T993" s="31">
        <f>(S993/I873)*100</f>
        <v>1.817709685795893</v>
      </c>
      <c r="U993" s="31">
        <f>(S993/R993)/I873*1000</f>
        <v>1.3982382198429948</v>
      </c>
      <c r="V993" s="44">
        <f>O993-O873</f>
        <v>7.5789886213392776E-2</v>
      </c>
      <c r="W993" s="44">
        <f>(V993/O873)*100</f>
        <v>1.7460478925563954</v>
      </c>
      <c r="X993" s="44">
        <f>1000*(V993/R993)/O873</f>
        <v>1.3431137635049195</v>
      </c>
      <c r="Y993" s="45">
        <f>1000*(V993/R993)/Q873</f>
        <v>1.0978750995120872</v>
      </c>
      <c r="Z993" s="57">
        <f t="shared" si="98"/>
        <v>-5.5124456338075278E-2</v>
      </c>
    </row>
    <row r="994" spans="1:26" s="1" customFormat="1" x14ac:dyDescent="0.15">
      <c r="A994" s="5">
        <v>158</v>
      </c>
      <c r="B994" s="56" t="s">
        <v>19</v>
      </c>
      <c r="C994" s="15" t="s">
        <v>24</v>
      </c>
      <c r="D994" s="15" t="s">
        <v>12</v>
      </c>
      <c r="E994" s="16">
        <v>43129</v>
      </c>
      <c r="F994" s="17">
        <v>26.5</v>
      </c>
      <c r="G994" s="17">
        <v>35.4</v>
      </c>
      <c r="H994" s="17">
        <v>17.514800000000001</v>
      </c>
      <c r="I994" s="18">
        <v>5.9703999999999997</v>
      </c>
      <c r="J994" s="17"/>
      <c r="K994" s="37">
        <f>1000*(1-(F994+288.9414)/(508929.2*(F994+68.12963))*(F994-3.9863)^2)</f>
        <v>996.6800776229386</v>
      </c>
      <c r="L994" s="37">
        <f xml:space="preserve"> 0.824493 - 0.0040899*F994 + 0.000076438*F994^2 -0.00000082467*F994^3 + 0.0000000053675*F994^4</f>
        <v>0.75708944584921889</v>
      </c>
      <c r="M994" s="37">
        <f xml:space="preserve"> -0.005724 + 0.00010227*F994 - 0.0000016546*F994^2</f>
        <v>-4.1757878500000003E-3</v>
      </c>
      <c r="N994" s="37">
        <f xml:space="preserve"> K994 + (L994*G994) + M994*G994^(3/2) + 0.00048314*G994^2</f>
        <v>1023.2069805893326</v>
      </c>
      <c r="O994" s="39">
        <f t="shared" si="94"/>
        <v>13.449595844888934</v>
      </c>
      <c r="P994" s="32">
        <f t="shared" si="95"/>
        <v>23.535126407233385</v>
      </c>
      <c r="Q994" s="29">
        <f t="shared" si="96"/>
        <v>27.557199999999995</v>
      </c>
      <c r="R994" s="30">
        <f>E994-E874</f>
        <v>13</v>
      </c>
      <c r="S994" s="31">
        <f>I994-I874</f>
        <v>0.1263999999999994</v>
      </c>
      <c r="T994" s="31">
        <f>(S994/I874)*100</f>
        <v>2.1629021218343496</v>
      </c>
      <c r="U994" s="31">
        <f>(S994/R994)/I874*1000</f>
        <v>1.6637708629494998</v>
      </c>
      <c r="V994" s="44">
        <f>O994-O874</f>
        <v>0.27547061261729944</v>
      </c>
      <c r="W994" s="44">
        <f>(V994/O874)*100</f>
        <v>2.0909973737193601</v>
      </c>
      <c r="X994" s="44">
        <f>1000*(V994/R994)/O874</f>
        <v>1.6084595182456616</v>
      </c>
      <c r="Y994" s="45">
        <f>1000*(V994/R994)/Q874</f>
        <v>0.78884845225253697</v>
      </c>
      <c r="Z994" s="57">
        <f t="shared" si="98"/>
        <v>-5.531134470383825E-2</v>
      </c>
    </row>
    <row r="995" spans="1:26" s="1" customFormat="1" x14ac:dyDescent="0.15">
      <c r="A995" s="5">
        <v>249</v>
      </c>
      <c r="B995" s="56" t="s">
        <v>19</v>
      </c>
      <c r="C995" s="15" t="s">
        <v>24</v>
      </c>
      <c r="D995" s="15" t="s">
        <v>12</v>
      </c>
      <c r="E995" s="16">
        <v>43129</v>
      </c>
      <c r="F995" s="17">
        <v>26.5</v>
      </c>
      <c r="G995" s="17">
        <v>35.4</v>
      </c>
      <c r="H995" s="17">
        <v>17.514800000000001</v>
      </c>
      <c r="I995" s="18">
        <v>3.4916</v>
      </c>
      <c r="J995" s="17"/>
      <c r="K995" s="37">
        <f>1000*(1-(F995+288.9414)/(508929.2*(F995+68.12963))*(F995-3.9863)^2)</f>
        <v>996.6800776229386</v>
      </c>
      <c r="L995" s="37">
        <f xml:space="preserve"> 0.824493 - 0.0040899*F995 + 0.000076438*F995^2 -0.00000082467*F995^3 + 0.0000000053675*F995^4</f>
        <v>0.75708944584921889</v>
      </c>
      <c r="M995" s="37">
        <f xml:space="preserve"> -0.005724 + 0.00010227*F995 - 0.0000016546*F995^2</f>
        <v>-4.1757878500000003E-3</v>
      </c>
      <c r="N995" s="37">
        <f xml:space="preserve"> K995 + (L995*G995) + M995*G995^(3/2) + 0.00048314*G995^2</f>
        <v>1023.2069805893326</v>
      </c>
      <c r="O995" s="39">
        <f t="shared" si="94"/>
        <v>7.8655716287039743</v>
      </c>
      <c r="P995" s="32">
        <f t="shared" si="95"/>
        <v>23.535126407233385</v>
      </c>
      <c r="Q995" s="29">
        <f t="shared" si="96"/>
        <v>13.9238</v>
      </c>
      <c r="R995" s="30">
        <f>E995-E875</f>
        <v>13</v>
      </c>
      <c r="S995" s="31">
        <f>I995-I875</f>
        <v>6.3699999999999868E-2</v>
      </c>
      <c r="T995" s="31">
        <f>(S995/I875)*100</f>
        <v>1.8582805799469022</v>
      </c>
      <c r="U995" s="31">
        <f>(S995/R995)/I875*1000</f>
        <v>1.4294465999591555</v>
      </c>
      <c r="V995" s="44">
        <f>O995-O875</f>
        <v>0.13805898604416278</v>
      </c>
      <c r="W995" s="44">
        <f>(V995/O875)*100</f>
        <v>1.7865902319202529</v>
      </c>
      <c r="X995" s="44">
        <f>1000*(V995/R995)/O875</f>
        <v>1.3743001784001945</v>
      </c>
      <c r="Y995" s="45">
        <f>1000*(V995/R995)/Q875</f>
        <v>0.78240403164981165</v>
      </c>
      <c r="Z995" s="57">
        <f t="shared" si="98"/>
        <v>-5.514642155896099E-2</v>
      </c>
    </row>
    <row r="996" spans="1:26" s="1" customFormat="1" x14ac:dyDescent="0.15">
      <c r="A996" s="5">
        <v>164</v>
      </c>
      <c r="B996" s="56" t="s">
        <v>20</v>
      </c>
      <c r="C996" s="15" t="s">
        <v>24</v>
      </c>
      <c r="D996" s="15" t="s">
        <v>12</v>
      </c>
      <c r="E996" s="16">
        <v>43129</v>
      </c>
      <c r="F996" s="17">
        <v>26.5</v>
      </c>
      <c r="G996" s="17">
        <v>35.4</v>
      </c>
      <c r="H996" s="17">
        <v>17.514800000000001</v>
      </c>
      <c r="I996" s="18">
        <v>2.1097000000000001</v>
      </c>
      <c r="J996" s="17"/>
      <c r="K996" s="37">
        <f>1000*(1-(F996+288.9414)/(508929.2*(F996+68.12963))*(F996-3.9863)^2)</f>
        <v>996.6800776229386</v>
      </c>
      <c r="L996" s="37">
        <f xml:space="preserve"> 0.824493 - 0.0040899*F996 + 0.000076438*F996^2 -0.00000082467*F996^3 + 0.0000000053675*F996^4</f>
        <v>0.75708944584921889</v>
      </c>
      <c r="M996" s="37">
        <f xml:space="preserve"> -0.005724 + 0.00010227*F996 - 0.0000016546*F996^2</f>
        <v>-4.1757878500000003E-3</v>
      </c>
      <c r="N996" s="37">
        <f xml:space="preserve"> K996 + (L996*G996) + M996*G996^(3/2) + 0.00048314*G996^2</f>
        <v>1023.2069805893326</v>
      </c>
      <c r="O996" s="39">
        <f t="shared" si="94"/>
        <v>4.7525479622742512</v>
      </c>
      <c r="P996" s="32">
        <f t="shared" si="95"/>
        <v>23.535126407233385</v>
      </c>
      <c r="Q996" s="29">
        <f t="shared" si="96"/>
        <v>6.3233500000000005</v>
      </c>
      <c r="R996" s="30">
        <f>E996-E876</f>
        <v>13</v>
      </c>
      <c r="S996" s="31">
        <f>I996-I876</f>
        <v>1.8000000000000238E-2</v>
      </c>
      <c r="T996" s="31">
        <f>(S996/I876)*100</f>
        <v>0.86054405507483089</v>
      </c>
      <c r="U996" s="31">
        <f>(S996/R996)/I876*1000</f>
        <v>0.66195696544217775</v>
      </c>
      <c r="V996" s="44">
        <f>O996-O876</f>
        <v>3.7230072414125459E-2</v>
      </c>
      <c r="W996" s="44">
        <f>(V996/O876)*100</f>
        <v>0.78955593840630423</v>
      </c>
      <c r="X996" s="44">
        <f>1000*(V996/R996)/O876</f>
        <v>0.60735072185100325</v>
      </c>
      <c r="Y996" s="45">
        <f>1000*(V996/R996)/Q876</f>
        <v>0.46010454491850511</v>
      </c>
      <c r="Z996" s="57">
        <f t="shared" si="98"/>
        <v>-5.4606243591174497E-2</v>
      </c>
    </row>
    <row r="997" spans="1:26" s="1" customFormat="1" x14ac:dyDescent="0.15">
      <c r="A997" s="5">
        <v>170</v>
      </c>
      <c r="B997" s="56" t="s">
        <v>20</v>
      </c>
      <c r="C997" s="15" t="s">
        <v>24</v>
      </c>
      <c r="D997" s="15" t="s">
        <v>12</v>
      </c>
      <c r="E997" s="16">
        <v>43129</v>
      </c>
      <c r="F997" s="17">
        <v>26.5</v>
      </c>
      <c r="G997" s="17">
        <v>35.4</v>
      </c>
      <c r="H997" s="17">
        <v>17.514800000000001</v>
      </c>
      <c r="I997" s="18">
        <v>4.6767000000000003</v>
      </c>
      <c r="J997" s="17"/>
      <c r="K997" s="37">
        <f>1000*(1-(F997+288.9414)/(508929.2*(F997+68.12963))*(F997-3.9863)^2)</f>
        <v>996.6800776229386</v>
      </c>
      <c r="L997" s="37">
        <f xml:space="preserve"> 0.824493 - 0.0040899*F997 + 0.000076438*F997^2 -0.00000082467*F997^3 + 0.0000000053675*F997^4</f>
        <v>0.75708944584921889</v>
      </c>
      <c r="M997" s="37">
        <f xml:space="preserve"> -0.005724 + 0.00010227*F997 - 0.0000016546*F997^2</f>
        <v>-4.1757878500000003E-3</v>
      </c>
      <c r="N997" s="37">
        <f xml:space="preserve"> K997 + (L997*G997) + M997*G997^(3/2) + 0.00048314*G997^2</f>
        <v>1023.2069805893326</v>
      </c>
      <c r="O997" s="39">
        <f t="shared" si="94"/>
        <v>10.53526143772479</v>
      </c>
      <c r="P997" s="32">
        <f t="shared" si="95"/>
        <v>23.535126407233385</v>
      </c>
      <c r="Q997" s="29">
        <f t="shared" si="96"/>
        <v>20.441850000000002</v>
      </c>
      <c r="R997" s="30">
        <f>E997-E877</f>
        <v>13</v>
      </c>
      <c r="S997" s="31">
        <f>I997-I877</f>
        <v>5.9700000000000308E-2</v>
      </c>
      <c r="T997" s="31">
        <f>(S997/I877)*100</f>
        <v>1.2930474333983173</v>
      </c>
      <c r="U997" s="31">
        <f>(S997/R997)/I877*1000</f>
        <v>0.99465187184485937</v>
      </c>
      <c r="V997" s="44">
        <f>O997-O877</f>
        <v>0.12716147239314424</v>
      </c>
      <c r="W997" s="44">
        <f>(V997/O877)*100</f>
        <v>1.2217549102785961</v>
      </c>
      <c r="X997" s="44">
        <f>1000*(V997/R997)/O877</f>
        <v>0.93981146944507399</v>
      </c>
      <c r="Y997" s="45">
        <f>1000*(V997/R997)/Q877</f>
        <v>0.48632270477786355</v>
      </c>
      <c r="Z997" s="57">
        <f t="shared" si="98"/>
        <v>-5.4840402399785382E-2</v>
      </c>
    </row>
    <row r="998" spans="1:26" s="1" customFormat="1" x14ac:dyDescent="0.15">
      <c r="A998" s="5">
        <v>262</v>
      </c>
      <c r="B998" s="56" t="s">
        <v>20</v>
      </c>
      <c r="C998" s="15" t="s">
        <v>24</v>
      </c>
      <c r="D998" s="15" t="s">
        <v>12</v>
      </c>
      <c r="E998" s="16">
        <v>43129</v>
      </c>
      <c r="F998" s="17">
        <v>26.5</v>
      </c>
      <c r="G998" s="17">
        <v>35.4</v>
      </c>
      <c r="H998" s="17">
        <v>17.514800000000001</v>
      </c>
      <c r="I998" s="18">
        <v>4.7343000000000002</v>
      </c>
      <c r="J998" s="17"/>
      <c r="K998" s="37">
        <f>1000*(1-(F998+288.9414)/(508929.2*(F998+68.12963))*(F998-3.9863)^2)</f>
        <v>996.6800776229386</v>
      </c>
      <c r="L998" s="37">
        <f xml:space="preserve"> 0.824493 - 0.0040899*F998 + 0.000076438*F998^2 -0.00000082467*F998^3 + 0.0000000053675*F998^4</f>
        <v>0.75708944584921889</v>
      </c>
      <c r="M998" s="37">
        <f xml:space="preserve"> -0.005724 + 0.00010227*F998 - 0.0000016546*F998^2</f>
        <v>-4.1757878500000003E-3</v>
      </c>
      <c r="N998" s="37">
        <f xml:space="preserve"> K998 + (L998*G998) + M998*G998^(3/2) + 0.00048314*G998^2</f>
        <v>1023.2069805893326</v>
      </c>
      <c r="O998" s="39">
        <f t="shared" si="94"/>
        <v>10.665017688673739</v>
      </c>
      <c r="P998" s="32">
        <f t="shared" si="95"/>
        <v>23.535126407233385</v>
      </c>
      <c r="Q998" s="29">
        <f t="shared" si="96"/>
        <v>20.758649999999999</v>
      </c>
      <c r="R998" s="30">
        <f>E998-E878</f>
        <v>13</v>
      </c>
      <c r="S998" s="31">
        <f>I998-I878</f>
        <v>6.8800000000000416E-2</v>
      </c>
      <c r="T998" s="31">
        <f>(S998/I878)*100</f>
        <v>1.4746543778801933</v>
      </c>
      <c r="U998" s="31">
        <f>(S998/R998)/I878*1000</f>
        <v>1.1343495214463026</v>
      </c>
      <c r="V998" s="44">
        <f>O998-O878</f>
        <v>0.14758420627070912</v>
      </c>
      <c r="W998" s="44">
        <f>(V998/O878)*100</f>
        <v>1.4032340353531667</v>
      </c>
      <c r="X998" s="44">
        <f>1000*(V998/R998)/O878</f>
        <v>1.0794107964255126</v>
      </c>
      <c r="Y998" s="45">
        <f>1000*(V998/R998)/Q878</f>
        <v>0.55704082391496723</v>
      </c>
      <c r="Z998" s="57">
        <f t="shared" si="98"/>
        <v>-5.4938725020790002E-2</v>
      </c>
    </row>
    <row r="999" spans="1:26" s="1" customFormat="1" x14ac:dyDescent="0.15">
      <c r="A999" s="5">
        <v>268</v>
      </c>
      <c r="B999" s="56" t="s">
        <v>20</v>
      </c>
      <c r="C999" s="15" t="s">
        <v>24</v>
      </c>
      <c r="D999" s="15" t="s">
        <v>12</v>
      </c>
      <c r="E999" s="16">
        <v>43129</v>
      </c>
      <c r="F999" s="17">
        <v>26.5</v>
      </c>
      <c r="G999" s="17">
        <v>35.4</v>
      </c>
      <c r="H999" s="17">
        <v>17.514800000000001</v>
      </c>
      <c r="I999" s="18">
        <v>10.2256</v>
      </c>
      <c r="J999" s="17"/>
      <c r="K999" s="37">
        <f>1000*(1-(F999+288.9414)/(508929.2*(F999+68.12963))*(F999-3.9863)^2)</f>
        <v>996.6800776229386</v>
      </c>
      <c r="L999" s="37">
        <f xml:space="preserve"> 0.824493 - 0.0040899*F999 + 0.000076438*F999^2 -0.00000082467*F999^3 + 0.0000000053675*F999^4</f>
        <v>0.75708944584921889</v>
      </c>
      <c r="M999" s="37">
        <f xml:space="preserve"> -0.005724 + 0.00010227*F999 - 0.0000016546*F999^2</f>
        <v>-4.1757878500000003E-3</v>
      </c>
      <c r="N999" s="37">
        <f xml:space="preserve"> K999 + (L999*G999) + M999*G999^(3/2) + 0.00048314*G999^2</f>
        <v>1023.2069805893326</v>
      </c>
      <c r="O999" s="39">
        <f t="shared" si="94"/>
        <v>23.035338883742515</v>
      </c>
      <c r="P999" s="32">
        <f t="shared" si="95"/>
        <v>23.535126407233385</v>
      </c>
      <c r="Q999" s="29">
        <f t="shared" si="96"/>
        <v>50.960799999999999</v>
      </c>
      <c r="R999" s="30">
        <f>E999-E879</f>
        <v>13</v>
      </c>
      <c r="S999" s="31">
        <f>I999-I879</f>
        <v>0.12199999999999989</v>
      </c>
      <c r="T999" s="31">
        <f>(S999/I879)*100</f>
        <v>1.2074903994615769</v>
      </c>
      <c r="U999" s="31">
        <f>(S999/R999)/I879*1000</f>
        <v>0.92883876881659766</v>
      </c>
      <c r="V999" s="44">
        <f>O999-O879</f>
        <v>0.25880026348589524</v>
      </c>
      <c r="W999" s="44">
        <f>(V999/O879)*100</f>
        <v>1.1362580934739914</v>
      </c>
      <c r="X999" s="44">
        <f>1000*(V999/R999)/O879</f>
        <v>0.87404468728768592</v>
      </c>
      <c r="Y999" s="45">
        <f>1000*(V999/R999)/Q879</f>
        <v>0.39585984783868888</v>
      </c>
      <c r="Z999" s="57">
        <f t="shared" si="98"/>
        <v>-5.4794081528911742E-2</v>
      </c>
    </row>
    <row r="1000" spans="1:26" s="1" customFormat="1" x14ac:dyDescent="0.15">
      <c r="A1000" s="5">
        <v>274</v>
      </c>
      <c r="B1000" s="56" t="s">
        <v>20</v>
      </c>
      <c r="C1000" s="15" t="s">
        <v>24</v>
      </c>
      <c r="D1000" s="15" t="s">
        <v>12</v>
      </c>
      <c r="E1000" s="16">
        <v>43129</v>
      </c>
      <c r="F1000" s="17">
        <v>26.5</v>
      </c>
      <c r="G1000" s="17">
        <v>35.4</v>
      </c>
      <c r="H1000" s="17">
        <v>17.514800000000001</v>
      </c>
      <c r="I1000" s="18">
        <v>2.2679</v>
      </c>
      <c r="J1000" s="17"/>
      <c r="K1000" s="37">
        <f>1000*(1-(F1000+288.9414)/(508929.2*(F1000+68.12963))*(F1000-3.9863)^2)</f>
        <v>996.6800776229386</v>
      </c>
      <c r="L1000" s="37">
        <f xml:space="preserve"> 0.824493 - 0.0040899*F1000 + 0.000076438*F1000^2 -0.00000082467*F1000^3 + 0.0000000053675*F1000^4</f>
        <v>0.75708944584921889</v>
      </c>
      <c r="M1000" s="37">
        <f xml:space="preserve"> -0.005724 + 0.00010227*F1000 - 0.0000016546*F1000^2</f>
        <v>-4.1757878500000003E-3</v>
      </c>
      <c r="N1000" s="37">
        <f xml:space="preserve"> K1000 + (L1000*G1000) + M1000*G1000^(3/2) + 0.00048314*G1000^2</f>
        <v>1023.2069805893326</v>
      </c>
      <c r="O1000" s="39">
        <f t="shared" si="94"/>
        <v>5.1089271098458422</v>
      </c>
      <c r="P1000" s="32">
        <f t="shared" si="95"/>
        <v>23.535126407233385</v>
      </c>
      <c r="Q1000" s="29">
        <f t="shared" si="96"/>
        <v>7.1934499999999995</v>
      </c>
      <c r="R1000" s="30">
        <f>E1000-E880</f>
        <v>13</v>
      </c>
      <c r="S1000" s="31">
        <f>I1000-I880</f>
        <v>2.5700000000000056E-2</v>
      </c>
      <c r="T1000" s="31">
        <f>(S1000/I880)*100</f>
        <v>1.1461957006511487</v>
      </c>
      <c r="U1000" s="31">
        <f>(S1000/R1000)/I880*1000</f>
        <v>0.88168900050088372</v>
      </c>
      <c r="V1000" s="44">
        <f>O1000-O880</f>
        <v>5.433717216626377E-2</v>
      </c>
      <c r="W1000" s="44">
        <f>(V1000/O880)*100</f>
        <v>1.0750065353710661</v>
      </c>
      <c r="X1000" s="44">
        <f>1000*(V1000/R1000)/O880</f>
        <v>0.82692810413158946</v>
      </c>
      <c r="Y1000" s="45">
        <f>1000*(V1000/R1000)/Q880</f>
        <v>0.5927003976585673</v>
      </c>
      <c r="Z1000" s="57">
        <f t="shared" si="98"/>
        <v>-5.4760896369294265E-2</v>
      </c>
    </row>
    <row r="1001" spans="1:26" s="1" customFormat="1" x14ac:dyDescent="0.15">
      <c r="A1001" s="5">
        <v>106</v>
      </c>
      <c r="B1001" s="56" t="s">
        <v>22</v>
      </c>
      <c r="C1001" s="15" t="s">
        <v>24</v>
      </c>
      <c r="D1001" s="15" t="s">
        <v>12</v>
      </c>
      <c r="E1001" s="16">
        <v>43129</v>
      </c>
      <c r="F1001" s="17">
        <v>26.5</v>
      </c>
      <c r="G1001" s="17">
        <v>35.4</v>
      </c>
      <c r="H1001" s="17">
        <v>17.514800000000001</v>
      </c>
      <c r="I1001" s="18">
        <v>3.2025000000000001</v>
      </c>
      <c r="J1001" s="17"/>
      <c r="K1001" s="37">
        <f>1000*(1-(F1001+288.9414)/(508929.2*(F1001+68.12963))*(F1001-3.9863)^2)</f>
        <v>996.6800776229386</v>
      </c>
      <c r="L1001" s="37">
        <f xml:space="preserve"> 0.824493 - 0.0040899*F1001 + 0.000076438*F1001^2 -0.00000082467*F1001^3 + 0.0000000053675*F1001^4</f>
        <v>0.75708944584921889</v>
      </c>
      <c r="M1001" s="37">
        <f xml:space="preserve"> -0.005724 + 0.00010227*F1001 - 0.0000016546*F1001^2</f>
        <v>-4.1757878500000003E-3</v>
      </c>
      <c r="N1001" s="37">
        <f xml:space="preserve"> K1001 + (L1001*G1001) + M1001*G1001^(3/2) + 0.00048314*G1001^2</f>
        <v>1023.2069805893326</v>
      </c>
      <c r="O1001" s="39">
        <f t="shared" si="94"/>
        <v>7.2143123900001367</v>
      </c>
      <c r="P1001" s="32">
        <f t="shared" si="95"/>
        <v>23.535126407233385</v>
      </c>
      <c r="Q1001" s="29">
        <f t="shared" si="96"/>
        <v>12.333749999999998</v>
      </c>
      <c r="R1001" s="30">
        <f>E1001-E881</f>
        <v>13</v>
      </c>
      <c r="S1001" s="31">
        <f>I1001-I881</f>
        <v>3.2000000000000917E-3</v>
      </c>
      <c r="T1001" s="31">
        <f>(S1001/I881)*100</f>
        <v>0.10002187978620609</v>
      </c>
      <c r="U1001" s="31">
        <f>(S1001/R1001)/I881*1000</f>
        <v>7.6939907527850834E-2</v>
      </c>
      <c r="V1001" s="44">
        <f>O1001-O881</f>
        <v>2.1325721345242243E-3</v>
      </c>
      <c r="W1001" s="44">
        <f>(V1001/O881)*100</f>
        <v>2.9569037217313063E-2</v>
      </c>
      <c r="X1001" s="44">
        <f>1000*(V1001/R1001)/O881</f>
        <v>2.2745413244086968E-2</v>
      </c>
      <c r="Y1001" s="45">
        <f>1000*(V1001/R1001)/Q881</f>
        <v>1.3319422899852409E-2</v>
      </c>
      <c r="Z1001" s="57">
        <f t="shared" si="98"/>
        <v>-5.4194494283763869E-2</v>
      </c>
    </row>
    <row r="1002" spans="1:26" s="1" customFormat="1" x14ac:dyDescent="0.15">
      <c r="A1002" s="5">
        <v>206</v>
      </c>
      <c r="B1002" s="56" t="s">
        <v>22</v>
      </c>
      <c r="C1002" s="15" t="s">
        <v>24</v>
      </c>
      <c r="D1002" s="15" t="s">
        <v>12</v>
      </c>
      <c r="E1002" s="17" t="s">
        <v>28</v>
      </c>
      <c r="F1002" s="17" t="s">
        <v>14</v>
      </c>
      <c r="G1002" s="17" t="s">
        <v>14</v>
      </c>
      <c r="H1002" s="17" t="s">
        <v>14</v>
      </c>
      <c r="I1002" s="18" t="s">
        <v>14</v>
      </c>
      <c r="J1002" s="17" t="s">
        <v>14</v>
      </c>
      <c r="K1002" s="99" t="s">
        <v>14</v>
      </c>
      <c r="L1002" s="99" t="s">
        <v>14</v>
      </c>
      <c r="M1002" s="99" t="s">
        <v>14</v>
      </c>
      <c r="N1002" s="99" t="s">
        <v>14</v>
      </c>
      <c r="O1002" s="44" t="s">
        <v>14</v>
      </c>
      <c r="P1002" s="32" t="e">
        <f t="shared" si="95"/>
        <v>#VALUE!</v>
      </c>
      <c r="Q1002" s="29" t="s">
        <v>14</v>
      </c>
      <c r="R1002" s="4" t="s">
        <v>14</v>
      </c>
      <c r="S1002" s="100" t="s">
        <v>14</v>
      </c>
      <c r="T1002" s="100" t="s">
        <v>14</v>
      </c>
      <c r="U1002" s="100" t="s">
        <v>14</v>
      </c>
      <c r="V1002" s="29" t="s">
        <v>14</v>
      </c>
      <c r="W1002" s="29" t="s">
        <v>14</v>
      </c>
      <c r="X1002" s="29" t="s">
        <v>14</v>
      </c>
      <c r="Y1002" s="95" t="s">
        <v>14</v>
      </c>
      <c r="Z1002" s="101" t="s">
        <v>14</v>
      </c>
    </row>
    <row r="1003" spans="1:26" s="1" customFormat="1" x14ac:dyDescent="0.15">
      <c r="A1003" s="5">
        <v>144</v>
      </c>
      <c r="B1003" s="56" t="s">
        <v>23</v>
      </c>
      <c r="C1003" s="15" t="s">
        <v>24</v>
      </c>
      <c r="D1003" s="15" t="s">
        <v>12</v>
      </c>
      <c r="E1003" s="16">
        <v>43129</v>
      </c>
      <c r="F1003" s="17">
        <v>23.6</v>
      </c>
      <c r="G1003" s="17">
        <v>35.6</v>
      </c>
      <c r="H1003" s="17">
        <v>17.508299999999998</v>
      </c>
      <c r="I1003" s="18">
        <v>4.9051</v>
      </c>
      <c r="J1003" s="17"/>
      <c r="K1003" s="37">
        <f>1000*(1-(F1003+288.9414)/(508929.2*(F1003+68.12963))*(F1003-3.9863)^2)</f>
        <v>997.42451159707753</v>
      </c>
      <c r="L1003" s="37">
        <f xml:space="preserve"> 0.824493 - 0.0040899*F1003 + 0.000076438*F1003^2 -0.00000082467*F1003^3 + 0.0000000053675*F1003^4</f>
        <v>0.76136961722476815</v>
      </c>
      <c r="M1003" s="37">
        <f xml:space="preserve"> -0.005724 + 0.00010227*F1003 - 0.0000016546*F1003^2</f>
        <v>-4.2319740159999994E-3</v>
      </c>
      <c r="N1003" s="37">
        <f xml:space="preserve"> K1003 + (L1003*G1003) + M1003*G1003^(3/2) + 0.00048314*G1003^2</f>
        <v>1024.2426686012425</v>
      </c>
      <c r="O1003" s="39">
        <f t="shared" si="94"/>
        <v>11.063809852035792</v>
      </c>
      <c r="P1003" s="32">
        <f t="shared" si="95"/>
        <v>23.534580343982828</v>
      </c>
      <c r="Q1003" s="29">
        <f t="shared" si="96"/>
        <v>21.698049999999999</v>
      </c>
      <c r="R1003" s="30">
        <f>E1003-E883</f>
        <v>13</v>
      </c>
      <c r="S1003" s="31">
        <f>I1003-I883</f>
        <v>5.5799999999999628E-2</v>
      </c>
      <c r="T1003" s="31">
        <f>(S1003/I883)*100</f>
        <v>1.1506815416657996</v>
      </c>
      <c r="U1003" s="31">
        <f>(S1003/R1003)/I883*1000</f>
        <v>0.88513964743523055</v>
      </c>
      <c r="V1003" s="44">
        <f>O1003-O883</f>
        <v>0.13011571618871365</v>
      </c>
      <c r="W1003" s="44">
        <f>(V1003/O883)*100</f>
        <v>1.1900434983096686</v>
      </c>
      <c r="X1003" s="44">
        <f>1000*(V1003/R1003)/O883</f>
        <v>0.91541807562282196</v>
      </c>
      <c r="Y1003" s="45">
        <f>1000*(V1003/R1003)/Q883</f>
        <v>0.46789916602359694</v>
      </c>
      <c r="Z1003" s="57">
        <f t="shared" si="98"/>
        <v>3.0278428187591411E-2</v>
      </c>
    </row>
    <row r="1004" spans="1:26" s="1" customFormat="1" x14ac:dyDescent="0.15">
      <c r="A1004" s="5">
        <v>178</v>
      </c>
      <c r="B1004" s="56" t="s">
        <v>17</v>
      </c>
      <c r="C1004" s="15" t="s">
        <v>29</v>
      </c>
      <c r="D1004" s="15" t="s">
        <v>12</v>
      </c>
      <c r="E1004" s="16">
        <v>43129</v>
      </c>
      <c r="F1004" s="17">
        <v>25.4</v>
      </c>
      <c r="G1004" s="17">
        <v>35.5</v>
      </c>
      <c r="H1004" s="17">
        <v>17.511299999999999</v>
      </c>
      <c r="I1004" s="18">
        <v>6.3289999999999997</v>
      </c>
      <c r="J1004" s="17"/>
      <c r="K1004" s="37">
        <f>1000*(1-(F1004+288.9414)/(508929.2*(F1004+68.12963))*(F1004-3.9863)^2)</f>
        <v>996.97184273987057</v>
      </c>
      <c r="L1004" s="37">
        <f xml:space="preserve"> 0.824493 - 0.0040899*F1004 + 0.000076438*F1004^2 -0.00000082467*F1004^3 + 0.0000000053675*F1004^4</f>
        <v>0.75864448218802816</v>
      </c>
      <c r="M1004" s="37">
        <f xml:space="preserve"> -0.005724 + 0.00010227*F1004 - 0.0000016546*F1004^2</f>
        <v>-4.1938237359999998E-3</v>
      </c>
      <c r="N1004" s="37">
        <f xml:space="preserve"> K1004 + (L1004*G1004) + M1004*G1004^(3/2) + 0.00048314*G1004^2</f>
        <v>1023.6255396414037</v>
      </c>
      <c r="O1004" s="39">
        <f t="shared" si="94"/>
        <v>14.264728461599253</v>
      </c>
      <c r="P1004" s="32">
        <f t="shared" si="95"/>
        <v>23.533732375717562</v>
      </c>
      <c r="Q1004" s="29">
        <f t="shared" si="96"/>
        <v>29.529499999999999</v>
      </c>
      <c r="R1004" s="30">
        <f>E1004-E884</f>
        <v>13</v>
      </c>
      <c r="S1004" s="31">
        <f>I1004-I884</f>
        <v>0.20279999999999987</v>
      </c>
      <c r="T1004" s="31">
        <f>(S1004/I884)*100</f>
        <v>3.3103718455159781</v>
      </c>
      <c r="U1004" s="31">
        <f>(S1004/R1004)/I884*1000</f>
        <v>2.5464398811661373</v>
      </c>
      <c r="V1004" s="44">
        <f>O1004-O884</f>
        <v>0.45266867959456825</v>
      </c>
      <c r="W1004" s="44">
        <f>(V1004/O884)*100</f>
        <v>3.2773437614593628</v>
      </c>
      <c r="X1004" s="44">
        <f>1000*(V1004/R1004)/O884</f>
        <v>2.5210336626610488</v>
      </c>
      <c r="Y1004" s="45">
        <f>1000*(V1004/R1004)/Q884</f>
        <v>1.2254714265495172</v>
      </c>
      <c r="Z1004" s="57">
        <f t="shared" si="98"/>
        <v>-2.5406218505088507E-2</v>
      </c>
    </row>
    <row r="1005" spans="1:26" s="1" customFormat="1" x14ac:dyDescent="0.15">
      <c r="A1005" s="5">
        <v>184</v>
      </c>
      <c r="B1005" s="56" t="s">
        <v>17</v>
      </c>
      <c r="C1005" s="15" t="s">
        <v>29</v>
      </c>
      <c r="D1005" s="15" t="s">
        <v>12</v>
      </c>
      <c r="E1005" s="16">
        <v>43129</v>
      </c>
      <c r="F1005" s="17">
        <v>25.4</v>
      </c>
      <c r="G1005" s="17">
        <v>35.5</v>
      </c>
      <c r="H1005" s="17">
        <v>17.511299999999999</v>
      </c>
      <c r="I1005" s="18">
        <v>3.1402999999999999</v>
      </c>
      <c r="J1005" s="17"/>
      <c r="K1005" s="37">
        <f>1000*(1-(F1005+288.9414)/(508929.2*(F1005+68.12963))*(F1005-3.9863)^2)</f>
        <v>996.97184273987057</v>
      </c>
      <c r="L1005" s="37">
        <f xml:space="preserve"> 0.824493 - 0.0040899*F1005 + 0.000076438*F1005^2 -0.00000082467*F1005^3 + 0.0000000053675*F1005^4</f>
        <v>0.75864448218802816</v>
      </c>
      <c r="M1005" s="37">
        <f xml:space="preserve"> -0.005724 + 0.00010227*F1005 - 0.0000016546*F1005^2</f>
        <v>-4.1938237359999998E-3</v>
      </c>
      <c r="N1005" s="37">
        <f xml:space="preserve"> K1005 + (L1005*G1005) + M1005*G1005^(3/2) + 0.00048314*G1005^2</f>
        <v>1023.6255396414037</v>
      </c>
      <c r="O1005" s="39">
        <f t="shared" si="94"/>
        <v>7.0778206332691003</v>
      </c>
      <c r="P1005" s="32">
        <f t="shared" si="95"/>
        <v>23.533732375717562</v>
      </c>
      <c r="Q1005" s="29">
        <f t="shared" si="96"/>
        <v>11.99165</v>
      </c>
      <c r="R1005" s="30">
        <f>E1005-E885</f>
        <v>13</v>
      </c>
      <c r="S1005" s="31">
        <f>I1005-I885</f>
        <v>5.259999999999998E-2</v>
      </c>
      <c r="T1005" s="31">
        <f>(S1005/I885)*100</f>
        <v>1.7035333743563166</v>
      </c>
      <c r="U1005" s="31">
        <f>(S1005/R1005)/I885*1000</f>
        <v>1.3104102879663972</v>
      </c>
      <c r="V1005" s="44">
        <f>O1005-O885</f>
        <v>0.1163278663179943</v>
      </c>
      <c r="W1005" s="44">
        <f>(V1005/O885)*100</f>
        <v>1.6710189927977459</v>
      </c>
      <c r="X1005" s="44">
        <f>1000*(V1005/R1005)/O885</f>
        <v>1.2853992252290354</v>
      </c>
      <c r="Y1005" s="45">
        <f>1000*(V1005/R1005)/Q885</f>
        <v>0.76465815917969349</v>
      </c>
      <c r="Z1005" s="57">
        <f t="shared" si="98"/>
        <v>-2.5011062737361867E-2</v>
      </c>
    </row>
    <row r="1006" spans="1:26" s="1" customFormat="1" x14ac:dyDescent="0.15">
      <c r="A1006" s="5">
        <v>276</v>
      </c>
      <c r="B1006" s="56" t="s">
        <v>17</v>
      </c>
      <c r="C1006" s="15" t="s">
        <v>29</v>
      </c>
      <c r="D1006" s="15" t="s">
        <v>12</v>
      </c>
      <c r="E1006" s="16">
        <v>43129</v>
      </c>
      <c r="F1006" s="17">
        <v>25.4</v>
      </c>
      <c r="G1006" s="17">
        <v>35.5</v>
      </c>
      <c r="H1006" s="17">
        <v>17.511299999999999</v>
      </c>
      <c r="I1006" s="18">
        <v>5.0079000000000002</v>
      </c>
      <c r="J1006" s="17"/>
      <c r="K1006" s="37">
        <f>1000*(1-(F1006+288.9414)/(508929.2*(F1006+68.12963))*(F1006-3.9863)^2)</f>
        <v>996.97184273987057</v>
      </c>
      <c r="L1006" s="37">
        <f xml:space="preserve"> 0.824493 - 0.0040899*F1006 + 0.000076438*F1006^2 -0.00000082467*F1006^3 + 0.0000000053675*F1006^4</f>
        <v>0.75864448218802816</v>
      </c>
      <c r="M1006" s="37">
        <f xml:space="preserve"> -0.005724 + 0.00010227*F1006 - 0.0000016546*F1006^2</f>
        <v>-4.1938237359999998E-3</v>
      </c>
      <c r="N1006" s="37">
        <f xml:space="preserve"> K1006 + (L1006*G1006) + M1006*G1006^(3/2) + 0.00048314*G1006^2</f>
        <v>1023.6255396414037</v>
      </c>
      <c r="O1006" s="39">
        <f t="shared" si="94"/>
        <v>11.287143887319152</v>
      </c>
      <c r="P1006" s="32">
        <f t="shared" si="95"/>
        <v>23.533732375717562</v>
      </c>
      <c r="Q1006" s="29">
        <f t="shared" si="96"/>
        <v>22.263449999999999</v>
      </c>
      <c r="R1006" s="30">
        <f>E1006-E886</f>
        <v>13</v>
      </c>
      <c r="S1006" s="31">
        <f>I1006-I886</f>
        <v>0.12849999999999984</v>
      </c>
      <c r="T1006" s="31">
        <f>(S1006/I886)*100</f>
        <v>2.6335205148173921</v>
      </c>
      <c r="U1006" s="31">
        <f>(S1006/R1006)/I886*1000</f>
        <v>2.0257850113979936</v>
      </c>
      <c r="V1006" s="44">
        <f>O1006-O886</f>
        <v>0.2861049887664322</v>
      </c>
      <c r="W1006" s="44">
        <f>(V1006/O886)*100</f>
        <v>2.6007088185468716</v>
      </c>
      <c r="X1006" s="44">
        <f>1000*(V1006/R1006)/O886</f>
        <v>2.0005452450360548</v>
      </c>
      <c r="Y1006" s="45">
        <f>1000*(V1006/R1006)/Q886</f>
        <v>1.0209390147358512</v>
      </c>
      <c r="Z1006" s="57">
        <f t="shared" si="98"/>
        <v>-2.5239766361938809E-2</v>
      </c>
    </row>
    <row r="1007" spans="1:26" s="1" customFormat="1" x14ac:dyDescent="0.15">
      <c r="A1007" s="5">
        <v>283</v>
      </c>
      <c r="B1007" s="56" t="s">
        <v>17</v>
      </c>
      <c r="C1007" s="15" t="s">
        <v>29</v>
      </c>
      <c r="D1007" s="15" t="s">
        <v>12</v>
      </c>
      <c r="E1007" s="16">
        <v>43129</v>
      </c>
      <c r="F1007" s="17">
        <v>25.4</v>
      </c>
      <c r="G1007" s="17">
        <v>35.5</v>
      </c>
      <c r="H1007" s="17">
        <v>17.511299999999999</v>
      </c>
      <c r="I1007" s="18">
        <v>5.6947000000000001</v>
      </c>
      <c r="J1007" s="17"/>
      <c r="K1007" s="37">
        <f>1000*(1-(F1007+288.9414)/(508929.2*(F1007+68.12963))*(F1007-3.9863)^2)</f>
        <v>996.97184273987057</v>
      </c>
      <c r="L1007" s="37">
        <f xml:space="preserve"> 0.824493 - 0.0040899*F1007 + 0.000076438*F1007^2 -0.00000082467*F1007^3 + 0.0000000053675*F1007^4</f>
        <v>0.75864448218802816</v>
      </c>
      <c r="M1007" s="37">
        <f xml:space="preserve"> -0.005724 + 0.00010227*F1007 - 0.0000016546*F1007^2</f>
        <v>-4.1938237359999998E-3</v>
      </c>
      <c r="N1007" s="37">
        <f xml:space="preserve"> K1007 + (L1007*G1007) + M1007*G1007^(3/2) + 0.00048314*G1007^2</f>
        <v>1023.6255396414037</v>
      </c>
      <c r="O1007" s="39">
        <f t="shared" si="94"/>
        <v>12.835100200706158</v>
      </c>
      <c r="P1007" s="32">
        <f t="shared" si="95"/>
        <v>23.533732375717562</v>
      </c>
      <c r="Q1007" s="29">
        <f t="shared" si="96"/>
        <v>26.040849999999999</v>
      </c>
      <c r="R1007" s="30">
        <f>E1007-E887</f>
        <v>13</v>
      </c>
      <c r="S1007" s="31">
        <f>I1007-I887</f>
        <v>0.16990000000000016</v>
      </c>
      <c r="T1007" s="31">
        <f>(S1007/I887)*100</f>
        <v>3.0752244425137589</v>
      </c>
      <c r="U1007" s="31">
        <f>(S1007/R1007)/I887*1000</f>
        <v>2.3655572634721223</v>
      </c>
      <c r="V1007" s="44">
        <f>O1007-O887</f>
        <v>0.3789499144570172</v>
      </c>
      <c r="W1007" s="44">
        <f>(V1007/O887)*100</f>
        <v>3.0422715345314648</v>
      </c>
      <c r="X1007" s="44">
        <f>1000*(V1007/R1007)/O887</f>
        <v>2.3402088727165116</v>
      </c>
      <c r="Y1007" s="45">
        <f>1000*(V1007/R1007)/Q887</f>
        <v>1.1610582727818626</v>
      </c>
      <c r="Z1007" s="57">
        <f t="shared" si="98"/>
        <v>-2.5348390755610684E-2</v>
      </c>
    </row>
    <row r="1008" spans="1:26" s="1" customFormat="1" x14ac:dyDescent="0.15">
      <c r="A1008" s="5">
        <v>289</v>
      </c>
      <c r="B1008" s="56" t="s">
        <v>17</v>
      </c>
      <c r="C1008" s="15" t="s">
        <v>29</v>
      </c>
      <c r="D1008" s="15" t="s">
        <v>12</v>
      </c>
      <c r="E1008" s="16">
        <v>43129</v>
      </c>
      <c r="F1008" s="17">
        <v>25.4</v>
      </c>
      <c r="G1008" s="17">
        <v>35.5</v>
      </c>
      <c r="H1008" s="17">
        <v>17.511299999999999</v>
      </c>
      <c r="I1008" s="18">
        <v>5.4661</v>
      </c>
      <c r="J1008" s="17"/>
      <c r="K1008" s="37">
        <f>1000*(1-(F1008+288.9414)/(508929.2*(F1008+68.12963))*(F1008-3.9863)^2)</f>
        <v>996.97184273987057</v>
      </c>
      <c r="L1008" s="37">
        <f xml:space="preserve"> 0.824493 - 0.0040899*F1008 + 0.000076438*F1008^2 -0.00000082467*F1008^3 + 0.0000000053675*F1008^4</f>
        <v>0.75864448218802816</v>
      </c>
      <c r="M1008" s="37">
        <f xml:space="preserve"> -0.005724 + 0.00010227*F1008 - 0.0000016546*F1008^2</f>
        <v>-4.1938237359999998E-3</v>
      </c>
      <c r="N1008" s="37">
        <f xml:space="preserve"> K1008 + (L1008*G1008) + M1008*G1008^(3/2) + 0.00048314*G1008^2</f>
        <v>1023.6255396414037</v>
      </c>
      <c r="O1008" s="39">
        <f t="shared" si="94"/>
        <v>12.319866052132673</v>
      </c>
      <c r="P1008" s="32">
        <f t="shared" si="95"/>
        <v>23.533732375717562</v>
      </c>
      <c r="Q1008" s="29">
        <f t="shared" si="96"/>
        <v>24.783549999999998</v>
      </c>
      <c r="R1008" s="30">
        <f>E1008-E888</f>
        <v>13</v>
      </c>
      <c r="S1008" s="31">
        <f>I1008-I888</f>
        <v>0.14620000000000033</v>
      </c>
      <c r="T1008" s="31">
        <f>(S1008/I888)*100</f>
        <v>2.7481719581195199</v>
      </c>
      <c r="U1008" s="31">
        <f>(S1008/R1008)/I888*1000</f>
        <v>2.1139784293227075</v>
      </c>
      <c r="V1008" s="44">
        <f>O1008-O888</f>
        <v>0.3256809399445757</v>
      </c>
      <c r="W1008" s="44">
        <f>(V1008/O888)*100</f>
        <v>2.7153236080509497</v>
      </c>
      <c r="X1008" s="44">
        <f>1000*(V1008/R1008)/O888</f>
        <v>2.0887104677315</v>
      </c>
      <c r="Y1008" s="45">
        <f>1000*(V1008/R1008)/Q888</f>
        <v>1.0447437283063872</v>
      </c>
      <c r="Z1008" s="57">
        <f t="shared" si="98"/>
        <v>-2.5267961591207477E-2</v>
      </c>
    </row>
    <row r="1009" spans="1:26" s="1" customFormat="1" x14ac:dyDescent="0.15">
      <c r="A1009" s="5">
        <v>118</v>
      </c>
      <c r="B1009" s="56" t="s">
        <v>18</v>
      </c>
      <c r="C1009" s="15" t="s">
        <v>29</v>
      </c>
      <c r="D1009" s="15" t="s">
        <v>12</v>
      </c>
      <c r="E1009" s="16">
        <v>43129</v>
      </c>
      <c r="F1009" s="17">
        <v>25.4</v>
      </c>
      <c r="G1009" s="17">
        <v>35.5</v>
      </c>
      <c r="H1009" s="17">
        <v>17.511299999999999</v>
      </c>
      <c r="I1009" s="18">
        <v>5.7526000000000002</v>
      </c>
      <c r="J1009" s="17"/>
      <c r="K1009" s="37">
        <f>1000*(1-(F1009+288.9414)/(508929.2*(F1009+68.12963))*(F1009-3.9863)^2)</f>
        <v>996.97184273987057</v>
      </c>
      <c r="L1009" s="37">
        <f xml:space="preserve"> 0.824493 - 0.0040899*F1009 + 0.000076438*F1009^2 -0.00000082467*F1009^3 + 0.0000000053675*F1009^4</f>
        <v>0.75864448218802816</v>
      </c>
      <c r="M1009" s="37">
        <f xml:space="preserve"> -0.005724 + 0.00010227*F1009 - 0.0000016546*F1009^2</f>
        <v>-4.1938237359999998E-3</v>
      </c>
      <c r="N1009" s="37">
        <f xml:space="preserve"> K1009 + (L1009*G1009) + M1009*G1009^(3/2) + 0.00048314*G1009^2</f>
        <v>1023.6255396414037</v>
      </c>
      <c r="O1009" s="39">
        <f t="shared" si="94"/>
        <v>12.965599138599442</v>
      </c>
      <c r="P1009" s="32">
        <f t="shared" si="95"/>
        <v>23.533732375717562</v>
      </c>
      <c r="Q1009" s="29">
        <f t="shared" si="96"/>
        <v>26.359300000000001</v>
      </c>
      <c r="R1009" s="30">
        <f>E1009-E889</f>
        <v>13</v>
      </c>
      <c r="S1009" s="31">
        <f>I1009-I889</f>
        <v>0.1518000000000006</v>
      </c>
      <c r="T1009" s="31">
        <f>(S1009/I889)*100</f>
        <v>2.7103270961291352</v>
      </c>
      <c r="U1009" s="31">
        <f>(S1009/R1009)/I889*1000</f>
        <v>2.0848669970224116</v>
      </c>
      <c r="V1009" s="44">
        <f>O1009-O889</f>
        <v>0.33810012990696769</v>
      </c>
      <c r="W1009" s="44">
        <f>(V1009/O889)*100</f>
        <v>2.6774908449743493</v>
      </c>
      <c r="X1009" s="44">
        <f>1000*(V1009/R1009)/O889</f>
        <v>2.0596083422879605</v>
      </c>
      <c r="Y1009" s="45">
        <f>1000*(V1009/R1009)/Q889</f>
        <v>1.0189349132804681</v>
      </c>
      <c r="Z1009" s="57">
        <f t="shared" si="98"/>
        <v>-2.5258654734451103E-2</v>
      </c>
    </row>
    <row r="1010" spans="1:26" s="1" customFormat="1" x14ac:dyDescent="0.15">
      <c r="A1010" s="5">
        <v>124</v>
      </c>
      <c r="B1010" s="56" t="s">
        <v>18</v>
      </c>
      <c r="C1010" s="15" t="s">
        <v>29</v>
      </c>
      <c r="D1010" s="15" t="s">
        <v>12</v>
      </c>
      <c r="E1010" s="16">
        <v>43129</v>
      </c>
      <c r="F1010" s="17">
        <v>25.4</v>
      </c>
      <c r="G1010" s="17">
        <v>35.5</v>
      </c>
      <c r="H1010" s="17">
        <v>17.511299999999999</v>
      </c>
      <c r="I1010" s="18">
        <v>4.4398</v>
      </c>
      <c r="J1010" s="17"/>
      <c r="K1010" s="37">
        <f>1000*(1-(F1010+288.9414)/(508929.2*(F1010+68.12963))*(F1010-3.9863)^2)</f>
        <v>996.97184273987057</v>
      </c>
      <c r="L1010" s="37">
        <f xml:space="preserve"> 0.824493 - 0.0040899*F1010 + 0.000076438*F1010^2 -0.00000082467*F1010^3 + 0.0000000053675*F1010^4</f>
        <v>0.75864448218802816</v>
      </c>
      <c r="M1010" s="37">
        <f xml:space="preserve"> -0.005724 + 0.00010227*F1010 - 0.0000016546*F1010^2</f>
        <v>-4.1938237359999998E-3</v>
      </c>
      <c r="N1010" s="37">
        <f xml:space="preserve"> K1010 + (L1010*G1010) + M1010*G1010^(3/2) + 0.00048314*G1010^2</f>
        <v>1023.6255396414037</v>
      </c>
      <c r="O1010" s="39">
        <f t="shared" si="94"/>
        <v>10.006721665951709</v>
      </c>
      <c r="P1010" s="32">
        <f t="shared" si="95"/>
        <v>23.533732375717562</v>
      </c>
      <c r="Q1010" s="29">
        <f t="shared" si="96"/>
        <v>19.1389</v>
      </c>
      <c r="R1010" s="30">
        <f>E1010-E890</f>
        <v>13</v>
      </c>
      <c r="S1010" s="31">
        <f>I1010-I890</f>
        <v>0.10970000000000013</v>
      </c>
      <c r="T1010" s="31">
        <f>(S1010/I890)*100</f>
        <v>2.5334287891734633</v>
      </c>
      <c r="U1010" s="31">
        <f>(S1010/R1010)/I890*1000</f>
        <v>1.9487913762872797</v>
      </c>
      <c r="V1010" s="44">
        <f>O1010-O890</f>
        <v>0.24412820474272401</v>
      </c>
      <c r="W1010" s="44">
        <f>(V1010/O890)*100</f>
        <v>2.5006490919933433</v>
      </c>
      <c r="X1010" s="44">
        <f>1000*(V1010/R1010)/O890</f>
        <v>1.9235762246102641</v>
      </c>
      <c r="Y1010" s="45">
        <f>1000*(V1010/R1010)/Q890</f>
        <v>1.0131392201751355</v>
      </c>
      <c r="Z1010" s="57">
        <f t="shared" si="98"/>
        <v>-2.5215151677015601E-2</v>
      </c>
    </row>
    <row r="1011" spans="1:26" s="1" customFormat="1" x14ac:dyDescent="0.15">
      <c r="A1011" s="5">
        <v>216</v>
      </c>
      <c r="B1011" s="56" t="s">
        <v>18</v>
      </c>
      <c r="C1011" s="15" t="s">
        <v>29</v>
      </c>
      <c r="D1011" s="15" t="s">
        <v>12</v>
      </c>
      <c r="E1011" s="16">
        <v>43129</v>
      </c>
      <c r="F1011" s="17">
        <v>25.4</v>
      </c>
      <c r="G1011" s="17">
        <v>35.5</v>
      </c>
      <c r="H1011" s="17">
        <v>17.511299999999999</v>
      </c>
      <c r="I1011" s="18">
        <v>4.8720999999999997</v>
      </c>
      <c r="J1011" s="17"/>
      <c r="K1011" s="37">
        <f>1000*(1-(F1011+288.9414)/(508929.2*(F1011+68.12963))*(F1011-3.9863)^2)</f>
        <v>996.97184273987057</v>
      </c>
      <c r="L1011" s="37">
        <f xml:space="preserve"> 0.824493 - 0.0040899*F1011 + 0.000076438*F1011^2 -0.00000082467*F1011^3 + 0.0000000053675*F1011^4</f>
        <v>0.75864448218802816</v>
      </c>
      <c r="M1011" s="37">
        <f xml:space="preserve"> -0.005724 + 0.00010227*F1011 - 0.0000016546*F1011^2</f>
        <v>-4.1938237359999998E-3</v>
      </c>
      <c r="N1011" s="37">
        <f xml:space="preserve"> K1011 + (L1011*G1011) + M1011*G1011^(3/2) + 0.00048314*G1011^2</f>
        <v>1023.6255396414037</v>
      </c>
      <c r="O1011" s="39">
        <f t="shared" si="94"/>
        <v>10.981068658201567</v>
      </c>
      <c r="P1011" s="32">
        <f t="shared" si="95"/>
        <v>23.533732375717562</v>
      </c>
      <c r="Q1011" s="29">
        <f t="shared" si="96"/>
        <v>21.516549999999995</v>
      </c>
      <c r="R1011" s="30">
        <f>E1011-E891</f>
        <v>13</v>
      </c>
      <c r="S1011" s="31">
        <f>I1011-I891</f>
        <v>0.11789999999999967</v>
      </c>
      <c r="T1011" s="31">
        <f>(S1011/I891)*100</f>
        <v>2.4799124984224408</v>
      </c>
      <c r="U1011" s="31">
        <f>(S1011/R1011)/I891*1000</f>
        <v>1.9076249987864928</v>
      </c>
      <c r="V1011" s="44">
        <f>O1011-O891</f>
        <v>0.2623042339897097</v>
      </c>
      <c r="W1011" s="44">
        <f>(V1011/O891)*100</f>
        <v>2.4471499102751926</v>
      </c>
      <c r="X1011" s="44">
        <f>1000*(V1011/R1011)/O891</f>
        <v>1.8824230079039941</v>
      </c>
      <c r="Y1011" s="45">
        <f>1000*(V1011/R1011)/Q891</f>
        <v>0.96689438753116996</v>
      </c>
      <c r="Z1011" s="57">
        <f t="shared" si="98"/>
        <v>-2.5201990882498748E-2</v>
      </c>
    </row>
    <row r="1012" spans="1:26" s="1" customFormat="1" x14ac:dyDescent="0.15">
      <c r="A1012" s="5">
        <v>222</v>
      </c>
      <c r="B1012" s="56" t="s">
        <v>18</v>
      </c>
      <c r="C1012" s="15" t="s">
        <v>29</v>
      </c>
      <c r="D1012" s="15" t="s">
        <v>12</v>
      </c>
      <c r="E1012" s="16">
        <v>43129</v>
      </c>
      <c r="F1012" s="17">
        <v>25.4</v>
      </c>
      <c r="G1012" s="17">
        <v>35.5</v>
      </c>
      <c r="H1012" s="17">
        <v>17.511299999999999</v>
      </c>
      <c r="I1012" s="18">
        <v>2.3664000000000001</v>
      </c>
      <c r="J1012" s="17"/>
      <c r="K1012" s="37">
        <f>1000*(1-(F1012+288.9414)/(508929.2*(F1012+68.12963))*(F1012-3.9863)^2)</f>
        <v>996.97184273987057</v>
      </c>
      <c r="L1012" s="37">
        <f xml:space="preserve"> 0.824493 - 0.0040899*F1012 + 0.000076438*F1012^2 -0.00000082467*F1012^3 + 0.0000000053675*F1012^4</f>
        <v>0.75864448218802816</v>
      </c>
      <c r="M1012" s="37">
        <f xml:space="preserve"> -0.005724 + 0.00010227*F1012 - 0.0000016546*F1012^2</f>
        <v>-4.1938237359999998E-3</v>
      </c>
      <c r="N1012" s="37">
        <f xml:space="preserve"> K1012 + (L1012*G1012) + M1012*G1012^(3/2) + 0.00048314*G1012^2</f>
        <v>1023.6255396414037</v>
      </c>
      <c r="O1012" s="39">
        <f t="shared" si="94"/>
        <v>5.3335524461255295</v>
      </c>
      <c r="P1012" s="32">
        <f t="shared" si="95"/>
        <v>23.533732375717562</v>
      </c>
      <c r="Q1012" s="29">
        <f t="shared" si="96"/>
        <v>7.7351999999999999</v>
      </c>
      <c r="R1012" s="30">
        <f>E1012-E892</f>
        <v>13</v>
      </c>
      <c r="S1012" s="31">
        <f>I1012-I892</f>
        <v>5.600000000000005E-2</v>
      </c>
      <c r="T1012" s="31">
        <f>(S1012/I892)*100</f>
        <v>2.4238227146814428</v>
      </c>
      <c r="U1012" s="31">
        <f>(S1012/R1012)/I892*1000</f>
        <v>1.8644790112934175</v>
      </c>
      <c r="V1012" s="44">
        <f>O1012-O892</f>
        <v>0.1245512838481595</v>
      </c>
      <c r="W1012" s="44">
        <f>(V1012/O892)*100</f>
        <v>2.3910780583067828</v>
      </c>
      <c r="X1012" s="44">
        <f>1000*(V1012/R1012)/O892</f>
        <v>1.8392908140821409</v>
      </c>
      <c r="Y1012" s="45">
        <f>1000*(V1012/R1012)/Q892</f>
        <v>1.2899703775743163</v>
      </c>
      <c r="Z1012" s="57">
        <f t="shared" si="98"/>
        <v>-2.5188197211276631E-2</v>
      </c>
    </row>
    <row r="1013" spans="1:26" s="1" customFormat="1" x14ac:dyDescent="0.15">
      <c r="A1013" s="5">
        <v>228</v>
      </c>
      <c r="B1013" s="56" t="s">
        <v>18</v>
      </c>
      <c r="C1013" s="15" t="s">
        <v>29</v>
      </c>
      <c r="D1013" s="15" t="s">
        <v>12</v>
      </c>
      <c r="E1013" s="16">
        <v>43129</v>
      </c>
      <c r="F1013" s="17">
        <v>25.4</v>
      </c>
      <c r="G1013" s="17">
        <v>35.5</v>
      </c>
      <c r="H1013" s="17">
        <v>17.511299999999999</v>
      </c>
      <c r="I1013" s="18">
        <v>3.5390000000000001</v>
      </c>
      <c r="J1013" s="17"/>
      <c r="K1013" s="37">
        <f>1000*(1-(F1013+288.9414)/(508929.2*(F1013+68.12963))*(F1013-3.9863)^2)</f>
        <v>996.97184273987057</v>
      </c>
      <c r="L1013" s="37">
        <f xml:space="preserve"> 0.824493 - 0.0040899*F1013 + 0.000076438*F1013^2 -0.00000082467*F1013^3 + 0.0000000053675*F1013^4</f>
        <v>0.75864448218802816</v>
      </c>
      <c r="M1013" s="37">
        <f xml:space="preserve"> -0.005724 + 0.00010227*F1013 - 0.0000016546*F1013^2</f>
        <v>-4.1938237359999998E-3</v>
      </c>
      <c r="N1013" s="37">
        <f xml:space="preserve"> K1013 + (L1013*G1013) + M1013*G1013^(3/2) + 0.00048314*G1013^2</f>
        <v>1023.6255396414037</v>
      </c>
      <c r="O1013" s="39">
        <f t="shared" si="94"/>
        <v>7.9764376719228567</v>
      </c>
      <c r="P1013" s="32">
        <f t="shared" si="95"/>
        <v>23.533732375717562</v>
      </c>
      <c r="Q1013" s="29">
        <f t="shared" si="96"/>
        <v>14.1845</v>
      </c>
      <c r="R1013" s="30">
        <f>E1013-E893</f>
        <v>13</v>
      </c>
      <c r="S1013" s="31">
        <f>I1013-I893</f>
        <v>8.3200000000000163E-2</v>
      </c>
      <c r="T1013" s="31">
        <f>(S1013/I893)*100</f>
        <v>2.4075467330285365</v>
      </c>
      <c r="U1013" s="31">
        <f>(S1013/R1013)/I893*1000</f>
        <v>1.8519590254065663</v>
      </c>
      <c r="V1013" s="44">
        <f>O1013-O893</f>
        <v>0.18503089534817896</v>
      </c>
      <c r="W1013" s="44">
        <f>(V1013/O893)*100</f>
        <v>2.3748072800471056</v>
      </c>
      <c r="X1013" s="44">
        <f>1000*(V1013/R1013)/O893</f>
        <v>1.8267748308054657</v>
      </c>
      <c r="Y1013" s="45">
        <f>1000*(V1013/R1013)/Q893</f>
        <v>1.0368798341951762</v>
      </c>
      <c r="Z1013" s="57">
        <f t="shared" si="98"/>
        <v>-2.5184194601100662E-2</v>
      </c>
    </row>
    <row r="1014" spans="1:26" s="1" customFormat="1" x14ac:dyDescent="0.15">
      <c r="A1014" s="5">
        <v>151</v>
      </c>
      <c r="B1014" s="56" t="s">
        <v>19</v>
      </c>
      <c r="C1014" s="15" t="s">
        <v>29</v>
      </c>
      <c r="D1014" s="15" t="s">
        <v>12</v>
      </c>
      <c r="E1014" s="16">
        <v>43129</v>
      </c>
      <c r="F1014" s="17">
        <v>25.4</v>
      </c>
      <c r="G1014" s="17">
        <v>35.5</v>
      </c>
      <c r="H1014" s="17">
        <v>17.511299999999999</v>
      </c>
      <c r="I1014" s="18">
        <v>1.7875000000000001</v>
      </c>
      <c r="J1014" s="17"/>
      <c r="K1014" s="37">
        <f>1000*(1-(F1014+288.9414)/(508929.2*(F1014+68.12963))*(F1014-3.9863)^2)</f>
        <v>996.97184273987057</v>
      </c>
      <c r="L1014" s="37">
        <f xml:space="preserve"> 0.824493 - 0.0040899*F1014 + 0.000076438*F1014^2 -0.00000082467*F1014^3 + 0.0000000053675*F1014^4</f>
        <v>0.75864448218802816</v>
      </c>
      <c r="M1014" s="37">
        <f xml:space="preserve"> -0.005724 + 0.00010227*F1014 - 0.0000016546*F1014^2</f>
        <v>-4.1938237359999998E-3</v>
      </c>
      <c r="N1014" s="37">
        <f xml:space="preserve"> K1014 + (L1014*G1014) + M1014*G1014^(3/2) + 0.00048314*G1014^2</f>
        <v>1023.6255396414037</v>
      </c>
      <c r="O1014" s="39">
        <f t="shared" si="94"/>
        <v>4.0287884539593408</v>
      </c>
      <c r="P1014" s="32">
        <f t="shared" si="95"/>
        <v>23.533732375717562</v>
      </c>
      <c r="Q1014" s="29">
        <f t="shared" si="96"/>
        <v>4.5512500000000005</v>
      </c>
      <c r="R1014" s="30">
        <f>E1014-E894</f>
        <v>13</v>
      </c>
      <c r="S1014" s="31">
        <f>I1014-I894</f>
        <v>-2.9999999999998916E-3</v>
      </c>
      <c r="T1014" s="31">
        <f>(S1014/I894)*100</f>
        <v>-0.1675509634180336</v>
      </c>
      <c r="U1014" s="31">
        <f>(S1014/R1014)/I894*1000</f>
        <v>-0.12888535647541047</v>
      </c>
      <c r="V1014" s="44">
        <f>O1014-O894</f>
        <v>-8.0521714984289616E-3</v>
      </c>
      <c r="W1014" s="44">
        <f>(V1014/O894)*100</f>
        <v>-0.19946716369353473</v>
      </c>
      <c r="X1014" s="44">
        <f>1000*(V1014/R1014)/O894</f>
        <v>-0.1534362797642575</v>
      </c>
      <c r="Y1014" s="45">
        <f>1000*(V1014/R1014)/Q894</f>
        <v>-0.13560238795281235</v>
      </c>
      <c r="Z1014" s="57">
        <f t="shared" si="98"/>
        <v>-2.4550923288847032E-2</v>
      </c>
    </row>
    <row r="1015" spans="1:26" s="1" customFormat="1" x14ac:dyDescent="0.15">
      <c r="A1015" s="5">
        <v>159</v>
      </c>
      <c r="B1015" s="56" t="s">
        <v>19</v>
      </c>
      <c r="C1015" s="15" t="s">
        <v>29</v>
      </c>
      <c r="D1015" s="15" t="s">
        <v>12</v>
      </c>
      <c r="E1015" s="16">
        <v>43129</v>
      </c>
      <c r="F1015" s="17">
        <v>25.4</v>
      </c>
      <c r="G1015" s="17">
        <v>35.5</v>
      </c>
      <c r="H1015" s="17">
        <v>17.511299999999999</v>
      </c>
      <c r="I1015" s="18">
        <v>4.7836999999999996</v>
      </c>
      <c r="J1015" s="17"/>
      <c r="K1015" s="37">
        <f>1000*(1-(F1015+288.9414)/(508929.2*(F1015+68.12963))*(F1015-3.9863)^2)</f>
        <v>996.97184273987057</v>
      </c>
      <c r="L1015" s="37">
        <f xml:space="preserve"> 0.824493 - 0.0040899*F1015 + 0.000076438*F1015^2 -0.00000082467*F1015^3 + 0.0000000053675*F1015^4</f>
        <v>0.75864448218802816</v>
      </c>
      <c r="M1015" s="37">
        <f xml:space="preserve"> -0.005724 + 0.00010227*F1015 - 0.0000016546*F1015^2</f>
        <v>-4.1938237359999998E-3</v>
      </c>
      <c r="N1015" s="37">
        <f xml:space="preserve"> K1015 + (L1015*G1015) + M1015*G1015^(3/2) + 0.00048314*G1015^2</f>
        <v>1023.6255396414037</v>
      </c>
      <c r="O1015" s="39">
        <f t="shared" si="94"/>
        <v>10.781826756478488</v>
      </c>
      <c r="P1015" s="32">
        <f t="shared" si="95"/>
        <v>23.533732375717562</v>
      </c>
      <c r="Q1015" s="29">
        <f t="shared" si="96"/>
        <v>21.030349999999999</v>
      </c>
      <c r="R1015" s="30">
        <f>E1015-E895</f>
        <v>13</v>
      </c>
      <c r="S1015" s="31">
        <f>I1015-I895</f>
        <v>3.8899999999999935E-2</v>
      </c>
      <c r="T1015" s="31">
        <f>(S1015/I895)*100</f>
        <v>0.81984488281908485</v>
      </c>
      <c r="U1015" s="31">
        <f>(S1015/R1015)/I895*1000</f>
        <v>0.63064990986083447</v>
      </c>
      <c r="V1015" s="44">
        <f>O1015-O895</f>
        <v>8.4255463726728763E-2</v>
      </c>
      <c r="W1015" s="44">
        <f>(V1015/O895)*100</f>
        <v>0.78761301440278175</v>
      </c>
      <c r="X1015" s="44">
        <f>1000*(V1015/R1015)/O895</f>
        <v>0.60585616492521677</v>
      </c>
      <c r="Y1015" s="45">
        <f>1000*(V1015/R1015)/Q895</f>
        <v>0.31135016224902839</v>
      </c>
      <c r="Z1015" s="57">
        <f t="shared" si="98"/>
        <v>-2.4793744935617701E-2</v>
      </c>
    </row>
    <row r="1016" spans="1:26" s="1" customFormat="1" x14ac:dyDescent="0.15">
      <c r="A1016" s="5">
        <v>250</v>
      </c>
      <c r="B1016" s="56" t="s">
        <v>19</v>
      </c>
      <c r="C1016" s="15" t="s">
        <v>29</v>
      </c>
      <c r="D1016" s="15" t="s">
        <v>12</v>
      </c>
      <c r="E1016" s="16">
        <v>43129</v>
      </c>
      <c r="F1016" s="17">
        <v>25.4</v>
      </c>
      <c r="G1016" s="17">
        <v>35.5</v>
      </c>
      <c r="H1016" s="17">
        <v>17.511299999999999</v>
      </c>
      <c r="I1016" s="18">
        <v>4.9958999999999998</v>
      </c>
      <c r="J1016" s="17"/>
      <c r="K1016" s="37">
        <f>1000*(1-(F1016+288.9414)/(508929.2*(F1016+68.12963))*(F1016-3.9863)^2)</f>
        <v>996.97184273987057</v>
      </c>
      <c r="L1016" s="37">
        <f xml:space="preserve"> 0.824493 - 0.0040899*F1016 + 0.000076438*F1016^2 -0.00000082467*F1016^3 + 0.0000000053675*F1016^4</f>
        <v>0.75864448218802816</v>
      </c>
      <c r="M1016" s="37">
        <f xml:space="preserve"> -0.005724 + 0.00010227*F1016 - 0.0000016546*F1016^2</f>
        <v>-4.1938237359999998E-3</v>
      </c>
      <c r="N1016" s="37">
        <f xml:space="preserve"> K1016 + (L1016*G1016) + M1016*G1016^(3/2) + 0.00048314*G1016^2</f>
        <v>1023.6255396414037</v>
      </c>
      <c r="O1016" s="39">
        <f t="shared" si="94"/>
        <v>11.260097475320542</v>
      </c>
      <c r="P1016" s="32">
        <f t="shared" si="95"/>
        <v>23.533732375717562</v>
      </c>
      <c r="Q1016" s="29">
        <f t="shared" si="96"/>
        <v>22.197449999999996</v>
      </c>
      <c r="R1016" s="30">
        <f>E1016-E896</f>
        <v>13</v>
      </c>
      <c r="S1016" s="31">
        <f>I1016-I896</f>
        <v>6.4400000000000013E-2</v>
      </c>
      <c r="T1016" s="31">
        <f>(S1016/I896)*100</f>
        <v>1.3058907026259761</v>
      </c>
      <c r="U1016" s="31">
        <f>(S1016/R1016)/I896*1000</f>
        <v>1.0045313097122894</v>
      </c>
      <c r="V1016" s="44">
        <f>O1016-O896</f>
        <v>0.14159451835601189</v>
      </c>
      <c r="W1016" s="44">
        <f>(V1016/O896)*100</f>
        <v>1.2735034464987784</v>
      </c>
      <c r="X1016" s="44">
        <f>1000*(V1016/R1016)/O896</f>
        <v>0.9796180357682911</v>
      </c>
      <c r="Y1016" s="45">
        <f>1000*(V1016/R1016)/Q896</f>
        <v>0.49863852802973602</v>
      </c>
      <c r="Z1016" s="57">
        <f t="shared" si="98"/>
        <v>-2.4913273943998338E-2</v>
      </c>
    </row>
    <row r="1017" spans="1:26" s="1" customFormat="1" x14ac:dyDescent="0.15">
      <c r="A1017" s="5">
        <v>165</v>
      </c>
      <c r="B1017" s="56" t="s">
        <v>20</v>
      </c>
      <c r="C1017" s="15" t="s">
        <v>29</v>
      </c>
      <c r="D1017" s="15" t="s">
        <v>12</v>
      </c>
      <c r="E1017" s="16">
        <v>43129</v>
      </c>
      <c r="F1017" s="17">
        <v>25.4</v>
      </c>
      <c r="G1017" s="17">
        <v>35.5</v>
      </c>
      <c r="H1017" s="17">
        <v>17.511299999999999</v>
      </c>
      <c r="I1017" s="18">
        <v>6.6750999999999996</v>
      </c>
      <c r="J1017" s="17"/>
      <c r="K1017" s="37">
        <f>1000*(1-(F1017+288.9414)/(508929.2*(F1017+68.12963))*(F1017-3.9863)^2)</f>
        <v>996.97184273987057</v>
      </c>
      <c r="L1017" s="37">
        <f xml:space="preserve"> 0.824493 - 0.0040899*F1017 + 0.000076438*F1017^2 -0.00000082467*F1017^3 + 0.0000000053675*F1017^4</f>
        <v>0.75864448218802816</v>
      </c>
      <c r="M1017" s="37">
        <f xml:space="preserve"> -0.005724 + 0.00010227*F1017 - 0.0000016546*F1017^2</f>
        <v>-4.1938237359999998E-3</v>
      </c>
      <c r="N1017" s="37">
        <f xml:space="preserve"> K1017 + (L1017*G1017) + M1017*G1017^(3/2) + 0.00048314*G1017^2</f>
        <v>1023.6255396414037</v>
      </c>
      <c r="O1017" s="39">
        <f t="shared" si="94"/>
        <v>15.044792060992444</v>
      </c>
      <c r="P1017" s="32">
        <f t="shared" si="95"/>
        <v>23.533732375717562</v>
      </c>
      <c r="Q1017" s="29">
        <f t="shared" si="96"/>
        <v>31.433049999999994</v>
      </c>
      <c r="R1017" s="30">
        <f>E1017-E897</f>
        <v>13</v>
      </c>
      <c r="S1017" s="31">
        <f>I1017-I897</f>
        <v>0.10959999999999948</v>
      </c>
      <c r="T1017" s="31">
        <f>(S1017/I897)*100</f>
        <v>1.6693321148427305</v>
      </c>
      <c r="U1017" s="31">
        <f>(S1017/R1017)/I897*1000</f>
        <v>1.2841016268021002</v>
      </c>
      <c r="V1017" s="44">
        <f>O1017-O897</f>
        <v>0.24229157149622083</v>
      </c>
      <c r="W1017" s="44">
        <f>(V1017/O897)*100</f>
        <v>1.6368286673467747</v>
      </c>
      <c r="X1017" s="44">
        <f>1000*(V1017/R1017)/O897</f>
        <v>1.2590989748821342</v>
      </c>
      <c r="Y1017" s="45">
        <f>1000*(V1017/R1017)/Q897</f>
        <v>0.60453007004539328</v>
      </c>
      <c r="Z1017" s="57">
        <f t="shared" si="98"/>
        <v>-2.5002651919965979E-2</v>
      </c>
    </row>
    <row r="1018" spans="1:26" s="1" customFormat="1" x14ac:dyDescent="0.15">
      <c r="A1018" s="5">
        <v>171</v>
      </c>
      <c r="B1018" s="56" t="s">
        <v>20</v>
      </c>
      <c r="C1018" s="15" t="s">
        <v>29</v>
      </c>
      <c r="D1018" s="15" t="s">
        <v>12</v>
      </c>
      <c r="E1018" s="16">
        <v>43129</v>
      </c>
      <c r="F1018" s="17">
        <v>25.4</v>
      </c>
      <c r="G1018" s="17">
        <v>35.5</v>
      </c>
      <c r="H1018" s="17">
        <v>17.511299999999999</v>
      </c>
      <c r="I1018" s="18">
        <v>2.2115</v>
      </c>
      <c r="J1018" s="17"/>
      <c r="K1018" s="37">
        <f>1000*(1-(F1018+288.9414)/(508929.2*(F1018+68.12963))*(F1018-3.9863)^2)</f>
        <v>996.97184273987057</v>
      </c>
      <c r="L1018" s="37">
        <f xml:space="preserve"> 0.824493 - 0.0040899*F1018 + 0.000076438*F1018^2 -0.00000082467*F1018^3 + 0.0000000053675*F1018^4</f>
        <v>0.75864448218802816</v>
      </c>
      <c r="M1018" s="37">
        <f xml:space="preserve"> -0.005724 + 0.00010227*F1018 - 0.0000016546*F1018^2</f>
        <v>-4.1938237359999998E-3</v>
      </c>
      <c r="N1018" s="37">
        <f xml:space="preserve"> K1018 + (L1018*G1018) + M1018*G1018^(3/2) + 0.00048314*G1018^2</f>
        <v>1023.6255396414037</v>
      </c>
      <c r="O1018" s="39">
        <f t="shared" si="94"/>
        <v>4.9844283445768287</v>
      </c>
      <c r="P1018" s="32">
        <f t="shared" si="95"/>
        <v>23.533732375717562</v>
      </c>
      <c r="Q1018" s="29">
        <f t="shared" si="96"/>
        <v>6.8832499999999994</v>
      </c>
      <c r="R1018" s="30">
        <f>E1018-E898</f>
        <v>13</v>
      </c>
      <c r="S1018" s="31">
        <f>I1018-I898</f>
        <v>1.8200000000000216E-2</v>
      </c>
      <c r="T1018" s="31">
        <f>(S1018/I898)*100</f>
        <v>0.8297998449824564</v>
      </c>
      <c r="U1018" s="31">
        <f>(S1018/R1018)/I898*1000</f>
        <v>0.638307573063428</v>
      </c>
      <c r="V1018" s="44">
        <f>O1018-O898</f>
        <v>3.9439490169385749E-2</v>
      </c>
      <c r="W1018" s="44">
        <f>(V1018/O898)*100</f>
        <v>0.7975647939880296</v>
      </c>
      <c r="X1018" s="44">
        <f>1000*(V1018/R1018)/O898</f>
        <v>0.61351137999079197</v>
      </c>
      <c r="Y1018" s="45">
        <f>1000*(V1018/R1018)/Q898</f>
        <v>0.44725635377466172</v>
      </c>
      <c r="Z1018" s="57">
        <f t="shared" si="98"/>
        <v>-2.479619307263603E-2</v>
      </c>
    </row>
    <row r="1019" spans="1:26" s="1" customFormat="1" x14ac:dyDescent="0.15">
      <c r="A1019" s="5">
        <v>263</v>
      </c>
      <c r="B1019" s="56" t="s">
        <v>20</v>
      </c>
      <c r="C1019" s="15" t="s">
        <v>29</v>
      </c>
      <c r="D1019" s="15" t="s">
        <v>12</v>
      </c>
      <c r="E1019" s="16">
        <v>43129</v>
      </c>
      <c r="F1019" s="17">
        <v>25.4</v>
      </c>
      <c r="G1019" s="17">
        <v>35.5</v>
      </c>
      <c r="H1019" s="17">
        <v>17.511299999999999</v>
      </c>
      <c r="I1019" s="18">
        <v>1.4147000000000001</v>
      </c>
      <c r="J1019" s="17"/>
      <c r="K1019" s="37">
        <f>1000*(1-(F1019+288.9414)/(508929.2*(F1019+68.12963))*(F1019-3.9863)^2)</f>
        <v>996.97184273987057</v>
      </c>
      <c r="L1019" s="37">
        <f xml:space="preserve"> 0.824493 - 0.0040899*F1019 + 0.000076438*F1019^2 -0.00000082467*F1019^3 + 0.0000000053675*F1019^4</f>
        <v>0.75864448218802816</v>
      </c>
      <c r="M1019" s="37">
        <f xml:space="preserve"> -0.005724 + 0.00010227*F1019 - 0.0000016546*F1019^2</f>
        <v>-4.1938237359999998E-3</v>
      </c>
      <c r="N1019" s="37">
        <f xml:space="preserve"> K1019 + (L1019*G1019) + M1019*G1019^(3/2) + 0.00048314*G1019^2</f>
        <v>1023.6255396414037</v>
      </c>
      <c r="O1019" s="39">
        <f t="shared" si="94"/>
        <v>3.1885465878692472</v>
      </c>
      <c r="P1019" s="32">
        <f t="shared" si="95"/>
        <v>23.533732375717562</v>
      </c>
      <c r="Q1019" s="29">
        <f t="shared" si="96"/>
        <v>2.5008499999999998</v>
      </c>
      <c r="R1019" s="30">
        <f>E1019-E899</f>
        <v>13</v>
      </c>
      <c r="S1019" s="31">
        <f>I1019-I899</f>
        <v>3.8800000000000168E-2</v>
      </c>
      <c r="T1019" s="31">
        <f>(S1019/I899)*100</f>
        <v>2.8199723817137996</v>
      </c>
      <c r="U1019" s="31">
        <f>(S1019/R1019)/I899*1000</f>
        <v>2.1692095243952303</v>
      </c>
      <c r="V1019" s="44">
        <f>O1019-O899</f>
        <v>8.6458335108931639E-2</v>
      </c>
      <c r="W1019" s="44">
        <f>(V1019/O899)*100</f>
        <v>2.7871010772178662</v>
      </c>
      <c r="X1019" s="44">
        <f>1000*(V1019/R1019)/O899</f>
        <v>2.1439239055522048</v>
      </c>
      <c r="Y1019" s="45">
        <f>1000*(V1019/R1019)/Q899</f>
        <v>2.907447665402747</v>
      </c>
      <c r="Z1019" s="57">
        <f t="shared" si="98"/>
        <v>-2.5285618843025492E-2</v>
      </c>
    </row>
    <row r="1020" spans="1:26" s="1" customFormat="1" x14ac:dyDescent="0.15">
      <c r="A1020" s="5">
        <v>269</v>
      </c>
      <c r="B1020" s="56" t="s">
        <v>20</v>
      </c>
      <c r="C1020" s="15" t="s">
        <v>29</v>
      </c>
      <c r="D1020" s="15" t="s">
        <v>12</v>
      </c>
      <c r="E1020" s="16">
        <v>43129</v>
      </c>
      <c r="F1020" s="17">
        <v>25.4</v>
      </c>
      <c r="G1020" s="17">
        <v>35.5</v>
      </c>
      <c r="H1020" s="17">
        <v>17.511299999999999</v>
      </c>
      <c r="I1020" s="18">
        <v>5.5644999999999998</v>
      </c>
      <c r="J1020" s="17"/>
      <c r="K1020" s="37">
        <f>1000*(1-(F1020+288.9414)/(508929.2*(F1020+68.12963))*(F1020-3.9863)^2)</f>
        <v>996.97184273987057</v>
      </c>
      <c r="L1020" s="37">
        <f xml:space="preserve"> 0.824493 - 0.0040899*F1020 + 0.000076438*F1020^2 -0.00000082467*F1020^3 + 0.0000000053675*F1020^4</f>
        <v>0.75864448218802816</v>
      </c>
      <c r="M1020" s="37">
        <f xml:space="preserve"> -0.005724 + 0.00010227*F1020 - 0.0000016546*F1020^2</f>
        <v>-4.1938237359999998E-3</v>
      </c>
      <c r="N1020" s="37">
        <f xml:space="preserve"> K1020 + (L1020*G1020) + M1020*G1020^(3/2) + 0.00048314*G1020^2</f>
        <v>1023.6255396414037</v>
      </c>
      <c r="O1020" s="39">
        <f t="shared" si="94"/>
        <v>12.541646630521258</v>
      </c>
      <c r="P1020" s="32">
        <f t="shared" si="95"/>
        <v>23.533732375717562</v>
      </c>
      <c r="Q1020" s="29">
        <f t="shared" si="96"/>
        <v>25.324749999999998</v>
      </c>
      <c r="R1020" s="30">
        <f>E1020-E900</f>
        <v>13</v>
      </c>
      <c r="S1020" s="31">
        <f>I1020-I900</f>
        <v>3.5999999999999588E-2</v>
      </c>
      <c r="T1020" s="31">
        <f>(S1020/I900)*100</f>
        <v>0.65117120376231508</v>
      </c>
      <c r="U1020" s="31">
        <f>(S1020/R1020)/I900*1000</f>
        <v>0.50090092597101155</v>
      </c>
      <c r="V1020" s="44">
        <f>O1020-O900</f>
        <v>7.7154366995269896E-2</v>
      </c>
      <c r="W1020" s="44">
        <f>(V1020/O900)*100</f>
        <v>0.61899325992637155</v>
      </c>
      <c r="X1020" s="44">
        <f>1000*(V1020/R1020)/O900</f>
        <v>0.47614866148182428</v>
      </c>
      <c r="Y1020" s="45">
        <f>1000*(V1020/R1020)/Q900</f>
        <v>0.23620051567864739</v>
      </c>
      <c r="Z1020" s="57">
        <f t="shared" si="98"/>
        <v>-2.475226448918727E-2</v>
      </c>
    </row>
    <row r="1021" spans="1:26" s="1" customFormat="1" x14ac:dyDescent="0.15">
      <c r="A1021" s="5">
        <v>101</v>
      </c>
      <c r="B1021" s="56" t="s">
        <v>22</v>
      </c>
      <c r="C1021" s="15" t="s">
        <v>29</v>
      </c>
      <c r="D1021" s="15" t="s">
        <v>12</v>
      </c>
      <c r="E1021" s="16">
        <v>43129</v>
      </c>
      <c r="F1021" s="17">
        <v>23.6</v>
      </c>
      <c r="G1021" s="17">
        <v>35.6</v>
      </c>
      <c r="H1021" s="17">
        <v>17.508299999999998</v>
      </c>
      <c r="I1021" s="18">
        <v>4.0909000000000004</v>
      </c>
      <c r="J1021" s="17"/>
      <c r="K1021" s="37">
        <f>1000*(1-(F1021+288.9414)/(508929.2*(F1021+68.12963))*(F1021-3.9863)^2)</f>
        <v>997.42451159707753</v>
      </c>
      <c r="L1021" s="37">
        <f xml:space="preserve"> 0.824493 - 0.0040899*F1021 + 0.000076438*F1021^2 -0.00000082467*F1021^3 + 0.0000000053675*F1021^4</f>
        <v>0.76136961722476815</v>
      </c>
      <c r="M1021" s="37">
        <f xml:space="preserve"> -0.005724 + 0.00010227*F1021 - 0.0000016546*F1021^2</f>
        <v>-4.2319740159999994E-3</v>
      </c>
      <c r="N1021" s="37">
        <f xml:space="preserve"> K1021 + (L1021*G1021) + M1021*G1021^(3/2) + 0.00048314*G1021^2</f>
        <v>1024.2426686012425</v>
      </c>
      <c r="O1021" s="39">
        <f t="shared" si="94"/>
        <v>9.2273225262875833</v>
      </c>
      <c r="P1021" s="32">
        <f t="shared" si="95"/>
        <v>23.534580343982828</v>
      </c>
      <c r="Q1021" s="29">
        <f t="shared" si="96"/>
        <v>17.219950000000001</v>
      </c>
      <c r="R1021" s="30">
        <f>E1021-E901</f>
        <v>13</v>
      </c>
      <c r="S1021" s="31">
        <f>I1021-I901</f>
        <v>2.2400000000000198E-2</v>
      </c>
      <c r="T1021" s="31">
        <f>(S1021/I901)*100</f>
        <v>0.55057146368440946</v>
      </c>
      <c r="U1021" s="31">
        <f>(S1021/R1021)/I901*1000</f>
        <v>0.42351651052646877</v>
      </c>
      <c r="V1021" s="44">
        <f>O1021-O901</f>
        <v>5.4094515710007229E-2</v>
      </c>
      <c r="W1021" s="44">
        <f>(V1021/O901)*100</f>
        <v>0.58969989242207077</v>
      </c>
      <c r="X1021" s="44">
        <f>1000*(V1021/R1021)/O901</f>
        <v>0.45361530186313131</v>
      </c>
      <c r="Y1021" s="45">
        <f>1000*(V1021/R1021)/Q901</f>
        <v>0.2433864092928468</v>
      </c>
      <c r="Z1021" s="57">
        <f t="shared" si="98"/>
        <v>3.0098791336662545E-2</v>
      </c>
    </row>
    <row r="1022" spans="1:26" s="1" customFormat="1" x14ac:dyDescent="0.15">
      <c r="A1022" s="5">
        <v>107</v>
      </c>
      <c r="B1022" s="56" t="s">
        <v>22</v>
      </c>
      <c r="C1022" s="15" t="s">
        <v>29</v>
      </c>
      <c r="D1022" s="15" t="s">
        <v>12</v>
      </c>
      <c r="E1022" s="16">
        <v>43129</v>
      </c>
      <c r="F1022" s="17">
        <v>23.6</v>
      </c>
      <c r="G1022" s="17">
        <v>35.6</v>
      </c>
      <c r="H1022" s="17">
        <v>17.508299999999998</v>
      </c>
      <c r="I1022" s="18">
        <v>3.3624000000000001</v>
      </c>
      <c r="J1022" s="17"/>
      <c r="K1022" s="37">
        <f>1000*(1-(F1022+288.9414)/(508929.2*(F1022+68.12963))*(F1022-3.9863)^2)</f>
        <v>997.42451159707753</v>
      </c>
      <c r="L1022" s="37">
        <f xml:space="preserve"> 0.824493 - 0.0040899*F1022 + 0.000076438*F1022^2 -0.00000082467*F1022^3 + 0.0000000053675*F1022^4</f>
        <v>0.76136961722476815</v>
      </c>
      <c r="M1022" s="37">
        <f xml:space="preserve"> -0.005724 + 0.00010227*F1022 - 0.0000016546*F1022^2</f>
        <v>-4.2319740159999994E-3</v>
      </c>
      <c r="N1022" s="37">
        <f xml:space="preserve"> K1022 + (L1022*G1022) + M1022*G1022^(3/2) + 0.00048314*G1022^2</f>
        <v>1024.2426686012425</v>
      </c>
      <c r="O1022" s="39">
        <f t="shared" si="94"/>
        <v>7.5841377844458107</v>
      </c>
      <c r="P1022" s="32">
        <f t="shared" si="95"/>
        <v>23.534580343982828</v>
      </c>
      <c r="Q1022" s="29">
        <f t="shared" si="96"/>
        <v>13.213200000000001</v>
      </c>
      <c r="R1022" s="30">
        <f>E1022-E902</f>
        <v>13</v>
      </c>
      <c r="S1022" s="31">
        <f>I1022-I902</f>
        <v>-1.1000000000000121E-2</v>
      </c>
      <c r="T1022" s="31">
        <f>(S1022/I902)*100</f>
        <v>-0.32608051224284462</v>
      </c>
      <c r="U1022" s="31">
        <f>(S1022/R1022)/I902*1000</f>
        <v>-0.25083116326372662</v>
      </c>
      <c r="V1022" s="44">
        <f>O1022-O902</f>
        <v>-2.1851491917074028E-2</v>
      </c>
      <c r="W1022" s="44">
        <f>(V1022/O902)*100</f>
        <v>-0.28729322541884011</v>
      </c>
      <c r="X1022" s="44">
        <f>1000*(V1022/R1022)/O902</f>
        <v>-0.22099478878372317</v>
      </c>
      <c r="Y1022" s="45">
        <f>1000*(V1022/R1022)/Q902</f>
        <v>-0.12663266411182106</v>
      </c>
      <c r="Z1022" s="57">
        <f t="shared" si="98"/>
        <v>2.9836374480003452E-2</v>
      </c>
    </row>
    <row r="1023" spans="1:26" s="1" customFormat="1" x14ac:dyDescent="0.15">
      <c r="A1023" s="5">
        <v>300</v>
      </c>
      <c r="B1023" s="56" t="s">
        <v>22</v>
      </c>
      <c r="C1023" s="15" t="s">
        <v>29</v>
      </c>
      <c r="D1023" s="15" t="s">
        <v>12</v>
      </c>
      <c r="E1023" s="17" t="s">
        <v>14</v>
      </c>
      <c r="F1023" s="17" t="s">
        <v>14</v>
      </c>
      <c r="G1023" s="17" t="s">
        <v>14</v>
      </c>
      <c r="H1023" s="17" t="s">
        <v>14</v>
      </c>
      <c r="I1023" s="18" t="s">
        <v>14</v>
      </c>
      <c r="J1023" s="17" t="s">
        <v>14</v>
      </c>
      <c r="K1023" s="99" t="s">
        <v>14</v>
      </c>
      <c r="L1023" s="99" t="s">
        <v>14</v>
      </c>
      <c r="M1023" s="99" t="s">
        <v>14</v>
      </c>
      <c r="N1023" s="99" t="s">
        <v>14</v>
      </c>
      <c r="O1023" s="44" t="s">
        <v>14</v>
      </c>
      <c r="P1023" s="32" t="e">
        <f t="shared" si="95"/>
        <v>#VALUE!</v>
      </c>
      <c r="Q1023" s="29" t="s">
        <v>14</v>
      </c>
      <c r="R1023" s="75" t="s">
        <v>14</v>
      </c>
      <c r="S1023" s="94" t="s">
        <v>14</v>
      </c>
      <c r="T1023" s="94" t="s">
        <v>14</v>
      </c>
      <c r="U1023" s="94" t="s">
        <v>14</v>
      </c>
      <c r="V1023" s="28" t="s">
        <v>14</v>
      </c>
      <c r="W1023" s="28" t="s">
        <v>14</v>
      </c>
      <c r="X1023" s="28" t="s">
        <v>14</v>
      </c>
      <c r="Y1023" s="95" t="s">
        <v>14</v>
      </c>
      <c r="Z1023" s="96" t="s">
        <v>14</v>
      </c>
    </row>
    <row r="1024" spans="1:26" s="1" customFormat="1" x14ac:dyDescent="0.15">
      <c r="A1024" s="5">
        <v>145</v>
      </c>
      <c r="B1024" s="56" t="s">
        <v>23</v>
      </c>
      <c r="C1024" s="15" t="s">
        <v>29</v>
      </c>
      <c r="D1024" s="15" t="s">
        <v>12</v>
      </c>
      <c r="E1024" s="16">
        <v>43129</v>
      </c>
      <c r="F1024" s="17">
        <v>23.6</v>
      </c>
      <c r="G1024" s="17">
        <v>35.6</v>
      </c>
      <c r="H1024" s="17">
        <v>17.508299999999998</v>
      </c>
      <c r="I1024" s="18">
        <v>1.8529</v>
      </c>
      <c r="J1024" s="17"/>
      <c r="K1024" s="37">
        <f>1000*(1-(F1024+288.9414)/(508929.2*(F1024+68.12963))*(F1024-3.9863)^2)</f>
        <v>997.42451159707753</v>
      </c>
      <c r="L1024" s="37">
        <f xml:space="preserve"> 0.824493 - 0.0040899*F1024 + 0.000076438*F1024^2 -0.00000082467*F1024^3 + 0.0000000053675*F1024^4</f>
        <v>0.76136961722476815</v>
      </c>
      <c r="M1024" s="37">
        <f xml:space="preserve"> -0.005724 + 0.00010227*F1024 - 0.0000016546*F1024^2</f>
        <v>-4.2319740159999994E-3</v>
      </c>
      <c r="N1024" s="37">
        <f xml:space="preserve"> K1024 + (L1024*G1024) + M1024*G1024^(3/2) + 0.00048314*G1024^2</f>
        <v>1024.2426686012425</v>
      </c>
      <c r="O1024" s="39">
        <f t="shared" si="94"/>
        <v>4.17935073185809</v>
      </c>
      <c r="P1024" s="32">
        <f t="shared" si="95"/>
        <v>23.534580343982828</v>
      </c>
      <c r="Q1024" s="29">
        <f t="shared" si="96"/>
        <v>4.9109500000000006</v>
      </c>
      <c r="R1024" s="30">
        <f>E1024-E904</f>
        <v>13</v>
      </c>
      <c r="S1024" s="31">
        <f>I1024-I904</f>
        <v>1.3600000000000056E-2</v>
      </c>
      <c r="T1024" s="31">
        <f>(S1024/I904)*100</f>
        <v>0.73941173272440919</v>
      </c>
      <c r="U1024" s="31">
        <f>(S1024/R1024)/I904*1000</f>
        <v>0.56877825594185316</v>
      </c>
      <c r="V1024" s="44">
        <f>O1024-O904</f>
        <v>3.2289584050461784E-2</v>
      </c>
      <c r="W1024" s="44">
        <f>(V1024/O904)*100</f>
        <v>0.77861364710119807</v>
      </c>
      <c r="X1024" s="44">
        <f>1000*(V1024/R1024)/O904</f>
        <v>0.59893357469322939</v>
      </c>
      <c r="Y1024" s="45">
        <f>1000*(V1024/R1024)/Q904</f>
        <v>0.51359328344402677</v>
      </c>
      <c r="Z1024" s="57">
        <f t="shared" ref="Z1024:Z1081" si="99">X1024-U1024</f>
        <v>3.0155318751376226E-2</v>
      </c>
    </row>
    <row r="1025" spans="1:26" s="1" customFormat="1" x14ac:dyDescent="0.15">
      <c r="A1025" s="5">
        <v>179</v>
      </c>
      <c r="B1025" s="56" t="s">
        <v>17</v>
      </c>
      <c r="C1025" s="15" t="s">
        <v>11</v>
      </c>
      <c r="D1025" s="15" t="s">
        <v>32</v>
      </c>
      <c r="E1025" s="16">
        <v>43129</v>
      </c>
      <c r="F1025" s="17">
        <v>24.8</v>
      </c>
      <c r="G1025" s="17">
        <v>35.4</v>
      </c>
      <c r="H1025" s="17">
        <v>17.511399999999998</v>
      </c>
      <c r="I1025" s="18">
        <v>6.1055000000000001</v>
      </c>
      <c r="J1025" s="17"/>
      <c r="K1025" s="37">
        <f>1000*(1-(F1025+288.9414)/(508929.2*(F1025+68.12963))*(F1025-3.9863)^2)</f>
        <v>997.12618482430514</v>
      </c>
      <c r="L1025" s="37">
        <f xml:space="preserve"> 0.824493 - 0.0040899*F1025 + 0.000076438*F1025^2 -0.00000082467*F1025^3 + 0.0000000053675*F1025^4</f>
        <v>0.75952760938444797</v>
      </c>
      <c r="M1025" s="37">
        <f xml:space="preserve"> -0.005724 + 0.00010227*F1025 - 0.0000016546*F1025^2</f>
        <v>-4.2053491839999999E-3</v>
      </c>
      <c r="N1025" s="37">
        <f xml:space="preserve"> K1025 + (L1025*G1025) + M1025*G1025^(3/2) + 0.00048314*G1025^2</f>
        <v>1023.7331724959167</v>
      </c>
      <c r="O1025" s="39">
        <f t="shared" si="94"/>
        <v>13.762803560633243</v>
      </c>
      <c r="P1025" s="32">
        <f t="shared" si="95"/>
        <v>23.534717839374867</v>
      </c>
      <c r="Q1025" s="29">
        <f t="shared" si="96"/>
        <v>28.300249999999998</v>
      </c>
      <c r="R1025" s="30">
        <f>E1025-E905</f>
        <v>13</v>
      </c>
      <c r="S1025" s="31">
        <f>I1025-I905</f>
        <v>0.33360000000000056</v>
      </c>
      <c r="T1025" s="31">
        <f>(S1025/I905)*100</f>
        <v>5.7797259134773746</v>
      </c>
      <c r="U1025" s="31">
        <f>(S1025/R1025)/I905*1000</f>
        <v>4.4459430103672117</v>
      </c>
      <c r="V1025" s="44">
        <f>O1025-O905</f>
        <v>0.75075364824445501</v>
      </c>
      <c r="W1025" s="44">
        <f>(V1025/O905)*100</f>
        <v>5.7696800527153034</v>
      </c>
      <c r="X1025" s="44">
        <f>1000*(V1025/R1025)/O905</f>
        <v>4.4382154251656178</v>
      </c>
      <c r="Y1025" s="45">
        <f>1000*(V1025/R1025)/Q905</f>
        <v>2.1821008384209923</v>
      </c>
      <c r="Z1025" s="57">
        <f t="shared" si="99"/>
        <v>-7.7275852015938895E-3</v>
      </c>
    </row>
    <row r="1026" spans="1:26" s="1" customFormat="1" x14ac:dyDescent="0.15">
      <c r="A1026" s="5">
        <v>186</v>
      </c>
      <c r="B1026" s="56" t="s">
        <v>17</v>
      </c>
      <c r="C1026" s="15" t="s">
        <v>11</v>
      </c>
      <c r="D1026" s="15" t="s">
        <v>32</v>
      </c>
      <c r="E1026" s="16">
        <v>43129</v>
      </c>
      <c r="F1026" s="17">
        <v>24.8</v>
      </c>
      <c r="G1026" s="17">
        <v>35.4</v>
      </c>
      <c r="H1026" s="17">
        <v>17.511399999999998</v>
      </c>
      <c r="I1026" s="18">
        <v>4.2874999999999996</v>
      </c>
      <c r="J1026" s="17"/>
      <c r="K1026" s="37">
        <f>1000*(1-(F1026+288.9414)/(508929.2*(F1026+68.12963))*(F1026-3.9863)^2)</f>
        <v>997.12618482430514</v>
      </c>
      <c r="L1026" s="37">
        <f xml:space="preserve"> 0.824493 - 0.0040899*F1026 + 0.000076438*F1026^2 -0.00000082467*F1026^3 + 0.0000000053675*F1026^4</f>
        <v>0.75952760938444797</v>
      </c>
      <c r="M1026" s="37">
        <f xml:space="preserve"> -0.005724 + 0.00010227*F1026 - 0.0000016546*F1026^2</f>
        <v>-4.2053491839999999E-3</v>
      </c>
      <c r="N1026" s="37">
        <f xml:space="preserve"> K1026 + (L1026*G1026) + M1026*G1026^(3/2) + 0.00048314*G1026^2</f>
        <v>1023.7331724959167</v>
      </c>
      <c r="O1026" s="39">
        <f t="shared" si="94"/>
        <v>9.664731842799938</v>
      </c>
      <c r="P1026" s="32">
        <f t="shared" si="95"/>
        <v>23.534717839374867</v>
      </c>
      <c r="Q1026" s="29">
        <f t="shared" si="96"/>
        <v>18.301249999999996</v>
      </c>
      <c r="R1026" s="30">
        <f>E1026-E906</f>
        <v>13</v>
      </c>
      <c r="S1026" s="31">
        <f>I1026-I906</f>
        <v>0.21979999999999933</v>
      </c>
      <c r="T1026" s="31">
        <f>(S1026/I906)*100</f>
        <v>5.4035450008604196</v>
      </c>
      <c r="U1026" s="31">
        <f>(S1026/R1026)/I906*1000</f>
        <v>4.1565730775849383</v>
      </c>
      <c r="V1026" s="44">
        <f>O1026-O906</f>
        <v>0.49459455202499747</v>
      </c>
      <c r="W1026" s="44">
        <f>(V1026/O906)*100</f>
        <v>5.3935348658580535</v>
      </c>
      <c r="X1026" s="44">
        <f>1000*(V1026/R1026)/O906</f>
        <v>4.1488729737369638</v>
      </c>
      <c r="Y1026" s="45">
        <f>1000*(V1026/R1026)/Q906</f>
        <v>2.2258925642848206</v>
      </c>
      <c r="Z1026" s="57">
        <f t="shared" si="99"/>
        <v>-7.7001038479744821E-3</v>
      </c>
    </row>
    <row r="1027" spans="1:26" s="1" customFormat="1" x14ac:dyDescent="0.15">
      <c r="A1027" s="5">
        <v>277</v>
      </c>
      <c r="B1027" s="56" t="s">
        <v>17</v>
      </c>
      <c r="C1027" s="15" t="s">
        <v>11</v>
      </c>
      <c r="D1027" s="15" t="s">
        <v>32</v>
      </c>
      <c r="E1027" s="16">
        <v>43129</v>
      </c>
      <c r="F1027" s="17">
        <v>24.8</v>
      </c>
      <c r="G1027" s="17">
        <v>35.4</v>
      </c>
      <c r="H1027" s="17">
        <v>17.511399999999998</v>
      </c>
      <c r="I1027" s="18">
        <v>5.3719000000000001</v>
      </c>
      <c r="J1027" s="17"/>
      <c r="K1027" s="37">
        <f>1000*(1-(F1027+288.9414)/(508929.2*(F1027+68.12963))*(F1027-3.9863)^2)</f>
        <v>997.12618482430514</v>
      </c>
      <c r="L1027" s="37">
        <f xml:space="preserve"> 0.824493 - 0.0040899*F1027 + 0.000076438*F1027^2 -0.00000082467*F1027^3 + 0.0000000053675*F1027^4</f>
        <v>0.75952760938444797</v>
      </c>
      <c r="M1027" s="37">
        <f xml:space="preserve"> -0.005724 + 0.00010227*F1027 - 0.0000016546*F1027^2</f>
        <v>-4.2053491839999999E-3</v>
      </c>
      <c r="N1027" s="37">
        <f xml:space="preserve"> K1027 + (L1027*G1027) + M1027*G1027^(3/2) + 0.00048314*G1027^2</f>
        <v>1023.7331724959167</v>
      </c>
      <c r="O1027" s="39">
        <f t="shared" ref="O1027:O1081" si="100">I1027*(1/     (1-   (0.001*N1027/1.84)))</f>
        <v>12.109148218387636</v>
      </c>
      <c r="P1027" s="32">
        <f t="shared" ref="P1027:P1090" si="101">H1027*(1/     (1-   (0.001*N1027/4)))</f>
        <v>23.534717839374867</v>
      </c>
      <c r="Q1027" s="29">
        <f t="shared" ref="Q1027:Q1081" si="102">-5.28+5.5*I1027</f>
        <v>24.265450000000001</v>
      </c>
      <c r="R1027" s="30">
        <f>E1027-E907</f>
        <v>13</v>
      </c>
      <c r="S1027" s="31">
        <f>I1027-I907</f>
        <v>0.27770000000000028</v>
      </c>
      <c r="T1027" s="31">
        <f>(S1027/I907)*100</f>
        <v>5.4512975540811173</v>
      </c>
      <c r="U1027" s="31">
        <f>(S1027/R1027)/I907*1000</f>
        <v>4.193305810831629</v>
      </c>
      <c r="V1027" s="44">
        <f>O1027-O907</f>
        <v>0.62489092638830179</v>
      </c>
      <c r="W1027" s="44">
        <f>(V1027/O907)*100</f>
        <v>5.4412828840367471</v>
      </c>
      <c r="X1027" s="44">
        <f>1000*(V1027/R1027)/O907</f>
        <v>4.1856022184898052</v>
      </c>
      <c r="Y1027" s="45">
        <f>1000*(V1027/R1027)/Q907</f>
        <v>2.1140083295921883</v>
      </c>
      <c r="Z1027" s="57">
        <f t="shared" si="99"/>
        <v>-7.7035923418238283E-3</v>
      </c>
    </row>
    <row r="1028" spans="1:26" s="1" customFormat="1" x14ac:dyDescent="0.15">
      <c r="A1028" s="5">
        <v>284</v>
      </c>
      <c r="B1028" s="56" t="s">
        <v>17</v>
      </c>
      <c r="C1028" s="15" t="s">
        <v>11</v>
      </c>
      <c r="D1028" s="15" t="s">
        <v>32</v>
      </c>
      <c r="E1028" s="16">
        <v>43129</v>
      </c>
      <c r="F1028" s="17">
        <v>24.8</v>
      </c>
      <c r="G1028" s="17">
        <v>35.4</v>
      </c>
      <c r="H1028" s="17">
        <v>17.511399999999998</v>
      </c>
      <c r="I1028" s="18">
        <v>5.6807999999999996</v>
      </c>
      <c r="J1028" s="17"/>
      <c r="K1028" s="37">
        <f>1000*(1-(F1028+288.9414)/(508929.2*(F1028+68.12963))*(F1028-3.9863)^2)</f>
        <v>997.12618482430514</v>
      </c>
      <c r="L1028" s="37">
        <f xml:space="preserve"> 0.824493 - 0.0040899*F1028 + 0.000076438*F1028^2 -0.00000082467*F1028^3 + 0.0000000053675*F1028^4</f>
        <v>0.75952760938444797</v>
      </c>
      <c r="M1028" s="37">
        <f xml:space="preserve"> -0.005724 + 0.00010227*F1028 - 0.0000016546*F1028^2</f>
        <v>-4.2053491839999999E-3</v>
      </c>
      <c r="N1028" s="37">
        <f xml:space="preserve"> K1028 + (L1028*G1028) + M1028*G1028^(3/2) + 0.00048314*G1028^2</f>
        <v>1023.7331724959167</v>
      </c>
      <c r="O1028" s="39">
        <f t="shared" si="100"/>
        <v>12.805459744041489</v>
      </c>
      <c r="P1028" s="32">
        <f t="shared" si="101"/>
        <v>23.534717839374867</v>
      </c>
      <c r="Q1028" s="29">
        <f t="shared" si="102"/>
        <v>25.964399999999998</v>
      </c>
      <c r="R1028" s="30">
        <f>E1028-E908</f>
        <v>13</v>
      </c>
      <c r="S1028" s="31">
        <f>I1028-I908</f>
        <v>0.3327</v>
      </c>
      <c r="T1028" s="31">
        <f>(S1028/I908)*100</f>
        <v>6.2209008806865995</v>
      </c>
      <c r="U1028" s="31">
        <f>(S1028/R1028)/I908*1000</f>
        <v>4.7853083697589227</v>
      </c>
      <c r="V1028" s="44">
        <f>O1028-O908</f>
        <v>0.74881563439882726</v>
      </c>
      <c r="W1028" s="44">
        <f>(V1028/O908)*100</f>
        <v>6.2108131217039046</v>
      </c>
      <c r="X1028" s="44">
        <f>1000*(V1028/R1028)/O908</f>
        <v>4.7775485551568497</v>
      </c>
      <c r="Y1028" s="45">
        <f>1000*(V1028/R1028)/Q908</f>
        <v>2.3866698424484256</v>
      </c>
      <c r="Z1028" s="57">
        <f t="shared" si="99"/>
        <v>-7.7598146020729786E-3</v>
      </c>
    </row>
    <row r="1029" spans="1:26" s="1" customFormat="1" x14ac:dyDescent="0.15">
      <c r="A1029" s="5">
        <v>290</v>
      </c>
      <c r="B1029" s="56" t="s">
        <v>17</v>
      </c>
      <c r="C1029" s="15" t="s">
        <v>11</v>
      </c>
      <c r="D1029" s="15" t="s">
        <v>32</v>
      </c>
      <c r="E1029" s="16">
        <v>43129</v>
      </c>
      <c r="F1029" s="17">
        <v>24.8</v>
      </c>
      <c r="G1029" s="17">
        <v>35.4</v>
      </c>
      <c r="H1029" s="17">
        <v>17.511399999999998</v>
      </c>
      <c r="I1029" s="18">
        <v>7.1218000000000004</v>
      </c>
      <c r="J1029" s="17"/>
      <c r="K1029" s="37">
        <f>1000*(1-(F1029+288.9414)/(508929.2*(F1029+68.12963))*(F1029-3.9863)^2)</f>
        <v>997.12618482430514</v>
      </c>
      <c r="L1029" s="37">
        <f xml:space="preserve"> 0.824493 - 0.0040899*F1029 + 0.000076438*F1029^2 -0.00000082467*F1029^3 + 0.0000000053675*F1029^4</f>
        <v>0.75952760938444797</v>
      </c>
      <c r="M1029" s="37">
        <f xml:space="preserve"> -0.005724 + 0.00010227*F1029 - 0.0000016546*F1029^2</f>
        <v>-4.2053491839999999E-3</v>
      </c>
      <c r="N1029" s="37">
        <f xml:space="preserve"> K1029 + (L1029*G1029) + M1029*G1029^(3/2) + 0.00048314*G1029^2</f>
        <v>1023.7331724959167</v>
      </c>
      <c r="O1029" s="39">
        <f t="shared" si="100"/>
        <v>16.05371130916679</v>
      </c>
      <c r="P1029" s="32">
        <f t="shared" si="101"/>
        <v>23.534717839374867</v>
      </c>
      <c r="Q1029" s="29">
        <f t="shared" si="102"/>
        <v>33.889899999999997</v>
      </c>
      <c r="R1029" s="30">
        <f>E1029-E909</f>
        <v>13</v>
      </c>
      <c r="S1029" s="31">
        <f>I1029-I909</f>
        <v>0.37380000000000013</v>
      </c>
      <c r="T1029" s="31">
        <f>(S1029/I909)*100</f>
        <v>5.5394190871369311</v>
      </c>
      <c r="U1029" s="31">
        <f>(S1029/R1029)/I909*1000</f>
        <v>4.2610916054899475</v>
      </c>
      <c r="V1029" s="44">
        <f>O1029-O909</f>
        <v>0.8411620950779195</v>
      </c>
      <c r="W1029" s="44">
        <f>(V1029/O909)*100</f>
        <v>5.5293960482237257</v>
      </c>
      <c r="X1029" s="44">
        <f>1000*(V1029/R1029)/O909</f>
        <v>4.2533815755567117</v>
      </c>
      <c r="Y1029" s="45">
        <f>1000*(V1029/R1029)/Q909</f>
        <v>2.0325682146276098</v>
      </c>
      <c r="Z1029" s="57">
        <f t="shared" si="99"/>
        <v>-7.7100299332357736E-3</v>
      </c>
    </row>
    <row r="1030" spans="1:26" s="1" customFormat="1" x14ac:dyDescent="0.15">
      <c r="A1030" s="5">
        <v>119</v>
      </c>
      <c r="B1030" s="56" t="s">
        <v>18</v>
      </c>
      <c r="C1030" s="15" t="s">
        <v>11</v>
      </c>
      <c r="D1030" s="15" t="s">
        <v>32</v>
      </c>
      <c r="E1030" s="16">
        <v>43129</v>
      </c>
      <c r="F1030" s="17">
        <v>24.8</v>
      </c>
      <c r="G1030" s="17">
        <v>35.4</v>
      </c>
      <c r="H1030" s="17">
        <v>17.511399999999998</v>
      </c>
      <c r="I1030" s="18">
        <v>4.9345999999999997</v>
      </c>
      <c r="J1030" s="17"/>
      <c r="K1030" s="37">
        <f>1000*(1-(F1030+288.9414)/(508929.2*(F1030+68.12963))*(F1030-3.9863)^2)</f>
        <v>997.12618482430514</v>
      </c>
      <c r="L1030" s="37">
        <f xml:space="preserve"> 0.824493 - 0.0040899*F1030 + 0.000076438*F1030^2 -0.00000082467*F1030^3 + 0.0000000053675*F1030^4</f>
        <v>0.75952760938444797</v>
      </c>
      <c r="M1030" s="37">
        <f xml:space="preserve"> -0.005724 + 0.00010227*F1030 - 0.0000016546*F1030^2</f>
        <v>-4.2053491839999999E-3</v>
      </c>
      <c r="N1030" s="37">
        <f xml:space="preserve"> K1030 + (L1030*G1030) + M1030*G1030^(3/2) + 0.00048314*G1030^2</f>
        <v>1023.7331724959167</v>
      </c>
      <c r="O1030" s="39">
        <f t="shared" si="100"/>
        <v>11.123401924543574</v>
      </c>
      <c r="P1030" s="32">
        <f t="shared" si="101"/>
        <v>23.534717839374867</v>
      </c>
      <c r="Q1030" s="29">
        <f t="shared" si="102"/>
        <v>21.860299999999995</v>
      </c>
      <c r="R1030" s="30">
        <f>E1030-E910</f>
        <v>13</v>
      </c>
      <c r="S1030" s="31">
        <f>I1030-I910</f>
        <v>0.22639999999999993</v>
      </c>
      <c r="T1030" s="31">
        <f>(S1030/I910)*100</f>
        <v>4.8086317488636832</v>
      </c>
      <c r="U1030" s="31">
        <f>(S1030/R1030)/I910*1000</f>
        <v>3.6989474991259104</v>
      </c>
      <c r="V1030" s="44">
        <f>O1030-O910</f>
        <v>0.50933491064712832</v>
      </c>
      <c r="W1030" s="44">
        <f>(V1030/O910)*100</f>
        <v>4.7986781125489664</v>
      </c>
      <c r="X1030" s="44">
        <f>1000*(V1030/R1030)/O910</f>
        <v>3.6912908558068964</v>
      </c>
      <c r="Y1030" s="45">
        <f>1000*(V1030/R1030)/Q910</f>
        <v>1.9005296365924766</v>
      </c>
      <c r="Z1030" s="57">
        <f t="shared" si="99"/>
        <v>-7.6566433190139449E-3</v>
      </c>
    </row>
    <row r="1031" spans="1:26" s="1" customFormat="1" x14ac:dyDescent="0.15">
      <c r="A1031" s="5">
        <v>125</v>
      </c>
      <c r="B1031" s="56" t="s">
        <v>18</v>
      </c>
      <c r="C1031" s="15" t="s">
        <v>11</v>
      </c>
      <c r="D1031" s="15" t="s">
        <v>32</v>
      </c>
      <c r="E1031" s="16">
        <v>43129</v>
      </c>
      <c r="F1031" s="17">
        <v>24.8</v>
      </c>
      <c r="G1031" s="17">
        <v>35.4</v>
      </c>
      <c r="H1031" s="17">
        <v>17.511399999999998</v>
      </c>
      <c r="I1031" s="18">
        <v>4.1136999999999997</v>
      </c>
      <c r="J1031" s="17"/>
      <c r="K1031" s="37">
        <f>1000*(1-(F1031+288.9414)/(508929.2*(F1031+68.12963))*(F1031-3.9863)^2)</f>
        <v>997.12618482430514</v>
      </c>
      <c r="L1031" s="37">
        <f xml:space="preserve"> 0.824493 - 0.0040899*F1031 + 0.000076438*F1031^2 -0.00000082467*F1031^3 + 0.0000000053675*F1031^4</f>
        <v>0.75952760938444797</v>
      </c>
      <c r="M1031" s="37">
        <f xml:space="preserve"> -0.005724 + 0.00010227*F1031 - 0.0000016546*F1031^2</f>
        <v>-4.2053491839999999E-3</v>
      </c>
      <c r="N1031" s="37">
        <f xml:space="preserve"> K1031 + (L1031*G1031) + M1031*G1031^(3/2) + 0.00048314*G1031^2</f>
        <v>1023.7331724959167</v>
      </c>
      <c r="O1031" s="39">
        <f t="shared" si="100"/>
        <v>9.2729579899069634</v>
      </c>
      <c r="P1031" s="32">
        <f t="shared" si="101"/>
        <v>23.534717839374867</v>
      </c>
      <c r="Q1031" s="29">
        <f t="shared" si="102"/>
        <v>17.345349999999996</v>
      </c>
      <c r="R1031" s="30">
        <f>E1031-E911</f>
        <v>13</v>
      </c>
      <c r="S1031" s="31">
        <f>I1031-I911</f>
        <v>0.19359999999999955</v>
      </c>
      <c r="T1031" s="31">
        <f>(S1031/I911)*100</f>
        <v>4.9386495242468182</v>
      </c>
      <c r="U1031" s="31">
        <f>(S1031/R1031)/I911*1000</f>
        <v>3.7989611724975529</v>
      </c>
      <c r="V1031" s="44">
        <f>O1031-O911</f>
        <v>0.435567033453232</v>
      </c>
      <c r="W1031" s="44">
        <f>(V1031/O911)*100</f>
        <v>4.9286835401929112</v>
      </c>
      <c r="X1031" s="44">
        <f>1000*(V1031/R1031)/O911</f>
        <v>3.7912950309176243</v>
      </c>
      <c r="Y1031" s="45">
        <f>1000*(V1031/R1031)/Q911</f>
        <v>2.0579867645429295</v>
      </c>
      <c r="Z1031" s="57">
        <f t="shared" si="99"/>
        <v>-7.6661415799286203E-3</v>
      </c>
    </row>
    <row r="1032" spans="1:26" s="1" customFormat="1" x14ac:dyDescent="0.15">
      <c r="A1032" s="5">
        <v>217</v>
      </c>
      <c r="B1032" s="56" t="s">
        <v>18</v>
      </c>
      <c r="C1032" s="15" t="s">
        <v>11</v>
      </c>
      <c r="D1032" s="15" t="s">
        <v>32</v>
      </c>
      <c r="E1032" s="16">
        <v>43129</v>
      </c>
      <c r="F1032" s="17">
        <v>24.8</v>
      </c>
      <c r="G1032" s="17">
        <v>35.4</v>
      </c>
      <c r="H1032" s="17">
        <v>17.511399999999998</v>
      </c>
      <c r="I1032" s="18">
        <v>3.7002999999999999</v>
      </c>
      <c r="J1032" s="17"/>
      <c r="K1032" s="37">
        <f>1000*(1-(F1032+288.9414)/(508929.2*(F1032+68.12963))*(F1032-3.9863)^2)</f>
        <v>997.12618482430514</v>
      </c>
      <c r="L1032" s="37">
        <f xml:space="preserve"> 0.824493 - 0.0040899*F1032 + 0.000076438*F1032^2 -0.00000082467*F1032^3 + 0.0000000053675*F1032^4</f>
        <v>0.75952760938444797</v>
      </c>
      <c r="M1032" s="37">
        <f xml:space="preserve"> -0.005724 + 0.00010227*F1032 - 0.0000016546*F1032^2</f>
        <v>-4.2053491839999999E-3</v>
      </c>
      <c r="N1032" s="37">
        <f xml:space="preserve"> K1032 + (L1032*G1032) + M1032*G1032^(3/2) + 0.00048314*G1032^2</f>
        <v>1023.7331724959167</v>
      </c>
      <c r="O1032" s="39">
        <f t="shared" si="100"/>
        <v>8.3410862362478397</v>
      </c>
      <c r="P1032" s="32">
        <f t="shared" si="101"/>
        <v>23.534717839374867</v>
      </c>
      <c r="Q1032" s="29">
        <f t="shared" si="102"/>
        <v>15.071649999999998</v>
      </c>
      <c r="R1032" s="30">
        <f>E1032-E912</f>
        <v>13</v>
      </c>
      <c r="S1032" s="31">
        <f>I1032-I912</f>
        <v>8.1099999999999728E-2</v>
      </c>
      <c r="T1032" s="31">
        <f>(S1032/I912)*100</f>
        <v>2.240826702033591</v>
      </c>
      <c r="U1032" s="31">
        <f>(S1032/R1032)/I912*1000</f>
        <v>1.7237128477181469</v>
      </c>
      <c r="V1032" s="44">
        <f>O1032-O912</f>
        <v>0.18203790850177626</v>
      </c>
      <c r="W1032" s="44">
        <f>(V1032/O912)*100</f>
        <v>2.2311169291978472</v>
      </c>
      <c r="X1032" s="44">
        <f>1000*(V1032/R1032)/O912</f>
        <v>1.7162437916906517</v>
      </c>
      <c r="Y1032" s="45">
        <f>1000*(V1032/R1032)/Q912</f>
        <v>0.95742506554248552</v>
      </c>
      <c r="Z1032" s="57">
        <f t="shared" si="99"/>
        <v>-7.4690560274952578E-3</v>
      </c>
    </row>
    <row r="1033" spans="1:26" s="1" customFormat="1" x14ac:dyDescent="0.15">
      <c r="A1033" s="5">
        <v>223</v>
      </c>
      <c r="B1033" s="56" t="s">
        <v>18</v>
      </c>
      <c r="C1033" s="15" t="s">
        <v>11</v>
      </c>
      <c r="D1033" s="15" t="s">
        <v>32</v>
      </c>
      <c r="E1033" s="16">
        <v>43129</v>
      </c>
      <c r="F1033" s="17">
        <v>24.8</v>
      </c>
      <c r="G1033" s="17">
        <v>35.4</v>
      </c>
      <c r="H1033" s="17">
        <v>17.511399999999998</v>
      </c>
      <c r="I1033" s="18">
        <v>5.0484999999999998</v>
      </c>
      <c r="J1033" s="17"/>
      <c r="K1033" s="37">
        <f>1000*(1-(F1033+288.9414)/(508929.2*(F1033+68.12963))*(F1033-3.9863)^2)</f>
        <v>997.12618482430514</v>
      </c>
      <c r="L1033" s="37">
        <f xml:space="preserve"> 0.824493 - 0.0040899*F1033 + 0.000076438*F1033^2 -0.00000082467*F1033^3 + 0.0000000053675*F1033^4</f>
        <v>0.75952760938444797</v>
      </c>
      <c r="M1033" s="37">
        <f xml:space="preserve"> -0.005724 + 0.00010227*F1033 - 0.0000016546*F1033^2</f>
        <v>-4.2053491839999999E-3</v>
      </c>
      <c r="N1033" s="37">
        <f xml:space="preserve"> K1033 + (L1033*G1033) + M1033*G1033^(3/2) + 0.00048314*G1033^2</f>
        <v>1023.7331724959167</v>
      </c>
      <c r="O1033" s="39">
        <f t="shared" si="100"/>
        <v>11.380151302245011</v>
      </c>
      <c r="P1033" s="32">
        <f t="shared" si="101"/>
        <v>23.534717839374867</v>
      </c>
      <c r="Q1033" s="29">
        <f t="shared" si="102"/>
        <v>22.486749999999997</v>
      </c>
      <c r="R1033" s="30">
        <f>E1033-E913</f>
        <v>13</v>
      </c>
      <c r="S1033" s="31">
        <f>I1033-I913</f>
        <v>0.29279999999999973</v>
      </c>
      <c r="T1033" s="31">
        <f>(S1033/I913)*100</f>
        <v>6.1568223395083734</v>
      </c>
      <c r="U1033" s="31">
        <f>(S1033/R1033)/I913*1000</f>
        <v>4.7360171842372107</v>
      </c>
      <c r="V1033" s="44">
        <f>O1033-O913</f>
        <v>0.65900128780481637</v>
      </c>
      <c r="W1033" s="44">
        <f>(V1033/O913)*100</f>
        <v>6.146740666040631</v>
      </c>
      <c r="X1033" s="44">
        <f>1000*(V1033/R1033)/O913</f>
        <v>4.7282620508004847</v>
      </c>
      <c r="Y1033" s="45">
        <f>1000*(V1033/R1033)/Q913</f>
        <v>2.4282217319702268</v>
      </c>
      <c r="Z1033" s="57">
        <f t="shared" si="99"/>
        <v>-7.7551334367260694E-3</v>
      </c>
    </row>
    <row r="1034" spans="1:26" s="1" customFormat="1" x14ac:dyDescent="0.15">
      <c r="A1034" s="5">
        <v>152</v>
      </c>
      <c r="B1034" s="56" t="s">
        <v>19</v>
      </c>
      <c r="C1034" s="15" t="s">
        <v>11</v>
      </c>
      <c r="D1034" s="15" t="s">
        <v>32</v>
      </c>
      <c r="E1034" s="16">
        <v>43129</v>
      </c>
      <c r="F1034" s="17">
        <v>24.8</v>
      </c>
      <c r="G1034" s="17">
        <v>35.4</v>
      </c>
      <c r="H1034" s="17">
        <v>17.511399999999998</v>
      </c>
      <c r="I1034" s="18">
        <v>6.7236000000000002</v>
      </c>
      <c r="J1034" s="17"/>
      <c r="K1034" s="37">
        <f>1000*(1-(F1034+288.9414)/(508929.2*(F1034+68.12963))*(F1034-3.9863)^2)</f>
        <v>997.12618482430514</v>
      </c>
      <c r="L1034" s="37">
        <f xml:space="preserve"> 0.824493 - 0.0040899*F1034 + 0.000076438*F1034^2 -0.00000082467*F1034^3 + 0.0000000053675*F1034^4</f>
        <v>0.75952760938444797</v>
      </c>
      <c r="M1034" s="37">
        <f xml:space="preserve"> -0.005724 + 0.00010227*F1034 - 0.0000016546*F1034^2</f>
        <v>-4.2053491839999999E-3</v>
      </c>
      <c r="N1034" s="37">
        <f xml:space="preserve"> K1034 + (L1034*G1034) + M1034*G1034^(3/2) + 0.00048314*G1034^2</f>
        <v>1023.7331724959167</v>
      </c>
      <c r="O1034" s="39">
        <f t="shared" si="100"/>
        <v>15.15610286139934</v>
      </c>
      <c r="P1034" s="32">
        <f t="shared" si="101"/>
        <v>23.534717839374867</v>
      </c>
      <c r="Q1034" s="29">
        <f t="shared" si="102"/>
        <v>31.699800000000003</v>
      </c>
      <c r="R1034" s="30">
        <f>E1034-E914</f>
        <v>13</v>
      </c>
      <c r="S1034" s="31">
        <f>I1034-I914</f>
        <v>0.29900000000000038</v>
      </c>
      <c r="T1034" s="31">
        <f>(S1034/I914)*100</f>
        <v>4.6539862403885124</v>
      </c>
      <c r="U1034" s="31">
        <f>(S1034/R1034)/I914*1000</f>
        <v>3.5799894156834711</v>
      </c>
      <c r="V1034" s="44">
        <f>O1034-O914</f>
        <v>0.67261980259149468</v>
      </c>
      <c r="W1034" s="44">
        <f>(V1034/O914)*100</f>
        <v>4.6440472906995547</v>
      </c>
      <c r="X1034" s="44">
        <f>1000*(V1034/R1034)/O914</f>
        <v>3.5723440697688882</v>
      </c>
      <c r="Y1034" s="45">
        <f>1000*(V1034/R1034)/Q914</f>
        <v>1.7214928752908929</v>
      </c>
      <c r="Z1034" s="57">
        <f t="shared" si="99"/>
        <v>-7.6453459145828795E-3</v>
      </c>
    </row>
    <row r="1035" spans="1:26" s="1" customFormat="1" x14ac:dyDescent="0.15">
      <c r="A1035" s="5">
        <v>160</v>
      </c>
      <c r="B1035" s="56" t="s">
        <v>19</v>
      </c>
      <c r="C1035" s="15" t="s">
        <v>11</v>
      </c>
      <c r="D1035" s="15" t="s">
        <v>32</v>
      </c>
      <c r="E1035" s="16">
        <v>43129</v>
      </c>
      <c r="F1035" s="17">
        <v>24.8</v>
      </c>
      <c r="G1035" s="17">
        <v>35.4</v>
      </c>
      <c r="H1035" s="17">
        <v>17.511399999999998</v>
      </c>
      <c r="I1035" s="18">
        <v>5.4519000000000002</v>
      </c>
      <c r="J1035" s="17"/>
      <c r="K1035" s="37">
        <f>1000*(1-(F1035+288.9414)/(508929.2*(F1035+68.12963))*(F1035-3.9863)^2)</f>
        <v>997.12618482430514</v>
      </c>
      <c r="L1035" s="37">
        <f xml:space="preserve"> 0.824493 - 0.0040899*F1035 + 0.000076438*F1035^2 -0.00000082467*F1035^3 + 0.0000000053675*F1035^4</f>
        <v>0.75952760938444797</v>
      </c>
      <c r="M1035" s="37">
        <f xml:space="preserve"> -0.005724 + 0.00010227*F1035 - 0.0000016546*F1035^2</f>
        <v>-4.2053491839999999E-3</v>
      </c>
      <c r="N1035" s="37">
        <f xml:space="preserve"> K1035 + (L1035*G1035) + M1035*G1035^(3/2) + 0.00048314*G1035^2</f>
        <v>1023.7331724959167</v>
      </c>
      <c r="O1035" s="39">
        <f t="shared" si="100"/>
        <v>12.289481407291191</v>
      </c>
      <c r="P1035" s="32">
        <f t="shared" si="101"/>
        <v>23.534717839374867</v>
      </c>
      <c r="Q1035" s="29">
        <f t="shared" si="102"/>
        <v>24.705449999999999</v>
      </c>
      <c r="R1035" s="30">
        <f>E1035-E915</f>
        <v>13</v>
      </c>
      <c r="S1035" s="31">
        <f>I1035-I915</f>
        <v>0.23939999999999984</v>
      </c>
      <c r="T1035" s="31">
        <f>(S1035/I915)*100</f>
        <v>4.5928057553956796</v>
      </c>
      <c r="U1035" s="31">
        <f>(S1035/R1035)/I915*1000</f>
        <v>3.5329275041505235</v>
      </c>
      <c r="V1035" s="44">
        <f>O1035-O915</f>
        <v>0.53853108446394771</v>
      </c>
      <c r="W1035" s="44">
        <f>(V1035/O915)*100</f>
        <v>4.5828726159943356</v>
      </c>
      <c r="X1035" s="44">
        <f>1000*(V1035/R1035)/O915</f>
        <v>3.52528662768795</v>
      </c>
      <c r="Y1035" s="45">
        <f>1000*(V1035/R1035)/Q915</f>
        <v>1.7711706711854323</v>
      </c>
      <c r="Z1035" s="57">
        <f t="shared" si="99"/>
        <v>-7.6408764625734982E-3</v>
      </c>
    </row>
    <row r="1036" spans="1:26" s="1" customFormat="1" x14ac:dyDescent="0.15">
      <c r="A1036" s="5">
        <v>166</v>
      </c>
      <c r="B1036" s="56" t="s">
        <v>20</v>
      </c>
      <c r="C1036" s="15" t="s">
        <v>11</v>
      </c>
      <c r="D1036" s="15" t="s">
        <v>32</v>
      </c>
      <c r="E1036" s="16">
        <v>43129</v>
      </c>
      <c r="F1036" s="17">
        <v>24.8</v>
      </c>
      <c r="G1036" s="17">
        <v>35.4</v>
      </c>
      <c r="H1036" s="17">
        <v>17.511399999999998</v>
      </c>
      <c r="I1036" s="18">
        <v>5.2422000000000004</v>
      </c>
      <c r="J1036" s="17"/>
      <c r="K1036" s="37">
        <f>1000*(1-(F1036+288.9414)/(508929.2*(F1036+68.12963))*(F1036-3.9863)^2)</f>
        <v>997.12618482430514</v>
      </c>
      <c r="L1036" s="37">
        <f xml:space="preserve"> 0.824493 - 0.0040899*F1036 + 0.000076438*F1036^2 -0.00000082467*F1036^3 + 0.0000000053675*F1036^4</f>
        <v>0.75952760938444797</v>
      </c>
      <c r="M1036" s="37">
        <f xml:space="preserve"> -0.005724 + 0.00010227*F1036 - 0.0000016546*F1036^2</f>
        <v>-4.2053491839999999E-3</v>
      </c>
      <c r="N1036" s="37">
        <f xml:space="preserve"> K1036 + (L1036*G1036) + M1036*G1036^(3/2) + 0.00048314*G1036^2</f>
        <v>1023.7331724959167</v>
      </c>
      <c r="O1036" s="39">
        <f t="shared" si="100"/>
        <v>11.816783035877748</v>
      </c>
      <c r="P1036" s="32">
        <f t="shared" si="101"/>
        <v>23.534717839374867</v>
      </c>
      <c r="Q1036" s="29">
        <f t="shared" si="102"/>
        <v>23.552100000000003</v>
      </c>
      <c r="R1036" s="30">
        <f>E1036-E916</f>
        <v>13</v>
      </c>
      <c r="S1036" s="31">
        <f>I1036-I916</f>
        <v>0.16610000000000014</v>
      </c>
      <c r="T1036" s="31">
        <f>(S1036/I916)*100</f>
        <v>3.2721971592364243</v>
      </c>
      <c r="U1036" s="31">
        <f>(S1036/R1036)/I916*1000</f>
        <v>2.517074737874172</v>
      </c>
      <c r="V1036" s="44">
        <f>O1036-O916</f>
        <v>0.37333000303297759</v>
      </c>
      <c r="W1036" s="44">
        <f>(V1036/O916)*100</f>
        <v>3.2623894375364961</v>
      </c>
      <c r="X1036" s="44">
        <f>1000*(V1036/R1036)/O916</f>
        <v>2.5095303365665353</v>
      </c>
      <c r="Y1036" s="45">
        <f>1000*(V1036/R1036)/Q916</f>
        <v>1.2685305614095548</v>
      </c>
      <c r="Z1036" s="57">
        <f t="shared" si="99"/>
        <v>-7.5444013076366723E-3</v>
      </c>
    </row>
    <row r="1037" spans="1:26" s="1" customFormat="1" x14ac:dyDescent="0.15">
      <c r="A1037" s="5">
        <v>173</v>
      </c>
      <c r="B1037" s="56" t="s">
        <v>20</v>
      </c>
      <c r="C1037" s="15" t="s">
        <v>11</v>
      </c>
      <c r="D1037" s="15" t="s">
        <v>32</v>
      </c>
      <c r="E1037" s="16">
        <v>43129</v>
      </c>
      <c r="F1037" s="17">
        <v>24.8</v>
      </c>
      <c r="G1037" s="17">
        <v>35.4</v>
      </c>
      <c r="H1037" s="17">
        <v>17.511399999999998</v>
      </c>
      <c r="I1037" s="18">
        <v>5.4634999999999998</v>
      </c>
      <c r="J1037" s="17"/>
      <c r="K1037" s="37">
        <f>1000*(1-(F1037+288.9414)/(508929.2*(F1037+68.12963))*(F1037-3.9863)^2)</f>
        <v>997.12618482430514</v>
      </c>
      <c r="L1037" s="37">
        <f xml:space="preserve"> 0.824493 - 0.0040899*F1037 + 0.000076438*F1037^2 -0.00000082467*F1037^3 + 0.0000000053675*F1037^4</f>
        <v>0.75952760938444797</v>
      </c>
      <c r="M1037" s="37">
        <f xml:space="preserve"> -0.005724 + 0.00010227*F1037 - 0.0000016546*F1037^2</f>
        <v>-4.2053491839999999E-3</v>
      </c>
      <c r="N1037" s="37">
        <f xml:space="preserve"> K1037 + (L1037*G1037) + M1037*G1037^(3/2) + 0.00048314*G1037^2</f>
        <v>1023.7331724959167</v>
      </c>
      <c r="O1037" s="39">
        <f t="shared" si="100"/>
        <v>12.315629719682207</v>
      </c>
      <c r="P1037" s="32">
        <f t="shared" si="101"/>
        <v>23.534717839374867</v>
      </c>
      <c r="Q1037" s="29">
        <f t="shared" si="102"/>
        <v>24.76925</v>
      </c>
      <c r="R1037" s="30">
        <f>E1037-E917</f>
        <v>13</v>
      </c>
      <c r="S1037" s="31">
        <f>I1037-I917</f>
        <v>0.19960000000000022</v>
      </c>
      <c r="T1037" s="31">
        <f>(S1037/I917)*100</f>
        <v>3.7918653469860795</v>
      </c>
      <c r="U1037" s="31">
        <f>(S1037/R1037)/I917*1000</f>
        <v>2.9168194976815998</v>
      </c>
      <c r="V1037" s="44">
        <f>O1037-O917</f>
        <v>0.44880431837183465</v>
      </c>
      <c r="W1037" s="44">
        <f>(V1037/O917)*100</f>
        <v>3.7820082725939175</v>
      </c>
      <c r="X1037" s="44">
        <f>1000*(V1037/R1037)/O917</f>
        <v>2.9092371327645523</v>
      </c>
      <c r="Y1037" s="45">
        <f>1000*(V1037/R1037)/Q917</f>
        <v>1.4584408266297904</v>
      </c>
      <c r="Z1037" s="57">
        <f t="shared" si="99"/>
        <v>-7.5823649170474461E-3</v>
      </c>
    </row>
    <row r="1038" spans="1:26" s="1" customFormat="1" x14ac:dyDescent="0.15">
      <c r="A1038" s="5">
        <v>264</v>
      </c>
      <c r="B1038" s="56" t="s">
        <v>20</v>
      </c>
      <c r="C1038" s="15" t="s">
        <v>11</v>
      </c>
      <c r="D1038" s="15" t="s">
        <v>32</v>
      </c>
      <c r="E1038" s="16">
        <v>43129</v>
      </c>
      <c r="F1038" s="17">
        <v>24.8</v>
      </c>
      <c r="G1038" s="17">
        <v>35.4</v>
      </c>
      <c r="H1038" s="17">
        <v>17.511399999999998</v>
      </c>
      <c r="I1038" s="18">
        <v>5.1426999999999996</v>
      </c>
      <c r="J1038" s="17"/>
      <c r="K1038" s="37">
        <f>1000*(1-(F1038+288.9414)/(508929.2*(F1038+68.12963))*(F1038-3.9863)^2)</f>
        <v>997.12618482430514</v>
      </c>
      <c r="L1038" s="37">
        <f xml:space="preserve"> 0.824493 - 0.0040899*F1038 + 0.000076438*F1038^2 -0.00000082467*F1038^3 + 0.0000000053675*F1038^4</f>
        <v>0.75952760938444797</v>
      </c>
      <c r="M1038" s="37">
        <f xml:space="preserve"> -0.005724 + 0.00010227*F1038 - 0.0000016546*F1038^2</f>
        <v>-4.2053491839999999E-3</v>
      </c>
      <c r="N1038" s="37">
        <f xml:space="preserve"> K1038 + (L1038*G1038) + M1038*G1038^(3/2) + 0.00048314*G1038^2</f>
        <v>1023.7331724959167</v>
      </c>
      <c r="O1038" s="39">
        <f t="shared" si="100"/>
        <v>11.592493632178948</v>
      </c>
      <c r="P1038" s="32">
        <f t="shared" si="101"/>
        <v>23.534717839374867</v>
      </c>
      <c r="Q1038" s="29">
        <f t="shared" si="102"/>
        <v>23.004849999999998</v>
      </c>
      <c r="R1038" s="30">
        <f>E1038-E918</f>
        <v>13</v>
      </c>
      <c r="S1038" s="31">
        <f>I1038-I918</f>
        <v>0.19699999999999918</v>
      </c>
      <c r="T1038" s="31">
        <f>(S1038/I918)*100</f>
        <v>3.9832581838768859</v>
      </c>
      <c r="U1038" s="31">
        <f>(S1038/R1038)/I918*1000</f>
        <v>3.0640447568283742</v>
      </c>
      <c r="V1038" s="44">
        <f>O1038-O918</f>
        <v>0.4430116155637549</v>
      </c>
      <c r="W1038" s="44">
        <f>(V1038/O918)*100</f>
        <v>3.9733829329790353</v>
      </c>
      <c r="X1038" s="44">
        <f>1000*(V1038/R1038)/O918</f>
        <v>3.0564484099838736</v>
      </c>
      <c r="Y1038" s="45">
        <f>1000*(V1038/R1038)/Q918</f>
        <v>1.5545491761149426</v>
      </c>
      <c r="Z1038" s="57">
        <f t="shared" si="99"/>
        <v>-7.5963468445006121E-3</v>
      </c>
    </row>
    <row r="1039" spans="1:26" s="1" customFormat="1" x14ac:dyDescent="0.15">
      <c r="A1039" s="5">
        <v>270</v>
      </c>
      <c r="B1039" s="56" t="s">
        <v>20</v>
      </c>
      <c r="C1039" s="15" t="s">
        <v>11</v>
      </c>
      <c r="D1039" s="15" t="s">
        <v>32</v>
      </c>
      <c r="E1039" s="16">
        <v>43129</v>
      </c>
      <c r="F1039" s="17">
        <v>24.8</v>
      </c>
      <c r="G1039" s="17">
        <v>35.4</v>
      </c>
      <c r="H1039" s="17">
        <v>17.511399999999998</v>
      </c>
      <c r="I1039" s="18">
        <v>6.8688000000000002</v>
      </c>
      <c r="J1039" s="17"/>
      <c r="K1039" s="37">
        <f>1000*(1-(F1039+288.9414)/(508929.2*(F1039+68.12963))*(F1039-3.9863)^2)</f>
        <v>997.12618482430514</v>
      </c>
      <c r="L1039" s="37">
        <f xml:space="preserve"> 0.824493 - 0.0040899*F1039 + 0.000076438*F1039^2 -0.00000082467*F1039^3 + 0.0000000053675*F1039^4</f>
        <v>0.75952760938444797</v>
      </c>
      <c r="M1039" s="37">
        <f xml:space="preserve"> -0.005724 + 0.00010227*F1039 - 0.0000016546*F1039^2</f>
        <v>-4.2053491839999999E-3</v>
      </c>
      <c r="N1039" s="37">
        <f xml:space="preserve"> K1039 + (L1039*G1039) + M1039*G1039^(3/2) + 0.00048314*G1039^2</f>
        <v>1023.7331724959167</v>
      </c>
      <c r="O1039" s="39">
        <f t="shared" si="100"/>
        <v>15.483407599259293</v>
      </c>
      <c r="P1039" s="32">
        <f t="shared" si="101"/>
        <v>23.534717839374867</v>
      </c>
      <c r="Q1039" s="29">
        <f t="shared" si="102"/>
        <v>32.498400000000004</v>
      </c>
      <c r="R1039" s="30">
        <f>E1039-E919</f>
        <v>13</v>
      </c>
      <c r="S1039" s="31">
        <f>I1039-I919</f>
        <v>0.23640000000000061</v>
      </c>
      <c r="T1039" s="31">
        <f>(S1039/I919)*100</f>
        <v>3.5643206079247425</v>
      </c>
      <c r="U1039" s="31">
        <f>(S1039/R1039)/I919*1000</f>
        <v>2.7417850830190327</v>
      </c>
      <c r="V1039" s="44">
        <f>O1039-O919</f>
        <v>0.5314645928095274</v>
      </c>
      <c r="W1039" s="44">
        <f>(V1039/O919)*100</f>
        <v>3.5544851433708078</v>
      </c>
      <c r="X1039" s="44">
        <f>1000*(V1039/R1039)/O919</f>
        <v>2.7342193410544673</v>
      </c>
      <c r="Y1039" s="45">
        <f>1000*(V1039/R1039)/Q919</f>
        <v>1.3103926429915518</v>
      </c>
      <c r="Z1039" s="57">
        <f t="shared" si="99"/>
        <v>-7.5657419645653867E-3</v>
      </c>
    </row>
    <row r="1040" spans="1:26" s="1" customFormat="1" x14ac:dyDescent="0.15">
      <c r="A1040" s="5">
        <v>102</v>
      </c>
      <c r="B1040" s="56" t="s">
        <v>22</v>
      </c>
      <c r="C1040" s="15" t="s">
        <v>11</v>
      </c>
      <c r="D1040" s="15" t="s">
        <v>32</v>
      </c>
      <c r="E1040" s="16">
        <v>43129</v>
      </c>
      <c r="F1040" s="17">
        <v>24.8</v>
      </c>
      <c r="G1040" s="17">
        <v>35.4</v>
      </c>
      <c r="H1040" s="17">
        <v>17.511399999999998</v>
      </c>
      <c r="I1040" s="18">
        <v>4.4093999999999998</v>
      </c>
      <c r="J1040" s="17"/>
      <c r="K1040" s="37">
        <f>1000*(1-(F1040+288.9414)/(508929.2*(F1040+68.12963))*(F1040-3.9863)^2)</f>
        <v>997.12618482430514</v>
      </c>
      <c r="L1040" s="37">
        <f xml:space="preserve"> 0.824493 - 0.0040899*F1040 + 0.000076438*F1040^2 -0.00000082467*F1040^3 + 0.0000000053675*F1040^4</f>
        <v>0.75952760938444797</v>
      </c>
      <c r="M1040" s="37">
        <f xml:space="preserve"> -0.005724 + 0.00010227*F1040 - 0.0000016546*F1040^2</f>
        <v>-4.2053491839999999E-3</v>
      </c>
      <c r="N1040" s="37">
        <f xml:space="preserve"> K1040 + (L1040*G1040) + M1040*G1040^(3/2) + 0.00048314*G1040^2</f>
        <v>1023.7331724959167</v>
      </c>
      <c r="O1040" s="39">
        <f t="shared" si="100"/>
        <v>9.9395145393917304</v>
      </c>
      <c r="P1040" s="32">
        <f t="shared" si="101"/>
        <v>23.534717839374867</v>
      </c>
      <c r="Q1040" s="29">
        <f t="shared" si="102"/>
        <v>18.971699999999998</v>
      </c>
      <c r="R1040" s="30">
        <f>E1040-E920</f>
        <v>13</v>
      </c>
      <c r="S1040" s="31">
        <f>I1040-I920</f>
        <v>0.12760000000000016</v>
      </c>
      <c r="T1040" s="31">
        <f>(S1040/I920)*100</f>
        <v>2.9800551170068705</v>
      </c>
      <c r="U1040" s="31">
        <f>(S1040/R1040)/I920*1000</f>
        <v>2.2923500900052849</v>
      </c>
      <c r="V1040" s="44">
        <f>O1040-O920</f>
        <v>0.28671471353433375</v>
      </c>
      <c r="W1040" s="44">
        <f>(V1040/O920)*100</f>
        <v>2.9702751399267386</v>
      </c>
      <c r="X1040" s="44">
        <f>1000*(V1040/R1040)/O920</f>
        <v>2.2848270307128757</v>
      </c>
      <c r="Y1040" s="45">
        <f>1000*(V1040/R1040)/Q920</f>
        <v>1.2071756257111164</v>
      </c>
      <c r="Z1040" s="57">
        <f t="shared" si="99"/>
        <v>-7.5230592924091511E-3</v>
      </c>
    </row>
    <row r="1041" spans="1:26" s="1" customFormat="1" x14ac:dyDescent="0.15">
      <c r="A1041" s="5">
        <v>108</v>
      </c>
      <c r="B1041" s="56" t="s">
        <v>22</v>
      </c>
      <c r="C1041" s="15" t="s">
        <v>11</v>
      </c>
      <c r="D1041" s="15" t="s">
        <v>32</v>
      </c>
      <c r="E1041" s="16">
        <v>43129</v>
      </c>
      <c r="F1041" s="17">
        <v>24.8</v>
      </c>
      <c r="G1041" s="17">
        <v>35.4</v>
      </c>
      <c r="H1041" s="17">
        <v>17.511399999999998</v>
      </c>
      <c r="I1041" s="18">
        <v>4.7823000000000002</v>
      </c>
      <c r="J1041" s="17"/>
      <c r="K1041" s="37">
        <f>1000*(1-(F1041+288.9414)/(508929.2*(F1041+68.12963))*(F1041-3.9863)^2)</f>
        <v>997.12618482430514</v>
      </c>
      <c r="L1041" s="37">
        <f xml:space="preserve"> 0.824493 - 0.0040899*F1041 + 0.000076438*F1041^2 -0.00000082467*F1041^3 + 0.0000000053675*F1041^4</f>
        <v>0.75952760938444797</v>
      </c>
      <c r="M1041" s="37">
        <f xml:space="preserve"> -0.005724 + 0.00010227*F1041 - 0.0000016546*F1041^2</f>
        <v>-4.2053491839999999E-3</v>
      </c>
      <c r="N1041" s="37">
        <f xml:space="preserve"> K1041 + (L1041*G1041) + M1041*G1041^(3/2) + 0.00048314*G1041^2</f>
        <v>1023.7331724959167</v>
      </c>
      <c r="O1041" s="39">
        <f t="shared" si="100"/>
        <v>10.780092616168432</v>
      </c>
      <c r="P1041" s="32">
        <f t="shared" si="101"/>
        <v>23.534717839374867</v>
      </c>
      <c r="Q1041" s="29">
        <f t="shared" si="102"/>
        <v>21.022649999999999</v>
      </c>
      <c r="R1041" s="30">
        <f>E1041-E921</f>
        <v>13</v>
      </c>
      <c r="S1041" s="31">
        <f>I1041-I921</f>
        <v>0.18880000000000052</v>
      </c>
      <c r="T1041" s="31">
        <f>(S1041/I921)*100</f>
        <v>4.110155654729521</v>
      </c>
      <c r="U1041" s="31">
        <f>(S1041/R1041)/I921*1000</f>
        <v>3.161658195945785</v>
      </c>
      <c r="V1041" s="44">
        <f>O1041-O921</f>
        <v>0.42460286884815623</v>
      </c>
      <c r="W1041" s="44">
        <f>(V1041/O921)*100</f>
        <v>4.1002683524266166</v>
      </c>
      <c r="X1041" s="44">
        <f>1000*(V1041/R1041)/O921</f>
        <v>3.1540525787897047</v>
      </c>
      <c r="Y1041" s="45">
        <f>1000*(V1041/R1041)/Q921</f>
        <v>1.6343750274424045</v>
      </c>
      <c r="Z1041" s="57">
        <f t="shared" si="99"/>
        <v>-7.6056171560803243E-3</v>
      </c>
    </row>
    <row r="1042" spans="1:26" s="1" customFormat="1" x14ac:dyDescent="0.15">
      <c r="A1042" s="5">
        <v>231</v>
      </c>
      <c r="B1042" s="56" t="s">
        <v>23</v>
      </c>
      <c r="C1042" s="15" t="s">
        <v>11</v>
      </c>
      <c r="D1042" s="15" t="s">
        <v>32</v>
      </c>
      <c r="E1042" s="16">
        <v>43129</v>
      </c>
      <c r="F1042" s="17">
        <v>23.6</v>
      </c>
      <c r="G1042" s="17">
        <v>35.6</v>
      </c>
      <c r="H1042" s="17">
        <v>17.508299999999998</v>
      </c>
      <c r="I1042" s="18">
        <v>3.1432000000000002</v>
      </c>
      <c r="J1042" s="17"/>
      <c r="K1042" s="37">
        <f>1000*(1-(F1042+288.9414)/(508929.2*(F1042+68.12963))*(F1042-3.9863)^2)</f>
        <v>997.42451159707753</v>
      </c>
      <c r="L1042" s="37">
        <f xml:space="preserve"> 0.824493 - 0.0040899*F1042 + 0.000076438*F1042^2 -0.00000082467*F1042^3 + 0.0000000053675*F1042^4</f>
        <v>0.76136961722476815</v>
      </c>
      <c r="M1042" s="37">
        <f xml:space="preserve"> -0.005724 + 0.00010227*F1042 - 0.0000016546*F1042^2</f>
        <v>-4.2319740159999994E-3</v>
      </c>
      <c r="N1042" s="37">
        <f xml:space="preserve"> K1042 + (L1042*G1042) + M1042*G1042^(3/2) + 0.00048314*G1042^2</f>
        <v>1024.2426686012425</v>
      </c>
      <c r="O1042" s="39">
        <f t="shared" si="100"/>
        <v>7.0897162396116089</v>
      </c>
      <c r="P1042" s="32">
        <f t="shared" si="101"/>
        <v>23.534580343982828</v>
      </c>
      <c r="Q1042" s="29">
        <f t="shared" si="102"/>
        <v>12.0076</v>
      </c>
      <c r="R1042" s="30">
        <f>E1042-E922</f>
        <v>13</v>
      </c>
      <c r="S1042" s="31">
        <f>I1042-I922</f>
        <v>6.4100000000000268E-2</v>
      </c>
      <c r="T1042" s="31">
        <f>(S1042/I922)*100</f>
        <v>2.0817771426715685</v>
      </c>
      <c r="U1042" s="31">
        <f>(S1042/R1042)/I922*1000</f>
        <v>1.6013670328242837</v>
      </c>
      <c r="V1042" s="44">
        <f>O1042-O922</f>
        <v>0.14728380324208423</v>
      </c>
      <c r="W1042" s="44">
        <f>(V1042/O922)*100</f>
        <v>2.1215014275184623</v>
      </c>
      <c r="X1042" s="44">
        <f>1000*(V1042/R1042)/O922</f>
        <v>1.6319241750142017</v>
      </c>
      <c r="Y1042" s="45">
        <f>1000*(V1042/R1042)/Q922</f>
        <v>0.9720699032877741</v>
      </c>
      <c r="Z1042" s="57">
        <f t="shared" si="99"/>
        <v>3.0557142189918007E-2</v>
      </c>
    </row>
    <row r="1043" spans="1:26" s="1" customFormat="1" x14ac:dyDescent="0.15">
      <c r="A1043" s="5">
        <v>180</v>
      </c>
      <c r="B1043" s="56" t="s">
        <v>17</v>
      </c>
      <c r="C1043" s="15" t="s">
        <v>24</v>
      </c>
      <c r="D1043" s="15" t="s">
        <v>32</v>
      </c>
      <c r="E1043" s="16">
        <v>43129</v>
      </c>
      <c r="F1043" s="17">
        <v>24.1</v>
      </c>
      <c r="G1043" s="17">
        <v>35.5</v>
      </c>
      <c r="H1043" s="17">
        <v>17.511800000000001</v>
      </c>
      <c r="I1043" s="18">
        <v>3.778</v>
      </c>
      <c r="J1043" s="17"/>
      <c r="K1043" s="37">
        <f>1000*(1-(F1043+288.9414)/(508929.2*(F1043+68.12963))*(F1043-3.9863)^2)</f>
        <v>997.301901019105</v>
      </c>
      <c r="L1043" s="37">
        <f xml:space="preserve"> 0.824493 - 0.0040899*F1043 + 0.000076438*F1043^2 -0.00000082467*F1043^3 + 0.0000000053675*F1043^4</f>
        <v>0.76058970296154682</v>
      </c>
      <c r="M1043" s="37">
        <f xml:space="preserve"> -0.005724 + 0.00010227*F1043 - 0.0000016546*F1043^2</f>
        <v>-4.2203012260000001E-3</v>
      </c>
      <c r="N1043" s="37">
        <f xml:space="preserve"> K1043 + (L1043*G1043) + M1043*G1043^(3/2) + 0.00048314*G1043^2</f>
        <v>1024.0190528542896</v>
      </c>
      <c r="O1043" s="39">
        <f t="shared" si="100"/>
        <v>8.519218523810288</v>
      </c>
      <c r="P1043" s="32">
        <f t="shared" si="101"/>
        <v>23.537516282549756</v>
      </c>
      <c r="Q1043" s="29">
        <f t="shared" si="102"/>
        <v>15.498999999999999</v>
      </c>
      <c r="R1043" s="30">
        <f>E1043-E923</f>
        <v>13</v>
      </c>
      <c r="S1043" s="31">
        <f>I1043-I923</f>
        <v>6.6300000000000026E-2</v>
      </c>
      <c r="T1043" s="31">
        <f>(S1043/I923)*100</f>
        <v>1.78624350028289</v>
      </c>
      <c r="U1043" s="31">
        <f>(S1043/R1043)/I923*1000</f>
        <v>1.3740334617560692</v>
      </c>
      <c r="V1043" s="44">
        <f>O1043-O923</f>
        <v>0.15134535300788521</v>
      </c>
      <c r="W1043" s="44">
        <f>(V1043/O923)*100</f>
        <v>1.8086477880181897</v>
      </c>
      <c r="X1043" s="44">
        <f>1000*(V1043/R1043)/O923</f>
        <v>1.3912675292447612</v>
      </c>
      <c r="Y1043" s="45">
        <f>1000*(V1043/R1043)/Q923</f>
        <v>0.76924018747919698</v>
      </c>
      <c r="Z1043" s="57">
        <f t="shared" si="99"/>
        <v>1.723406748869194E-2</v>
      </c>
    </row>
    <row r="1044" spans="1:26" s="1" customFormat="1" x14ac:dyDescent="0.15">
      <c r="A1044" s="5">
        <v>187</v>
      </c>
      <c r="B1044" s="56" t="s">
        <v>17</v>
      </c>
      <c r="C1044" s="15" t="s">
        <v>24</v>
      </c>
      <c r="D1044" s="15" t="s">
        <v>32</v>
      </c>
      <c r="E1044" s="16">
        <v>43129</v>
      </c>
      <c r="F1044" s="17">
        <v>24.1</v>
      </c>
      <c r="G1044" s="17">
        <v>35.5</v>
      </c>
      <c r="H1044" s="17">
        <v>17.511800000000001</v>
      </c>
      <c r="I1044" s="18">
        <v>0.93279999999999996</v>
      </c>
      <c r="J1044" s="17"/>
      <c r="K1044" s="37">
        <f>1000*(1-(F1044+288.9414)/(508929.2*(F1044+68.12963))*(F1044-3.9863)^2)</f>
        <v>997.301901019105</v>
      </c>
      <c r="L1044" s="37">
        <f xml:space="preserve"> 0.824493 - 0.0040899*F1044 + 0.000076438*F1044^2 -0.00000082467*F1044^3 + 0.0000000053675*F1044^4</f>
        <v>0.76058970296154682</v>
      </c>
      <c r="M1044" s="37">
        <f xml:space="preserve"> -0.005724 + 0.00010227*F1044 - 0.0000016546*F1044^2</f>
        <v>-4.2203012260000001E-3</v>
      </c>
      <c r="N1044" s="37">
        <f xml:space="preserve"> K1044 + (L1044*G1044) + M1044*G1044^(3/2) + 0.00048314*G1044^2</f>
        <v>1024.0190528542896</v>
      </c>
      <c r="O1044" s="39">
        <f t="shared" si="100"/>
        <v>2.1034216619931807</v>
      </c>
      <c r="P1044" s="32">
        <f t="shared" si="101"/>
        <v>23.537516282549756</v>
      </c>
      <c r="Q1044" s="29">
        <f t="shared" si="102"/>
        <v>-0.1496000000000004</v>
      </c>
      <c r="R1044" s="30">
        <f>E1044-E924</f>
        <v>13</v>
      </c>
      <c r="S1044" s="31">
        <f>I1044-I924</f>
        <v>1.6599999999999948E-2</v>
      </c>
      <c r="T1044" s="31">
        <f>(S1044/I924)*100</f>
        <v>1.81183147784326</v>
      </c>
      <c r="U1044" s="31">
        <f>(S1044/R1044)/I924*1000</f>
        <v>1.3937165214178924</v>
      </c>
      <c r="V1044" s="44">
        <f>O1044-O924</f>
        <v>3.7886893803628308E-2</v>
      </c>
      <c r="W1044" s="44">
        <f>(V1044/O924)*100</f>
        <v>1.834241397777888</v>
      </c>
      <c r="X1044" s="44">
        <f>1000*(V1044/R1044)/O924</f>
        <v>1.4109549213676063</v>
      </c>
      <c r="Y1044" s="45">
        <f>1000*(V1044/R1044)/Q924</f>
        <v>-12.097868187766494</v>
      </c>
      <c r="Z1044" s="57">
        <f t="shared" si="99"/>
        <v>1.7238399949713878E-2</v>
      </c>
    </row>
    <row r="1045" spans="1:26" s="1" customFormat="1" x14ac:dyDescent="0.15">
      <c r="A1045" s="5">
        <v>278</v>
      </c>
      <c r="B1045" s="56" t="s">
        <v>17</v>
      </c>
      <c r="C1045" s="15" t="s">
        <v>24</v>
      </c>
      <c r="D1045" s="15" t="s">
        <v>32</v>
      </c>
      <c r="E1045" s="16">
        <v>43129</v>
      </c>
      <c r="F1045" s="17">
        <v>24.1</v>
      </c>
      <c r="G1045" s="17">
        <v>35.5</v>
      </c>
      <c r="H1045" s="17">
        <v>17.511800000000001</v>
      </c>
      <c r="I1045" s="18">
        <v>4.2996999999999996</v>
      </c>
      <c r="J1045" s="17"/>
      <c r="K1045" s="37">
        <f>1000*(1-(F1045+288.9414)/(508929.2*(F1045+68.12963))*(F1045-3.9863)^2)</f>
        <v>997.301901019105</v>
      </c>
      <c r="L1045" s="37">
        <f xml:space="preserve"> 0.824493 - 0.0040899*F1045 + 0.000076438*F1045^2 -0.00000082467*F1045^3 + 0.0000000053675*F1045^4</f>
        <v>0.76058970296154682</v>
      </c>
      <c r="M1045" s="37">
        <f xml:space="preserve"> -0.005724 + 0.00010227*F1045 - 0.0000016546*F1045^2</f>
        <v>-4.2203012260000001E-3</v>
      </c>
      <c r="N1045" s="37">
        <f xml:space="preserve"> K1045 + (L1045*G1045) + M1045*G1045^(3/2) + 0.00048314*G1045^2</f>
        <v>1024.0190528542896</v>
      </c>
      <c r="O1045" s="39">
        <f t="shared" si="100"/>
        <v>9.6956283448457103</v>
      </c>
      <c r="P1045" s="32">
        <f t="shared" si="101"/>
        <v>23.537516282549756</v>
      </c>
      <c r="Q1045" s="29">
        <f t="shared" si="102"/>
        <v>18.368349999999996</v>
      </c>
      <c r="R1045" s="30">
        <f>E1045-E925</f>
        <v>13</v>
      </c>
      <c r="S1045" s="31">
        <f>I1045-I925</f>
        <v>5.2200000000000024E-2</v>
      </c>
      <c r="T1045" s="31">
        <f>(S1045/I925)*100</f>
        <v>1.2289582107121844</v>
      </c>
      <c r="U1045" s="31">
        <f>(S1045/R1045)/I925*1000</f>
        <v>0.94535246977860332</v>
      </c>
      <c r="V1045" s="44">
        <f>O1045-O925</f>
        <v>0.11981637378576337</v>
      </c>
      <c r="W1045" s="44">
        <f>(V1045/O925)*100</f>
        <v>1.2512398337380981</v>
      </c>
      <c r="X1045" s="44">
        <f>1000*(V1045/R1045)/O925</f>
        <v>0.96249217979853685</v>
      </c>
      <c r="Y1045" s="45">
        <f>1000*(V1045/R1045)/Q925</f>
        <v>0.50973489871366273</v>
      </c>
      <c r="Z1045" s="57">
        <f t="shared" si="99"/>
        <v>1.7139710019933529E-2</v>
      </c>
    </row>
    <row r="1046" spans="1:26" s="1" customFormat="1" x14ac:dyDescent="0.15">
      <c r="A1046" s="5">
        <v>285</v>
      </c>
      <c r="B1046" s="56" t="s">
        <v>17</v>
      </c>
      <c r="C1046" s="15" t="s">
        <v>24</v>
      </c>
      <c r="D1046" s="15" t="s">
        <v>32</v>
      </c>
      <c r="E1046" s="16">
        <v>43129</v>
      </c>
      <c r="F1046" s="17">
        <v>24.1</v>
      </c>
      <c r="G1046" s="17">
        <v>35.5</v>
      </c>
      <c r="H1046" s="17">
        <v>17.511800000000001</v>
      </c>
      <c r="I1046" s="18">
        <v>2.5988000000000002</v>
      </c>
      <c r="J1046" s="17"/>
      <c r="K1046" s="37">
        <f>1000*(1-(F1046+288.9414)/(508929.2*(F1046+68.12963))*(F1046-3.9863)^2)</f>
        <v>997.301901019105</v>
      </c>
      <c r="L1046" s="37">
        <f xml:space="preserve"> 0.824493 - 0.0040899*F1046 + 0.000076438*F1046^2 -0.00000082467*F1046^3 + 0.0000000053675*F1046^4</f>
        <v>0.76058970296154682</v>
      </c>
      <c r="M1046" s="37">
        <f xml:space="preserve"> -0.005724 + 0.00010227*F1046 - 0.0000016546*F1046^2</f>
        <v>-4.2203012260000001E-3</v>
      </c>
      <c r="N1046" s="37">
        <f xml:space="preserve"> K1046 + (L1046*G1046) + M1046*G1046^(3/2) + 0.00048314*G1046^2</f>
        <v>1024.0190528542896</v>
      </c>
      <c r="O1046" s="39">
        <f t="shared" si="100"/>
        <v>5.860176045441551</v>
      </c>
      <c r="P1046" s="32">
        <f t="shared" si="101"/>
        <v>23.537516282549756</v>
      </c>
      <c r="Q1046" s="29">
        <f t="shared" si="102"/>
        <v>9.0134000000000007</v>
      </c>
      <c r="R1046" s="30">
        <f>E1046-E926</f>
        <v>13</v>
      </c>
      <c r="S1046" s="31">
        <f>I1046-I926</f>
        <v>2.220000000000022E-2</v>
      </c>
      <c r="T1046" s="31">
        <f>(S1046/I926)*100</f>
        <v>0.8616005588760467</v>
      </c>
      <c r="U1046" s="31">
        <f>(S1046/R1046)/I926*1000</f>
        <v>0.66276966067388199</v>
      </c>
      <c r="V1046" s="44">
        <f>O1046-O926</f>
        <v>5.1338582314285119E-2</v>
      </c>
      <c r="W1046" s="44">
        <f>(V1046/O926)*100</f>
        <v>0.88380132238450182</v>
      </c>
      <c r="X1046" s="44">
        <f>1000*(V1046/R1046)/O926</f>
        <v>0.67984717106500137</v>
      </c>
      <c r="Y1046" s="45">
        <f>1000*(V1046/R1046)/Q926</f>
        <v>0.44415571586646163</v>
      </c>
      <c r="Z1046" s="57">
        <f t="shared" si="99"/>
        <v>1.7077510391119377E-2</v>
      </c>
    </row>
    <row r="1047" spans="1:26" s="1" customFormat="1" x14ac:dyDescent="0.15">
      <c r="A1047" s="5">
        <v>120</v>
      </c>
      <c r="B1047" s="56" t="s">
        <v>18</v>
      </c>
      <c r="C1047" s="15" t="s">
        <v>24</v>
      </c>
      <c r="D1047" s="15" t="s">
        <v>32</v>
      </c>
      <c r="E1047" s="16">
        <v>43129</v>
      </c>
      <c r="F1047" s="17">
        <v>24.1</v>
      </c>
      <c r="G1047" s="17">
        <v>35.5</v>
      </c>
      <c r="H1047" s="17">
        <v>17.511800000000001</v>
      </c>
      <c r="I1047" s="18">
        <v>5.3105000000000002</v>
      </c>
      <c r="J1047" s="17"/>
      <c r="K1047" s="37">
        <f>1000*(1-(F1047+288.9414)/(508929.2*(F1047+68.12963))*(F1047-3.9863)^2)</f>
        <v>997.301901019105</v>
      </c>
      <c r="L1047" s="37">
        <f xml:space="preserve"> 0.824493 - 0.0040899*F1047 + 0.000076438*F1047^2 -0.00000082467*F1047^3 + 0.0000000053675*F1047^4</f>
        <v>0.76058970296154682</v>
      </c>
      <c r="M1047" s="37">
        <f xml:space="preserve"> -0.005724 + 0.00010227*F1047 - 0.0000016546*F1047^2</f>
        <v>-4.2203012260000001E-3</v>
      </c>
      <c r="N1047" s="37">
        <f xml:space="preserve"> K1047 + (L1047*G1047) + M1047*G1047^(3/2) + 0.00048314*G1047^2</f>
        <v>1024.0190528542896</v>
      </c>
      <c r="O1047" s="39">
        <f t="shared" si="100"/>
        <v>11.974936466568169</v>
      </c>
      <c r="P1047" s="32">
        <f t="shared" si="101"/>
        <v>23.537516282549756</v>
      </c>
      <c r="Q1047" s="29">
        <f t="shared" si="102"/>
        <v>23.92775</v>
      </c>
      <c r="R1047" s="30">
        <f>E1047-E927</f>
        <v>13</v>
      </c>
      <c r="S1047" s="31">
        <f>I1047-I927</f>
        <v>7.2499999999999787E-2</v>
      </c>
      <c r="T1047" s="31">
        <f>(S1047/I927)*100</f>
        <v>1.3841160748377201</v>
      </c>
      <c r="U1047" s="31">
        <f>(S1047/R1047)/I927*1000</f>
        <v>1.0647046729520926</v>
      </c>
      <c r="V1047" s="44">
        <f>O1047-O927</f>
        <v>0.16608346964950726</v>
      </c>
      <c r="W1047" s="44">
        <f>(V1047/O927)*100</f>
        <v>1.40643184984049</v>
      </c>
      <c r="X1047" s="44">
        <f>1000*(V1047/R1047)/O927</f>
        <v>1.0818706537234539</v>
      </c>
      <c r="Y1047" s="45">
        <f>1000*(V1047/R1047)/Q927</f>
        <v>0.54297469129587139</v>
      </c>
      <c r="Z1047" s="57">
        <f t="shared" si="99"/>
        <v>1.7165980771361333E-2</v>
      </c>
    </row>
    <row r="1048" spans="1:26" s="1" customFormat="1" x14ac:dyDescent="0.15">
      <c r="A1048" s="5">
        <v>126</v>
      </c>
      <c r="B1048" s="56" t="s">
        <v>18</v>
      </c>
      <c r="C1048" s="15" t="s">
        <v>24</v>
      </c>
      <c r="D1048" s="15" t="s">
        <v>32</v>
      </c>
      <c r="E1048" s="16">
        <v>43129</v>
      </c>
      <c r="F1048" s="17">
        <v>24.1</v>
      </c>
      <c r="G1048" s="17">
        <v>35.5</v>
      </c>
      <c r="H1048" s="17">
        <v>17.511800000000001</v>
      </c>
      <c r="I1048" s="18">
        <v>2.1307999999999998</v>
      </c>
      <c r="J1048" s="17"/>
      <c r="K1048" s="37">
        <f>1000*(1-(F1048+288.9414)/(508929.2*(F1048+68.12963))*(F1048-3.9863)^2)</f>
        <v>997.301901019105</v>
      </c>
      <c r="L1048" s="37">
        <f xml:space="preserve"> 0.824493 - 0.0040899*F1048 + 0.000076438*F1048^2 -0.00000082467*F1048^3 + 0.0000000053675*F1048^4</f>
        <v>0.76058970296154682</v>
      </c>
      <c r="M1048" s="37">
        <f xml:space="preserve"> -0.005724 + 0.00010227*F1048 - 0.0000016546*F1048^2</f>
        <v>-4.2203012260000001E-3</v>
      </c>
      <c r="N1048" s="37">
        <f xml:space="preserve"> K1048 + (L1048*G1048) + M1048*G1048^(3/2) + 0.00048314*G1048^2</f>
        <v>1024.0190528542896</v>
      </c>
      <c r="O1048" s="39">
        <f t="shared" si="100"/>
        <v>4.8048572870658974</v>
      </c>
      <c r="P1048" s="32">
        <f t="shared" si="101"/>
        <v>23.537516282549756</v>
      </c>
      <c r="Q1048" s="29">
        <f t="shared" si="102"/>
        <v>6.4393999999999982</v>
      </c>
      <c r="R1048" s="30">
        <f>E1048-E928</f>
        <v>13</v>
      </c>
      <c r="S1048" s="31">
        <f>I1048-I928</f>
        <v>1.6199999999999992E-2</v>
      </c>
      <c r="T1048" s="31">
        <f>(S1048/I928)*100</f>
        <v>0.7661023361392223</v>
      </c>
      <c r="U1048" s="31">
        <f>(S1048/R1048)/I928*1000</f>
        <v>0.58930948933786331</v>
      </c>
      <c r="V1048" s="44">
        <f>O1048-O928</f>
        <v>3.7579595717254222E-2</v>
      </c>
      <c r="W1048" s="44">
        <f>(V1048/O928)*100</f>
        <v>0.78828207942346884</v>
      </c>
      <c r="X1048" s="44">
        <f>1000*(V1048/R1048)/O928</f>
        <v>0.60637083032574524</v>
      </c>
      <c r="Y1048" s="45">
        <f>1000*(V1048/R1048)/Q928</f>
        <v>0.45521284539257661</v>
      </c>
      <c r="Z1048" s="57">
        <f t="shared" si="99"/>
        <v>1.7061340987881923E-2</v>
      </c>
    </row>
    <row r="1049" spans="1:26" s="1" customFormat="1" x14ac:dyDescent="0.15">
      <c r="A1049" s="5">
        <v>218</v>
      </c>
      <c r="B1049" s="56" t="s">
        <v>18</v>
      </c>
      <c r="C1049" s="15" t="s">
        <v>24</v>
      </c>
      <c r="D1049" s="15" t="s">
        <v>32</v>
      </c>
      <c r="E1049" s="16">
        <v>43129</v>
      </c>
      <c r="F1049" s="17">
        <v>24.1</v>
      </c>
      <c r="G1049" s="17">
        <v>35.5</v>
      </c>
      <c r="H1049" s="17">
        <v>17.511800000000001</v>
      </c>
      <c r="I1049" s="18">
        <v>5.1539999999999999</v>
      </c>
      <c r="J1049" s="17"/>
      <c r="K1049" s="37">
        <f>1000*(1-(F1049+288.9414)/(508929.2*(F1049+68.12963))*(F1049-3.9863)^2)</f>
        <v>997.301901019105</v>
      </c>
      <c r="L1049" s="37">
        <f xml:space="preserve"> 0.824493 - 0.0040899*F1049 + 0.000076438*F1049^2 -0.00000082467*F1049^3 + 0.0000000053675*F1049^4</f>
        <v>0.76058970296154682</v>
      </c>
      <c r="M1049" s="37">
        <f xml:space="preserve"> -0.005724 + 0.00010227*F1049 - 0.0000016546*F1049^2</f>
        <v>-4.2203012260000001E-3</v>
      </c>
      <c r="N1049" s="37">
        <f xml:space="preserve"> K1049 + (L1049*G1049) + M1049*G1049^(3/2) + 0.00048314*G1049^2</f>
        <v>1024.0190528542896</v>
      </c>
      <c r="O1049" s="39">
        <f t="shared" si="100"/>
        <v>11.622036069803659</v>
      </c>
      <c r="P1049" s="32">
        <f t="shared" si="101"/>
        <v>23.537516282549756</v>
      </c>
      <c r="Q1049" s="29">
        <f t="shared" si="102"/>
        <v>23.067</v>
      </c>
      <c r="R1049" s="30">
        <f>E1049-E929</f>
        <v>13</v>
      </c>
      <c r="S1049" s="31">
        <f>I1049-I929</f>
        <v>7.7799999999999869E-2</v>
      </c>
      <c r="T1049" s="31">
        <f>(S1049/I929)*100</f>
        <v>1.5326425278751796</v>
      </c>
      <c r="U1049" s="31">
        <f>(S1049/R1049)/I929*1000</f>
        <v>1.1789557906732151</v>
      </c>
      <c r="V1049" s="44">
        <f>O1049-O929</f>
        <v>0.17795443884556406</v>
      </c>
      <c r="W1049" s="44">
        <f>(V1049/O929)*100</f>
        <v>1.5549909952072385</v>
      </c>
      <c r="X1049" s="44">
        <f>1000*(V1049/R1049)/O929</f>
        <v>1.1961469193901835</v>
      </c>
      <c r="Y1049" s="45">
        <f>1000*(V1049/R1049)/Q929</f>
        <v>0.60465314381403468</v>
      </c>
      <c r="Z1049" s="57">
        <f t="shared" si="99"/>
        <v>1.7191128716968374E-2</v>
      </c>
    </row>
    <row r="1050" spans="1:26" s="1" customFormat="1" x14ac:dyDescent="0.15">
      <c r="A1050" s="5">
        <v>224</v>
      </c>
      <c r="B1050" s="56" t="s">
        <v>18</v>
      </c>
      <c r="C1050" s="15" t="s">
        <v>24</v>
      </c>
      <c r="D1050" s="15" t="s">
        <v>32</v>
      </c>
      <c r="E1050" s="16">
        <v>43129</v>
      </c>
      <c r="F1050" s="17">
        <v>24.1</v>
      </c>
      <c r="G1050" s="17">
        <v>35.5</v>
      </c>
      <c r="H1050" s="17">
        <v>17.511800000000001</v>
      </c>
      <c r="I1050" s="18">
        <v>4.4660000000000002</v>
      </c>
      <c r="J1050" s="17"/>
      <c r="K1050" s="37">
        <f>1000*(1-(F1050+288.9414)/(508929.2*(F1050+68.12963))*(F1050-3.9863)^2)</f>
        <v>997.301901019105</v>
      </c>
      <c r="L1050" s="37">
        <f xml:space="preserve"> 0.824493 - 0.0040899*F1050 + 0.000076438*F1050^2 -0.00000082467*F1050^3 + 0.0000000053675*F1050^4</f>
        <v>0.76058970296154682</v>
      </c>
      <c r="M1050" s="37">
        <f xml:space="preserve"> -0.005724 + 0.00010227*F1050 - 0.0000016546*F1050^2</f>
        <v>-4.2203012260000001E-3</v>
      </c>
      <c r="N1050" s="37">
        <f xml:space="preserve"> K1050 + (L1050*G1050) + M1050*G1050^(3/2) + 0.00048314*G1050^2</f>
        <v>1024.0190528542896</v>
      </c>
      <c r="O1050" s="39">
        <f t="shared" si="100"/>
        <v>10.070627296806975</v>
      </c>
      <c r="P1050" s="32">
        <f t="shared" si="101"/>
        <v>23.537516282549756</v>
      </c>
      <c r="Q1050" s="29">
        <f t="shared" si="102"/>
        <v>19.283000000000001</v>
      </c>
      <c r="R1050" s="30">
        <f>E1050-E930</f>
        <v>13</v>
      </c>
      <c r="S1050" s="31">
        <f>I1050-I930</f>
        <v>6.7700000000000315E-2</v>
      </c>
      <c r="T1050" s="31">
        <f>(S1050/I930)*100</f>
        <v>1.5392310665484463</v>
      </c>
      <c r="U1050" s="31">
        <f>(S1050/R1050)/I930*1000</f>
        <v>1.1840238973449588</v>
      </c>
      <c r="V1050" s="44">
        <f>O1050-O930</f>
        <v>0.15484300197166867</v>
      </c>
      <c r="W1050" s="44">
        <f>(V1050/O930)*100</f>
        <v>1.5615809840913899</v>
      </c>
      <c r="X1050" s="44">
        <f>1000*(V1050/R1050)/O930</f>
        <v>1.2012161416087614</v>
      </c>
      <c r="Y1050" s="45">
        <f>1000*(V1050/R1050)/Q930</f>
        <v>0.62985672896842904</v>
      </c>
      <c r="Z1050" s="57">
        <f t="shared" si="99"/>
        <v>1.7192244263802614E-2</v>
      </c>
    </row>
    <row r="1051" spans="1:26" s="1" customFormat="1" x14ac:dyDescent="0.15">
      <c r="A1051" s="5">
        <v>230</v>
      </c>
      <c r="B1051" s="56" t="s">
        <v>18</v>
      </c>
      <c r="C1051" s="15" t="s">
        <v>24</v>
      </c>
      <c r="D1051" s="15" t="s">
        <v>32</v>
      </c>
      <c r="E1051" s="16">
        <v>43129</v>
      </c>
      <c r="F1051" s="17">
        <v>24.1</v>
      </c>
      <c r="G1051" s="17">
        <v>35.5</v>
      </c>
      <c r="H1051" s="17">
        <v>17.511800000000001</v>
      </c>
      <c r="I1051" s="18">
        <v>2.6345000000000001</v>
      </c>
      <c r="J1051" s="17"/>
      <c r="K1051" s="37">
        <f>1000*(1-(F1051+288.9414)/(508929.2*(F1051+68.12963))*(F1051-3.9863)^2)</f>
        <v>997.301901019105</v>
      </c>
      <c r="L1051" s="37">
        <f xml:space="preserve"> 0.824493 - 0.0040899*F1051 + 0.000076438*F1051^2 -0.00000082467*F1051^3 + 0.0000000053675*F1051^4</f>
        <v>0.76058970296154682</v>
      </c>
      <c r="M1051" s="37">
        <f xml:space="preserve"> -0.005724 + 0.00010227*F1051 - 0.0000016546*F1051^2</f>
        <v>-4.2203012260000001E-3</v>
      </c>
      <c r="N1051" s="37">
        <f xml:space="preserve"> K1051 + (L1051*G1051) + M1051*G1051^(3/2) + 0.00048314*G1051^2</f>
        <v>1024.0190528542896</v>
      </c>
      <c r="O1051" s="39">
        <f t="shared" si="100"/>
        <v>5.9406779250868729</v>
      </c>
      <c r="P1051" s="32">
        <f t="shared" si="101"/>
        <v>23.537516282549756</v>
      </c>
      <c r="Q1051" s="29">
        <f t="shared" si="102"/>
        <v>9.2097499999999997</v>
      </c>
      <c r="R1051" s="30">
        <f>E1051-E931</f>
        <v>13</v>
      </c>
      <c r="S1051" s="31">
        <f>I1051-I931</f>
        <v>2.3200000000000109E-2</v>
      </c>
      <c r="T1051" s="31">
        <f>(S1051/I931)*100</f>
        <v>0.88844636770957408</v>
      </c>
      <c r="U1051" s="31">
        <f>(S1051/R1051)/I931*1000</f>
        <v>0.68342028285351852</v>
      </c>
      <c r="V1051" s="44">
        <f>O1051-O931</f>
        <v>5.3610756157186579E-2</v>
      </c>
      <c r="W1051" s="44">
        <f>(V1051/O931)*100</f>
        <v>0.91065304028004523</v>
      </c>
      <c r="X1051" s="44">
        <f>1000*(V1051/R1051)/O931</f>
        <v>0.70050233867695777</v>
      </c>
      <c r="Y1051" s="45">
        <f>1000*(V1051/R1051)/Q931</f>
        <v>0.45406696870053709</v>
      </c>
      <c r="Z1051" s="57">
        <f t="shared" si="99"/>
        <v>1.7082055823439246E-2</v>
      </c>
    </row>
    <row r="1052" spans="1:26" s="1" customFormat="1" x14ac:dyDescent="0.15">
      <c r="A1052" s="5">
        <v>154</v>
      </c>
      <c r="B1052" s="56" t="s">
        <v>19</v>
      </c>
      <c r="C1052" s="15" t="s">
        <v>24</v>
      </c>
      <c r="D1052" s="15" t="s">
        <v>32</v>
      </c>
      <c r="E1052" s="16">
        <v>43129</v>
      </c>
      <c r="F1052" s="17">
        <v>24.1</v>
      </c>
      <c r="G1052" s="17">
        <v>35.5</v>
      </c>
      <c r="H1052" s="17">
        <v>17.511800000000001</v>
      </c>
      <c r="I1052" s="18">
        <v>4.1684000000000001</v>
      </c>
      <c r="J1052" s="17"/>
      <c r="K1052" s="37">
        <f>1000*(1-(F1052+288.9414)/(508929.2*(F1052+68.12963))*(F1052-3.9863)^2)</f>
        <v>997.301901019105</v>
      </c>
      <c r="L1052" s="37">
        <f xml:space="preserve"> 0.824493 - 0.0040899*F1052 + 0.000076438*F1052^2 -0.00000082467*F1052^3 + 0.0000000053675*F1052^4</f>
        <v>0.76058970296154682</v>
      </c>
      <c r="M1052" s="37">
        <f xml:space="preserve"> -0.005724 + 0.00010227*F1052 - 0.0000016546*F1052^2</f>
        <v>-4.2203012260000001E-3</v>
      </c>
      <c r="N1052" s="37">
        <f xml:space="preserve"> K1052 + (L1052*G1052) + M1052*G1052^(3/2) + 0.00048314*G1052^2</f>
        <v>1024.0190528542896</v>
      </c>
      <c r="O1052" s="39">
        <f t="shared" si="100"/>
        <v>9.3995528043014307</v>
      </c>
      <c r="P1052" s="32">
        <f t="shared" si="101"/>
        <v>23.537516282549756</v>
      </c>
      <c r="Q1052" s="29">
        <f t="shared" si="102"/>
        <v>17.6462</v>
      </c>
      <c r="R1052" s="30">
        <f>E1052-E932</f>
        <v>13</v>
      </c>
      <c r="S1052" s="31">
        <f>I1052-I932</f>
        <v>4.9999999999999822E-2</v>
      </c>
      <c r="T1052" s="31">
        <f>(S1052/I932)*100</f>
        <v>1.2140637140637096</v>
      </c>
      <c r="U1052" s="31">
        <f>(S1052/R1052)/I932*1000</f>
        <v>0.93389516466439204</v>
      </c>
      <c r="V1052" s="44">
        <f>O1052-O932</f>
        <v>0.11479141016057426</v>
      </c>
      <c r="W1052" s="44">
        <f>(V1052/O932)*100</f>
        <v>1.2363420586447522</v>
      </c>
      <c r="X1052" s="44">
        <f>1000*(V1052/R1052)/O932</f>
        <v>0.9510323528036555</v>
      </c>
      <c r="Y1052" s="45">
        <f>1000*(V1052/R1052)/Q932</f>
        <v>0.5083188538437371</v>
      </c>
      <c r="Z1052" s="57">
        <f t="shared" si="99"/>
        <v>1.713718813926346E-2</v>
      </c>
    </row>
    <row r="1053" spans="1:26" s="1" customFormat="1" x14ac:dyDescent="0.15">
      <c r="A1053" s="5">
        <v>246</v>
      </c>
      <c r="B1053" s="56" t="s">
        <v>19</v>
      </c>
      <c r="C1053" s="15" t="s">
        <v>24</v>
      </c>
      <c r="D1053" s="15" t="s">
        <v>32</v>
      </c>
      <c r="E1053" s="16">
        <v>43129</v>
      </c>
      <c r="F1053" s="17">
        <v>24.1</v>
      </c>
      <c r="G1053" s="17">
        <v>35.5</v>
      </c>
      <c r="H1053" s="17">
        <v>17.511800000000001</v>
      </c>
      <c r="I1053" s="18">
        <v>4.5041000000000002</v>
      </c>
      <c r="J1053" s="17"/>
      <c r="K1053" s="37">
        <f>1000*(1-(F1053+288.9414)/(508929.2*(F1053+68.12963))*(F1053-3.9863)^2)</f>
        <v>997.301901019105</v>
      </c>
      <c r="L1053" s="37">
        <f xml:space="preserve"> 0.824493 - 0.0040899*F1053 + 0.000076438*F1053^2 -0.00000082467*F1053^3 + 0.0000000053675*F1053^4</f>
        <v>0.76058970296154682</v>
      </c>
      <c r="M1053" s="37">
        <f xml:space="preserve"> -0.005724 + 0.00010227*F1053 - 0.0000016546*F1053^2</f>
        <v>-4.2203012260000001E-3</v>
      </c>
      <c r="N1053" s="37">
        <f xml:space="preserve"> K1053 + (L1053*G1053) + M1053*G1053^(3/2) + 0.00048314*G1053^2</f>
        <v>1024.0190528542896</v>
      </c>
      <c r="O1053" s="39">
        <f t="shared" si="100"/>
        <v>10.156541067520889</v>
      </c>
      <c r="P1053" s="32">
        <f t="shared" si="101"/>
        <v>23.537516282549756</v>
      </c>
      <c r="Q1053" s="29">
        <f t="shared" si="102"/>
        <v>19.492550000000001</v>
      </c>
      <c r="R1053" s="30">
        <f>E1053-E933</f>
        <v>13</v>
      </c>
      <c r="S1053" s="31">
        <f>I1053-I933</f>
        <v>2.9000000000003467E-3</v>
      </c>
      <c r="T1053" s="31">
        <f>(S1053/I933)*100</f>
        <v>6.4427263840761279E-2</v>
      </c>
      <c r="U1053" s="31">
        <f>(S1053/R1053)/I933*1000</f>
        <v>4.9559433723662526E-2</v>
      </c>
      <c r="V1053" s="44">
        <f>O1053-O933</f>
        <v>8.7730053348895609E-3</v>
      </c>
      <c r="W1053" s="44">
        <f>(V1053/O933)*100</f>
        <v>8.645256061360658E-2</v>
      </c>
      <c r="X1053" s="44">
        <f>1000*(V1053/R1053)/O933</f>
        <v>6.6501969702774291E-2</v>
      </c>
      <c r="Y1053" s="45">
        <f>1000*(V1053/R1053)/Q933</f>
        <v>3.4649095027996367E-2</v>
      </c>
      <c r="Z1053" s="57">
        <f t="shared" si="99"/>
        <v>1.6942535979111766E-2</v>
      </c>
    </row>
    <row r="1054" spans="1:26" s="1" customFormat="1" x14ac:dyDescent="0.15">
      <c r="A1054" s="5">
        <v>299</v>
      </c>
      <c r="B1054" s="56" t="s">
        <v>19</v>
      </c>
      <c r="C1054" s="15" t="s">
        <v>24</v>
      </c>
      <c r="D1054" s="15" t="s">
        <v>32</v>
      </c>
      <c r="E1054" s="16">
        <v>43129</v>
      </c>
      <c r="F1054" s="17">
        <v>24.1</v>
      </c>
      <c r="G1054" s="17">
        <v>35.5</v>
      </c>
      <c r="H1054" s="17">
        <v>17.511800000000001</v>
      </c>
      <c r="I1054" s="18">
        <v>0.77449999999999997</v>
      </c>
      <c r="J1054" s="17"/>
      <c r="K1054" s="37">
        <f>1000*(1-(F1054+288.9414)/(508929.2*(F1054+68.12963))*(F1054-3.9863)^2)</f>
        <v>997.301901019105</v>
      </c>
      <c r="L1054" s="37">
        <f xml:space="preserve"> 0.824493 - 0.0040899*F1054 + 0.000076438*F1054^2 -0.00000082467*F1054^3 + 0.0000000053675*F1054^4</f>
        <v>0.76058970296154682</v>
      </c>
      <c r="M1054" s="37">
        <f xml:space="preserve"> -0.005724 + 0.00010227*F1054 - 0.0000016546*F1054^2</f>
        <v>-4.2203012260000001E-3</v>
      </c>
      <c r="N1054" s="37">
        <f xml:space="preserve"> K1054 + (L1054*G1054) + M1054*G1054^(3/2) + 0.00048314*G1054^2</f>
        <v>1024.0190528542896</v>
      </c>
      <c r="O1054" s="39">
        <f t="shared" si="100"/>
        <v>1.7464623469272282</v>
      </c>
      <c r="P1054" s="32">
        <f t="shared" si="101"/>
        <v>23.537516282549756</v>
      </c>
      <c r="Q1054" s="29">
        <f t="shared" si="102"/>
        <v>-1.0202500000000008</v>
      </c>
      <c r="R1054" s="30">
        <f>E1054-E934</f>
        <v>13</v>
      </c>
      <c r="S1054" s="31">
        <f>I1054-I934</f>
        <v>-7.4000000000000732E-3</v>
      </c>
      <c r="T1054" s="31">
        <f>(S1054/I934)*100</f>
        <v>-0.94641258472951439</v>
      </c>
      <c r="U1054" s="31">
        <f>(S1054/R1054)/I934*1000</f>
        <v>-0.72800968056116488</v>
      </c>
      <c r="V1054" s="44">
        <f>O1054-O934</f>
        <v>-1.6298660764772599E-2</v>
      </c>
      <c r="W1054" s="44">
        <f>(V1054/O934)*100</f>
        <v>-0.92460978508439928</v>
      </c>
      <c r="X1054" s="44">
        <f>1000*(V1054/R1054)/O934</f>
        <v>-0.71123829621876866</v>
      </c>
      <c r="Y1054" s="45">
        <f>1000*(V1054/R1054)/Q934</f>
        <v>1.2799174475542225</v>
      </c>
      <c r="Z1054" s="57">
        <f t="shared" si="99"/>
        <v>1.6771384342396223E-2</v>
      </c>
    </row>
    <row r="1055" spans="1:26" s="1" customFormat="1" x14ac:dyDescent="0.15">
      <c r="A1055" s="5">
        <v>167</v>
      </c>
      <c r="B1055" s="56" t="s">
        <v>20</v>
      </c>
      <c r="C1055" s="15" t="s">
        <v>24</v>
      </c>
      <c r="D1055" s="15" t="s">
        <v>32</v>
      </c>
      <c r="E1055" s="17" t="s">
        <v>34</v>
      </c>
      <c r="F1055" s="17" t="s">
        <v>14</v>
      </c>
      <c r="G1055" s="17" t="s">
        <v>14</v>
      </c>
      <c r="H1055" s="17" t="s">
        <v>14</v>
      </c>
      <c r="I1055" s="18" t="s">
        <v>14</v>
      </c>
      <c r="J1055" s="17" t="s">
        <v>14</v>
      </c>
      <c r="K1055" s="99" t="s">
        <v>14</v>
      </c>
      <c r="L1055" s="99" t="s">
        <v>14</v>
      </c>
      <c r="M1055" s="99" t="s">
        <v>14</v>
      </c>
      <c r="N1055" s="99" t="s">
        <v>14</v>
      </c>
      <c r="O1055" s="44" t="s">
        <v>14</v>
      </c>
      <c r="P1055" s="32" t="e">
        <f t="shared" si="101"/>
        <v>#VALUE!</v>
      </c>
      <c r="Q1055" s="29" t="s">
        <v>14</v>
      </c>
      <c r="R1055" s="4" t="s">
        <v>14</v>
      </c>
      <c r="S1055" s="100" t="s">
        <v>14</v>
      </c>
      <c r="T1055" s="100" t="s">
        <v>14</v>
      </c>
      <c r="U1055" s="100" t="s">
        <v>14</v>
      </c>
      <c r="V1055" s="29" t="s">
        <v>14</v>
      </c>
      <c r="W1055" s="29" t="s">
        <v>14</v>
      </c>
      <c r="X1055" s="29" t="s">
        <v>14</v>
      </c>
      <c r="Y1055" s="29" t="s">
        <v>14</v>
      </c>
      <c r="Z1055" s="101" t="s">
        <v>14</v>
      </c>
    </row>
    <row r="1056" spans="1:26" s="1" customFormat="1" x14ac:dyDescent="0.15">
      <c r="A1056" s="5">
        <v>174</v>
      </c>
      <c r="B1056" s="56" t="s">
        <v>20</v>
      </c>
      <c r="C1056" s="15" t="s">
        <v>24</v>
      </c>
      <c r="D1056" s="15" t="s">
        <v>32</v>
      </c>
      <c r="E1056" s="16">
        <v>43129</v>
      </c>
      <c r="F1056" s="17">
        <v>23.6</v>
      </c>
      <c r="G1056" s="17">
        <v>35.6</v>
      </c>
      <c r="H1056" s="17">
        <v>17.508299999999998</v>
      </c>
      <c r="I1056" s="18">
        <v>3.2566999999999999</v>
      </c>
      <c r="J1056" s="17"/>
      <c r="K1056" s="37">
        <f>1000*(1-(F1056+288.9414)/(508929.2*(F1056+68.12963))*(F1056-3.9863)^2)</f>
        <v>997.42451159707753</v>
      </c>
      <c r="L1056" s="37">
        <f xml:space="preserve"> 0.824493 - 0.0040899*F1056 + 0.000076438*F1056^2 -0.00000082467*F1056^3 + 0.0000000053675*F1056^4</f>
        <v>0.76136961722476815</v>
      </c>
      <c r="M1056" s="37">
        <f xml:space="preserve"> -0.005724 + 0.00010227*F1056 - 0.0000016546*F1056^2</f>
        <v>-4.2319740159999994E-3</v>
      </c>
      <c r="N1056" s="37">
        <f xml:space="preserve"> K1056 + (L1056*G1056) + M1056*G1056^(3/2) + 0.00048314*G1056^2</f>
        <v>1024.2426686012425</v>
      </c>
      <c r="O1056" s="39">
        <f t="shared" si="100"/>
        <v>7.3457237457187334</v>
      </c>
      <c r="P1056" s="32">
        <f t="shared" si="101"/>
        <v>23.534580343982828</v>
      </c>
      <c r="Q1056" s="29">
        <f t="shared" si="102"/>
        <v>12.63185</v>
      </c>
      <c r="R1056" s="30">
        <f>E1056-E936</f>
        <v>13</v>
      </c>
      <c r="S1056" s="31">
        <f>I1056-I936</f>
        <v>-4.0599999999999969E-2</v>
      </c>
      <c r="T1056" s="31">
        <f>(S1056/I936)*100</f>
        <v>-1.2313104661389613</v>
      </c>
      <c r="U1056" s="31">
        <f>(S1056/R1056)/I936*1000</f>
        <v>-0.94716189702997022</v>
      </c>
      <c r="V1056" s="44">
        <f>O1056-O936</f>
        <v>-8.7901872215572219E-2</v>
      </c>
      <c r="W1056" s="44">
        <f>(V1056/O936)*100</f>
        <v>-1.1824899010719729</v>
      </c>
      <c r="X1056" s="44">
        <f>1000*(V1056/R1056)/O936</f>
        <v>-0.90960761620921016</v>
      </c>
      <c r="Y1056" s="45">
        <f>1000*(V1056/R1056)/Q936</f>
        <v>-0.52599016566286205</v>
      </c>
      <c r="Z1056" s="57">
        <f t="shared" si="99"/>
        <v>3.7554280820760066E-2</v>
      </c>
    </row>
    <row r="1057" spans="1:26" s="1" customFormat="1" x14ac:dyDescent="0.15">
      <c r="A1057" s="5">
        <v>265</v>
      </c>
      <c r="B1057" s="56" t="s">
        <v>20</v>
      </c>
      <c r="C1057" s="15" t="s">
        <v>24</v>
      </c>
      <c r="D1057" s="15" t="s">
        <v>32</v>
      </c>
      <c r="E1057" s="16">
        <v>43129</v>
      </c>
      <c r="F1057" s="17">
        <v>24.1</v>
      </c>
      <c r="G1057" s="17">
        <v>35.5</v>
      </c>
      <c r="H1057" s="17">
        <v>17.511800000000001</v>
      </c>
      <c r="I1057" s="18">
        <v>4.0345000000000004</v>
      </c>
      <c r="J1057" s="17"/>
      <c r="K1057" s="37">
        <f>1000*(1-(F1057+288.9414)/(508929.2*(F1057+68.12963))*(F1057-3.9863)^2)</f>
        <v>997.301901019105</v>
      </c>
      <c r="L1057" s="37">
        <f xml:space="preserve"> 0.824493 - 0.0040899*F1057 + 0.000076438*F1057^2 -0.00000082467*F1057^3 + 0.0000000053675*F1057^4</f>
        <v>0.76058970296154682</v>
      </c>
      <c r="M1057" s="37">
        <f xml:space="preserve"> -0.005724 + 0.00010227*F1057 - 0.0000016546*F1057^2</f>
        <v>-4.2203012260000001E-3</v>
      </c>
      <c r="N1057" s="37">
        <f xml:space="preserve"> K1057 + (L1057*G1057) + M1057*G1057^(3/2) + 0.00048314*G1057^2</f>
        <v>1024.0190528542896</v>
      </c>
      <c r="O1057" s="39">
        <f t="shared" si="100"/>
        <v>9.0976143817661761</v>
      </c>
      <c r="P1057" s="32">
        <f t="shared" si="101"/>
        <v>23.537516282549756</v>
      </c>
      <c r="Q1057" s="29">
        <f t="shared" si="102"/>
        <v>16.909750000000003</v>
      </c>
      <c r="R1057" s="30">
        <f>E1057-E937</f>
        <v>13</v>
      </c>
      <c r="S1057" s="31">
        <f>I1057-I937</f>
        <v>-4.6999999999997044E-3</v>
      </c>
      <c r="T1057" s="31">
        <f>(S1057/I937)*100</f>
        <v>-0.11635967518319729</v>
      </c>
      <c r="U1057" s="31">
        <f>(S1057/R1057)/I937*1000</f>
        <v>-8.9507442448613292E-2</v>
      </c>
      <c r="V1057" s="44">
        <f>O1057-O937</f>
        <v>-8.5939086412025745E-3</v>
      </c>
      <c r="W1057" s="44">
        <f>(V1057/O937)*100</f>
        <v>-9.4374171632506276E-2</v>
      </c>
      <c r="X1057" s="44">
        <f>1000*(V1057/R1057)/O937</f>
        <v>-7.2595516640389435E-2</v>
      </c>
      <c r="Y1057" s="45">
        <f>1000*(V1057/R1057)/Q937</f>
        <v>-3.9034335687966236E-2</v>
      </c>
      <c r="Z1057" s="57">
        <f t="shared" si="99"/>
        <v>1.6911925808223857E-2</v>
      </c>
    </row>
    <row r="1058" spans="1:26" s="1" customFormat="1" x14ac:dyDescent="0.15">
      <c r="A1058" s="5">
        <v>271</v>
      </c>
      <c r="B1058" s="56" t="s">
        <v>20</v>
      </c>
      <c r="C1058" s="15" t="s">
        <v>24</v>
      </c>
      <c r="D1058" s="15" t="s">
        <v>32</v>
      </c>
      <c r="E1058" s="16">
        <v>43129</v>
      </c>
      <c r="F1058" s="17">
        <v>24.1</v>
      </c>
      <c r="G1058" s="17">
        <v>35.5</v>
      </c>
      <c r="H1058" s="17">
        <v>17.511800000000001</v>
      </c>
      <c r="I1058" s="18">
        <v>8.3169000000000004</v>
      </c>
      <c r="J1058" s="17"/>
      <c r="K1058" s="37">
        <f>1000*(1-(F1058+288.9414)/(508929.2*(F1058+68.12963))*(F1058-3.9863)^2)</f>
        <v>997.301901019105</v>
      </c>
      <c r="L1058" s="37">
        <f xml:space="preserve"> 0.824493 - 0.0040899*F1058 + 0.000076438*F1058^2 -0.00000082467*F1058^3 + 0.0000000053675*F1058^4</f>
        <v>0.76058970296154682</v>
      </c>
      <c r="M1058" s="37">
        <f xml:space="preserve"> -0.005724 + 0.00010227*F1058 - 0.0000016546*F1058^2</f>
        <v>-4.2203012260000001E-3</v>
      </c>
      <c r="N1058" s="37">
        <f xml:space="preserve"> K1058 + (L1058*G1058) + M1058*G1058^(3/2) + 0.00048314*G1058^2</f>
        <v>1024.0190528542896</v>
      </c>
      <c r="O1058" s="39">
        <f t="shared" si="100"/>
        <v>18.754232011825778</v>
      </c>
      <c r="P1058" s="32">
        <f t="shared" si="101"/>
        <v>23.537516282549756</v>
      </c>
      <c r="Q1058" s="29">
        <f t="shared" si="102"/>
        <v>40.462949999999999</v>
      </c>
      <c r="R1058" s="30">
        <f>E1058-E938</f>
        <v>13</v>
      </c>
      <c r="S1058" s="31">
        <f>I1058-I938</f>
        <v>-7.5000000000002842E-3</v>
      </c>
      <c r="T1058" s="31">
        <f>(S1058/I938)*100</f>
        <v>-9.0096583537555661E-2</v>
      </c>
      <c r="U1058" s="31">
        <f>(S1058/R1058)/I938*1000</f>
        <v>-6.9305064259658197E-2</v>
      </c>
      <c r="V1058" s="44">
        <f>O1058-O938</f>
        <v>-1.2781330585390549E-2</v>
      </c>
      <c r="W1058" s="44">
        <f>(V1058/O938)*100</f>
        <v>-6.8105299187411428E-2</v>
      </c>
      <c r="X1058" s="44">
        <f>1000*(V1058/R1058)/O938</f>
        <v>-5.2388691682624181E-2</v>
      </c>
      <c r="Y1058" s="45">
        <f>1000*(V1058/R1058)/Q938</f>
        <v>-2.4273514247887203E-2</v>
      </c>
      <c r="Z1058" s="57">
        <f t="shared" si="99"/>
        <v>1.6916372577034017E-2</v>
      </c>
    </row>
    <row r="1059" spans="1:26" s="1" customFormat="1" x14ac:dyDescent="0.15">
      <c r="A1059" s="5">
        <v>103</v>
      </c>
      <c r="B1059" s="56" t="s">
        <v>22</v>
      </c>
      <c r="C1059" s="15" t="s">
        <v>24</v>
      </c>
      <c r="D1059" s="15" t="s">
        <v>32</v>
      </c>
      <c r="E1059" s="17" t="s">
        <v>28</v>
      </c>
      <c r="F1059" s="17" t="s">
        <v>14</v>
      </c>
      <c r="G1059" s="17" t="s">
        <v>14</v>
      </c>
      <c r="H1059" s="17" t="s">
        <v>14</v>
      </c>
      <c r="I1059" s="18" t="s">
        <v>14</v>
      </c>
      <c r="J1059" s="17" t="s">
        <v>14</v>
      </c>
      <c r="K1059" s="99" t="s">
        <v>14</v>
      </c>
      <c r="L1059" s="99" t="s">
        <v>14</v>
      </c>
      <c r="M1059" s="99" t="s">
        <v>14</v>
      </c>
      <c r="N1059" s="99" t="s">
        <v>14</v>
      </c>
      <c r="O1059" s="44" t="s">
        <v>14</v>
      </c>
      <c r="P1059" s="32" t="e">
        <f t="shared" si="101"/>
        <v>#VALUE!</v>
      </c>
      <c r="Q1059" s="29" t="s">
        <v>14</v>
      </c>
      <c r="R1059" s="4" t="s">
        <v>14</v>
      </c>
      <c r="S1059" s="100" t="s">
        <v>14</v>
      </c>
      <c r="T1059" s="100" t="s">
        <v>14</v>
      </c>
      <c r="U1059" s="100" t="s">
        <v>14</v>
      </c>
      <c r="V1059" s="29" t="s">
        <v>14</v>
      </c>
      <c r="W1059" s="29" t="s">
        <v>14</v>
      </c>
      <c r="X1059" s="29" t="s">
        <v>14</v>
      </c>
      <c r="Y1059" s="29" t="s">
        <v>14</v>
      </c>
      <c r="Z1059" s="101" t="s">
        <v>14</v>
      </c>
    </row>
    <row r="1060" spans="1:26" s="1" customFormat="1" x14ac:dyDescent="0.15">
      <c r="A1060" s="5">
        <v>109</v>
      </c>
      <c r="B1060" s="56" t="s">
        <v>22</v>
      </c>
      <c r="C1060" s="15" t="s">
        <v>24</v>
      </c>
      <c r="D1060" s="15" t="s">
        <v>32</v>
      </c>
      <c r="E1060" s="17" t="s">
        <v>28</v>
      </c>
      <c r="F1060" s="17" t="s">
        <v>14</v>
      </c>
      <c r="G1060" s="17" t="s">
        <v>14</v>
      </c>
      <c r="H1060" s="17" t="s">
        <v>14</v>
      </c>
      <c r="I1060" s="18" t="s">
        <v>14</v>
      </c>
      <c r="J1060" s="17" t="s">
        <v>14</v>
      </c>
      <c r="K1060" s="99" t="s">
        <v>14</v>
      </c>
      <c r="L1060" s="99" t="s">
        <v>14</v>
      </c>
      <c r="M1060" s="99" t="s">
        <v>14</v>
      </c>
      <c r="N1060" s="99" t="s">
        <v>14</v>
      </c>
      <c r="O1060" s="44" t="s">
        <v>14</v>
      </c>
      <c r="P1060" s="32" t="e">
        <f t="shared" si="101"/>
        <v>#VALUE!</v>
      </c>
      <c r="Q1060" s="29" t="s">
        <v>14</v>
      </c>
      <c r="R1060" s="4" t="s">
        <v>14</v>
      </c>
      <c r="S1060" s="100" t="s">
        <v>14</v>
      </c>
      <c r="T1060" s="100" t="s">
        <v>14</v>
      </c>
      <c r="U1060" s="100" t="s">
        <v>14</v>
      </c>
      <c r="V1060" s="29" t="s">
        <v>14</v>
      </c>
      <c r="W1060" s="29" t="s">
        <v>14</v>
      </c>
      <c r="X1060" s="29" t="s">
        <v>14</v>
      </c>
      <c r="Y1060" s="29" t="s">
        <v>14</v>
      </c>
      <c r="Z1060" s="101" t="s">
        <v>14</v>
      </c>
    </row>
    <row r="1061" spans="1:26" s="1" customFormat="1" x14ac:dyDescent="0.15">
      <c r="A1061" s="5">
        <v>232</v>
      </c>
      <c r="B1061" s="56" t="s">
        <v>23</v>
      </c>
      <c r="C1061" s="15" t="s">
        <v>24</v>
      </c>
      <c r="D1061" s="15" t="s">
        <v>32</v>
      </c>
      <c r="E1061" s="16">
        <v>43129</v>
      </c>
      <c r="F1061" s="17">
        <v>23.6</v>
      </c>
      <c r="G1061" s="17">
        <v>35.6</v>
      </c>
      <c r="H1061" s="17">
        <v>17.508299999999998</v>
      </c>
      <c r="I1061" s="18">
        <v>4.7809999999999997</v>
      </c>
      <c r="J1061" s="17"/>
      <c r="K1061" s="37">
        <f>1000*(1-(F1061+288.9414)/(508929.2*(F1061+68.12963))*(F1061-3.9863)^2)</f>
        <v>997.42451159707753</v>
      </c>
      <c r="L1061" s="37">
        <f xml:space="preserve"> 0.824493 - 0.0040899*F1061 + 0.000076438*F1061^2 -0.00000082467*F1061^3 + 0.0000000053675*F1061^4</f>
        <v>0.76136961722476815</v>
      </c>
      <c r="M1061" s="37">
        <f xml:space="preserve"> -0.005724 + 0.00010227*F1061 - 0.0000016546*F1061^2</f>
        <v>-4.2319740159999994E-3</v>
      </c>
      <c r="N1061" s="37">
        <f xml:space="preserve"> K1061 + (L1061*G1061) + M1061*G1061^(3/2) + 0.00048314*G1061^2</f>
        <v>1024.2426686012425</v>
      </c>
      <c r="O1061" s="39">
        <f t="shared" si="100"/>
        <v>10.783893274873726</v>
      </c>
      <c r="P1061" s="32">
        <f t="shared" si="101"/>
        <v>23.534580343982828</v>
      </c>
      <c r="Q1061" s="29">
        <f t="shared" si="102"/>
        <v>21.015499999999996</v>
      </c>
      <c r="R1061" s="30">
        <f>E1061-E941</f>
        <v>13</v>
      </c>
      <c r="S1061" s="31">
        <f>I1061-I941</f>
        <v>3.8999999999997925E-3</v>
      </c>
      <c r="T1061" s="31">
        <f>(S1061/I941)*100</f>
        <v>8.163948839253507E-2</v>
      </c>
      <c r="U1061" s="31">
        <f>(S1061/R1061)/I941*1000</f>
        <v>6.27996064557962E-2</v>
      </c>
      <c r="V1061" s="44">
        <f>O1061-O941</f>
        <v>1.2988142925800972E-2</v>
      </c>
      <c r="W1061" s="44">
        <f>(V1061/O941)*100</f>
        <v>0.1205854361048676</v>
      </c>
      <c r="X1061" s="44">
        <f>1000*(V1061/R1061)/O941</f>
        <v>9.2758027772975093E-2</v>
      </c>
      <c r="Y1061" s="45">
        <f>1000*(V1061/R1061)/Q941</f>
        <v>4.7589098690786466E-2</v>
      </c>
      <c r="Z1061" s="57">
        <f t="shared" si="99"/>
        <v>2.9958421317178893E-2</v>
      </c>
    </row>
    <row r="1062" spans="1:26" s="1" customFormat="1" x14ac:dyDescent="0.15">
      <c r="A1062" s="5">
        <v>234</v>
      </c>
      <c r="B1062" s="56" t="s">
        <v>23</v>
      </c>
      <c r="C1062" s="15" t="s">
        <v>24</v>
      </c>
      <c r="D1062" s="15" t="s">
        <v>32</v>
      </c>
      <c r="E1062" s="16">
        <v>43129</v>
      </c>
      <c r="F1062" s="17">
        <v>23.6</v>
      </c>
      <c r="G1062" s="17">
        <v>35.6</v>
      </c>
      <c r="H1062" s="17">
        <v>17.508299999999998</v>
      </c>
      <c r="I1062" s="18">
        <v>5.2858999999999998</v>
      </c>
      <c r="J1062" s="17"/>
      <c r="K1062" s="37">
        <f>1000*(1-(F1062+288.9414)/(508929.2*(F1062+68.12963))*(F1062-3.9863)^2)</f>
        <v>997.42451159707753</v>
      </c>
      <c r="L1062" s="37">
        <f xml:space="preserve"> 0.824493 - 0.0040899*F1062 + 0.000076438*F1062^2 -0.00000082467*F1062^3 + 0.0000000053675*F1062^4</f>
        <v>0.76136961722476815</v>
      </c>
      <c r="M1062" s="37">
        <f xml:space="preserve"> -0.005724 + 0.00010227*F1062 - 0.0000016546*F1062^2</f>
        <v>-4.2319740159999994E-3</v>
      </c>
      <c r="N1062" s="37">
        <f xml:space="preserve"> K1062 + (L1062*G1062) + M1062*G1062^(3/2) + 0.00048314*G1062^2</f>
        <v>1024.2426686012425</v>
      </c>
      <c r="O1062" s="39">
        <f t="shared" si="100"/>
        <v>11.922731951820756</v>
      </c>
      <c r="P1062" s="32">
        <f t="shared" si="101"/>
        <v>23.534580343982828</v>
      </c>
      <c r="Q1062" s="29">
        <f t="shared" si="102"/>
        <v>23.792449999999999</v>
      </c>
      <c r="R1062" s="30">
        <f>E1062-E942</f>
        <v>13</v>
      </c>
      <c r="S1062" s="31">
        <f>I1062-I942</f>
        <v>1.7999999999999794E-2</v>
      </c>
      <c r="T1062" s="31">
        <f>(S1062/I942)*100</f>
        <v>0.34169213538601328</v>
      </c>
      <c r="U1062" s="31">
        <f>(S1062/R1062)/I942*1000</f>
        <v>0.26284010414308712</v>
      </c>
      <c r="V1062" s="44">
        <f>O1062-O942</f>
        <v>4.5222344613772947E-2</v>
      </c>
      <c r="W1062" s="44">
        <f>(V1062/O942)*100</f>
        <v>0.38073928044927141</v>
      </c>
      <c r="X1062" s="44">
        <f>1000*(V1062/R1062)/O942</f>
        <v>0.29287636957636259</v>
      </c>
      <c r="Y1062" s="45">
        <f>1000*(V1062/R1062)/Q942</f>
        <v>0.14681871544106703</v>
      </c>
      <c r="Z1062" s="57">
        <f t="shared" si="99"/>
        <v>3.0036265433275477E-2</v>
      </c>
    </row>
    <row r="1063" spans="1:26" s="1" customFormat="1" x14ac:dyDescent="0.15">
      <c r="A1063" s="5">
        <v>181</v>
      </c>
      <c r="B1063" s="56" t="s">
        <v>17</v>
      </c>
      <c r="C1063" s="15" t="s">
        <v>29</v>
      </c>
      <c r="D1063" s="15" t="s">
        <v>32</v>
      </c>
      <c r="E1063" s="16">
        <v>43129</v>
      </c>
      <c r="F1063" s="17">
        <v>24</v>
      </c>
      <c r="G1063" s="17">
        <v>35.6</v>
      </c>
      <c r="H1063" s="17">
        <v>17.511700000000001</v>
      </c>
      <c r="I1063" s="18">
        <v>3.8689</v>
      </c>
      <c r="J1063" s="17"/>
      <c r="K1063" s="37">
        <f>1000*(1-(F1063+288.9414)/(508929.2*(F1063+68.12963))*(F1063-3.9863)^2)</f>
        <v>997.32661753089724</v>
      </c>
      <c r="L1063" s="37">
        <f xml:space="preserve"> 0.824493 - 0.0040899*F1063 + 0.000076438*F1063^2 -0.00000082467*F1063^3 + 0.0000000053675*F1063^4</f>
        <v>0.76074425760000008</v>
      </c>
      <c r="M1063" s="37">
        <f xml:space="preserve"> -0.005724 + 0.00010227*F1063 - 0.0000016546*F1063^2</f>
        <v>-4.2225696E-3</v>
      </c>
      <c r="N1063" s="37">
        <f xml:space="preserve"> K1063 + (L1063*G1063) + M1063*G1063^(3/2) + 0.00048314*G1063^2</f>
        <v>1024.124509324598</v>
      </c>
      <c r="O1063" s="39">
        <f t="shared" si="100"/>
        <v>8.7253215488884237</v>
      </c>
      <c r="P1063" s="32">
        <f t="shared" si="101"/>
        <v>23.538215970219319</v>
      </c>
      <c r="Q1063" s="29">
        <f t="shared" si="102"/>
        <v>15.998950000000001</v>
      </c>
      <c r="R1063" s="30">
        <f>E1063-E943</f>
        <v>13</v>
      </c>
      <c r="S1063" s="31">
        <f>I1063-I943</f>
        <v>6.8400000000000016E-2</v>
      </c>
      <c r="T1063" s="31">
        <f>(S1063/I943)*100</f>
        <v>1.7997631890540722</v>
      </c>
      <c r="U1063" s="31">
        <f>(S1063/R1063)/I943*1000</f>
        <v>1.3844332223492863</v>
      </c>
      <c r="V1063" s="44">
        <f>O1063-O943</f>
        <v>0.15665125979237438</v>
      </c>
      <c r="W1063" s="44">
        <f>(V1063/O943)*100</f>
        <v>1.8281863405541339</v>
      </c>
      <c r="X1063" s="44">
        <f>1000*(V1063/R1063)/O943</f>
        <v>1.4062971850416415</v>
      </c>
      <c r="Y1063" s="45">
        <f>1000*(V1063/R1063)/Q943</f>
        <v>0.77131727174189701</v>
      </c>
      <c r="Z1063" s="57">
        <f t="shared" si="99"/>
        <v>2.1863962692355132E-2</v>
      </c>
    </row>
    <row r="1064" spans="1:26" s="1" customFormat="1" x14ac:dyDescent="0.15">
      <c r="A1064" s="5">
        <v>188</v>
      </c>
      <c r="B1064" s="56" t="s">
        <v>17</v>
      </c>
      <c r="C1064" s="15" t="s">
        <v>29</v>
      </c>
      <c r="D1064" s="15" t="s">
        <v>32</v>
      </c>
      <c r="E1064" s="16">
        <v>43129</v>
      </c>
      <c r="F1064" s="17">
        <v>24</v>
      </c>
      <c r="G1064" s="17">
        <v>35.6</v>
      </c>
      <c r="H1064" s="17">
        <v>17.511700000000001</v>
      </c>
      <c r="I1064" s="18">
        <v>11.1395</v>
      </c>
      <c r="J1064" s="17"/>
      <c r="K1064" s="37">
        <f>1000*(1-(F1064+288.9414)/(508929.2*(F1064+68.12963))*(F1064-3.9863)^2)</f>
        <v>997.32661753089724</v>
      </c>
      <c r="L1064" s="37">
        <f xml:space="preserve"> 0.824493 - 0.0040899*F1064 + 0.000076438*F1064^2 -0.00000082467*F1064^3 + 0.0000000053675*F1064^4</f>
        <v>0.76074425760000008</v>
      </c>
      <c r="M1064" s="37">
        <f xml:space="preserve"> -0.005724 + 0.00010227*F1064 - 0.0000016546*F1064^2</f>
        <v>-4.2225696E-3</v>
      </c>
      <c r="N1064" s="37">
        <f xml:space="preserve"> K1064 + (L1064*G1064) + M1064*G1064^(3/2) + 0.00048314*G1064^2</f>
        <v>1024.124509324598</v>
      </c>
      <c r="O1064" s="39">
        <f t="shared" si="100"/>
        <v>25.122313679299694</v>
      </c>
      <c r="P1064" s="32">
        <f t="shared" si="101"/>
        <v>23.538215970219319</v>
      </c>
      <c r="Q1064" s="29">
        <f t="shared" si="102"/>
        <v>55.987249999999996</v>
      </c>
      <c r="R1064" s="30">
        <f>E1064-E944</f>
        <v>13</v>
      </c>
      <c r="S1064" s="31">
        <f>I1064-I944</f>
        <v>0.28730000000000011</v>
      </c>
      <c r="T1064" s="31">
        <f>(S1064/I944)*100</f>
        <v>2.6473894694163405</v>
      </c>
      <c r="U1064" s="31">
        <f>(S1064/R1064)/I944*1000</f>
        <v>2.0364534380125696</v>
      </c>
      <c r="V1064" s="44">
        <f>O1064-O944</f>
        <v>0.65476369605323725</v>
      </c>
      <c r="W1064" s="44">
        <f>(V1064/O944)*100</f>
        <v>2.6760492836494469</v>
      </c>
      <c r="X1064" s="44">
        <f>1000*(V1064/R1064)/O944</f>
        <v>2.058499448961113</v>
      </c>
      <c r="Y1064" s="45">
        <f>1000*(V1064/R1064)/Q944</f>
        <v>0.92573282086237507</v>
      </c>
      <c r="Z1064" s="57">
        <f t="shared" si="99"/>
        <v>2.2046010948543415E-2</v>
      </c>
    </row>
    <row r="1065" spans="1:26" s="1" customFormat="1" x14ac:dyDescent="0.15">
      <c r="A1065" s="5">
        <v>280</v>
      </c>
      <c r="B1065" s="56" t="s">
        <v>17</v>
      </c>
      <c r="C1065" s="15" t="s">
        <v>29</v>
      </c>
      <c r="D1065" s="15" t="s">
        <v>32</v>
      </c>
      <c r="E1065" s="16">
        <v>43129</v>
      </c>
      <c r="F1065" s="17">
        <v>24</v>
      </c>
      <c r="G1065" s="17">
        <v>35.6</v>
      </c>
      <c r="H1065" s="17">
        <v>17.511700000000001</v>
      </c>
      <c r="I1065" s="18">
        <v>4.1767000000000003</v>
      </c>
      <c r="J1065" s="17"/>
      <c r="K1065" s="37">
        <f>1000*(1-(F1065+288.9414)/(508929.2*(F1065+68.12963))*(F1065-3.9863)^2)</f>
        <v>997.32661753089724</v>
      </c>
      <c r="L1065" s="37">
        <f xml:space="preserve"> 0.824493 - 0.0040899*F1065 + 0.000076438*F1065^2 -0.00000082467*F1065^3 + 0.0000000053675*F1065^4</f>
        <v>0.76074425760000008</v>
      </c>
      <c r="M1065" s="37">
        <f xml:space="preserve"> -0.005724 + 0.00010227*F1065 - 0.0000016546*F1065^2</f>
        <v>-4.2225696E-3</v>
      </c>
      <c r="N1065" s="37">
        <f xml:space="preserve"> K1065 + (L1065*G1065) + M1065*G1065^(3/2) + 0.00048314*G1065^2</f>
        <v>1024.124509324598</v>
      </c>
      <c r="O1065" s="39">
        <f t="shared" si="100"/>
        <v>9.4194862915149731</v>
      </c>
      <c r="P1065" s="32">
        <f t="shared" si="101"/>
        <v>23.538215970219319</v>
      </c>
      <c r="Q1065" s="29">
        <f t="shared" si="102"/>
        <v>17.691850000000002</v>
      </c>
      <c r="R1065" s="30">
        <f>E1065-E945</f>
        <v>13</v>
      </c>
      <c r="S1065" s="31">
        <f>I1065-I945</f>
        <v>9.7800000000000331E-2</v>
      </c>
      <c r="T1065" s="31">
        <f>(S1065/I945)*100</f>
        <v>2.3977052636740379</v>
      </c>
      <c r="U1065" s="31">
        <f>(S1065/R1065)/I945*1000</f>
        <v>1.8443886643646443</v>
      </c>
      <c r="V1065" s="44">
        <f>O1065-O945</f>
        <v>0.22313074824596058</v>
      </c>
      <c r="W1065" s="44">
        <f>(V1065/O945)*100</f>
        <v>2.4262953644639609</v>
      </c>
      <c r="X1065" s="44">
        <f>1000*(V1065/R1065)/O945</f>
        <v>1.8663810495876627</v>
      </c>
      <c r="Y1065" s="45">
        <f>1000*(V1065/R1065)/Q945</f>
        <v>1.0005802576798779</v>
      </c>
      <c r="Z1065" s="57">
        <f t="shared" si="99"/>
        <v>2.1992385223018385E-2</v>
      </c>
    </row>
    <row r="1066" spans="1:26" s="1" customFormat="1" x14ac:dyDescent="0.15">
      <c r="A1066" s="5">
        <v>286</v>
      </c>
      <c r="B1066" s="56" t="s">
        <v>17</v>
      </c>
      <c r="C1066" s="15" t="s">
        <v>29</v>
      </c>
      <c r="D1066" s="15" t="s">
        <v>32</v>
      </c>
      <c r="E1066" s="16">
        <v>43129</v>
      </c>
      <c r="F1066" s="17">
        <v>24</v>
      </c>
      <c r="G1066" s="17">
        <v>35.6</v>
      </c>
      <c r="H1066" s="17">
        <v>17.511700000000001</v>
      </c>
      <c r="I1066" s="18">
        <v>3.4927000000000001</v>
      </c>
      <c r="J1066" s="17"/>
      <c r="K1066" s="37">
        <f>1000*(1-(F1066+288.9414)/(508929.2*(F1066+68.12963))*(F1066-3.9863)^2)</f>
        <v>997.32661753089724</v>
      </c>
      <c r="L1066" s="37">
        <f xml:space="preserve"> 0.824493 - 0.0040899*F1066 + 0.000076438*F1066^2 -0.00000082467*F1066^3 + 0.0000000053675*F1066^4</f>
        <v>0.76074425760000008</v>
      </c>
      <c r="M1066" s="37">
        <f xml:space="preserve"> -0.005724 + 0.00010227*F1066 - 0.0000016546*F1066^2</f>
        <v>-4.2225696E-3</v>
      </c>
      <c r="N1066" s="37">
        <f xml:space="preserve"> K1066 + (L1066*G1066) + M1066*G1066^(3/2) + 0.00048314*G1066^2</f>
        <v>1024.124509324598</v>
      </c>
      <c r="O1066" s="39">
        <f t="shared" si="100"/>
        <v>7.8768979745670853</v>
      </c>
      <c r="P1066" s="32">
        <f t="shared" si="101"/>
        <v>23.538215970219319</v>
      </c>
      <c r="Q1066" s="29">
        <f t="shared" si="102"/>
        <v>13.929849999999998</v>
      </c>
      <c r="R1066" s="30">
        <f>E1066-E946</f>
        <v>13</v>
      </c>
      <c r="S1066" s="31">
        <f>I1066-I946</f>
        <v>7.790000000000008E-2</v>
      </c>
      <c r="T1066" s="31">
        <f>(S1066/I946)*100</f>
        <v>2.2812463394635141</v>
      </c>
      <c r="U1066" s="31">
        <f>(S1066/R1066)/I946*1000</f>
        <v>1.7548048765103954</v>
      </c>
      <c r="V1066" s="44">
        <f>O1066-O946</f>
        <v>0.17783329802315873</v>
      </c>
      <c r="W1066" s="44">
        <f>(V1066/O946)*100</f>
        <v>2.3098039241694908</v>
      </c>
      <c r="X1066" s="44">
        <f>1000*(V1066/R1066)/O946</f>
        <v>1.7767722493611466</v>
      </c>
      <c r="Y1066" s="45">
        <f>1000*(V1066/R1066)/Q946</f>
        <v>1.0131900738678878</v>
      </c>
      <c r="Z1066" s="57">
        <f t="shared" si="99"/>
        <v>2.1967372850751232E-2</v>
      </c>
    </row>
    <row r="1067" spans="1:26" s="1" customFormat="1" x14ac:dyDescent="0.15">
      <c r="A1067" s="5">
        <v>121</v>
      </c>
      <c r="B1067" s="56" t="s">
        <v>18</v>
      </c>
      <c r="C1067" s="15" t="s">
        <v>29</v>
      </c>
      <c r="D1067" s="15" t="s">
        <v>32</v>
      </c>
      <c r="E1067" s="16">
        <v>43129</v>
      </c>
      <c r="F1067" s="17">
        <v>24</v>
      </c>
      <c r="G1067" s="17">
        <v>35.6</v>
      </c>
      <c r="H1067" s="17">
        <v>17.511700000000001</v>
      </c>
      <c r="I1067" s="18">
        <v>6.3422000000000001</v>
      </c>
      <c r="J1067" s="17"/>
      <c r="K1067" s="37">
        <f>1000*(1-(F1067+288.9414)/(508929.2*(F1067+68.12963))*(F1067-3.9863)^2)</f>
        <v>997.32661753089724</v>
      </c>
      <c r="L1067" s="37">
        <f xml:space="preserve"> 0.824493 - 0.0040899*F1067 + 0.000076438*F1067^2 -0.00000082467*F1067^3 + 0.0000000053675*F1067^4</f>
        <v>0.76074425760000008</v>
      </c>
      <c r="M1067" s="37">
        <f xml:space="preserve"> -0.005724 + 0.00010227*F1067 - 0.0000016546*F1067^2</f>
        <v>-4.2225696E-3</v>
      </c>
      <c r="N1067" s="37">
        <f xml:space="preserve"> K1067 + (L1067*G1067) + M1067*G1067^(3/2) + 0.00048314*G1067^2</f>
        <v>1024.124509324598</v>
      </c>
      <c r="O1067" s="39">
        <f t="shared" si="100"/>
        <v>14.303221672144577</v>
      </c>
      <c r="P1067" s="32">
        <f t="shared" si="101"/>
        <v>23.538215970219319</v>
      </c>
      <c r="Q1067" s="29">
        <f t="shared" si="102"/>
        <v>29.6021</v>
      </c>
      <c r="R1067" s="30">
        <f>E1067-E947</f>
        <v>13</v>
      </c>
      <c r="S1067" s="31">
        <f>I1067-I947</f>
        <v>0.16840000000000011</v>
      </c>
      <c r="T1067" s="31">
        <f>(S1067/I947)*100</f>
        <v>2.727655576792253</v>
      </c>
      <c r="U1067" s="31">
        <f>(S1067/R1067)/I947*1000</f>
        <v>2.0981965975325023</v>
      </c>
      <c r="V1067" s="44">
        <f>O1067-O947</f>
        <v>0.38366986821846361</v>
      </c>
      <c r="W1067" s="44">
        <f>(V1067/O947)*100</f>
        <v>2.7563378018410525</v>
      </c>
      <c r="X1067" s="44">
        <f>1000*(V1067/R1067)/O947</f>
        <v>2.1202598475700403</v>
      </c>
      <c r="Y1067" s="45">
        <f>1000*(V1067/R1067)/Q947</f>
        <v>1.0291940893236364</v>
      </c>
      <c r="Z1067" s="57">
        <f t="shared" si="99"/>
        <v>2.2063250037537951E-2</v>
      </c>
    </row>
    <row r="1068" spans="1:26" s="1" customFormat="1" x14ac:dyDescent="0.15">
      <c r="A1068" s="5">
        <v>128</v>
      </c>
      <c r="B1068" s="56" t="s">
        <v>18</v>
      </c>
      <c r="C1068" s="15" t="s">
        <v>29</v>
      </c>
      <c r="D1068" s="15" t="s">
        <v>32</v>
      </c>
      <c r="E1068" s="16">
        <v>43129</v>
      </c>
      <c r="F1068" s="17">
        <v>24</v>
      </c>
      <c r="G1068" s="17">
        <v>35.6</v>
      </c>
      <c r="H1068" s="17">
        <v>17.511700000000001</v>
      </c>
      <c r="I1068" s="18">
        <v>3.8877999999999999</v>
      </c>
      <c r="J1068" s="17"/>
      <c r="K1068" s="37">
        <f>1000*(1-(F1068+288.9414)/(508929.2*(F1068+68.12963))*(F1068-3.9863)^2)</f>
        <v>997.32661753089724</v>
      </c>
      <c r="L1068" s="37">
        <f xml:space="preserve"> 0.824493 - 0.0040899*F1068 + 0.000076438*F1068^2 -0.00000082467*F1068^3 + 0.0000000053675*F1068^4</f>
        <v>0.76074425760000008</v>
      </c>
      <c r="M1068" s="37">
        <f xml:space="preserve"> -0.005724 + 0.00010227*F1068 - 0.0000016546*F1068^2</f>
        <v>-4.2225696E-3</v>
      </c>
      <c r="N1068" s="37">
        <f xml:space="preserve"> K1068 + (L1068*G1068) + M1068*G1068^(3/2) + 0.00048314*G1068^2</f>
        <v>1024.124509324598</v>
      </c>
      <c r="O1068" s="39">
        <f t="shared" si="100"/>
        <v>8.767945699751456</v>
      </c>
      <c r="P1068" s="32">
        <f t="shared" si="101"/>
        <v>23.538215970219319</v>
      </c>
      <c r="Q1068" s="29">
        <f t="shared" si="102"/>
        <v>16.102899999999998</v>
      </c>
      <c r="R1068" s="30">
        <f>E1068-E948</f>
        <v>13</v>
      </c>
      <c r="S1068" s="31">
        <f>I1068-I948</f>
        <v>0.10599999999999987</v>
      </c>
      <c r="T1068" s="31">
        <f>(S1068/I948)*100</f>
        <v>2.8028980908562025</v>
      </c>
      <c r="U1068" s="31">
        <f>(S1068/R1068)/I948*1000</f>
        <v>2.1560754545047711</v>
      </c>
      <c r="V1068" s="44">
        <f>O1068-O948</f>
        <v>0.24143674058728237</v>
      </c>
      <c r="W1068" s="44">
        <f>(V1068/O948)*100</f>
        <v>2.831601324100991</v>
      </c>
      <c r="X1068" s="44">
        <f>1000*(V1068/R1068)/O948</f>
        <v>2.1781548646930702</v>
      </c>
      <c r="Y1068" s="45">
        <f>1000*(V1068/R1068)/Q948</f>
        <v>1.1966608656146296</v>
      </c>
      <c r="Z1068" s="57">
        <f t="shared" si="99"/>
        <v>2.2079410188299065E-2</v>
      </c>
    </row>
    <row r="1069" spans="1:26" s="1" customFormat="1" x14ac:dyDescent="0.15">
      <c r="A1069" s="5">
        <v>219</v>
      </c>
      <c r="B1069" s="56" t="s">
        <v>18</v>
      </c>
      <c r="C1069" s="15" t="s">
        <v>29</v>
      </c>
      <c r="D1069" s="15" t="s">
        <v>32</v>
      </c>
      <c r="E1069" s="16">
        <v>43129</v>
      </c>
      <c r="F1069" s="17">
        <v>24</v>
      </c>
      <c r="G1069" s="17">
        <v>35.6</v>
      </c>
      <c r="H1069" s="17">
        <v>17.511700000000001</v>
      </c>
      <c r="I1069" s="18">
        <v>5.5019999999999998</v>
      </c>
      <c r="J1069" s="17"/>
      <c r="K1069" s="37">
        <f>1000*(1-(F1069+288.9414)/(508929.2*(F1069+68.12963))*(F1069-3.9863)^2)</f>
        <v>997.32661753089724</v>
      </c>
      <c r="L1069" s="37">
        <f xml:space="preserve"> 0.824493 - 0.0040899*F1069 + 0.000076438*F1069^2 -0.00000082467*F1069^3 + 0.0000000053675*F1069^4</f>
        <v>0.76074425760000008</v>
      </c>
      <c r="M1069" s="37">
        <f xml:space="preserve"> -0.005724 + 0.00010227*F1069 - 0.0000016546*F1069^2</f>
        <v>-4.2225696E-3</v>
      </c>
      <c r="N1069" s="37">
        <f xml:space="preserve"> K1069 + (L1069*G1069) + M1069*G1069^(3/2) + 0.00048314*G1069^2</f>
        <v>1024.124509324598</v>
      </c>
      <c r="O1069" s="39">
        <f t="shared" si="100"/>
        <v>12.408363917905374</v>
      </c>
      <c r="P1069" s="32">
        <f t="shared" si="101"/>
        <v>23.538215970219319</v>
      </c>
      <c r="Q1069" s="29">
        <f t="shared" si="102"/>
        <v>24.980999999999998</v>
      </c>
      <c r="R1069" s="30">
        <f>E1069-E949</f>
        <v>13</v>
      </c>
      <c r="S1069" s="31">
        <f>I1069-I949</f>
        <v>0.11379999999999946</v>
      </c>
      <c r="T1069" s="31">
        <f>(S1069/I949)*100</f>
        <v>2.1120225678334035</v>
      </c>
      <c r="U1069" s="31">
        <f>(S1069/R1069)/I949*1000</f>
        <v>1.6246327444872335</v>
      </c>
      <c r="V1069" s="44">
        <f>O1069-O949</f>
        <v>0.26003889443284756</v>
      </c>
      <c r="W1069" s="44">
        <f>(V1069/O949)*100</f>
        <v>2.140532904169179</v>
      </c>
      <c r="X1069" s="44">
        <f>1000*(V1069/R1069)/O949</f>
        <v>1.6465637724378299</v>
      </c>
      <c r="Y1069" s="45">
        <f>1000*(V1069/R1069)/Q949</f>
        <v>0.82130608699819796</v>
      </c>
      <c r="Z1069" s="57">
        <f t="shared" si="99"/>
        <v>2.1931027950596427E-2</v>
      </c>
    </row>
    <row r="1070" spans="1:26" s="1" customFormat="1" x14ac:dyDescent="0.15">
      <c r="A1070" s="5">
        <v>225</v>
      </c>
      <c r="B1070" s="56" t="s">
        <v>18</v>
      </c>
      <c r="C1070" s="15" t="s">
        <v>29</v>
      </c>
      <c r="D1070" s="15" t="s">
        <v>32</v>
      </c>
      <c r="E1070" s="16">
        <v>43129</v>
      </c>
      <c r="F1070" s="17">
        <v>24</v>
      </c>
      <c r="G1070" s="17">
        <v>35.6</v>
      </c>
      <c r="H1070" s="17">
        <v>17.511700000000001</v>
      </c>
      <c r="I1070" s="18">
        <v>2.8925000000000001</v>
      </c>
      <c r="J1070" s="17"/>
      <c r="K1070" s="37">
        <f>1000*(1-(F1070+288.9414)/(508929.2*(F1070+68.12963))*(F1070-3.9863)^2)</f>
        <v>997.32661753089724</v>
      </c>
      <c r="L1070" s="37">
        <f xml:space="preserve"> 0.824493 - 0.0040899*F1070 + 0.000076438*F1070^2 -0.00000082467*F1070^3 + 0.0000000053675*F1070^4</f>
        <v>0.76074425760000008</v>
      </c>
      <c r="M1070" s="37">
        <f xml:space="preserve"> -0.005724 + 0.00010227*F1070 - 0.0000016546*F1070^2</f>
        <v>-4.2225696E-3</v>
      </c>
      <c r="N1070" s="37">
        <f xml:space="preserve"> K1070 + (L1070*G1070) + M1070*G1070^(3/2) + 0.00048314*G1070^2</f>
        <v>1024.124509324598</v>
      </c>
      <c r="O1070" s="39">
        <f t="shared" si="100"/>
        <v>6.5232992789060882</v>
      </c>
      <c r="P1070" s="32">
        <f t="shared" si="101"/>
        <v>23.538215970219319</v>
      </c>
      <c r="Q1070" s="29">
        <f t="shared" si="102"/>
        <v>10.62875</v>
      </c>
      <c r="R1070" s="30">
        <f>E1070-E950</f>
        <v>13</v>
      </c>
      <c r="S1070" s="31">
        <f>I1070-I950</f>
        <v>4.6400000000000219E-2</v>
      </c>
      <c r="T1070" s="31">
        <f>(S1070/I950)*100</f>
        <v>1.6303011138048635</v>
      </c>
      <c r="U1070" s="31">
        <f>(S1070/R1070)/I950*1000</f>
        <v>1.2540777798498948</v>
      </c>
      <c r="V1070" s="44">
        <f>O1070-O950</f>
        <v>0.10643504793746139</v>
      </c>
      <c r="W1070" s="44">
        <f>(V1070/O950)*100</f>
        <v>1.6586769503987933</v>
      </c>
      <c r="X1070" s="44">
        <f>1000*(V1070/R1070)/O950</f>
        <v>1.27590534646061</v>
      </c>
      <c r="Y1070" s="45">
        <f>1000*(V1070/R1070)/Q950</f>
        <v>0.78924875089094126</v>
      </c>
      <c r="Z1070" s="57">
        <f t="shared" si="99"/>
        <v>2.1827566610715277E-2</v>
      </c>
    </row>
    <row r="1071" spans="1:26" s="1" customFormat="1" x14ac:dyDescent="0.15">
      <c r="A1071" s="5">
        <v>229</v>
      </c>
      <c r="B1071" s="56" t="s">
        <v>18</v>
      </c>
      <c r="C1071" s="15" t="s">
        <v>29</v>
      </c>
      <c r="D1071" s="15" t="s">
        <v>32</v>
      </c>
      <c r="E1071" s="16">
        <v>43129</v>
      </c>
      <c r="F1071" s="17">
        <v>24</v>
      </c>
      <c r="G1071" s="17">
        <v>35.6</v>
      </c>
      <c r="H1071" s="17">
        <v>17.511700000000001</v>
      </c>
      <c r="I1071" s="18">
        <v>2.6385999999999998</v>
      </c>
      <c r="J1071" s="17"/>
      <c r="K1071" s="37">
        <f>1000*(1-(F1071+288.9414)/(508929.2*(F1071+68.12963))*(F1071-3.9863)^2)</f>
        <v>997.32661753089724</v>
      </c>
      <c r="L1071" s="37">
        <f xml:space="preserve"> 0.824493 - 0.0040899*F1071 + 0.000076438*F1071^2 -0.00000082467*F1071^3 + 0.0000000053675*F1071^4</f>
        <v>0.76074425760000008</v>
      </c>
      <c r="M1071" s="37">
        <f xml:space="preserve"> -0.005724 + 0.00010227*F1071 - 0.0000016546*F1071^2</f>
        <v>-4.2225696E-3</v>
      </c>
      <c r="N1071" s="37">
        <f xml:space="preserve"> K1071 + (L1071*G1071) + M1071*G1071^(3/2) + 0.00048314*G1071^2</f>
        <v>1024.124509324598</v>
      </c>
      <c r="O1071" s="39">
        <f t="shared" si="100"/>
        <v>5.9506922998518936</v>
      </c>
      <c r="P1071" s="32">
        <f t="shared" si="101"/>
        <v>23.538215970219319</v>
      </c>
      <c r="Q1071" s="29">
        <f t="shared" si="102"/>
        <v>9.2322999999999986</v>
      </c>
      <c r="R1071" s="30">
        <f>E1071-E951</f>
        <v>13</v>
      </c>
      <c r="S1071" s="31">
        <f>I1071-I951</f>
        <v>3.6000000000000032E-2</v>
      </c>
      <c r="T1071" s="31">
        <f>(S1071/I951)*100</f>
        <v>1.383232152462923</v>
      </c>
      <c r="U1071" s="31">
        <f>(S1071/R1071)/I951*1000</f>
        <v>1.0640247326637868</v>
      </c>
      <c r="V1071" s="44">
        <f>O1071-O951</f>
        <v>8.2827204627218265E-2</v>
      </c>
      <c r="W1071" s="44">
        <f>(V1071/O951)*100</f>
        <v>1.411539005806794</v>
      </c>
      <c r="X1071" s="44">
        <f>1000*(V1071/R1071)/O951</f>
        <v>1.0857992352359953</v>
      </c>
      <c r="Y1071" s="45">
        <f>1000*(V1071/R1071)/Q951</f>
        <v>0.70523708896792714</v>
      </c>
      <c r="Z1071" s="57">
        <f t="shared" si="99"/>
        <v>2.1774502572208476E-2</v>
      </c>
    </row>
    <row r="1072" spans="1:26" s="1" customFormat="1" x14ac:dyDescent="0.15">
      <c r="A1072" s="5">
        <v>155</v>
      </c>
      <c r="B1072" s="56" t="s">
        <v>19</v>
      </c>
      <c r="C1072" s="15" t="s">
        <v>29</v>
      </c>
      <c r="D1072" s="15" t="s">
        <v>32</v>
      </c>
      <c r="E1072" s="16">
        <v>43129</v>
      </c>
      <c r="F1072" s="17">
        <v>24</v>
      </c>
      <c r="G1072" s="17">
        <v>35.6</v>
      </c>
      <c r="H1072" s="17">
        <v>17.511700000000001</v>
      </c>
      <c r="I1072" s="18">
        <v>1.5710999999999999</v>
      </c>
      <c r="J1072" s="17"/>
      <c r="K1072" s="37">
        <f>1000*(1-(F1072+288.9414)/(508929.2*(F1072+68.12963))*(F1072-3.9863)^2)</f>
        <v>997.32661753089724</v>
      </c>
      <c r="L1072" s="37">
        <f xml:space="preserve"> 0.824493 - 0.0040899*F1072 + 0.000076438*F1072^2 -0.00000082467*F1072^3 + 0.0000000053675*F1072^4</f>
        <v>0.76074425760000008</v>
      </c>
      <c r="M1072" s="37">
        <f xml:space="preserve"> -0.005724 + 0.00010227*F1072 - 0.0000016546*F1072^2</f>
        <v>-4.2225696E-3</v>
      </c>
      <c r="N1072" s="37">
        <f xml:space="preserve"> K1072 + (L1072*G1072) + M1072*G1072^(3/2) + 0.00048314*G1072^2</f>
        <v>1024.124509324598</v>
      </c>
      <c r="O1072" s="39">
        <f t="shared" si="100"/>
        <v>3.5432171122175813</v>
      </c>
      <c r="P1072" s="32">
        <f t="shared" si="101"/>
        <v>23.538215970219319</v>
      </c>
      <c r="Q1072" s="29">
        <f t="shared" si="102"/>
        <v>3.3610499999999996</v>
      </c>
      <c r="R1072" s="30">
        <f>E1072-E952</f>
        <v>13</v>
      </c>
      <c r="S1072" s="31">
        <f>I1072-I952</f>
        <v>6.3399999999999901E-2</v>
      </c>
      <c r="T1072" s="31">
        <f>(S1072/I952)*100</f>
        <v>4.2050805863235325</v>
      </c>
      <c r="U1072" s="31">
        <f>(S1072/R1072)/I952*1000</f>
        <v>3.2346773740950248</v>
      </c>
      <c r="V1072" s="44">
        <f>O1072-O952</f>
        <v>0.14393170375287534</v>
      </c>
      <c r="W1072" s="44">
        <f>(V1072/O952)*100</f>
        <v>4.2341753179790329</v>
      </c>
      <c r="X1072" s="44">
        <f>1000*(V1072/R1072)/O952</f>
        <v>3.257057936906949</v>
      </c>
      <c r="Y1072" s="45">
        <f>1000*(V1072/R1072)/Q952</f>
        <v>3.6754260027725687</v>
      </c>
      <c r="Z1072" s="57">
        <f t="shared" si="99"/>
        <v>2.2380562811924243E-2</v>
      </c>
    </row>
    <row r="1073" spans="1:26" s="1" customFormat="1" x14ac:dyDescent="0.15">
      <c r="A1073" s="5">
        <v>247</v>
      </c>
      <c r="B1073" s="56" t="s">
        <v>19</v>
      </c>
      <c r="C1073" s="15" t="s">
        <v>29</v>
      </c>
      <c r="D1073" s="15" t="s">
        <v>32</v>
      </c>
      <c r="E1073" s="16">
        <v>43129</v>
      </c>
      <c r="F1073" s="17">
        <v>24</v>
      </c>
      <c r="G1073" s="17">
        <v>35.6</v>
      </c>
      <c r="H1073" s="17">
        <v>17.511700000000001</v>
      </c>
      <c r="I1073" s="18">
        <v>5.3029999999999999</v>
      </c>
      <c r="J1073" s="17"/>
      <c r="K1073" s="37">
        <f>1000*(1-(F1073+288.9414)/(508929.2*(F1073+68.12963))*(F1073-3.9863)^2)</f>
        <v>997.32661753089724</v>
      </c>
      <c r="L1073" s="37">
        <f xml:space="preserve"> 0.824493 - 0.0040899*F1073 + 0.000076438*F1073^2 -0.00000082467*F1073^3 + 0.0000000053675*F1073^4</f>
        <v>0.76074425760000008</v>
      </c>
      <c r="M1073" s="37">
        <f xml:space="preserve"> -0.005724 + 0.00010227*F1073 - 0.0000016546*F1073^2</f>
        <v>-4.2225696E-3</v>
      </c>
      <c r="N1073" s="37">
        <f xml:space="preserve"> K1073 + (L1073*G1073) + M1073*G1073^(3/2) + 0.00048314*G1073^2</f>
        <v>1024.124509324598</v>
      </c>
      <c r="O1073" s="39">
        <f t="shared" si="100"/>
        <v>11.959569948500945</v>
      </c>
      <c r="P1073" s="32">
        <f t="shared" si="101"/>
        <v>23.538215970219319</v>
      </c>
      <c r="Q1073" s="29">
        <f t="shared" si="102"/>
        <v>23.886499999999998</v>
      </c>
      <c r="R1073" s="30">
        <f>E1073-E953</f>
        <v>13</v>
      </c>
      <c r="S1073" s="31">
        <f>I1073-I953</f>
        <v>3.7300000000000111E-2</v>
      </c>
      <c r="T1073" s="31">
        <f>(S1073/I953)*100</f>
        <v>0.7083578631520997</v>
      </c>
      <c r="U1073" s="31">
        <f>(S1073/R1073)/I953*1000</f>
        <v>0.54489066396315355</v>
      </c>
      <c r="V1073" s="44">
        <f>O1073-O953</f>
        <v>8.7435455330817646E-2</v>
      </c>
      <c r="W1073" s="44">
        <f>(V1073/O953)*100</f>
        <v>0.73647628723476843</v>
      </c>
      <c r="X1073" s="44">
        <f>1000*(V1073/R1073)/O953</f>
        <v>0.56652022094982191</v>
      </c>
      <c r="Y1073" s="45">
        <f>1000*(V1073/R1073)/Q953</f>
        <v>0.28401270435244369</v>
      </c>
      <c r="Z1073" s="57">
        <f t="shared" si="99"/>
        <v>2.1629556986668352E-2</v>
      </c>
    </row>
    <row r="1074" spans="1:26" s="1" customFormat="1" x14ac:dyDescent="0.15">
      <c r="A1074" s="5">
        <v>168</v>
      </c>
      <c r="B1074" s="56" t="s">
        <v>20</v>
      </c>
      <c r="C1074" s="15" t="s">
        <v>29</v>
      </c>
      <c r="D1074" s="15" t="s">
        <v>32</v>
      </c>
      <c r="E1074" s="16">
        <v>43129</v>
      </c>
      <c r="F1074" s="17">
        <v>24</v>
      </c>
      <c r="G1074" s="17">
        <v>35.6</v>
      </c>
      <c r="H1074" s="17">
        <v>17.511700000000001</v>
      </c>
      <c r="I1074" s="18">
        <v>2.8826000000000001</v>
      </c>
      <c r="J1074" s="17"/>
      <c r="K1074" s="37">
        <f>1000*(1-(F1074+288.9414)/(508929.2*(F1074+68.12963))*(F1074-3.9863)^2)</f>
        <v>997.32661753089724</v>
      </c>
      <c r="L1074" s="37">
        <f xml:space="preserve"> 0.824493 - 0.0040899*F1074 + 0.000076438*F1074^2 -0.00000082467*F1074^3 + 0.0000000053675*F1074^4</f>
        <v>0.76074425760000008</v>
      </c>
      <c r="M1074" s="37">
        <f xml:space="preserve"> -0.005724 + 0.00010227*F1074 - 0.0000016546*F1074^2</f>
        <v>-4.2225696E-3</v>
      </c>
      <c r="N1074" s="37">
        <f xml:space="preserve"> K1074 + (L1074*G1074) + M1074*G1074^(3/2) + 0.00048314*G1074^2</f>
        <v>1024.124509324598</v>
      </c>
      <c r="O1074" s="39">
        <f t="shared" si="100"/>
        <v>6.500972342739737</v>
      </c>
      <c r="P1074" s="32">
        <f t="shared" si="101"/>
        <v>23.538215970219319</v>
      </c>
      <c r="Q1074" s="29">
        <f t="shared" si="102"/>
        <v>10.574300000000001</v>
      </c>
      <c r="R1074" s="30">
        <f>E1074-E954</f>
        <v>13</v>
      </c>
      <c r="S1074" s="31">
        <f>I1074-I954</f>
        <v>3.7100000000000133E-2</v>
      </c>
      <c r="T1074" s="31">
        <f>(S1074/I954)*100</f>
        <v>1.3038130381303861</v>
      </c>
      <c r="U1074" s="31">
        <f>(S1074/R1074)/I954*1000</f>
        <v>1.0029331062541431</v>
      </c>
      <c r="V1074" s="44">
        <f>O1074-O954</f>
        <v>8.5460881715448522E-2</v>
      </c>
      <c r="W1074" s="44">
        <f>(V1074/O954)*100</f>
        <v>1.3320977171445032</v>
      </c>
      <c r="X1074" s="44">
        <f>1000*(V1074/R1074)/O954</f>
        <v>1.0246905516496181</v>
      </c>
      <c r="Y1074" s="45">
        <f>1000*(V1074/R1074)/Q954</f>
        <v>0.63392049160930797</v>
      </c>
      <c r="Z1074" s="57">
        <f t="shared" si="99"/>
        <v>2.1757445395474972E-2</v>
      </c>
    </row>
    <row r="1075" spans="1:26" s="1" customFormat="1" x14ac:dyDescent="0.15">
      <c r="A1075" s="5">
        <v>175</v>
      </c>
      <c r="B1075" s="56" t="s">
        <v>20</v>
      </c>
      <c r="C1075" s="15" t="s">
        <v>29</v>
      </c>
      <c r="D1075" s="15" t="s">
        <v>32</v>
      </c>
      <c r="E1075" s="16">
        <v>43129</v>
      </c>
      <c r="F1075" s="17">
        <v>24</v>
      </c>
      <c r="G1075" s="17">
        <v>35.6</v>
      </c>
      <c r="H1075" s="17">
        <v>17.511700000000001</v>
      </c>
      <c r="I1075" s="18">
        <v>2.7168999999999999</v>
      </c>
      <c r="J1075" s="17"/>
      <c r="K1075" s="37">
        <f>1000*(1-(F1075+288.9414)/(508929.2*(F1075+68.12963))*(F1075-3.9863)^2)</f>
        <v>997.32661753089724</v>
      </c>
      <c r="L1075" s="37">
        <f xml:space="preserve"> 0.824493 - 0.0040899*F1075 + 0.000076438*F1075^2 -0.00000082467*F1075^3 + 0.0000000053675*F1075^4</f>
        <v>0.76074425760000008</v>
      </c>
      <c r="M1075" s="37">
        <f xml:space="preserve"> -0.005724 + 0.00010227*F1075 - 0.0000016546*F1075^2</f>
        <v>-4.2225696E-3</v>
      </c>
      <c r="N1075" s="37">
        <f xml:space="preserve"> K1075 + (L1075*G1075) + M1075*G1075^(3/2) + 0.00048314*G1075^2</f>
        <v>1024.124509324598</v>
      </c>
      <c r="O1075" s="39">
        <f t="shared" si="100"/>
        <v>6.1272780677130338</v>
      </c>
      <c r="P1075" s="32">
        <f t="shared" si="101"/>
        <v>23.538215970219319</v>
      </c>
      <c r="Q1075" s="29">
        <f t="shared" si="102"/>
        <v>9.6629499999999986</v>
      </c>
      <c r="R1075" s="30">
        <f>E1075-E955</f>
        <v>13</v>
      </c>
      <c r="S1075" s="31">
        <f>I1075-I955</f>
        <v>5.6699999999999751E-2</v>
      </c>
      <c r="T1075" s="31">
        <f>(S1075/I955)*100</f>
        <v>2.1314186903240264</v>
      </c>
      <c r="U1075" s="31">
        <f>(S1075/R1075)/I955*1000</f>
        <v>1.6395528387107896</v>
      </c>
      <c r="V1075" s="44">
        <f>O1075-O955</f>
        <v>0.12954705783188292</v>
      </c>
      <c r="W1075" s="44">
        <f>(V1075/O955)*100</f>
        <v>2.1599344421824944</v>
      </c>
      <c r="X1075" s="44">
        <f>1000*(V1075/R1075)/O955</f>
        <v>1.6614880324480727</v>
      </c>
      <c r="Y1075" s="45">
        <f>1000*(V1075/R1075)/Q955</f>
        <v>1.0656669584070566</v>
      </c>
      <c r="Z1075" s="57">
        <f t="shared" si="99"/>
        <v>2.1935193737283143E-2</v>
      </c>
    </row>
    <row r="1076" spans="1:26" s="1" customFormat="1" x14ac:dyDescent="0.15">
      <c r="A1076" s="5">
        <v>266</v>
      </c>
      <c r="B1076" s="56" t="s">
        <v>20</v>
      </c>
      <c r="C1076" s="15" t="s">
        <v>29</v>
      </c>
      <c r="D1076" s="15" t="s">
        <v>32</v>
      </c>
      <c r="E1076" s="16">
        <v>43129</v>
      </c>
      <c r="F1076" s="17">
        <v>24</v>
      </c>
      <c r="G1076" s="17">
        <v>35.6</v>
      </c>
      <c r="H1076" s="17">
        <v>17.511700000000001</v>
      </c>
      <c r="I1076" s="18">
        <v>5.1266999999999996</v>
      </c>
      <c r="J1076" s="17"/>
      <c r="K1076" s="37">
        <f>1000*(1-(F1076+288.9414)/(508929.2*(F1076+68.12963))*(F1076-3.9863)^2)</f>
        <v>997.32661753089724</v>
      </c>
      <c r="L1076" s="37">
        <f xml:space="preserve"> 0.824493 - 0.0040899*F1076 + 0.000076438*F1076^2 -0.00000082467*F1076^3 + 0.0000000053675*F1076^4</f>
        <v>0.76074425760000008</v>
      </c>
      <c r="M1076" s="37">
        <f xml:space="preserve"> -0.005724 + 0.00010227*F1076 - 0.0000016546*F1076^2</f>
        <v>-4.2225696E-3</v>
      </c>
      <c r="N1076" s="37">
        <f xml:space="preserve"> K1076 + (L1076*G1076) + M1076*G1076^(3/2) + 0.00048314*G1076^2</f>
        <v>1024.124509324598</v>
      </c>
      <c r="O1076" s="39">
        <f t="shared" si="100"/>
        <v>11.561970065053703</v>
      </c>
      <c r="P1076" s="32">
        <f t="shared" si="101"/>
        <v>23.538215970219319</v>
      </c>
      <c r="Q1076" s="29">
        <f t="shared" si="102"/>
        <v>22.916849999999997</v>
      </c>
      <c r="R1076" s="30">
        <f>E1076-E956</f>
        <v>13</v>
      </c>
      <c r="S1076" s="31">
        <f>I1076-I956</f>
        <v>7.0099999999999163E-2</v>
      </c>
      <c r="T1076" s="31">
        <f>(S1076/I956)*100</f>
        <v>1.3863070047067032</v>
      </c>
      <c r="U1076" s="31">
        <f>(S1076/R1076)/I956*1000</f>
        <v>1.0663900036205409</v>
      </c>
      <c r="V1076" s="44">
        <f>O1076-O956</f>
        <v>0.16127589748546534</v>
      </c>
      <c r="W1076" s="44">
        <f>(V1076/O956)*100</f>
        <v>1.4146147165691876</v>
      </c>
      <c r="X1076" s="44">
        <f>1000*(V1076/R1076)/O956</f>
        <v>1.0881651665916829</v>
      </c>
      <c r="Y1076" s="45">
        <f>1000*(V1076/R1076)/Q956</f>
        <v>0.55060463746489186</v>
      </c>
      <c r="Z1076" s="57">
        <f t="shared" si="99"/>
        <v>2.1775162971142015E-2</v>
      </c>
    </row>
    <row r="1077" spans="1:26" s="1" customFormat="1" x14ac:dyDescent="0.15">
      <c r="A1077" s="5">
        <v>272</v>
      </c>
      <c r="B1077" s="56" t="s">
        <v>20</v>
      </c>
      <c r="C1077" s="15" t="s">
        <v>29</v>
      </c>
      <c r="D1077" s="15" t="s">
        <v>32</v>
      </c>
      <c r="E1077" s="16">
        <v>43129</v>
      </c>
      <c r="F1077" s="17">
        <v>24</v>
      </c>
      <c r="G1077" s="17">
        <v>35.6</v>
      </c>
      <c r="H1077" s="17">
        <v>17.511700000000001</v>
      </c>
      <c r="I1077" s="18">
        <v>2.3999000000000001</v>
      </c>
      <c r="J1077" s="17"/>
      <c r="K1077" s="37">
        <f>1000*(1-(F1077+288.9414)/(508929.2*(F1077+68.12963))*(F1077-3.9863)^2)</f>
        <v>997.32661753089724</v>
      </c>
      <c r="L1077" s="37">
        <f xml:space="preserve"> 0.824493 - 0.0040899*F1077 + 0.000076438*F1077^2 -0.00000082467*F1077^3 + 0.0000000053675*F1077^4</f>
        <v>0.76074425760000008</v>
      </c>
      <c r="M1077" s="37">
        <f xml:space="preserve"> -0.005724 + 0.00010227*F1077 - 0.0000016546*F1077^2</f>
        <v>-4.2225696E-3</v>
      </c>
      <c r="N1077" s="37">
        <f xml:space="preserve"> K1077 + (L1077*G1077) + M1077*G1077^(3/2) + 0.00048314*G1077^2</f>
        <v>1024.124509324598</v>
      </c>
      <c r="O1077" s="39">
        <f t="shared" si="100"/>
        <v>5.4123650611743201</v>
      </c>
      <c r="P1077" s="32">
        <f t="shared" si="101"/>
        <v>23.538215970219319</v>
      </c>
      <c r="Q1077" s="29">
        <f t="shared" si="102"/>
        <v>7.9194500000000003</v>
      </c>
      <c r="R1077" s="30">
        <f>E1077-E957</f>
        <v>13</v>
      </c>
      <c r="S1077" s="31">
        <f>I1077-I957</f>
        <v>2.870000000000017E-2</v>
      </c>
      <c r="T1077" s="31">
        <f>(S1077/I957)*100</f>
        <v>1.2103576248313164</v>
      </c>
      <c r="U1077" s="31">
        <f>(S1077/R1077)/I957*1000</f>
        <v>0.93104432679332016</v>
      </c>
      <c r="V1077" s="44">
        <f>O1077-O957</f>
        <v>6.6218241149440971E-2</v>
      </c>
      <c r="W1077" s="44">
        <f>(V1077/O957)*100</f>
        <v>1.2386162104903211</v>
      </c>
      <c r="X1077" s="44">
        <f>1000*(V1077/R1077)/O957</f>
        <v>0.95278170037717014</v>
      </c>
      <c r="Y1077" s="45">
        <f>1000*(V1077/R1077)/Q957</f>
        <v>0.65627072480536308</v>
      </c>
      <c r="Z1077" s="57">
        <f t="shared" si="99"/>
        <v>2.1737373583849973E-2</v>
      </c>
    </row>
    <row r="1078" spans="1:26" s="1" customFormat="1" x14ac:dyDescent="0.15">
      <c r="A1078" s="5">
        <v>104</v>
      </c>
      <c r="B1078" s="56" t="s">
        <v>22</v>
      </c>
      <c r="C1078" s="15" t="s">
        <v>29</v>
      </c>
      <c r="D1078" s="15" t="s">
        <v>32</v>
      </c>
      <c r="E1078" s="16">
        <v>43129</v>
      </c>
      <c r="F1078" s="17">
        <v>23.6</v>
      </c>
      <c r="G1078" s="17">
        <v>35.6</v>
      </c>
      <c r="H1078" s="17">
        <v>17.508299999999998</v>
      </c>
      <c r="I1078" s="18">
        <v>3.7561</v>
      </c>
      <c r="J1078" s="17"/>
      <c r="K1078" s="37">
        <f>1000*(1-(F1078+288.9414)/(508929.2*(F1078+68.12963))*(F1078-3.9863)^2)</f>
        <v>997.42451159707753</v>
      </c>
      <c r="L1078" s="37">
        <f xml:space="preserve"> 0.824493 - 0.0040899*F1078 + 0.000076438*F1078^2 -0.00000082467*F1078^3 + 0.0000000053675*F1078^4</f>
        <v>0.76136961722476815</v>
      </c>
      <c r="M1078" s="37">
        <f xml:space="preserve"> -0.005724 + 0.00010227*F1078 - 0.0000016546*F1078^2</f>
        <v>-4.2319740159999994E-3</v>
      </c>
      <c r="N1078" s="37">
        <f xml:space="preserve"> K1078 + (L1078*G1078) + M1078*G1078^(3/2) + 0.00048314*G1078^2</f>
        <v>1024.2426686012425</v>
      </c>
      <c r="O1078" s="39">
        <f t="shared" si="100"/>
        <v>8.4721567725900879</v>
      </c>
      <c r="P1078" s="32">
        <f t="shared" si="101"/>
        <v>23.534580343982828</v>
      </c>
      <c r="Q1078" s="29">
        <f t="shared" si="102"/>
        <v>15.378549999999997</v>
      </c>
      <c r="R1078" s="30">
        <f>E1078-E958</f>
        <v>13</v>
      </c>
      <c r="S1078" s="31">
        <f>I1078-I958</f>
        <v>-3.00000000000189E-4</v>
      </c>
      <c r="T1078" s="31">
        <f>(S1078/I958)*100</f>
        <v>-7.9863699286601263E-3</v>
      </c>
      <c r="U1078" s="31">
        <f>(S1078/R1078)/I958*1000</f>
        <v>-6.1433614835847122E-3</v>
      </c>
      <c r="V1078" s="44">
        <f>O1078-O958</f>
        <v>2.9150744029013964E-3</v>
      </c>
      <c r="W1078" s="44">
        <f>(V1078/O958)*100</f>
        <v>3.4419544355728547E-2</v>
      </c>
      <c r="X1078" s="44">
        <f>1000*(V1078/R1078)/O958</f>
        <v>2.6476572581329655E-2</v>
      </c>
      <c r="Y1078" s="45">
        <f>1000*(V1078/R1078)/Q958</f>
        <v>1.4579556347178625E-2</v>
      </c>
      <c r="Z1078" s="57">
        <f t="shared" si="99"/>
        <v>3.2619934064914369E-2</v>
      </c>
    </row>
    <row r="1079" spans="1:26" s="1" customFormat="1" x14ac:dyDescent="0.15">
      <c r="A1079" s="5">
        <v>110</v>
      </c>
      <c r="B1079" s="56" t="s">
        <v>22</v>
      </c>
      <c r="C1079" s="15" t="s">
        <v>29</v>
      </c>
      <c r="D1079" s="15" t="s">
        <v>32</v>
      </c>
      <c r="E1079" s="16">
        <v>43129</v>
      </c>
      <c r="F1079" s="17">
        <v>23.6</v>
      </c>
      <c r="G1079" s="17">
        <v>35.6</v>
      </c>
      <c r="H1079" s="17">
        <v>17.508299999999998</v>
      </c>
      <c r="I1079" s="18">
        <v>4.9619999999999997</v>
      </c>
      <c r="J1079" s="17"/>
      <c r="K1079" s="37">
        <f>1000*(1-(F1079+288.9414)/(508929.2*(F1079+68.12963))*(F1079-3.9863)^2)</f>
        <v>997.42451159707753</v>
      </c>
      <c r="L1079" s="37">
        <f xml:space="preserve"> 0.824493 - 0.0040899*F1079 + 0.000076438*F1079^2 -0.00000082467*F1079^3 + 0.0000000053675*F1079^4</f>
        <v>0.76136961722476815</v>
      </c>
      <c r="M1079" s="37">
        <f xml:space="preserve"> -0.005724 + 0.00010227*F1079 - 0.0000016546*F1079^2</f>
        <v>-4.2319740159999994E-3</v>
      </c>
      <c r="N1079" s="37">
        <f xml:space="preserve"> K1079 + (L1079*G1079) + M1079*G1079^(3/2) + 0.00048314*G1079^2</f>
        <v>1024.2426686012425</v>
      </c>
      <c r="O1079" s="39">
        <f t="shared" si="100"/>
        <v>11.192151941000509</v>
      </c>
      <c r="P1079" s="32">
        <f t="shared" si="101"/>
        <v>23.534580343982828</v>
      </c>
      <c r="Q1079" s="29">
        <f t="shared" si="102"/>
        <v>22.010999999999996</v>
      </c>
      <c r="R1079" s="30">
        <f>E1079-E959</f>
        <v>13</v>
      </c>
      <c r="S1079" s="31">
        <f>I1079-I959</f>
        <v>-8.3999999999999631E-3</v>
      </c>
      <c r="T1079" s="31">
        <f>(S1079/I959)*100</f>
        <v>-0.16900048285852171</v>
      </c>
      <c r="U1079" s="31">
        <f>(S1079/R1079)/I959*1000</f>
        <v>-0.13000037142963208</v>
      </c>
      <c r="V1079" s="44">
        <f>O1079-O959</f>
        <v>-1.419427789779526E-2</v>
      </c>
      <c r="W1079" s="44">
        <f>(V1079/O959)*100</f>
        <v>-0.12666285353434942</v>
      </c>
      <c r="X1079" s="44">
        <f>1000*(V1079/R1079)/O959</f>
        <v>-9.7432964257191848E-2</v>
      </c>
      <c r="Y1079" s="45">
        <f>1000*(V1079/R1079)/Q959</f>
        <v>-4.9501638041076636E-2</v>
      </c>
      <c r="Z1079" s="57">
        <f t="shared" si="99"/>
        <v>3.2567407172440235E-2</v>
      </c>
    </row>
    <row r="1080" spans="1:26" s="1" customFormat="1" x14ac:dyDescent="0.15">
      <c r="A1080" s="5">
        <v>233</v>
      </c>
      <c r="B1080" s="56" t="s">
        <v>23</v>
      </c>
      <c r="C1080" s="15" t="s">
        <v>29</v>
      </c>
      <c r="D1080" s="15" t="s">
        <v>32</v>
      </c>
      <c r="E1080" s="16">
        <v>43129</v>
      </c>
      <c r="F1080" s="17">
        <v>24</v>
      </c>
      <c r="G1080" s="17">
        <v>35.6</v>
      </c>
      <c r="H1080" s="17">
        <v>17.511700000000001</v>
      </c>
      <c r="I1080" s="18">
        <v>5.1025</v>
      </c>
      <c r="J1080" s="17"/>
      <c r="K1080" s="37">
        <f>1000*(1-(F1080+288.9414)/(508929.2*(F1080+68.12963))*(F1080-3.9863)^2)</f>
        <v>997.32661753089724</v>
      </c>
      <c r="L1080" s="37">
        <f xml:space="preserve"> 0.824493 - 0.0040899*F1080 + 0.000076438*F1080^2 -0.00000082467*F1080^3 + 0.0000000053675*F1080^4</f>
        <v>0.76074425760000008</v>
      </c>
      <c r="M1080" s="37">
        <f xml:space="preserve"> -0.005724 + 0.00010227*F1080 - 0.0000016546*F1080^2</f>
        <v>-4.2225696E-3</v>
      </c>
      <c r="N1080" s="37">
        <f xml:space="preserve"> K1080 + (L1080*G1080) + M1080*G1080^(3/2) + 0.00048314*G1080^2</f>
        <v>1024.124509324598</v>
      </c>
      <c r="O1080" s="39">
        <f t="shared" si="100"/>
        <v>11.507393109980402</v>
      </c>
      <c r="P1080" s="32">
        <f t="shared" si="101"/>
        <v>23.538215970219319</v>
      </c>
      <c r="Q1080" s="29">
        <f t="shared" si="102"/>
        <v>22.783749999999998</v>
      </c>
      <c r="R1080" s="30">
        <f>E1080-E960</f>
        <v>13</v>
      </c>
      <c r="S1080" s="31">
        <f>I1080-I960</f>
        <v>6.9200000000000372E-2</v>
      </c>
      <c r="T1080" s="31">
        <f>(S1080/I960)*100</f>
        <v>1.3748435420102194</v>
      </c>
      <c r="U1080" s="31">
        <f>(S1080/R1080)/I960*1000</f>
        <v>1.0575719553924765</v>
      </c>
      <c r="V1080" s="44">
        <f>O1080-O960</f>
        <v>0.15923150858396795</v>
      </c>
      <c r="W1080" s="44">
        <f>(V1080/O960)*100</f>
        <v>1.4031480531998586</v>
      </c>
      <c r="X1080" s="44">
        <f>1000*(V1080/R1080)/O960</f>
        <v>1.0793446563075835</v>
      </c>
      <c r="Y1080" s="45">
        <f>1000*(V1080/R1080)/Q960</f>
        <v>0.54673461470293916</v>
      </c>
      <c r="Z1080" s="57">
        <f t="shared" si="99"/>
        <v>2.1772700915106968E-2</v>
      </c>
    </row>
    <row r="1081" spans="1:26" s="1" customFormat="1" ht="14" thickBot="1" x14ac:dyDescent="0.2">
      <c r="A1081" s="5">
        <v>235</v>
      </c>
      <c r="B1081" s="58" t="s">
        <v>23</v>
      </c>
      <c r="C1081" s="59" t="s">
        <v>29</v>
      </c>
      <c r="D1081" s="59" t="s">
        <v>32</v>
      </c>
      <c r="E1081" s="60">
        <v>43129</v>
      </c>
      <c r="F1081" s="61">
        <v>24</v>
      </c>
      <c r="G1081" s="61">
        <v>35.6</v>
      </c>
      <c r="H1081" s="61">
        <v>17.511700000000001</v>
      </c>
      <c r="I1081" s="62">
        <v>3.0236000000000001</v>
      </c>
      <c r="J1081" s="61"/>
      <c r="K1081" s="63">
        <f>1000*(1-(F1081+288.9414)/(508929.2*(F1081+68.12963))*(F1081-3.9863)^2)</f>
        <v>997.32661753089724</v>
      </c>
      <c r="L1081" s="63">
        <f xml:space="preserve"> 0.824493 - 0.0040899*F1081 + 0.000076438*F1081^2 -0.00000082467*F1081^3 + 0.0000000053675*F1081^4</f>
        <v>0.76074425760000008</v>
      </c>
      <c r="M1081" s="63">
        <f xml:space="preserve"> -0.005724 + 0.00010227*F1081 - 0.0000016546*F1081^2</f>
        <v>-4.2225696E-3</v>
      </c>
      <c r="N1081" s="63">
        <f xml:space="preserve"> K1081 + (L1081*G1081) + M1081*G1081^(3/2) + 0.00048314*G1081^2</f>
        <v>1024.124509324598</v>
      </c>
      <c r="O1081" s="64">
        <f t="shared" si="100"/>
        <v>6.8189620396544335</v>
      </c>
      <c r="P1081" s="32">
        <f t="shared" si="101"/>
        <v>23.538215970219319</v>
      </c>
      <c r="Q1081" s="65">
        <f t="shared" si="102"/>
        <v>11.349799999999998</v>
      </c>
      <c r="R1081" s="66">
        <f>E1081-E961</f>
        <v>13</v>
      </c>
      <c r="S1081" s="67">
        <f>I1081-I961</f>
        <v>3.9999999999995595E-4</v>
      </c>
      <c r="T1081" s="67">
        <f>(S1081/I961)*100</f>
        <v>1.3231013495632306E-2</v>
      </c>
      <c r="U1081" s="67">
        <f>(S1081/R1081)/I961*1000</f>
        <v>1.0177702688947928E-2</v>
      </c>
      <c r="V1081" s="68">
        <f>O1081-O961</f>
        <v>2.8052134486236113E-3</v>
      </c>
      <c r="W1081" s="68">
        <f>(V1081/O961)*100</f>
        <v>4.1155353671419613E-2</v>
      </c>
      <c r="X1081" s="68">
        <f>1000*(V1081/R1081)/O961</f>
        <v>3.1657964362630471E-2</v>
      </c>
      <c r="Y1081" s="69">
        <f>1000*(V1081/R1081)/Q961</f>
        <v>1.9015972531118822E-2</v>
      </c>
      <c r="Z1081" s="70">
        <f t="shared" si="99"/>
        <v>2.1480261673682541E-2</v>
      </c>
    </row>
    <row r="1082" spans="1:26" s="1" customFormat="1" x14ac:dyDescent="0.15">
      <c r="A1082" s="5">
        <v>176</v>
      </c>
      <c r="B1082" s="14" t="s">
        <v>17</v>
      </c>
      <c r="C1082" s="15" t="s">
        <v>11</v>
      </c>
      <c r="D1082" s="15" t="s">
        <v>12</v>
      </c>
      <c r="E1082" s="16">
        <v>43129</v>
      </c>
      <c r="F1082" s="17">
        <v>26.9</v>
      </c>
      <c r="G1082" s="17">
        <v>35.4</v>
      </c>
      <c r="H1082" s="17">
        <v>17.513100000000001</v>
      </c>
      <c r="I1082" s="18">
        <v>2.0448</v>
      </c>
      <c r="J1082" s="7">
        <f>I1082-I962</f>
        <v>-5.3999999999998494E-3</v>
      </c>
      <c r="K1082" s="37">
        <f>1000*(1-(F1082+288.9414)/(508929.2*(F1082+68.12963))*(F1082-3.9863)^2)</f>
        <v>996.57119257762861</v>
      </c>
      <c r="L1082" s="37">
        <f xml:space="preserve"> 0.824493 - 0.0040899*F1082 + 0.000076438*F1082^2 -0.00000082467*F1082^3 + 0.0000000053675*F1082^4</f>
        <v>0.7565441841027668</v>
      </c>
      <c r="M1082" s="37">
        <f xml:space="preserve"> -0.005724 + 0.00010227*F1082 - 0.0000016546*F1082^2</f>
        <v>-4.1702221059999999E-3</v>
      </c>
      <c r="N1082" s="37">
        <f xml:space="preserve"> K1082 + (L1082*G1082) + M1082*G1082^(3/2) + 0.00048314*G1082^2</f>
        <v>1023.079965549464</v>
      </c>
      <c r="O1082" s="39">
        <f>I1082*(1/     (1-   (0.001*N1082/1.84)))</f>
        <v>4.6056307121059019</v>
      </c>
      <c r="P1082" s="32">
        <f t="shared" si="101"/>
        <v>23.531838003478619</v>
      </c>
      <c r="Q1082" s="72">
        <f>-5.28+5.5*I1082</f>
        <v>5.9663999999999993</v>
      </c>
      <c r="R1082" s="2"/>
      <c r="S1082" s="27"/>
      <c r="T1082" s="27"/>
      <c r="U1082" s="27"/>
      <c r="V1082" s="25"/>
      <c r="W1082" s="25"/>
      <c r="X1082" s="25"/>
      <c r="Y1082" s="43"/>
      <c r="Z1082" s="47"/>
    </row>
    <row r="1083" spans="1:26" s="1" customFormat="1" x14ac:dyDescent="0.15">
      <c r="A1083" s="5">
        <v>182</v>
      </c>
      <c r="B1083" s="14" t="s">
        <v>17</v>
      </c>
      <c r="C1083" s="15" t="s">
        <v>11</v>
      </c>
      <c r="D1083" s="15" t="s">
        <v>12</v>
      </c>
      <c r="E1083" s="16">
        <v>43129</v>
      </c>
      <c r="F1083" s="17">
        <v>26.9</v>
      </c>
      <c r="G1083" s="17">
        <v>35.4</v>
      </c>
      <c r="H1083" s="17">
        <v>17.513100000000001</v>
      </c>
      <c r="I1083" s="18">
        <v>4.6810999999999998</v>
      </c>
      <c r="J1083" s="7">
        <f>I1083-I963</f>
        <v>-4.4000000000004036E-3</v>
      </c>
      <c r="K1083" s="37">
        <f>1000*(1-(F1083+288.9414)/(508929.2*(F1083+68.12963))*(F1083-3.9863)^2)</f>
        <v>996.57119257762861</v>
      </c>
      <c r="L1083" s="37">
        <f xml:space="preserve"> 0.824493 - 0.0040899*F1083 + 0.000076438*F1083^2 -0.00000082467*F1083^3 + 0.0000000053675*F1083^4</f>
        <v>0.7565441841027668</v>
      </c>
      <c r="M1083" s="37">
        <f xml:space="preserve"> -0.005724 + 0.00010227*F1083 - 0.0000016546*F1083^2</f>
        <v>-4.1702221059999999E-3</v>
      </c>
      <c r="N1083" s="37">
        <f xml:space="preserve"> K1083 + (L1083*G1083) + M1083*G1083^(3/2) + 0.00048314*G1083^2</f>
        <v>1023.079965549464</v>
      </c>
      <c r="O1083" s="39">
        <f t="shared" ref="O1083:O1084" si="103">I1083*(1/     (1-   (0.001*N1083/1.84)))</f>
        <v>10.543533805965833</v>
      </c>
      <c r="P1083" s="32">
        <f t="shared" si="101"/>
        <v>23.531838003478619</v>
      </c>
      <c r="Q1083" s="72">
        <f t="shared" ref="Q1083:Q1085" si="104">-5.28+5.5*I1083</f>
        <v>20.466049999999999</v>
      </c>
      <c r="R1083" s="2"/>
      <c r="S1083" s="27"/>
      <c r="T1083" s="27"/>
      <c r="U1083" s="27"/>
      <c r="V1083" s="25"/>
      <c r="W1083" s="25"/>
      <c r="X1083" s="25"/>
      <c r="Y1083" s="43"/>
      <c r="Z1083" s="47"/>
    </row>
    <row r="1084" spans="1:26" s="1" customFormat="1" x14ac:dyDescent="0.15">
      <c r="A1084" s="5">
        <v>189</v>
      </c>
      <c r="B1084" s="14" t="s">
        <v>17</v>
      </c>
      <c r="C1084" s="15" t="s">
        <v>11</v>
      </c>
      <c r="D1084" s="15" t="s">
        <v>12</v>
      </c>
      <c r="E1084" s="16">
        <v>43129</v>
      </c>
      <c r="F1084" s="17">
        <v>26.9</v>
      </c>
      <c r="G1084" s="17">
        <v>35.4</v>
      </c>
      <c r="H1084" s="17">
        <v>17.513100000000001</v>
      </c>
      <c r="I1084" s="18">
        <v>4.3140000000000001</v>
      </c>
      <c r="J1084" s="7">
        <f>I1084-I964</f>
        <v>-1.5500000000000291E-2</v>
      </c>
      <c r="K1084" s="37">
        <f>1000*(1-(F1084+288.9414)/(508929.2*(F1084+68.12963))*(F1084-3.9863)^2)</f>
        <v>996.57119257762861</v>
      </c>
      <c r="L1084" s="37">
        <f xml:space="preserve"> 0.824493 - 0.0040899*F1084 + 0.000076438*F1084^2 -0.00000082467*F1084^3 + 0.0000000053675*F1084^4</f>
        <v>0.7565441841027668</v>
      </c>
      <c r="M1084" s="37">
        <f xml:space="preserve"> -0.005724 + 0.00010227*F1084 - 0.0000016546*F1084^2</f>
        <v>-4.1702221059999999E-3</v>
      </c>
      <c r="N1084" s="37">
        <f xml:space="preserve"> K1084 + (L1084*G1084) + M1084*G1084^(3/2) + 0.00048314*G1084^2</f>
        <v>1023.079965549464</v>
      </c>
      <c r="O1084" s="39">
        <f t="shared" si="103"/>
        <v>9.7166915551764763</v>
      </c>
      <c r="P1084" s="32">
        <f t="shared" si="101"/>
        <v>23.531838003478619</v>
      </c>
      <c r="Q1084" s="72">
        <f t="shared" si="104"/>
        <v>18.446999999999999</v>
      </c>
      <c r="R1084" s="2"/>
      <c r="S1084" s="27"/>
      <c r="T1084" s="27"/>
      <c r="U1084" s="27"/>
      <c r="V1084" s="25"/>
      <c r="W1084" s="25"/>
      <c r="X1084" s="25"/>
      <c r="Y1084" s="43"/>
      <c r="Z1084" s="47"/>
    </row>
    <row r="1085" spans="1:26" s="1" customFormat="1" x14ac:dyDescent="0.15">
      <c r="A1085" s="5">
        <v>281</v>
      </c>
      <c r="B1085" s="14" t="s">
        <v>17</v>
      </c>
      <c r="C1085" s="15" t="s">
        <v>11</v>
      </c>
      <c r="D1085" s="15" t="s">
        <v>12</v>
      </c>
      <c r="E1085" s="16">
        <v>43129</v>
      </c>
      <c r="F1085" s="17">
        <v>26.9</v>
      </c>
      <c r="G1085" s="17">
        <v>35.4</v>
      </c>
      <c r="H1085" s="17">
        <v>17.513100000000001</v>
      </c>
      <c r="I1085" s="18">
        <v>4.1654</v>
      </c>
      <c r="J1085" s="7">
        <f>I1085-I965</f>
        <v>-6.9999999999996732E-3</v>
      </c>
      <c r="K1085" s="37">
        <f>1000*(1-(F1085+288.9414)/(508929.2*(F1085+68.12963))*(F1085-3.9863)^2)</f>
        <v>996.57119257762861</v>
      </c>
      <c r="L1085" s="37">
        <f xml:space="preserve"> 0.824493 - 0.0040899*F1085 + 0.000076438*F1085^2 -0.00000082467*F1085^3 + 0.0000000053675*F1085^4</f>
        <v>0.7565441841027668</v>
      </c>
      <c r="M1085" s="37">
        <f xml:space="preserve"> -0.005724 + 0.00010227*F1085 - 0.0000016546*F1085^2</f>
        <v>-4.1702221059999999E-3</v>
      </c>
      <c r="N1085" s="37">
        <f xml:space="preserve"> K1085 + (L1085*G1085) + M1085*G1085^(3/2) + 0.00048314*G1085^2</f>
        <v>1023.079965549464</v>
      </c>
      <c r="O1085" s="39">
        <f>I1085*(1/     (1-   (0.001*N1085/1.84)))</f>
        <v>9.3819904969708148</v>
      </c>
      <c r="P1085" s="32">
        <f t="shared" si="101"/>
        <v>23.531838003478619</v>
      </c>
      <c r="Q1085" s="72">
        <f t="shared" si="104"/>
        <v>17.6297</v>
      </c>
      <c r="R1085" s="2"/>
      <c r="S1085" s="27"/>
      <c r="T1085" s="27"/>
      <c r="U1085" s="27"/>
      <c r="V1085" s="25"/>
      <c r="W1085" s="25"/>
      <c r="X1085" s="25"/>
      <c r="Y1085" s="43"/>
      <c r="Z1085" s="47"/>
    </row>
    <row r="1086" spans="1:26" s="1" customFormat="1" x14ac:dyDescent="0.15">
      <c r="A1086" s="5">
        <v>287</v>
      </c>
      <c r="B1086" s="14" t="s">
        <v>17</v>
      </c>
      <c r="C1086" s="15" t="s">
        <v>11</v>
      </c>
      <c r="D1086" s="15" t="s">
        <v>12</v>
      </c>
      <c r="E1086" s="16">
        <v>43129</v>
      </c>
      <c r="F1086" s="17">
        <v>26.9</v>
      </c>
      <c r="G1086" s="17">
        <v>35.4</v>
      </c>
      <c r="H1086" s="17">
        <v>17.513100000000001</v>
      </c>
      <c r="I1086" s="18">
        <v>2.8121999999999998</v>
      </c>
      <c r="J1086" s="7">
        <f>I1086-I966</f>
        <v>-5.0000000000003375E-3</v>
      </c>
      <c r="K1086" s="37">
        <f>1000*(1-(F1086+288.9414)/(508929.2*(F1086+68.12963))*(F1086-3.9863)^2)</f>
        <v>996.57119257762861</v>
      </c>
      <c r="L1086" s="37">
        <f xml:space="preserve"> 0.824493 - 0.0040899*F1086 + 0.000076438*F1086^2 -0.00000082467*F1086^3 + 0.0000000053675*F1086^4</f>
        <v>0.7565441841027668</v>
      </c>
      <c r="M1086" s="37">
        <f xml:space="preserve"> -0.005724 + 0.00010227*F1086 - 0.0000016546*F1086^2</f>
        <v>-4.1702221059999999E-3</v>
      </c>
      <c r="N1086" s="37">
        <f xml:space="preserve"> K1086 + (L1086*G1086) + M1086*G1086^(3/2) + 0.00048314*G1086^2</f>
        <v>1023.079965549464</v>
      </c>
      <c r="O1086" s="39">
        <f t="shared" ref="O1086:O1121" si="105">I1086*(1/     (1-   (0.001*N1086/1.84)))</f>
        <v>6.3340936466080873</v>
      </c>
      <c r="P1086" s="32">
        <f t="shared" si="101"/>
        <v>23.531838003478619</v>
      </c>
      <c r="Q1086" s="72">
        <f>-5.28+5.5*I1086</f>
        <v>10.187099999999997</v>
      </c>
      <c r="R1086" s="2"/>
      <c r="S1086" s="27"/>
      <c r="T1086" s="27"/>
      <c r="U1086" s="27"/>
      <c r="V1086" s="25"/>
      <c r="W1086" s="25"/>
      <c r="X1086" s="25"/>
      <c r="Y1086" s="43"/>
      <c r="Z1086" s="47"/>
    </row>
    <row r="1087" spans="1:26" s="1" customFormat="1" x14ac:dyDescent="0.15">
      <c r="A1087" s="5">
        <v>116</v>
      </c>
      <c r="B1087" s="14" t="s">
        <v>18</v>
      </c>
      <c r="C1087" s="15" t="s">
        <v>11</v>
      </c>
      <c r="D1087" s="15" t="s">
        <v>12</v>
      </c>
      <c r="E1087" s="16">
        <v>43129</v>
      </c>
      <c r="F1087" s="17">
        <v>26.9</v>
      </c>
      <c r="G1087" s="17">
        <v>35.4</v>
      </c>
      <c r="H1087" s="17">
        <v>17.513100000000001</v>
      </c>
      <c r="I1087" s="18">
        <v>5.8388999999999998</v>
      </c>
      <c r="J1087" s="7">
        <f>I1087-I967</f>
        <v>-1.0500000000000398E-2</v>
      </c>
      <c r="K1087" s="37">
        <f>1000*(1-(F1087+288.9414)/(508929.2*(F1087+68.12963))*(F1087-3.9863)^2)</f>
        <v>996.57119257762861</v>
      </c>
      <c r="L1087" s="37">
        <f xml:space="preserve"> 0.824493 - 0.0040899*F1087 + 0.000076438*F1087^2 -0.00000082467*F1087^3 + 0.0000000053675*F1087^4</f>
        <v>0.7565441841027668</v>
      </c>
      <c r="M1087" s="37">
        <f xml:space="preserve"> -0.005724 + 0.00010227*F1087 - 0.0000016546*F1087^2</f>
        <v>-4.1702221059999999E-3</v>
      </c>
      <c r="N1087" s="37">
        <f xml:space="preserve"> K1087 + (L1087*G1087) + M1087*G1087^(3/2) + 0.00048314*G1087^2</f>
        <v>1023.079965549464</v>
      </c>
      <c r="O1087" s="39">
        <f t="shared" si="105"/>
        <v>13.151319036050053</v>
      </c>
      <c r="P1087" s="32">
        <f t="shared" si="101"/>
        <v>23.531838003478619</v>
      </c>
      <c r="Q1087" s="72">
        <f t="shared" ref="Q1087:Q1121" si="106">-5.28+5.5*I1087</f>
        <v>26.833949999999994</v>
      </c>
      <c r="R1087" s="2"/>
      <c r="S1087" s="27"/>
      <c r="T1087" s="27"/>
      <c r="U1087" s="27"/>
      <c r="V1087" s="25"/>
      <c r="W1087" s="25"/>
      <c r="X1087" s="25"/>
      <c r="Y1087" s="43"/>
      <c r="Z1087" s="47"/>
    </row>
    <row r="1088" spans="1:26" s="1" customFormat="1" x14ac:dyDescent="0.15">
      <c r="A1088" s="5">
        <v>122</v>
      </c>
      <c r="B1088" s="14" t="s">
        <v>18</v>
      </c>
      <c r="C1088" s="15" t="s">
        <v>11</v>
      </c>
      <c r="D1088" s="15" t="s">
        <v>12</v>
      </c>
      <c r="E1088" s="16">
        <v>43129</v>
      </c>
      <c r="F1088" s="17">
        <v>26.9</v>
      </c>
      <c r="G1088" s="17">
        <v>35.4</v>
      </c>
      <c r="H1088" s="17">
        <v>17.513100000000001</v>
      </c>
      <c r="I1088" s="18">
        <v>7.0671999999999997</v>
      </c>
      <c r="J1088" s="7">
        <f>I1088-I968</f>
        <v>-1.3600000000000279E-2</v>
      </c>
      <c r="K1088" s="37">
        <f>1000*(1-(F1088+288.9414)/(508929.2*(F1088+68.12963))*(F1088-3.9863)^2)</f>
        <v>996.57119257762861</v>
      </c>
      <c r="L1088" s="37">
        <f xml:space="preserve"> 0.824493 - 0.0040899*F1088 + 0.000076438*F1088^2 -0.00000082467*F1088^3 + 0.0000000053675*F1088^4</f>
        <v>0.7565441841027668</v>
      </c>
      <c r="M1088" s="37">
        <f xml:space="preserve"> -0.005724 + 0.00010227*F1088 - 0.0000016546*F1088^2</f>
        <v>-4.1702221059999999E-3</v>
      </c>
      <c r="N1088" s="37">
        <f xml:space="preserve"> K1088 + (L1088*G1088) + M1088*G1088^(3/2) + 0.00048314*G1088^2</f>
        <v>1023.079965549464</v>
      </c>
      <c r="O1088" s="39">
        <f t="shared" si="105"/>
        <v>15.917895817974779</v>
      </c>
      <c r="P1088" s="32">
        <f t="shared" si="101"/>
        <v>23.531838003478619</v>
      </c>
      <c r="Q1088" s="72">
        <f t="shared" si="106"/>
        <v>33.589599999999997</v>
      </c>
      <c r="R1088" s="2"/>
      <c r="S1088" s="27"/>
      <c r="T1088" s="27"/>
      <c r="U1088" s="27"/>
      <c r="V1088" s="25"/>
      <c r="W1088" s="25"/>
      <c r="X1088" s="25"/>
      <c r="Y1088" s="43"/>
      <c r="Z1088" s="47"/>
    </row>
    <row r="1089" spans="1:26" s="1" customFormat="1" x14ac:dyDescent="0.15">
      <c r="A1089" s="5">
        <v>129</v>
      </c>
      <c r="B1089" s="14" t="s">
        <v>18</v>
      </c>
      <c r="C1089" s="15" t="s">
        <v>11</v>
      </c>
      <c r="D1089" s="15" t="s">
        <v>12</v>
      </c>
      <c r="E1089" s="16">
        <v>43129</v>
      </c>
      <c r="F1089" s="17">
        <v>26.9</v>
      </c>
      <c r="G1089" s="17">
        <v>35.4</v>
      </c>
      <c r="H1089" s="17">
        <v>17.513100000000001</v>
      </c>
      <c r="I1089" s="18">
        <v>6.8315000000000001</v>
      </c>
      <c r="J1089" s="7">
        <f>I1089-I969</f>
        <v>-9.5999999999998309E-3</v>
      </c>
      <c r="K1089" s="37">
        <f>1000*(1-(F1089+288.9414)/(508929.2*(F1089+68.12963))*(F1089-3.9863)^2)</f>
        <v>996.57119257762861</v>
      </c>
      <c r="L1089" s="37">
        <f xml:space="preserve"> 0.824493 - 0.0040899*F1089 + 0.000076438*F1089^2 -0.00000082467*F1089^3 + 0.0000000053675*F1089^4</f>
        <v>0.7565441841027668</v>
      </c>
      <c r="M1089" s="37">
        <f xml:space="preserve"> -0.005724 + 0.00010227*F1089 - 0.0000016546*F1089^2</f>
        <v>-4.1702221059999999E-3</v>
      </c>
      <c r="N1089" s="37">
        <f xml:space="preserve"> K1089 + (L1089*G1089) + M1089*G1089^(3/2) + 0.00048314*G1089^2</f>
        <v>1023.079965549464</v>
      </c>
      <c r="O1089" s="39">
        <f t="shared" si="105"/>
        <v>15.387013991466876</v>
      </c>
      <c r="P1089" s="32">
        <f t="shared" si="101"/>
        <v>23.531838003478619</v>
      </c>
      <c r="Q1089" s="72">
        <f t="shared" si="106"/>
        <v>32.29325</v>
      </c>
      <c r="R1089" s="2"/>
      <c r="S1089" s="27"/>
      <c r="T1089" s="27"/>
      <c r="U1089" s="27"/>
      <c r="V1089" s="25"/>
      <c r="W1089" s="25"/>
      <c r="X1089" s="25"/>
      <c r="Y1089" s="43"/>
      <c r="Z1089" s="47"/>
    </row>
    <row r="1090" spans="1:26" s="1" customFormat="1" x14ac:dyDescent="0.15">
      <c r="A1090" s="5">
        <v>220</v>
      </c>
      <c r="B1090" s="14" t="s">
        <v>18</v>
      </c>
      <c r="C1090" s="15" t="s">
        <v>11</v>
      </c>
      <c r="D1090" s="15" t="s">
        <v>12</v>
      </c>
      <c r="E1090" s="16">
        <v>43129</v>
      </c>
      <c r="F1090" s="17">
        <v>26.9</v>
      </c>
      <c r="G1090" s="17">
        <v>35.4</v>
      </c>
      <c r="H1090" s="17">
        <v>17.513100000000001</v>
      </c>
      <c r="I1090" s="18">
        <v>4.6150000000000002</v>
      </c>
      <c r="J1090" s="7">
        <f>I1090-I970</f>
        <v>-1.1599999999999611E-2</v>
      </c>
      <c r="K1090" s="37">
        <f>1000*(1-(F1090+288.9414)/(508929.2*(F1090+68.12963))*(F1090-3.9863)^2)</f>
        <v>996.57119257762861</v>
      </c>
      <c r="L1090" s="37">
        <f xml:space="preserve"> 0.824493 - 0.0040899*F1090 + 0.000076438*F1090^2 -0.00000082467*F1090^3 + 0.0000000053675*F1090^4</f>
        <v>0.7565441841027668</v>
      </c>
      <c r="M1090" s="37">
        <f xml:space="preserve"> -0.005724 + 0.00010227*F1090 - 0.0000016546*F1090^2</f>
        <v>-4.1702221059999999E-3</v>
      </c>
      <c r="N1090" s="37">
        <f xml:space="preserve"> K1090 + (L1090*G1090) + M1090*G1090^(3/2) + 0.00048314*G1090^2</f>
        <v>1023.079965549464</v>
      </c>
      <c r="O1090" s="39">
        <f t="shared" si="105"/>
        <v>10.394652648850126</v>
      </c>
      <c r="P1090" s="32">
        <f t="shared" si="101"/>
        <v>23.531838003478619</v>
      </c>
      <c r="Q1090" s="72">
        <f t="shared" si="106"/>
        <v>20.102499999999999</v>
      </c>
      <c r="R1090" s="2"/>
      <c r="S1090" s="27"/>
      <c r="T1090" s="27"/>
      <c r="U1090" s="27"/>
      <c r="V1090" s="25"/>
      <c r="W1090" s="25"/>
      <c r="X1090" s="25"/>
      <c r="Y1090" s="43"/>
      <c r="Z1090" s="47"/>
    </row>
    <row r="1091" spans="1:26" s="1" customFormat="1" x14ac:dyDescent="0.15">
      <c r="A1091" s="5">
        <v>226</v>
      </c>
      <c r="B1091" s="14" t="s">
        <v>18</v>
      </c>
      <c r="C1091" s="15" t="s">
        <v>11</v>
      </c>
      <c r="D1091" s="15" t="s">
        <v>12</v>
      </c>
      <c r="E1091" s="16">
        <v>43129</v>
      </c>
      <c r="F1091" s="17">
        <v>26.9</v>
      </c>
      <c r="G1091" s="17">
        <v>35.4</v>
      </c>
      <c r="H1091" s="17">
        <v>17.513100000000001</v>
      </c>
      <c r="I1091" s="18">
        <v>4.4175000000000004</v>
      </c>
      <c r="J1091" s="7">
        <f>I1091-I971</f>
        <v>-8.6999999999992639E-3</v>
      </c>
      <c r="K1091" s="37">
        <f>1000*(1-(F1091+288.9414)/(508929.2*(F1091+68.12963))*(F1091-3.9863)^2)</f>
        <v>996.57119257762861</v>
      </c>
      <c r="L1091" s="37">
        <f xml:space="preserve"> 0.824493 - 0.0040899*F1091 + 0.000076438*F1091^2 -0.00000082467*F1091^3 + 0.0000000053675*F1091^4</f>
        <v>0.7565441841027668</v>
      </c>
      <c r="M1091" s="37">
        <f xml:space="preserve"> -0.005724 + 0.00010227*F1091 - 0.0000016546*F1091^2</f>
        <v>-4.1702221059999999E-3</v>
      </c>
      <c r="N1091" s="37">
        <f xml:space="preserve"> K1091 + (L1091*G1091) + M1091*G1091^(3/2) + 0.00048314*G1091^2</f>
        <v>1023.079965549464</v>
      </c>
      <c r="O1091" s="39">
        <f t="shared" si="105"/>
        <v>9.9498110674529645</v>
      </c>
      <c r="P1091" s="32">
        <f t="shared" ref="P1091:P1154" si="107">H1091*(1/     (1-   (0.001*N1091/4)))</f>
        <v>23.531838003478619</v>
      </c>
      <c r="Q1091" s="72">
        <f t="shared" si="106"/>
        <v>19.016249999999999</v>
      </c>
      <c r="R1091" s="2"/>
      <c r="S1091" s="27"/>
      <c r="T1091" s="27"/>
      <c r="U1091" s="27"/>
      <c r="V1091" s="25"/>
      <c r="W1091" s="25"/>
      <c r="X1091" s="25"/>
      <c r="Y1091" s="43"/>
      <c r="Z1091" s="47"/>
    </row>
    <row r="1092" spans="1:26" s="1" customFormat="1" x14ac:dyDescent="0.15">
      <c r="A1092" s="5">
        <v>149</v>
      </c>
      <c r="B1092" s="14" t="s">
        <v>19</v>
      </c>
      <c r="C1092" s="15" t="s">
        <v>11</v>
      </c>
      <c r="D1092" s="15" t="s">
        <v>12</v>
      </c>
      <c r="E1092" s="16">
        <v>43129</v>
      </c>
      <c r="F1092" s="17">
        <v>26.9</v>
      </c>
      <c r="G1092" s="17">
        <v>35.4</v>
      </c>
      <c r="H1092" s="17">
        <v>17.513100000000001</v>
      </c>
      <c r="I1092" s="18">
        <v>2.7970000000000002</v>
      </c>
      <c r="J1092" s="7">
        <f>I1092-I972</f>
        <v>-1.3099999999999667E-2</v>
      </c>
      <c r="K1092" s="37">
        <f>1000*(1-(F1092+288.9414)/(508929.2*(F1092+68.12963))*(F1092-3.9863)^2)</f>
        <v>996.57119257762861</v>
      </c>
      <c r="L1092" s="37">
        <f xml:space="preserve"> 0.824493 - 0.0040899*F1092 + 0.000076438*F1092^2 -0.00000082467*F1092^3 + 0.0000000053675*F1092^4</f>
        <v>0.7565441841027668</v>
      </c>
      <c r="M1092" s="37">
        <f xml:space="preserve"> -0.005724 + 0.00010227*F1092 - 0.0000016546*F1092^2</f>
        <v>-4.1702221059999999E-3</v>
      </c>
      <c r="N1092" s="37">
        <f xml:space="preserve"> K1092 + (L1092*G1092) + M1092*G1092^(3/2) + 0.00048314*G1092^2</f>
        <v>1023.079965549464</v>
      </c>
      <c r="O1092" s="39">
        <f t="shared" si="105"/>
        <v>6.2998577375587868</v>
      </c>
      <c r="P1092" s="32">
        <f t="shared" si="107"/>
        <v>23.531838003478619</v>
      </c>
      <c r="Q1092" s="72">
        <f t="shared" si="106"/>
        <v>10.1035</v>
      </c>
      <c r="R1092" s="2"/>
      <c r="S1092" s="27"/>
      <c r="T1092" s="27"/>
      <c r="U1092" s="27"/>
      <c r="V1092" s="25"/>
      <c r="W1092" s="25"/>
      <c r="X1092" s="25"/>
      <c r="Y1092" s="43"/>
      <c r="Z1092" s="47"/>
    </row>
    <row r="1093" spans="1:26" s="1" customFormat="1" x14ac:dyDescent="0.15">
      <c r="A1093" s="5">
        <v>157</v>
      </c>
      <c r="B1093" s="14" t="s">
        <v>19</v>
      </c>
      <c r="C1093" s="15" t="s">
        <v>11</v>
      </c>
      <c r="D1093" s="15" t="s">
        <v>12</v>
      </c>
      <c r="E1093" s="16">
        <v>43129</v>
      </c>
      <c r="F1093" s="17">
        <v>26.9</v>
      </c>
      <c r="G1093" s="17">
        <v>35.4</v>
      </c>
      <c r="H1093" s="17">
        <v>17.513100000000001</v>
      </c>
      <c r="I1093" s="18">
        <v>2.5249999999999999</v>
      </c>
      <c r="J1093" s="7">
        <f>I1093-I973</f>
        <v>-7.2000000000000952E-3</v>
      </c>
      <c r="K1093" s="37">
        <f>1000*(1-(F1093+288.9414)/(508929.2*(F1093+68.12963))*(F1093-3.9863)^2)</f>
        <v>996.57119257762861</v>
      </c>
      <c r="L1093" s="37">
        <f xml:space="preserve"> 0.824493 - 0.0040899*F1093 + 0.000076438*F1093^2 -0.00000082467*F1093^3 + 0.0000000053675*F1093^4</f>
        <v>0.7565441841027668</v>
      </c>
      <c r="M1093" s="37">
        <f xml:space="preserve"> -0.005724 + 0.00010227*F1093 - 0.0000016546*F1093^2</f>
        <v>-4.1702221059999999E-3</v>
      </c>
      <c r="N1093" s="37">
        <f xml:space="preserve"> K1093 + (L1093*G1093) + M1093*G1093^(3/2) + 0.00048314*G1093^2</f>
        <v>1023.079965549464</v>
      </c>
      <c r="O1093" s="39">
        <f t="shared" si="105"/>
        <v>5.6872151545713034</v>
      </c>
      <c r="P1093" s="32">
        <f t="shared" si="107"/>
        <v>23.531838003478619</v>
      </c>
      <c r="Q1093" s="72">
        <f t="shared" si="106"/>
        <v>8.6074999999999982</v>
      </c>
      <c r="R1093" s="2"/>
      <c r="S1093" s="27"/>
      <c r="T1093" s="27"/>
      <c r="U1093" s="27"/>
      <c r="V1093" s="25"/>
      <c r="W1093" s="25"/>
      <c r="X1093" s="25"/>
      <c r="Y1093" s="43"/>
      <c r="Z1093" s="47"/>
    </row>
    <row r="1094" spans="1:26" s="1" customFormat="1" x14ac:dyDescent="0.15">
      <c r="A1094" s="5">
        <v>248</v>
      </c>
      <c r="B1094" s="14" t="s">
        <v>19</v>
      </c>
      <c r="C1094" s="15" t="s">
        <v>11</v>
      </c>
      <c r="D1094" s="15" t="s">
        <v>12</v>
      </c>
      <c r="E1094" s="16">
        <v>43129</v>
      </c>
      <c r="F1094" s="17">
        <v>26.9</v>
      </c>
      <c r="G1094" s="17">
        <v>35.4</v>
      </c>
      <c r="H1094" s="17">
        <v>17.513100000000001</v>
      </c>
      <c r="I1094" s="18">
        <v>4.2859999999999996</v>
      </c>
      <c r="J1094" s="7">
        <f>I1094-I974</f>
        <v>-1.1000000000000121E-2</v>
      </c>
      <c r="K1094" s="37">
        <f>1000*(1-(F1094+288.9414)/(508929.2*(F1094+68.12963))*(F1094-3.9863)^2)</f>
        <v>996.57119257762861</v>
      </c>
      <c r="L1094" s="37">
        <f xml:space="preserve"> 0.824493 - 0.0040899*F1094 + 0.000076438*F1094^2 -0.00000082467*F1094^3 + 0.0000000053675*F1094^4</f>
        <v>0.7565441841027668</v>
      </c>
      <c r="M1094" s="37">
        <f xml:space="preserve"> -0.005724 + 0.00010227*F1094 - 0.0000016546*F1094^2</f>
        <v>-4.1702221059999999E-3</v>
      </c>
      <c r="N1094" s="37">
        <f xml:space="preserve"> K1094 + (L1094*G1094) + M1094*G1094^(3/2) + 0.00048314*G1094^2</f>
        <v>1023.079965549464</v>
      </c>
      <c r="O1094" s="39">
        <f t="shared" si="105"/>
        <v>9.6536254069277643</v>
      </c>
      <c r="P1094" s="32">
        <f t="shared" si="107"/>
        <v>23.531838003478619</v>
      </c>
      <c r="Q1094" s="72">
        <f t="shared" si="106"/>
        <v>18.292999999999996</v>
      </c>
      <c r="R1094" s="2"/>
      <c r="S1094" s="27"/>
      <c r="T1094" s="27"/>
      <c r="U1094" s="27"/>
      <c r="V1094" s="25"/>
      <c r="W1094" s="25"/>
      <c r="X1094" s="25"/>
      <c r="Y1094" s="43"/>
      <c r="Z1094" s="47"/>
    </row>
    <row r="1095" spans="1:26" s="1" customFormat="1" x14ac:dyDescent="0.15">
      <c r="A1095" s="5">
        <v>162</v>
      </c>
      <c r="B1095" s="14" t="s">
        <v>20</v>
      </c>
      <c r="C1095" s="15" t="s">
        <v>11</v>
      </c>
      <c r="D1095" s="15" t="s">
        <v>12</v>
      </c>
      <c r="E1095" s="16">
        <v>43129</v>
      </c>
      <c r="F1095" s="17">
        <v>26.9</v>
      </c>
      <c r="G1095" s="17">
        <v>35.4</v>
      </c>
      <c r="H1095" s="17">
        <v>17.513100000000001</v>
      </c>
      <c r="I1095" s="18">
        <v>7.4116999999999997</v>
      </c>
      <c r="J1095" s="7">
        <f>I1095-I975</f>
        <v>-1.3500000000000512E-2</v>
      </c>
      <c r="K1095" s="37">
        <f>1000*(1-(F1095+288.9414)/(508929.2*(F1095+68.12963))*(F1095-3.9863)^2)</f>
        <v>996.57119257762861</v>
      </c>
      <c r="L1095" s="37">
        <f xml:space="preserve"> 0.824493 - 0.0040899*F1095 + 0.000076438*F1095^2 -0.00000082467*F1095^3 + 0.0000000053675*F1095^4</f>
        <v>0.7565441841027668</v>
      </c>
      <c r="M1095" s="37">
        <f xml:space="preserve"> -0.005724 + 0.00010227*F1095 - 0.0000016546*F1095^2</f>
        <v>-4.1702221059999999E-3</v>
      </c>
      <c r="N1095" s="37">
        <f xml:space="preserve"> K1095 + (L1095*G1095) + M1095*G1095^(3/2) + 0.00048314*G1095^2</f>
        <v>1023.079965549464</v>
      </c>
      <c r="O1095" s="39">
        <f t="shared" si="105"/>
        <v>16.693834677677675</v>
      </c>
      <c r="P1095" s="32">
        <f t="shared" si="107"/>
        <v>23.531838003478619</v>
      </c>
      <c r="Q1095" s="72">
        <f t="shared" si="106"/>
        <v>35.484349999999999</v>
      </c>
      <c r="R1095" s="2"/>
      <c r="S1095" s="27"/>
      <c r="T1095" s="27"/>
      <c r="U1095" s="27"/>
      <c r="V1095" s="25"/>
      <c r="W1095" s="25"/>
      <c r="X1095" s="25"/>
      <c r="Y1095" s="43"/>
      <c r="Z1095" s="47"/>
    </row>
    <row r="1096" spans="1:26" s="1" customFormat="1" x14ac:dyDescent="0.15">
      <c r="A1096" s="5">
        <v>169</v>
      </c>
      <c r="B1096" s="14" t="s">
        <v>20</v>
      </c>
      <c r="C1096" s="15" t="s">
        <v>11</v>
      </c>
      <c r="D1096" s="15" t="s">
        <v>12</v>
      </c>
      <c r="E1096" s="16">
        <v>43129</v>
      </c>
      <c r="F1096" s="17">
        <v>26.9</v>
      </c>
      <c r="G1096" s="17">
        <v>35.4</v>
      </c>
      <c r="H1096" s="17">
        <v>17.513100000000001</v>
      </c>
      <c r="I1096" s="18">
        <v>4.5529000000000002</v>
      </c>
      <c r="J1096" s="7">
        <f>I1096-I976</f>
        <v>1.000000000000334E-3</v>
      </c>
      <c r="K1096" s="37">
        <f>1000*(1-(F1096+288.9414)/(508929.2*(F1096+68.12963))*(F1096-3.9863)^2)</f>
        <v>996.57119257762861</v>
      </c>
      <c r="L1096" s="37">
        <f xml:space="preserve"> 0.824493 - 0.0040899*F1096 + 0.000076438*F1096^2 -0.00000082467*F1096^3 + 0.0000000053675*F1096^4</f>
        <v>0.7565441841027668</v>
      </c>
      <c r="M1096" s="37">
        <f xml:space="preserve"> -0.005724 + 0.00010227*F1096 - 0.0000016546*F1096^2</f>
        <v>-4.1702221059999999E-3</v>
      </c>
      <c r="N1096" s="37">
        <f xml:space="preserve"> K1096 + (L1096*G1096) + M1096*G1096^(3/2) + 0.00048314*G1096^2</f>
        <v>1023.079965549464</v>
      </c>
      <c r="O1096" s="39">
        <f t="shared" si="105"/>
        <v>10.254780941484233</v>
      </c>
      <c r="P1096" s="32">
        <f t="shared" si="107"/>
        <v>23.531838003478619</v>
      </c>
      <c r="Q1096" s="72">
        <f t="shared" si="106"/>
        <v>19.760950000000001</v>
      </c>
      <c r="R1096" s="2"/>
      <c r="S1096" s="27"/>
      <c r="T1096" s="27"/>
      <c r="U1096" s="27"/>
      <c r="V1096" s="25"/>
      <c r="W1096" s="25"/>
      <c r="X1096" s="25"/>
      <c r="Y1096" s="43"/>
      <c r="Z1096" s="47"/>
    </row>
    <row r="1097" spans="1:26" s="1" customFormat="1" x14ac:dyDescent="0.15">
      <c r="A1097" s="5">
        <v>261</v>
      </c>
      <c r="B1097" s="14" t="s">
        <v>20</v>
      </c>
      <c r="C1097" s="15" t="s">
        <v>11</v>
      </c>
      <c r="D1097" s="15" t="s">
        <v>12</v>
      </c>
      <c r="E1097" s="16">
        <v>43129</v>
      </c>
      <c r="F1097" s="17">
        <v>26.9</v>
      </c>
      <c r="G1097" s="17">
        <v>35.4</v>
      </c>
      <c r="H1097" s="17">
        <v>17.513100000000001</v>
      </c>
      <c r="I1097" s="18">
        <v>4.9260999999999999</v>
      </c>
      <c r="J1097" s="7">
        <f>I1097-I977</f>
        <v>-9.800000000000253E-3</v>
      </c>
      <c r="K1097" s="37">
        <f>1000*(1-(F1097+288.9414)/(508929.2*(F1097+68.12963))*(F1097-3.9863)^2)</f>
        <v>996.57119257762861</v>
      </c>
      <c r="L1097" s="37">
        <f xml:space="preserve"> 0.824493 - 0.0040899*F1097 + 0.000076438*F1097^2 -0.00000082467*F1097^3 + 0.0000000053675*F1097^4</f>
        <v>0.7565441841027668</v>
      </c>
      <c r="M1097" s="37">
        <f xml:space="preserve"> -0.005724 + 0.00010227*F1097 - 0.0000016546*F1097^2</f>
        <v>-4.1702221059999999E-3</v>
      </c>
      <c r="N1097" s="37">
        <f xml:space="preserve"> K1097 + (L1097*G1097) + M1097*G1097^(3/2) + 0.00048314*G1097^2</f>
        <v>1023.079965549464</v>
      </c>
      <c r="O1097" s="39">
        <f t="shared" si="105"/>
        <v>11.095362603142059</v>
      </c>
      <c r="P1097" s="32">
        <f t="shared" si="107"/>
        <v>23.531838003478619</v>
      </c>
      <c r="Q1097" s="72">
        <f t="shared" si="106"/>
        <v>21.813549999999999</v>
      </c>
      <c r="R1097" s="2"/>
      <c r="S1097" s="27"/>
      <c r="T1097" s="27"/>
      <c r="U1097" s="27"/>
      <c r="V1097" s="25"/>
      <c r="W1097" s="25"/>
      <c r="X1097" s="25"/>
      <c r="Y1097" s="43"/>
      <c r="Z1097" s="47"/>
    </row>
    <row r="1098" spans="1:26" s="1" customFormat="1" x14ac:dyDescent="0.15">
      <c r="A1098" s="5">
        <v>267</v>
      </c>
      <c r="B1098" s="14" t="s">
        <v>20</v>
      </c>
      <c r="C1098" s="15" t="s">
        <v>11</v>
      </c>
      <c r="D1098" s="15" t="s">
        <v>12</v>
      </c>
      <c r="E1098" s="16">
        <v>43129</v>
      </c>
      <c r="F1098" s="17">
        <v>26.9</v>
      </c>
      <c r="G1098" s="17">
        <v>35.4</v>
      </c>
      <c r="H1098" s="17">
        <v>17.513100000000001</v>
      </c>
      <c r="I1098" s="18">
        <v>5.9474</v>
      </c>
      <c r="J1098" s="7">
        <f>I1098-I978</f>
        <v>-1.7199999999999882E-2</v>
      </c>
      <c r="K1098" s="37">
        <f>1000*(1-(F1098+288.9414)/(508929.2*(F1098+68.12963))*(F1098-3.9863)^2)</f>
        <v>996.57119257762861</v>
      </c>
      <c r="L1098" s="37">
        <f xml:space="preserve"> 0.824493 - 0.0040899*F1098 + 0.000076438*F1098^2 -0.00000082467*F1098^3 + 0.0000000053675*F1098^4</f>
        <v>0.7565441841027668</v>
      </c>
      <c r="M1098" s="37">
        <f xml:space="preserve"> -0.005724 + 0.00010227*F1098 - 0.0000016546*F1098^2</f>
        <v>-4.1702221059999999E-3</v>
      </c>
      <c r="N1098" s="37">
        <f xml:space="preserve"> K1098 + (L1098*G1098) + M1098*G1098^(3/2) + 0.00048314*G1098^2</f>
        <v>1023.079965549464</v>
      </c>
      <c r="O1098" s="39">
        <f t="shared" si="105"/>
        <v>13.395700360513811</v>
      </c>
      <c r="P1098" s="32">
        <f t="shared" si="107"/>
        <v>23.531838003478619</v>
      </c>
      <c r="Q1098" s="72">
        <f t="shared" si="106"/>
        <v>27.430700000000002</v>
      </c>
      <c r="R1098" s="2"/>
      <c r="S1098" s="27"/>
      <c r="T1098" s="27"/>
      <c r="U1098" s="27"/>
      <c r="V1098" s="25"/>
      <c r="W1098" s="25"/>
      <c r="X1098" s="25"/>
      <c r="Y1098" s="43"/>
      <c r="Z1098" s="47"/>
    </row>
    <row r="1099" spans="1:26" s="1" customFormat="1" x14ac:dyDescent="0.15">
      <c r="A1099" s="5">
        <v>273</v>
      </c>
      <c r="B1099" s="14" t="s">
        <v>20</v>
      </c>
      <c r="C1099" s="15" t="s">
        <v>11</v>
      </c>
      <c r="D1099" s="15" t="s">
        <v>12</v>
      </c>
      <c r="E1099" s="16">
        <v>43129</v>
      </c>
      <c r="F1099" s="17">
        <v>26.9</v>
      </c>
      <c r="G1099" s="17">
        <v>35.4</v>
      </c>
      <c r="H1099" s="17">
        <v>17.513100000000001</v>
      </c>
      <c r="I1099" s="18">
        <v>5.9246999999999996</v>
      </c>
      <c r="J1099" s="7">
        <f>I1099-I979</f>
        <v>-2.1700000000000053E-2</v>
      </c>
      <c r="K1099" s="37">
        <f>1000*(1-(F1099+288.9414)/(508929.2*(F1099+68.12963))*(F1099-3.9863)^2)</f>
        <v>996.57119257762861</v>
      </c>
      <c r="L1099" s="37">
        <f xml:space="preserve"> 0.824493 - 0.0040899*F1099 + 0.000076438*F1099^2 -0.00000082467*F1099^3 + 0.0000000053675*F1099^4</f>
        <v>0.7565441841027668</v>
      </c>
      <c r="M1099" s="37">
        <f xml:space="preserve"> -0.005724 + 0.00010227*F1099 - 0.0000016546*F1099^2</f>
        <v>-4.1702221059999999E-3</v>
      </c>
      <c r="N1099" s="37">
        <f xml:space="preserve"> K1099 + (L1099*G1099) + M1099*G1099^(3/2) + 0.00048314*G1099^2</f>
        <v>1023.079965549464</v>
      </c>
      <c r="O1099" s="39">
        <f t="shared" si="105"/>
        <v>13.344571733183605</v>
      </c>
      <c r="P1099" s="32">
        <f t="shared" si="107"/>
        <v>23.531838003478619</v>
      </c>
      <c r="Q1099" s="72">
        <f t="shared" si="106"/>
        <v>27.30585</v>
      </c>
      <c r="R1099" s="2"/>
      <c r="S1099" s="27"/>
      <c r="T1099" s="27"/>
      <c r="U1099" s="27"/>
      <c r="V1099" s="25"/>
      <c r="W1099" s="25"/>
      <c r="X1099" s="25"/>
      <c r="Y1099" s="43"/>
      <c r="Z1099" s="47"/>
    </row>
    <row r="1100" spans="1:26" s="1" customFormat="1" x14ac:dyDescent="0.15">
      <c r="A1100" s="5">
        <v>105</v>
      </c>
      <c r="B1100" s="14" t="s">
        <v>22</v>
      </c>
      <c r="C1100" s="15" t="s">
        <v>11</v>
      </c>
      <c r="D1100" s="15" t="s">
        <v>12</v>
      </c>
      <c r="E1100" s="16">
        <v>43129</v>
      </c>
      <c r="F1100" s="17">
        <v>23.6</v>
      </c>
      <c r="G1100" s="17">
        <v>35.6</v>
      </c>
      <c r="H1100" s="17">
        <v>17.508299999999998</v>
      </c>
      <c r="I1100" s="18">
        <v>4.4526000000000003</v>
      </c>
      <c r="J1100" s="7">
        <f>I1100-I980</f>
        <v>-6.1999999999997613E-3</v>
      </c>
      <c r="K1100" s="37">
        <f>1000*(1-(F1100+288.9414)/(508929.2*(F1100+68.12963))*(F1100-3.9863)^2)</f>
        <v>997.42451159707753</v>
      </c>
      <c r="L1100" s="37">
        <f xml:space="preserve"> 0.824493 - 0.0040899*F1100 + 0.000076438*F1100^2 -0.00000082467*F1100^3 + 0.0000000053675*F1100^4</f>
        <v>0.76136961722476815</v>
      </c>
      <c r="M1100" s="37">
        <f xml:space="preserve"> -0.005724 + 0.00010227*F1100 - 0.0000016546*F1100^2</f>
        <v>-4.2319740159999994E-3</v>
      </c>
      <c r="N1100" s="37">
        <f xml:space="preserve"> K1100 + (L1100*G1100) + M1100*G1100^(3/2) + 0.00048314*G1100^2</f>
        <v>1024.2426686012425</v>
      </c>
      <c r="O1100" s="39">
        <f t="shared" si="105"/>
        <v>10.043163186718838</v>
      </c>
      <c r="P1100" s="32">
        <f t="shared" si="107"/>
        <v>23.534580343982828</v>
      </c>
      <c r="Q1100" s="72">
        <f t="shared" si="106"/>
        <v>19.209299999999999</v>
      </c>
      <c r="R1100" s="2"/>
      <c r="S1100" s="27"/>
      <c r="T1100" s="27"/>
      <c r="U1100" s="27"/>
      <c r="V1100" s="25"/>
      <c r="W1100" s="25"/>
      <c r="X1100" s="25"/>
      <c r="Y1100" s="43"/>
      <c r="Z1100" s="47"/>
    </row>
    <row r="1101" spans="1:26" s="1" customFormat="1" x14ac:dyDescent="0.15">
      <c r="A1101" s="5">
        <v>204</v>
      </c>
      <c r="B1101" s="14" t="s">
        <v>22</v>
      </c>
      <c r="C1101" s="15" t="s">
        <v>11</v>
      </c>
      <c r="D1101" s="15" t="s">
        <v>12</v>
      </c>
      <c r="E1101" s="16">
        <v>43129</v>
      </c>
      <c r="F1101" s="17">
        <v>23.6</v>
      </c>
      <c r="G1101" s="17">
        <v>35.6</v>
      </c>
      <c r="H1101" s="17">
        <v>17.508299999999998</v>
      </c>
      <c r="I1101" s="18">
        <v>5.1147999999999998</v>
      </c>
      <c r="J1101" s="7">
        <f>I1101-I981</f>
        <v>-1.3900000000000468E-2</v>
      </c>
      <c r="K1101" s="37">
        <f>1000*(1-(F1101+288.9414)/(508929.2*(F1101+68.12963))*(F1101-3.9863)^2)</f>
        <v>997.42451159707753</v>
      </c>
      <c r="L1101" s="37">
        <f xml:space="preserve"> 0.824493 - 0.0040899*F1101 + 0.000076438*F1101^2 -0.00000082467*F1101^3 + 0.0000000053675*F1101^4</f>
        <v>0.76136961722476815</v>
      </c>
      <c r="M1101" s="37">
        <f xml:space="preserve"> -0.005724 + 0.00010227*F1101 - 0.0000016546*F1101^2</f>
        <v>-4.2319740159999994E-3</v>
      </c>
      <c r="N1101" s="37">
        <f xml:space="preserve"> K1101 + (L1101*G1101) + M1101*G1101^(3/2) + 0.00048314*G1101^2</f>
        <v>1024.2426686012425</v>
      </c>
      <c r="O1101" s="39">
        <f t="shared" si="105"/>
        <v>11.53680345583019</v>
      </c>
      <c r="P1101" s="32">
        <f t="shared" si="107"/>
        <v>23.534580343982828</v>
      </c>
      <c r="Q1101" s="72">
        <f t="shared" si="106"/>
        <v>22.851399999999998</v>
      </c>
      <c r="R1101" s="2"/>
      <c r="S1101" s="27"/>
      <c r="T1101" s="27"/>
      <c r="U1101" s="27"/>
      <c r="V1101" s="25"/>
      <c r="W1101" s="25"/>
      <c r="X1101" s="25"/>
      <c r="Y1101" s="43"/>
      <c r="Z1101" s="47"/>
    </row>
    <row r="1102" spans="1:26" s="1" customFormat="1" x14ac:dyDescent="0.15">
      <c r="A1102" s="5">
        <v>143</v>
      </c>
      <c r="B1102" s="14" t="s">
        <v>23</v>
      </c>
      <c r="C1102" s="15" t="s">
        <v>11</v>
      </c>
      <c r="D1102" s="15" t="s">
        <v>12</v>
      </c>
      <c r="E1102" s="16">
        <v>43129</v>
      </c>
      <c r="F1102" s="17">
        <v>23.6</v>
      </c>
      <c r="G1102" s="17">
        <v>35.6</v>
      </c>
      <c r="H1102" s="17">
        <v>17.508299999999998</v>
      </c>
      <c r="I1102" s="18">
        <v>5.3731999999999998</v>
      </c>
      <c r="J1102" s="7">
        <f>I1102-I982</f>
        <v>-1.4100000000000001E-2</v>
      </c>
      <c r="K1102" s="37">
        <f>1000*(1-(F1102+288.9414)/(508929.2*(F1102+68.12963))*(F1102-3.9863)^2)</f>
        <v>997.42451159707753</v>
      </c>
      <c r="L1102" s="37">
        <f xml:space="preserve"> 0.824493 - 0.0040899*F1102 + 0.000076438*F1102^2 -0.00000082467*F1102^3 + 0.0000000053675*F1102^4</f>
        <v>0.76136961722476815</v>
      </c>
      <c r="M1102" s="37">
        <f xml:space="preserve"> -0.005724 + 0.00010227*F1102 - 0.0000016546*F1102^2</f>
        <v>-4.2319740159999994E-3</v>
      </c>
      <c r="N1102" s="37">
        <f xml:space="preserve"> K1102 + (L1102*G1102) + M1102*G1102^(3/2) + 0.00048314*G1102^2</f>
        <v>1024.2426686012425</v>
      </c>
      <c r="O1102" s="39">
        <f t="shared" si="105"/>
        <v>12.119643452112845</v>
      </c>
      <c r="P1102" s="32">
        <f t="shared" si="107"/>
        <v>23.534580343982828</v>
      </c>
      <c r="Q1102" s="72">
        <f t="shared" si="106"/>
        <v>24.272599999999997</v>
      </c>
      <c r="R1102" s="2"/>
      <c r="S1102" s="27"/>
      <c r="T1102" s="27"/>
      <c r="U1102" s="27"/>
      <c r="V1102" s="25"/>
      <c r="W1102" s="25"/>
      <c r="X1102" s="25"/>
      <c r="Y1102" s="43"/>
      <c r="Z1102" s="47"/>
    </row>
    <row r="1103" spans="1:26" s="1" customFormat="1" x14ac:dyDescent="0.15">
      <c r="A1103" s="5">
        <v>177</v>
      </c>
      <c r="B1103" s="14" t="s">
        <v>17</v>
      </c>
      <c r="C1103" s="15" t="s">
        <v>24</v>
      </c>
      <c r="D1103" s="15" t="s">
        <v>12</v>
      </c>
      <c r="E1103" s="16">
        <v>43129</v>
      </c>
      <c r="F1103" s="17">
        <v>26</v>
      </c>
      <c r="G1103" s="17">
        <v>35.5</v>
      </c>
      <c r="H1103" s="17">
        <v>17.5167</v>
      </c>
      <c r="I1103" s="18">
        <v>6.0359999999999996</v>
      </c>
      <c r="J1103" s="7">
        <f>I1103-I983</f>
        <v>-1.1500000000000732E-2</v>
      </c>
      <c r="K1103" s="37">
        <f>1000*(1-(F1103+288.9414)/(508929.2*(F1103+68.12963))*(F1103-3.9863)^2)</f>
        <v>996.81410014557753</v>
      </c>
      <c r="L1103" s="37">
        <f xml:space="preserve"> 0.824493 - 0.0040899*F1103 + 0.000076438*F1103^2 -0.00000082467*F1103^3 + 0.0000000053675*F1103^4</f>
        <v>0.75778610676000002</v>
      </c>
      <c r="M1103" s="37">
        <f xml:space="preserve"> -0.005724 + 0.00010227*F1103 - 0.0000016546*F1103^2</f>
        <v>-4.1834895999999996E-3</v>
      </c>
      <c r="N1103" s="37">
        <f xml:space="preserve"> K1103 + (L1103*G1103) + M1103*G1103^(3/2) + 0.00048314*G1103^2</f>
        <v>1023.4395105510264</v>
      </c>
      <c r="O1103" s="39">
        <f t="shared" si="105"/>
        <v>13.601245888708922</v>
      </c>
      <c r="P1103" s="32">
        <f t="shared" si="107"/>
        <v>23.539518262224497</v>
      </c>
      <c r="Q1103" s="72">
        <f t="shared" si="106"/>
        <v>27.917999999999999</v>
      </c>
      <c r="R1103" s="2"/>
      <c r="S1103" s="27"/>
      <c r="T1103" s="27"/>
      <c r="U1103" s="27"/>
      <c r="V1103" s="25"/>
      <c r="W1103" s="25"/>
      <c r="X1103" s="25"/>
      <c r="Y1103" s="43"/>
      <c r="Z1103" s="47"/>
    </row>
    <row r="1104" spans="1:26" s="1" customFormat="1" x14ac:dyDescent="0.15">
      <c r="A1104" s="5">
        <v>183</v>
      </c>
      <c r="B1104" s="14" t="s">
        <v>17</v>
      </c>
      <c r="C1104" s="15" t="s">
        <v>24</v>
      </c>
      <c r="D1104" s="15" t="s">
        <v>12</v>
      </c>
      <c r="E1104" s="16">
        <v>43129</v>
      </c>
      <c r="F1104" s="17">
        <v>26</v>
      </c>
      <c r="G1104" s="17">
        <v>35.5</v>
      </c>
      <c r="H1104" s="17">
        <v>17.5167</v>
      </c>
      <c r="I1104" s="18">
        <v>4.5824999999999996</v>
      </c>
      <c r="J1104" s="7">
        <f>I1104-I984</f>
        <v>-9.9000000000000199E-3</v>
      </c>
      <c r="K1104" s="37">
        <f>1000*(1-(F1104+288.9414)/(508929.2*(F1104+68.12963))*(F1104-3.9863)^2)</f>
        <v>996.81410014557753</v>
      </c>
      <c r="L1104" s="37">
        <f xml:space="preserve"> 0.824493 - 0.0040899*F1104 + 0.000076438*F1104^2 -0.00000082467*F1104^3 + 0.0000000053675*F1104^4</f>
        <v>0.75778610676000002</v>
      </c>
      <c r="M1104" s="37">
        <f xml:space="preserve"> -0.005724 + 0.00010227*F1104 - 0.0000016546*F1104^2</f>
        <v>-4.1834895999999996E-3</v>
      </c>
      <c r="N1104" s="37">
        <f xml:space="preserve"> K1104 + (L1104*G1104) + M1104*G1104^(3/2) + 0.00048314*G1104^2</f>
        <v>1023.4395105510264</v>
      </c>
      <c r="O1104" s="39">
        <f t="shared" si="105"/>
        <v>10.325995574057096</v>
      </c>
      <c r="P1104" s="32">
        <f t="shared" si="107"/>
        <v>23.539518262224497</v>
      </c>
      <c r="Q1104" s="72">
        <f t="shared" si="106"/>
        <v>19.923749999999998</v>
      </c>
      <c r="R1104" s="2"/>
      <c r="S1104" s="27"/>
      <c r="T1104" s="27"/>
      <c r="U1104" s="27"/>
      <c r="V1104" s="25"/>
      <c r="W1104" s="25"/>
      <c r="X1104" s="25"/>
      <c r="Y1104" s="43"/>
      <c r="Z1104" s="47"/>
    </row>
    <row r="1105" spans="1:26" s="1" customFormat="1" x14ac:dyDescent="0.15">
      <c r="A1105" s="5">
        <v>190</v>
      </c>
      <c r="B1105" s="14" t="s">
        <v>17</v>
      </c>
      <c r="C1105" s="15" t="s">
        <v>24</v>
      </c>
      <c r="D1105" s="15" t="s">
        <v>12</v>
      </c>
      <c r="E1105" s="16">
        <v>43129</v>
      </c>
      <c r="F1105" s="17">
        <v>26</v>
      </c>
      <c r="G1105" s="17">
        <v>35.5</v>
      </c>
      <c r="H1105" s="17">
        <v>17.5167</v>
      </c>
      <c r="I1105" s="18">
        <v>4.7226999999999997</v>
      </c>
      <c r="J1105" s="7">
        <f>I1105-I985</f>
        <v>-1.0699999999999932E-2</v>
      </c>
      <c r="K1105" s="37">
        <f>1000*(1-(F1105+288.9414)/(508929.2*(F1105+68.12963))*(F1105-3.9863)^2)</f>
        <v>996.81410014557753</v>
      </c>
      <c r="L1105" s="37">
        <f xml:space="preserve"> 0.824493 - 0.0040899*F1105 + 0.000076438*F1105^2 -0.00000082467*F1105^3 + 0.0000000053675*F1105^4</f>
        <v>0.75778610676000002</v>
      </c>
      <c r="M1105" s="37">
        <f xml:space="preserve"> -0.005724 + 0.00010227*F1105 - 0.0000016546*F1105^2</f>
        <v>-4.1834895999999996E-3</v>
      </c>
      <c r="N1105" s="37">
        <f xml:space="preserve"> K1105 + (L1105*G1105) + M1105*G1105^(3/2) + 0.00048314*G1105^2</f>
        <v>1023.4395105510264</v>
      </c>
      <c r="O1105" s="39">
        <f t="shared" si="105"/>
        <v>10.641915831445598</v>
      </c>
      <c r="P1105" s="32">
        <f t="shared" si="107"/>
        <v>23.539518262224497</v>
      </c>
      <c r="Q1105" s="72">
        <f t="shared" si="106"/>
        <v>20.694849999999995</v>
      </c>
      <c r="R1105" s="2"/>
      <c r="S1105" s="27"/>
      <c r="T1105" s="27"/>
      <c r="U1105" s="27"/>
      <c r="V1105" s="25"/>
      <c r="W1105" s="25"/>
      <c r="X1105" s="25"/>
      <c r="Y1105" s="43"/>
      <c r="Z1105" s="47"/>
    </row>
    <row r="1106" spans="1:26" s="1" customFormat="1" x14ac:dyDescent="0.15">
      <c r="A1106" s="5">
        <v>282</v>
      </c>
      <c r="B1106" s="14" t="s">
        <v>17</v>
      </c>
      <c r="C1106" s="15" t="s">
        <v>24</v>
      </c>
      <c r="D1106" s="15" t="s">
        <v>12</v>
      </c>
      <c r="E1106" s="16">
        <v>43129</v>
      </c>
      <c r="F1106" s="17">
        <v>26</v>
      </c>
      <c r="G1106" s="17">
        <v>35.5</v>
      </c>
      <c r="H1106" s="17">
        <v>17.5167</v>
      </c>
      <c r="I1106" s="18">
        <v>2.1840999999999999</v>
      </c>
      <c r="J1106" s="7">
        <f>I1106-I986</f>
        <v>-7.7000000000002622E-3</v>
      </c>
      <c r="K1106" s="37">
        <f>1000*(1-(F1106+288.9414)/(508929.2*(F1106+68.12963))*(F1106-3.9863)^2)</f>
        <v>996.81410014557753</v>
      </c>
      <c r="L1106" s="37">
        <f xml:space="preserve"> 0.824493 - 0.0040899*F1106 + 0.000076438*F1106^2 -0.00000082467*F1106^3 + 0.0000000053675*F1106^4</f>
        <v>0.75778610676000002</v>
      </c>
      <c r="M1106" s="37">
        <f xml:space="preserve"> -0.005724 + 0.00010227*F1106 - 0.0000016546*F1106^2</f>
        <v>-4.1834895999999996E-3</v>
      </c>
      <c r="N1106" s="37">
        <f xml:space="preserve"> K1106 + (L1106*G1106) + M1106*G1106^(3/2) + 0.00048314*G1106^2</f>
        <v>1023.4395105510264</v>
      </c>
      <c r="O1106" s="39">
        <f t="shared" si="105"/>
        <v>4.9215508856078793</v>
      </c>
      <c r="P1106" s="32">
        <f t="shared" si="107"/>
        <v>23.539518262224497</v>
      </c>
      <c r="Q1106" s="72">
        <f t="shared" si="106"/>
        <v>6.7325499999999989</v>
      </c>
      <c r="R1106" s="2"/>
      <c r="S1106" s="27"/>
      <c r="T1106" s="27"/>
      <c r="U1106" s="27"/>
      <c r="V1106" s="25"/>
      <c r="W1106" s="25"/>
      <c r="X1106" s="25"/>
      <c r="Y1106" s="43"/>
      <c r="Z1106" s="47"/>
    </row>
    <row r="1107" spans="1:26" s="1" customFormat="1" x14ac:dyDescent="0.15">
      <c r="A1107" s="5">
        <v>288</v>
      </c>
      <c r="B1107" s="14" t="s">
        <v>17</v>
      </c>
      <c r="C1107" s="15" t="s">
        <v>24</v>
      </c>
      <c r="D1107" s="15" t="s">
        <v>12</v>
      </c>
      <c r="E1107" s="16">
        <v>43129</v>
      </c>
      <c r="F1107" s="17">
        <v>26</v>
      </c>
      <c r="G1107" s="17">
        <v>35.5</v>
      </c>
      <c r="H1107" s="17">
        <v>17.5167</v>
      </c>
      <c r="I1107" s="18">
        <v>7.4160000000000004</v>
      </c>
      <c r="J1107" s="7">
        <f>I1107-I987</f>
        <v>-1.5199999999999214E-2</v>
      </c>
      <c r="K1107" s="37">
        <f>1000*(1-(F1107+288.9414)/(508929.2*(F1107+68.12963))*(F1107-3.9863)^2)</f>
        <v>996.81410014557753</v>
      </c>
      <c r="L1107" s="37">
        <f xml:space="preserve"> 0.824493 - 0.0040899*F1107 + 0.000076438*F1107^2 -0.00000082467*F1107^3 + 0.0000000053675*F1107^4</f>
        <v>0.75778610676000002</v>
      </c>
      <c r="M1107" s="37">
        <f xml:space="preserve"> -0.005724 + 0.00010227*F1107 - 0.0000016546*F1107^2</f>
        <v>-4.1834895999999996E-3</v>
      </c>
      <c r="N1107" s="37">
        <f xml:space="preserve"> K1107 + (L1107*G1107) + M1107*G1107^(3/2) + 0.00048314*G1107^2</f>
        <v>1023.4395105510264</v>
      </c>
      <c r="O1107" s="39">
        <f t="shared" si="105"/>
        <v>16.710874670421699</v>
      </c>
      <c r="P1107" s="32">
        <f t="shared" si="107"/>
        <v>23.539518262224497</v>
      </c>
      <c r="Q1107" s="72">
        <f t="shared" si="106"/>
        <v>35.508000000000003</v>
      </c>
      <c r="R1107" s="2"/>
      <c r="S1107" s="27"/>
      <c r="T1107" s="27"/>
      <c r="U1107" s="27"/>
      <c r="V1107" s="25"/>
      <c r="W1107" s="25"/>
      <c r="X1107" s="25"/>
      <c r="Y1107" s="43"/>
      <c r="Z1107" s="47"/>
    </row>
    <row r="1108" spans="1:26" s="1" customFormat="1" x14ac:dyDescent="0.15">
      <c r="A1108" s="5">
        <v>117</v>
      </c>
      <c r="B1108" s="14" t="s">
        <v>18</v>
      </c>
      <c r="C1108" s="15" t="s">
        <v>24</v>
      </c>
      <c r="D1108" s="15" t="s">
        <v>12</v>
      </c>
      <c r="E1108" s="16">
        <v>43129</v>
      </c>
      <c r="F1108" s="17">
        <v>26</v>
      </c>
      <c r="G1108" s="17">
        <v>35.5</v>
      </c>
      <c r="H1108" s="17">
        <v>17.5167</v>
      </c>
      <c r="I1108" s="18">
        <v>3.4182000000000001</v>
      </c>
      <c r="J1108" s="7">
        <f>I1108-I988</f>
        <v>-7.8999999999997961E-3</v>
      </c>
      <c r="K1108" s="37">
        <f>1000*(1-(F1108+288.9414)/(508929.2*(F1108+68.12963))*(F1108-3.9863)^2)</f>
        <v>996.81410014557753</v>
      </c>
      <c r="L1108" s="37">
        <f xml:space="preserve"> 0.824493 - 0.0040899*F1108 + 0.000076438*F1108^2 -0.00000082467*F1108^3 + 0.0000000053675*F1108^4</f>
        <v>0.75778610676000002</v>
      </c>
      <c r="M1108" s="37">
        <f xml:space="preserve"> -0.005724 + 0.00010227*F1108 - 0.0000016546*F1108^2</f>
        <v>-4.1834895999999996E-3</v>
      </c>
      <c r="N1108" s="37">
        <f xml:space="preserve"> K1108 + (L1108*G1108) + M1108*G1108^(3/2) + 0.00048314*G1108^2</f>
        <v>1023.4395105510264</v>
      </c>
      <c r="O1108" s="39">
        <f t="shared" si="105"/>
        <v>7.7024152910511665</v>
      </c>
      <c r="P1108" s="32">
        <f t="shared" si="107"/>
        <v>23.539518262224497</v>
      </c>
      <c r="Q1108" s="72">
        <f t="shared" si="106"/>
        <v>13.520099999999999</v>
      </c>
      <c r="R1108" s="2"/>
      <c r="S1108" s="27"/>
      <c r="T1108" s="27"/>
      <c r="U1108" s="27"/>
      <c r="V1108" s="25"/>
      <c r="W1108" s="25"/>
      <c r="X1108" s="25"/>
      <c r="Y1108" s="43"/>
      <c r="Z1108" s="47"/>
    </row>
    <row r="1109" spans="1:26" s="1" customFormat="1" x14ac:dyDescent="0.15">
      <c r="A1109" s="5">
        <v>123</v>
      </c>
      <c r="B1109" s="14" t="s">
        <v>18</v>
      </c>
      <c r="C1109" s="15" t="s">
        <v>24</v>
      </c>
      <c r="D1109" s="15" t="s">
        <v>12</v>
      </c>
      <c r="E1109" s="16">
        <v>43129</v>
      </c>
      <c r="F1109" s="17">
        <v>26</v>
      </c>
      <c r="G1109" s="17">
        <v>35.5</v>
      </c>
      <c r="H1109" s="17">
        <v>17.5167</v>
      </c>
      <c r="I1109" s="18">
        <v>6.1430999999999996</v>
      </c>
      <c r="J1109" s="7">
        <f>I1109-I989</f>
        <v>-1.2300000000000644E-2</v>
      </c>
      <c r="K1109" s="37">
        <f>1000*(1-(F1109+288.9414)/(508929.2*(F1109+68.12963))*(F1109-3.9863)^2)</f>
        <v>996.81410014557753</v>
      </c>
      <c r="L1109" s="37">
        <f xml:space="preserve"> 0.824493 - 0.0040899*F1109 + 0.000076438*F1109^2 -0.00000082467*F1109^3 + 0.0000000053675*F1109^4</f>
        <v>0.75778610676000002</v>
      </c>
      <c r="M1109" s="37">
        <f xml:space="preserve"> -0.005724 + 0.00010227*F1109 - 0.0000016546*F1109^2</f>
        <v>-4.1834895999999996E-3</v>
      </c>
      <c r="N1109" s="37">
        <f xml:space="preserve"> K1109 + (L1109*G1109) + M1109*G1109^(3/2) + 0.00048314*G1109^2</f>
        <v>1023.4395105510264</v>
      </c>
      <c r="O1109" s="39">
        <f t="shared" si="105"/>
        <v>13.842580122420109</v>
      </c>
      <c r="P1109" s="32">
        <f t="shared" si="107"/>
        <v>23.539518262224497</v>
      </c>
      <c r="Q1109" s="72">
        <f t="shared" si="106"/>
        <v>28.50705</v>
      </c>
      <c r="R1109" s="2"/>
      <c r="S1109" s="27"/>
      <c r="T1109" s="27"/>
      <c r="U1109" s="27"/>
      <c r="V1109" s="25"/>
      <c r="W1109" s="25"/>
      <c r="X1109" s="25"/>
      <c r="Y1109" s="43"/>
      <c r="Z1109" s="47"/>
    </row>
    <row r="1110" spans="1:26" s="1" customFormat="1" x14ac:dyDescent="0.15">
      <c r="A1110" s="5">
        <v>130</v>
      </c>
      <c r="B1110" s="14" t="s">
        <v>18</v>
      </c>
      <c r="C1110" s="15" t="s">
        <v>24</v>
      </c>
      <c r="D1110" s="15" t="s">
        <v>12</v>
      </c>
      <c r="E1110" s="16">
        <v>43129</v>
      </c>
      <c r="F1110" s="17">
        <v>26</v>
      </c>
      <c r="G1110" s="17">
        <v>35.5</v>
      </c>
      <c r="H1110" s="17">
        <v>17.5167</v>
      </c>
      <c r="I1110" s="18">
        <v>5.1673</v>
      </c>
      <c r="J1110" s="7">
        <f>I1110-I990</f>
        <v>-1.0600000000000165E-2</v>
      </c>
      <c r="K1110" s="37">
        <f>1000*(1-(F1110+288.9414)/(508929.2*(F1110+68.12963))*(F1110-3.9863)^2)</f>
        <v>996.81410014557753</v>
      </c>
      <c r="L1110" s="37">
        <f xml:space="preserve"> 0.824493 - 0.0040899*F1110 + 0.000076438*F1110^2 -0.00000082467*F1110^3 + 0.0000000053675*F1110^4</f>
        <v>0.75778610676000002</v>
      </c>
      <c r="M1110" s="37">
        <f xml:space="preserve"> -0.005724 + 0.00010227*F1110 - 0.0000016546*F1110^2</f>
        <v>-4.1834895999999996E-3</v>
      </c>
      <c r="N1110" s="37">
        <f xml:space="preserve"> K1110 + (L1110*G1110) + M1110*G1110^(3/2) + 0.00048314*G1110^2</f>
        <v>1023.4395105510264</v>
      </c>
      <c r="O1110" s="39">
        <f t="shared" si="105"/>
        <v>11.643757104162628</v>
      </c>
      <c r="P1110" s="32">
        <f t="shared" si="107"/>
        <v>23.539518262224497</v>
      </c>
      <c r="Q1110" s="72">
        <f t="shared" si="106"/>
        <v>23.140149999999998</v>
      </c>
      <c r="R1110" s="2"/>
      <c r="S1110" s="27"/>
      <c r="T1110" s="27"/>
      <c r="U1110" s="27"/>
      <c r="V1110" s="25"/>
      <c r="W1110" s="25"/>
      <c r="X1110" s="25"/>
      <c r="Y1110" s="43"/>
      <c r="Z1110" s="47"/>
    </row>
    <row r="1111" spans="1:26" s="1" customFormat="1" x14ac:dyDescent="0.15">
      <c r="A1111" s="5">
        <v>221</v>
      </c>
      <c r="B1111" s="14" t="s">
        <v>18</v>
      </c>
      <c r="C1111" s="15" t="s">
        <v>24</v>
      </c>
      <c r="D1111" s="15" t="s">
        <v>12</v>
      </c>
      <c r="E1111" s="16">
        <v>43129</v>
      </c>
      <c r="F1111" s="17">
        <v>26</v>
      </c>
      <c r="G1111" s="17">
        <v>35.5</v>
      </c>
      <c r="H1111" s="17">
        <v>17.5167</v>
      </c>
      <c r="I1111" s="18">
        <v>5.2508999999999997</v>
      </c>
      <c r="J1111" s="18" t="s">
        <v>25</v>
      </c>
      <c r="K1111" s="37">
        <f>1000*(1-(F1111+288.9414)/(508929.2*(F1111+68.12963))*(F1111-3.9863)^2)</f>
        <v>996.81410014557753</v>
      </c>
      <c r="L1111" s="37">
        <f xml:space="preserve"> 0.824493 - 0.0040899*F1111 + 0.000076438*F1111^2 -0.00000082467*F1111^3 + 0.0000000053675*F1111^4</f>
        <v>0.75778610676000002</v>
      </c>
      <c r="M1111" s="37">
        <f xml:space="preserve"> -0.005724 + 0.00010227*F1111 - 0.0000016546*F1111^2</f>
        <v>-4.1834895999999996E-3</v>
      </c>
      <c r="N1111" s="37">
        <f xml:space="preserve"> K1111 + (L1111*G1111) + M1111*G1111^(3/2) + 0.00048314*G1111^2</f>
        <v>1023.4395105510264</v>
      </c>
      <c r="O1111" s="39">
        <f t="shared" si="105"/>
        <v>11.832137514417111</v>
      </c>
      <c r="P1111" s="32">
        <f t="shared" si="107"/>
        <v>23.539518262224497</v>
      </c>
      <c r="Q1111" s="72">
        <f t="shared" si="106"/>
        <v>23.599949999999996</v>
      </c>
      <c r="R1111" s="2"/>
      <c r="S1111" s="27"/>
      <c r="T1111" s="27"/>
      <c r="U1111" s="27"/>
      <c r="V1111" s="25"/>
      <c r="W1111" s="25"/>
      <c r="X1111" s="25"/>
      <c r="Y1111" s="43"/>
      <c r="Z1111" s="47"/>
    </row>
    <row r="1112" spans="1:26" s="1" customFormat="1" x14ac:dyDescent="0.15">
      <c r="A1112" s="5">
        <v>227</v>
      </c>
      <c r="B1112" s="14" t="s">
        <v>18</v>
      </c>
      <c r="C1112" s="15" t="s">
        <v>24</v>
      </c>
      <c r="D1112" s="15" t="s">
        <v>12</v>
      </c>
      <c r="E1112" s="16">
        <v>43129</v>
      </c>
      <c r="F1112" s="17">
        <v>26</v>
      </c>
      <c r="G1112" s="17">
        <v>35.5</v>
      </c>
      <c r="H1112" s="17">
        <v>17.5167</v>
      </c>
      <c r="I1112" s="18">
        <v>5.7553999999999998</v>
      </c>
      <c r="J1112" s="7">
        <f>I1112-I992</f>
        <v>-5.1000000000005485E-3</v>
      </c>
      <c r="K1112" s="37">
        <f>1000*(1-(F1112+288.9414)/(508929.2*(F1112+68.12963))*(F1112-3.9863)^2)</f>
        <v>996.81410014557753</v>
      </c>
      <c r="L1112" s="37">
        <f xml:space="preserve"> 0.824493 - 0.0040899*F1112 + 0.000076438*F1112^2 -0.00000082467*F1112^3 + 0.0000000053675*F1112^4</f>
        <v>0.75778610676000002</v>
      </c>
      <c r="M1112" s="37">
        <f xml:space="preserve"> -0.005724 + 0.00010227*F1112 - 0.0000016546*F1112^2</f>
        <v>-4.1834895999999996E-3</v>
      </c>
      <c r="N1112" s="37">
        <f xml:space="preserve"> K1112 + (L1112*G1112) + M1112*G1112^(3/2) + 0.00048314*G1112^2</f>
        <v>1023.4395105510264</v>
      </c>
      <c r="O1112" s="39">
        <f t="shared" si="105"/>
        <v>12.968954703093992</v>
      </c>
      <c r="P1112" s="32">
        <f t="shared" si="107"/>
        <v>23.539518262224497</v>
      </c>
      <c r="Q1112" s="72">
        <f t="shared" si="106"/>
        <v>26.374699999999997</v>
      </c>
      <c r="R1112" s="2"/>
      <c r="S1112" s="27"/>
      <c r="T1112" s="27"/>
      <c r="U1112" s="27"/>
      <c r="V1112" s="25"/>
      <c r="W1112" s="25"/>
      <c r="X1112" s="25"/>
      <c r="Y1112" s="43"/>
      <c r="Z1112" s="47"/>
    </row>
    <row r="1113" spans="1:26" s="1" customFormat="1" x14ac:dyDescent="0.15">
      <c r="A1113" s="5">
        <v>150</v>
      </c>
      <c r="B1113" s="14" t="s">
        <v>19</v>
      </c>
      <c r="C1113" s="15" t="s">
        <v>24</v>
      </c>
      <c r="D1113" s="15" t="s">
        <v>12</v>
      </c>
      <c r="E1113" s="16">
        <v>43129</v>
      </c>
      <c r="F1113" s="17">
        <v>26</v>
      </c>
      <c r="G1113" s="17">
        <v>35.5</v>
      </c>
      <c r="H1113" s="17">
        <v>17.5167</v>
      </c>
      <c r="I1113" s="18">
        <v>1.9591000000000001</v>
      </c>
      <c r="J1113" s="7">
        <f>I1113-I993</f>
        <v>-1.3999999999998458E-3</v>
      </c>
      <c r="K1113" s="37">
        <f>1000*(1-(F1113+288.9414)/(508929.2*(F1113+68.12963))*(F1113-3.9863)^2)</f>
        <v>996.81410014557753</v>
      </c>
      <c r="L1113" s="37">
        <f xml:space="preserve"> 0.824493 - 0.0040899*F1113 + 0.000076438*F1113^2 -0.00000082467*F1113^3 + 0.0000000053675*F1113^4</f>
        <v>0.75778610676000002</v>
      </c>
      <c r="M1113" s="37">
        <f xml:space="preserve"> -0.005724 + 0.00010227*F1113 - 0.0000016546*F1113^2</f>
        <v>-4.1834895999999996E-3</v>
      </c>
      <c r="N1113" s="37">
        <f xml:space="preserve"> K1113 + (L1113*G1113) + M1113*G1113^(3/2) + 0.00048314*G1113^2</f>
        <v>1023.4395105510264</v>
      </c>
      <c r="O1113" s="39">
        <f t="shared" si="105"/>
        <v>4.4145461929373182</v>
      </c>
      <c r="P1113" s="32">
        <f t="shared" si="107"/>
        <v>23.539518262224497</v>
      </c>
      <c r="Q1113" s="72">
        <f t="shared" si="106"/>
        <v>5.49505</v>
      </c>
      <c r="R1113" s="2"/>
      <c r="S1113" s="27"/>
      <c r="T1113" s="27"/>
      <c r="U1113" s="27"/>
      <c r="V1113" s="25"/>
      <c r="W1113" s="25"/>
      <c r="X1113" s="25"/>
      <c r="Y1113" s="43"/>
      <c r="Z1113" s="47"/>
    </row>
    <row r="1114" spans="1:26" s="1" customFormat="1" x14ac:dyDescent="0.15">
      <c r="A1114" s="5">
        <v>158</v>
      </c>
      <c r="B1114" s="14" t="s">
        <v>19</v>
      </c>
      <c r="C1114" s="15" t="s">
        <v>24</v>
      </c>
      <c r="D1114" s="15" t="s">
        <v>12</v>
      </c>
      <c r="E1114" s="16">
        <v>43129</v>
      </c>
      <c r="F1114" s="17">
        <v>26</v>
      </c>
      <c r="G1114" s="17">
        <v>35.5</v>
      </c>
      <c r="H1114" s="17">
        <v>17.5167</v>
      </c>
      <c r="I1114" s="18">
        <v>5.9515000000000002</v>
      </c>
      <c r="J1114" s="7">
        <f>I1114-I994</f>
        <v>-1.8899999999999473E-2</v>
      </c>
      <c r="K1114" s="37">
        <f>1000*(1-(F1114+288.9414)/(508929.2*(F1114+68.12963))*(F1114-3.9863)^2)</f>
        <v>996.81410014557753</v>
      </c>
      <c r="L1114" s="37">
        <f xml:space="preserve"> 0.824493 - 0.0040899*F1114 + 0.000076438*F1114^2 -0.00000082467*F1114^3 + 0.0000000053675*F1114^4</f>
        <v>0.75778610676000002</v>
      </c>
      <c r="M1114" s="37">
        <f xml:space="preserve"> -0.005724 + 0.00010227*F1114 - 0.0000016546*F1114^2</f>
        <v>-4.1834895999999996E-3</v>
      </c>
      <c r="N1114" s="37">
        <f xml:space="preserve"> K1114 + (L1114*G1114) + M1114*G1114^(3/2) + 0.00048314*G1114^2</f>
        <v>1023.4395105510264</v>
      </c>
      <c r="O1114" s="39">
        <f t="shared" si="105"/>
        <v>13.410837459683757</v>
      </c>
      <c r="P1114" s="32">
        <f t="shared" si="107"/>
        <v>23.539518262224497</v>
      </c>
      <c r="Q1114" s="72">
        <f t="shared" si="106"/>
        <v>27.453249999999997</v>
      </c>
      <c r="R1114" s="2"/>
      <c r="S1114" s="27"/>
      <c r="T1114" s="27"/>
      <c r="U1114" s="27"/>
      <c r="V1114" s="25"/>
      <c r="W1114" s="25"/>
      <c r="X1114" s="25"/>
      <c r="Y1114" s="43"/>
      <c r="Z1114" s="47"/>
    </row>
    <row r="1115" spans="1:26" s="1" customFormat="1" x14ac:dyDescent="0.15">
      <c r="A1115" s="5">
        <v>249</v>
      </c>
      <c r="B1115" s="14" t="s">
        <v>19</v>
      </c>
      <c r="C1115" s="15" t="s">
        <v>24</v>
      </c>
      <c r="D1115" s="15" t="s">
        <v>12</v>
      </c>
      <c r="E1115" s="16">
        <v>43129</v>
      </c>
      <c r="F1115" s="17">
        <v>26</v>
      </c>
      <c r="G1115" s="17">
        <v>35.5</v>
      </c>
      <c r="H1115" s="17">
        <v>17.5167</v>
      </c>
      <c r="I1115" s="18">
        <v>3.4821</v>
      </c>
      <c r="J1115" s="7">
        <f>I1115-I995</f>
        <v>-9.5000000000000639E-3</v>
      </c>
      <c r="K1115" s="37">
        <f>1000*(1-(F1115+288.9414)/(508929.2*(F1115+68.12963))*(F1115-3.9863)^2)</f>
        <v>996.81410014557753</v>
      </c>
      <c r="L1115" s="37">
        <f xml:space="preserve"> 0.824493 - 0.0040899*F1115 + 0.000076438*F1115^2 -0.00000082467*F1115^3 + 0.0000000053675*F1115^4</f>
        <v>0.75778610676000002</v>
      </c>
      <c r="M1115" s="37">
        <f xml:space="preserve"> -0.005724 + 0.00010227*F1115 - 0.0000016546*F1115^2</f>
        <v>-4.1834895999999996E-3</v>
      </c>
      <c r="N1115" s="37">
        <f xml:space="preserve"> K1115 + (L1115*G1115) + M1115*G1115^(3/2) + 0.00048314*G1115^2</f>
        <v>1023.4395105510264</v>
      </c>
      <c r="O1115" s="39">
        <f t="shared" si="105"/>
        <v>7.8464046237696055</v>
      </c>
      <c r="P1115" s="32">
        <f t="shared" si="107"/>
        <v>23.539518262224497</v>
      </c>
      <c r="Q1115" s="72">
        <f t="shared" si="106"/>
        <v>13.871549999999999</v>
      </c>
      <c r="R1115" s="2"/>
      <c r="S1115" s="27"/>
      <c r="T1115" s="27"/>
      <c r="U1115" s="27"/>
      <c r="V1115" s="25"/>
      <c r="W1115" s="25"/>
      <c r="X1115" s="25"/>
      <c r="Y1115" s="43"/>
      <c r="Z1115" s="47"/>
    </row>
    <row r="1116" spans="1:26" s="1" customFormat="1" x14ac:dyDescent="0.15">
      <c r="A1116" s="5">
        <v>164</v>
      </c>
      <c r="B1116" s="14" t="s">
        <v>20</v>
      </c>
      <c r="C1116" s="15" t="s">
        <v>24</v>
      </c>
      <c r="D1116" s="15" t="s">
        <v>12</v>
      </c>
      <c r="E1116" s="16">
        <v>43129</v>
      </c>
      <c r="F1116" s="17">
        <v>26</v>
      </c>
      <c r="G1116" s="17">
        <v>35.5</v>
      </c>
      <c r="H1116" s="17">
        <v>17.5167</v>
      </c>
      <c r="I1116" s="18">
        <v>2.1073</v>
      </c>
      <c r="J1116" s="7">
        <f>I1116-I996</f>
        <v>-2.4000000000001798E-3</v>
      </c>
      <c r="K1116" s="37">
        <f>1000*(1-(F1116+288.9414)/(508929.2*(F1116+68.12963))*(F1116-3.9863)^2)</f>
        <v>996.81410014557753</v>
      </c>
      <c r="L1116" s="37">
        <f xml:space="preserve"> 0.824493 - 0.0040899*F1116 + 0.000076438*F1116^2 -0.00000082467*F1116^3 + 0.0000000053675*F1116^4</f>
        <v>0.75778610676000002</v>
      </c>
      <c r="M1116" s="37">
        <f xml:space="preserve"> -0.005724 + 0.00010227*F1116 - 0.0000016546*F1116^2</f>
        <v>-4.1834895999999996E-3</v>
      </c>
      <c r="N1116" s="37">
        <f xml:space="preserve"> K1116 + (L1116*G1116) + M1116*G1116^(3/2) + 0.00048314*G1116^2</f>
        <v>1023.4395105510264</v>
      </c>
      <c r="O1116" s="39">
        <f t="shared" si="105"/>
        <v>4.7484932838429943</v>
      </c>
      <c r="P1116" s="32">
        <f t="shared" si="107"/>
        <v>23.539518262224497</v>
      </c>
      <c r="Q1116" s="72">
        <f t="shared" si="106"/>
        <v>6.3101499999999993</v>
      </c>
      <c r="R1116" s="2"/>
      <c r="S1116" s="27"/>
      <c r="T1116" s="27"/>
      <c r="U1116" s="27"/>
      <c r="V1116" s="25"/>
      <c r="W1116" s="25"/>
      <c r="X1116" s="25"/>
      <c r="Y1116" s="43"/>
      <c r="Z1116" s="47"/>
    </row>
    <row r="1117" spans="1:26" s="1" customFormat="1" x14ac:dyDescent="0.15">
      <c r="A1117" s="5">
        <v>170</v>
      </c>
      <c r="B1117" s="14" t="s">
        <v>20</v>
      </c>
      <c r="C1117" s="15" t="s">
        <v>24</v>
      </c>
      <c r="D1117" s="15" t="s">
        <v>12</v>
      </c>
      <c r="E1117" s="16">
        <v>43129</v>
      </c>
      <c r="F1117" s="17">
        <v>26</v>
      </c>
      <c r="G1117" s="17">
        <v>35.5</v>
      </c>
      <c r="H1117" s="17">
        <v>17.5167</v>
      </c>
      <c r="I1117" s="18">
        <v>4.6622000000000003</v>
      </c>
      <c r="J1117" s="7">
        <f>I1117-I997</f>
        <v>-1.4499999999999957E-2</v>
      </c>
      <c r="K1117" s="37">
        <f>1000*(1-(F1117+288.9414)/(508929.2*(F1117+68.12963))*(F1117-3.9863)^2)</f>
        <v>996.81410014557753</v>
      </c>
      <c r="L1117" s="37">
        <f xml:space="preserve"> 0.824493 - 0.0040899*F1117 + 0.000076438*F1117^2 -0.00000082467*F1117^3 + 0.0000000053675*F1117^4</f>
        <v>0.75778610676000002</v>
      </c>
      <c r="M1117" s="37">
        <f xml:space="preserve"> -0.005724 + 0.00010227*F1117 - 0.0000016546*F1117^2</f>
        <v>-4.1834895999999996E-3</v>
      </c>
      <c r="N1117" s="37">
        <f xml:space="preserve"> K1117 + (L1117*G1117) + M1117*G1117^(3/2) + 0.00048314*G1117^2</f>
        <v>1023.4395105510264</v>
      </c>
      <c r="O1117" s="39">
        <f t="shared" si="105"/>
        <v>10.505587902971959</v>
      </c>
      <c r="P1117" s="32">
        <f t="shared" si="107"/>
        <v>23.539518262224497</v>
      </c>
      <c r="Q1117" s="72">
        <f t="shared" si="106"/>
        <v>20.362100000000002</v>
      </c>
      <c r="R1117" s="2"/>
      <c r="S1117" s="27"/>
      <c r="T1117" s="27"/>
      <c r="U1117" s="27"/>
      <c r="V1117" s="25"/>
      <c r="W1117" s="25"/>
      <c r="X1117" s="25"/>
      <c r="Y1117" s="43"/>
      <c r="Z1117" s="47"/>
    </row>
    <row r="1118" spans="1:26" s="1" customFormat="1" x14ac:dyDescent="0.15">
      <c r="A1118" s="5">
        <v>262</v>
      </c>
      <c r="B1118" s="14" t="s">
        <v>20</v>
      </c>
      <c r="C1118" s="15" t="s">
        <v>24</v>
      </c>
      <c r="D1118" s="15" t="s">
        <v>12</v>
      </c>
      <c r="E1118" s="16">
        <v>43129</v>
      </c>
      <c r="F1118" s="17">
        <v>26</v>
      </c>
      <c r="G1118" s="17">
        <v>35.5</v>
      </c>
      <c r="H1118" s="17">
        <v>17.5167</v>
      </c>
      <c r="I1118" s="18">
        <v>4.7145999999999999</v>
      </c>
      <c r="J1118" s="7">
        <f>I1118-I998</f>
        <v>-1.9700000000000273E-2</v>
      </c>
      <c r="K1118" s="37">
        <f>1000*(1-(F1118+288.9414)/(508929.2*(F1118+68.12963))*(F1118-3.9863)^2)</f>
        <v>996.81410014557753</v>
      </c>
      <c r="L1118" s="37">
        <f xml:space="preserve"> 0.824493 - 0.0040899*F1118 + 0.000076438*F1118^2 -0.00000082467*F1118^3 + 0.0000000053675*F1118^4</f>
        <v>0.75778610676000002</v>
      </c>
      <c r="M1118" s="37">
        <f xml:space="preserve"> -0.005724 + 0.00010227*F1118 - 0.0000016546*F1118^2</f>
        <v>-4.1834895999999996E-3</v>
      </c>
      <c r="N1118" s="37">
        <f xml:space="preserve"> K1118 + (L1118*G1118) + M1118*G1118^(3/2) + 0.00048314*G1118^2</f>
        <v>1023.4395105510264</v>
      </c>
      <c r="O1118" s="39">
        <f t="shared" si="105"/>
        <v>10.623663662509458</v>
      </c>
      <c r="P1118" s="32">
        <f t="shared" si="107"/>
        <v>23.539518262224497</v>
      </c>
      <c r="Q1118" s="72">
        <f t="shared" si="106"/>
        <v>20.650299999999998</v>
      </c>
      <c r="R1118" s="2"/>
      <c r="S1118" s="27"/>
      <c r="T1118" s="27"/>
      <c r="U1118" s="27"/>
      <c r="V1118" s="25"/>
      <c r="W1118" s="25"/>
      <c r="X1118" s="25"/>
      <c r="Y1118" s="43"/>
      <c r="Z1118" s="47"/>
    </row>
    <row r="1119" spans="1:26" s="1" customFormat="1" x14ac:dyDescent="0.15">
      <c r="A1119" s="5">
        <v>268</v>
      </c>
      <c r="B1119" s="14" t="s">
        <v>20</v>
      </c>
      <c r="C1119" s="15" t="s">
        <v>24</v>
      </c>
      <c r="D1119" s="15" t="s">
        <v>12</v>
      </c>
      <c r="E1119" s="16">
        <v>43129</v>
      </c>
      <c r="F1119" s="17">
        <v>26</v>
      </c>
      <c r="G1119" s="17">
        <v>35.5</v>
      </c>
      <c r="H1119" s="17">
        <v>17.5167</v>
      </c>
      <c r="I1119" s="18">
        <v>10.202500000000001</v>
      </c>
      <c r="J1119" s="7">
        <f>I1119-I999</f>
        <v>-2.3099999999999454E-2</v>
      </c>
      <c r="K1119" s="37">
        <f>1000*(1-(F1119+288.9414)/(508929.2*(F1119+68.12963))*(F1119-3.9863)^2)</f>
        <v>996.81410014557753</v>
      </c>
      <c r="L1119" s="37">
        <f xml:space="preserve"> 0.824493 - 0.0040899*F1119 + 0.000076438*F1119^2 -0.00000082467*F1119^3 + 0.0000000053675*F1119^4</f>
        <v>0.75778610676000002</v>
      </c>
      <c r="M1119" s="37">
        <f xml:space="preserve"> -0.005724 + 0.00010227*F1119 - 0.0000016546*F1119^2</f>
        <v>-4.1834895999999996E-3</v>
      </c>
      <c r="N1119" s="37">
        <f xml:space="preserve"> K1119 + (L1119*G1119) + M1119*G1119^(3/2) + 0.00048314*G1119^2</f>
        <v>1023.4395105510264</v>
      </c>
      <c r="O1119" s="39">
        <f t="shared" si="105"/>
        <v>22.989846119872894</v>
      </c>
      <c r="P1119" s="32">
        <f t="shared" si="107"/>
        <v>23.539518262224497</v>
      </c>
      <c r="Q1119" s="72">
        <f t="shared" si="106"/>
        <v>50.833750000000002</v>
      </c>
      <c r="R1119" s="2"/>
      <c r="S1119" s="27"/>
      <c r="T1119" s="27"/>
      <c r="U1119" s="27"/>
      <c r="V1119" s="25"/>
      <c r="W1119" s="25"/>
      <c r="X1119" s="25"/>
      <c r="Y1119" s="43"/>
      <c r="Z1119" s="47"/>
    </row>
    <row r="1120" spans="1:26" s="1" customFormat="1" x14ac:dyDescent="0.15">
      <c r="A1120" s="5">
        <v>274</v>
      </c>
      <c r="B1120" s="14" t="s">
        <v>20</v>
      </c>
      <c r="C1120" s="15" t="s">
        <v>24</v>
      </c>
      <c r="D1120" s="15" t="s">
        <v>12</v>
      </c>
      <c r="E1120" s="16">
        <v>43129</v>
      </c>
      <c r="F1120" s="17">
        <v>26</v>
      </c>
      <c r="G1120" s="17">
        <v>35.5</v>
      </c>
      <c r="H1120" s="17">
        <v>17.5167</v>
      </c>
      <c r="I1120" s="18">
        <v>2.2564000000000002</v>
      </c>
      <c r="J1120" s="7">
        <f>I1120-I1000</f>
        <v>-1.1499999999999844E-2</v>
      </c>
      <c r="K1120" s="37">
        <f>1000*(1-(F1120+288.9414)/(508929.2*(F1120+68.12963))*(F1120-3.9863)^2)</f>
        <v>996.81410014557753</v>
      </c>
      <c r="L1120" s="37">
        <f xml:space="preserve"> 0.824493 - 0.0040899*F1120 + 0.000076438*F1120^2 -0.00000082467*F1120^3 + 0.0000000053675*F1120^4</f>
        <v>0.75778610676000002</v>
      </c>
      <c r="M1120" s="37">
        <f xml:space="preserve"> -0.005724 + 0.00010227*F1120 - 0.0000016546*F1120^2</f>
        <v>-4.1834895999999996E-3</v>
      </c>
      <c r="N1120" s="37">
        <f xml:space="preserve"> K1120 + (L1120*G1120) + M1120*G1120^(3/2) + 0.00048314*G1120^2</f>
        <v>1023.4395105510264</v>
      </c>
      <c r="O1120" s="39">
        <f t="shared" si="105"/>
        <v>5.0844683935193533</v>
      </c>
      <c r="P1120" s="32">
        <f t="shared" si="107"/>
        <v>23.539518262224497</v>
      </c>
      <c r="Q1120" s="72">
        <f t="shared" si="106"/>
        <v>7.1302000000000012</v>
      </c>
      <c r="R1120" s="2"/>
      <c r="S1120" s="27"/>
      <c r="T1120" s="27"/>
      <c r="U1120" s="27"/>
      <c r="V1120" s="25"/>
      <c r="W1120" s="25"/>
      <c r="X1120" s="25"/>
      <c r="Y1120" s="43"/>
      <c r="Z1120" s="47"/>
    </row>
    <row r="1121" spans="1:26" s="1" customFormat="1" x14ac:dyDescent="0.15">
      <c r="A1121" s="5">
        <v>106</v>
      </c>
      <c r="B1121" s="14" t="s">
        <v>22</v>
      </c>
      <c r="C1121" s="15" t="s">
        <v>24</v>
      </c>
      <c r="D1121" s="15" t="s">
        <v>12</v>
      </c>
      <c r="E1121" s="16">
        <v>43129</v>
      </c>
      <c r="F1121" s="17">
        <v>26</v>
      </c>
      <c r="G1121" s="17">
        <v>35.5</v>
      </c>
      <c r="H1121" s="17">
        <v>17.5167</v>
      </c>
      <c r="I1121" s="18">
        <v>3.1916000000000002</v>
      </c>
      <c r="J1121" s="18" t="s">
        <v>27</v>
      </c>
      <c r="K1121" s="37">
        <f>1000*(1-(F1121+288.9414)/(508929.2*(F1121+68.12963))*(F1121-3.9863)^2)</f>
        <v>996.81410014557753</v>
      </c>
      <c r="L1121" s="37">
        <f xml:space="preserve"> 0.824493 - 0.0040899*F1121 + 0.000076438*F1121^2 -0.00000082467*F1121^3 + 0.0000000053675*F1121^4</f>
        <v>0.75778610676000002</v>
      </c>
      <c r="M1121" s="37">
        <f xml:space="preserve"> -0.005724 + 0.00010227*F1121 - 0.0000016546*F1121^2</f>
        <v>-4.1834895999999996E-3</v>
      </c>
      <c r="N1121" s="37">
        <f xml:space="preserve"> K1121 + (L1121*G1121) + M1121*G1121^(3/2) + 0.00048314*G1121^2</f>
        <v>1023.4395105510264</v>
      </c>
      <c r="O1121" s="39">
        <f t="shared" si="105"/>
        <v>7.1918052316771703</v>
      </c>
      <c r="P1121" s="32">
        <f t="shared" si="107"/>
        <v>23.539518262224497</v>
      </c>
      <c r="Q1121" s="72">
        <f t="shared" si="106"/>
        <v>12.273800000000001</v>
      </c>
      <c r="R1121" s="2"/>
      <c r="S1121" s="27"/>
      <c r="T1121" s="27"/>
      <c r="U1121" s="27"/>
      <c r="V1121" s="25"/>
      <c r="W1121" s="25"/>
      <c r="X1121" s="25"/>
      <c r="Y1121" s="43"/>
      <c r="Z1121" s="47"/>
    </row>
    <row r="1122" spans="1:26" s="1" customFormat="1" x14ac:dyDescent="0.15">
      <c r="A1122" s="5">
        <v>206</v>
      </c>
      <c r="B1122" s="14" t="s">
        <v>22</v>
      </c>
      <c r="C1122" s="15" t="s">
        <v>24</v>
      </c>
      <c r="D1122" s="15" t="s">
        <v>12</v>
      </c>
      <c r="E1122" s="17" t="s">
        <v>28</v>
      </c>
      <c r="F1122" s="17" t="s">
        <v>14</v>
      </c>
      <c r="G1122" s="17" t="s">
        <v>14</v>
      </c>
      <c r="H1122" s="17" t="s">
        <v>14</v>
      </c>
      <c r="I1122" s="18" t="s">
        <v>14</v>
      </c>
      <c r="J1122" s="18" t="s">
        <v>14</v>
      </c>
      <c r="K1122" s="99" t="s">
        <v>14</v>
      </c>
      <c r="L1122" s="99" t="s">
        <v>14</v>
      </c>
      <c r="M1122" s="99" t="s">
        <v>14</v>
      </c>
      <c r="N1122" s="99" t="s">
        <v>14</v>
      </c>
      <c r="O1122" s="44" t="s">
        <v>14</v>
      </c>
      <c r="P1122" s="32" t="e">
        <f t="shared" si="107"/>
        <v>#VALUE!</v>
      </c>
      <c r="Q1122" s="72" t="s">
        <v>14</v>
      </c>
      <c r="R1122" s="2"/>
      <c r="S1122" s="27"/>
      <c r="T1122" s="27"/>
      <c r="U1122" s="27"/>
      <c r="V1122" s="25"/>
      <c r="W1122" s="25"/>
      <c r="X1122" s="25"/>
      <c r="Y1122" s="43"/>
      <c r="Z1122" s="47"/>
    </row>
    <row r="1123" spans="1:26" s="1" customFormat="1" x14ac:dyDescent="0.15">
      <c r="A1123" s="5">
        <v>144</v>
      </c>
      <c r="B1123" s="14" t="s">
        <v>23</v>
      </c>
      <c r="C1123" s="15" t="s">
        <v>24</v>
      </c>
      <c r="D1123" s="15" t="s">
        <v>12</v>
      </c>
      <c r="E1123" s="16">
        <v>43129</v>
      </c>
      <c r="F1123" s="17">
        <v>23.6</v>
      </c>
      <c r="G1123" s="17">
        <v>35.6</v>
      </c>
      <c r="H1123" s="17">
        <v>17.508299999999998</v>
      </c>
      <c r="I1123" s="18">
        <v>4.8845999999999998</v>
      </c>
      <c r="J1123" s="7">
        <f>I1123-I1003</f>
        <v>-2.0500000000000185E-2</v>
      </c>
      <c r="K1123" s="37">
        <f>1000*(1-(F1123+288.9414)/(508929.2*(F1123+68.12963))*(F1123-3.9863)^2)</f>
        <v>997.42451159707753</v>
      </c>
      <c r="L1123" s="37">
        <f xml:space="preserve"> 0.824493 - 0.0040899*F1123 + 0.000076438*F1123^2 -0.00000082467*F1123^3 + 0.0000000053675*F1123^4</f>
        <v>0.76136961722476815</v>
      </c>
      <c r="M1123" s="37">
        <f xml:space="preserve"> -0.005724 + 0.00010227*F1123 - 0.0000016546*F1123^2</f>
        <v>-4.2319740159999994E-3</v>
      </c>
      <c r="N1123" s="37">
        <f xml:space="preserve"> K1123 + (L1123*G1123) + M1123*G1123^(3/2) + 0.00048314*G1123^2</f>
        <v>1024.2426686012425</v>
      </c>
      <c r="O1123" s="39">
        <f t="shared" ref="O1123:O1142" si="108">I1123*(1/     (1-   (0.001*N1123/1.84)))</f>
        <v>11.017570610844636</v>
      </c>
      <c r="P1123" s="32">
        <f t="shared" si="107"/>
        <v>23.534580343982828</v>
      </c>
      <c r="Q1123" s="72">
        <f t="shared" ref="Q1123:Q1142" si="109">-5.28+5.5*I1123</f>
        <v>21.585299999999997</v>
      </c>
      <c r="R1123" s="2"/>
      <c r="S1123" s="27"/>
      <c r="T1123" s="27"/>
      <c r="U1123" s="27"/>
      <c r="V1123" s="25"/>
      <c r="W1123" s="25"/>
      <c r="X1123" s="25"/>
      <c r="Y1123" s="43"/>
      <c r="Z1123" s="47"/>
    </row>
    <row r="1124" spans="1:26" s="1" customFormat="1" x14ac:dyDescent="0.15">
      <c r="A1124" s="5">
        <v>178</v>
      </c>
      <c r="B1124" s="14" t="s">
        <v>17</v>
      </c>
      <c r="C1124" s="15" t="s">
        <v>29</v>
      </c>
      <c r="D1124" s="15" t="s">
        <v>12</v>
      </c>
      <c r="E1124" s="16">
        <v>43129</v>
      </c>
      <c r="F1124" s="17">
        <v>25.2</v>
      </c>
      <c r="G1124" s="17">
        <v>35.4</v>
      </c>
      <c r="H1124" s="17">
        <v>17.5105</v>
      </c>
      <c r="I1124" s="18">
        <v>6.3114999999999997</v>
      </c>
      <c r="J1124" s="7">
        <f>I1124-I1004</f>
        <v>-1.7500000000000071E-2</v>
      </c>
      <c r="K1124" s="37">
        <f>1000*(1-(F1124+288.9414)/(508929.2*(F1124+68.12963))*(F1124-3.9863)^2)</f>
        <v>997.02366982706667</v>
      </c>
      <c r="L1124" s="37">
        <f xml:space="preserve"> 0.824493 - 0.0040899*F1124 + 0.000076438*F1124^2 -0.00000082467*F1124^3 + 0.0000000053675*F1124^4</f>
        <v>0.75893608977772808</v>
      </c>
      <c r="M1124" s="37">
        <f xml:space="preserve"> -0.005724 + 0.00010227*F1124 - 0.0000016546*F1124^2</f>
        <v>-4.197533184E-3</v>
      </c>
      <c r="N1124" s="37">
        <f xml:space="preserve"> K1124 + (L1124*G1124) + M1124*G1124^(3/2) + 0.00048314*G1124^2</f>
        <v>1023.6113639305519</v>
      </c>
      <c r="O1124" s="39">
        <f t="shared" si="108"/>
        <v>14.225038770642685</v>
      </c>
      <c r="P1124" s="32">
        <f t="shared" si="107"/>
        <v>23.532545162682755</v>
      </c>
      <c r="Q1124" s="72">
        <f t="shared" si="109"/>
        <v>29.433249999999994</v>
      </c>
      <c r="R1124" s="2"/>
      <c r="S1124" s="27"/>
      <c r="T1124" s="27"/>
      <c r="U1124" s="27"/>
      <c r="V1124" s="25"/>
      <c r="W1124" s="25"/>
      <c r="X1124" s="25"/>
      <c r="Y1124" s="43"/>
      <c r="Z1124" s="47"/>
    </row>
    <row r="1125" spans="1:26" s="1" customFormat="1" x14ac:dyDescent="0.15">
      <c r="A1125" s="5">
        <v>184</v>
      </c>
      <c r="B1125" s="14" t="s">
        <v>17</v>
      </c>
      <c r="C1125" s="15" t="s">
        <v>29</v>
      </c>
      <c r="D1125" s="15" t="s">
        <v>12</v>
      </c>
      <c r="E1125" s="16">
        <v>43129</v>
      </c>
      <c r="F1125" s="17">
        <v>25.2</v>
      </c>
      <c r="G1125" s="17">
        <v>35.4</v>
      </c>
      <c r="H1125" s="17">
        <v>17.5105</v>
      </c>
      <c r="I1125" s="18">
        <v>3.1284999999999998</v>
      </c>
      <c r="J1125" s="7">
        <f>I1125-I1005</f>
        <v>-1.1800000000000033E-2</v>
      </c>
      <c r="K1125" s="37">
        <f>1000*(1-(F1125+288.9414)/(508929.2*(F1125+68.12963))*(F1125-3.9863)^2)</f>
        <v>997.02366982706667</v>
      </c>
      <c r="L1125" s="37">
        <f xml:space="preserve"> 0.824493 - 0.0040899*F1125 + 0.000076438*F1125^2 -0.00000082467*F1125^3 + 0.0000000053675*F1125^4</f>
        <v>0.75893608977772808</v>
      </c>
      <c r="M1125" s="37">
        <f xml:space="preserve"> -0.005724 + 0.00010227*F1125 - 0.0000016546*F1125^2</f>
        <v>-4.197533184E-3</v>
      </c>
      <c r="N1125" s="37">
        <f xml:space="preserve"> K1125 + (L1125*G1125) + M1125*G1125^(3/2) + 0.00048314*G1125^2</f>
        <v>1023.6113639305519</v>
      </c>
      <c r="O1125" s="39">
        <f t="shared" si="108"/>
        <v>7.0511025578635254</v>
      </c>
      <c r="P1125" s="32">
        <f t="shared" si="107"/>
        <v>23.532545162682755</v>
      </c>
      <c r="Q1125" s="72">
        <f t="shared" si="109"/>
        <v>11.926749999999998</v>
      </c>
      <c r="R1125" s="2"/>
      <c r="S1125" s="27"/>
      <c r="T1125" s="27"/>
      <c r="U1125" s="27"/>
      <c r="V1125" s="25"/>
      <c r="W1125" s="25"/>
      <c r="X1125" s="25"/>
      <c r="Y1125" s="43"/>
      <c r="Z1125" s="47"/>
    </row>
    <row r="1126" spans="1:26" s="1" customFormat="1" x14ac:dyDescent="0.15">
      <c r="A1126" s="5">
        <v>276</v>
      </c>
      <c r="B1126" s="14" t="s">
        <v>17</v>
      </c>
      <c r="C1126" s="15" t="s">
        <v>29</v>
      </c>
      <c r="D1126" s="15" t="s">
        <v>12</v>
      </c>
      <c r="E1126" s="16">
        <v>43129</v>
      </c>
      <c r="F1126" s="17">
        <v>25.2</v>
      </c>
      <c r="G1126" s="17">
        <v>35.4</v>
      </c>
      <c r="H1126" s="17">
        <v>17.5105</v>
      </c>
      <c r="I1126" s="18">
        <v>4.9942000000000002</v>
      </c>
      <c r="J1126" s="7">
        <f>I1126-I1006</f>
        <v>-1.3700000000000045E-2</v>
      </c>
      <c r="K1126" s="37">
        <f>1000*(1-(F1126+288.9414)/(508929.2*(F1126+68.12963))*(F1126-3.9863)^2)</f>
        <v>997.02366982706667</v>
      </c>
      <c r="L1126" s="37">
        <f xml:space="preserve"> 0.824493 - 0.0040899*F1126 + 0.000076438*F1126^2 -0.00000082467*F1126^3 + 0.0000000053675*F1126^4</f>
        <v>0.75893608977772808</v>
      </c>
      <c r="M1126" s="37">
        <f xml:space="preserve"> -0.005724 + 0.00010227*F1126 - 0.0000016546*F1126^2</f>
        <v>-4.197533184E-3</v>
      </c>
      <c r="N1126" s="37">
        <f xml:space="preserve"> K1126 + (L1126*G1126) + M1126*G1126^(3/2) + 0.00048314*G1126^2</f>
        <v>1023.6113639305519</v>
      </c>
      <c r="O1126" s="39">
        <f t="shared" si="108"/>
        <v>11.256070447333233</v>
      </c>
      <c r="P1126" s="32">
        <f t="shared" si="107"/>
        <v>23.532545162682755</v>
      </c>
      <c r="Q1126" s="72">
        <f t="shared" si="109"/>
        <v>22.188099999999999</v>
      </c>
      <c r="R1126" s="2"/>
      <c r="S1126" s="27"/>
      <c r="T1126" s="27"/>
      <c r="U1126" s="27"/>
      <c r="V1126" s="25"/>
      <c r="W1126" s="25"/>
      <c r="X1126" s="25"/>
      <c r="Y1126" s="43"/>
      <c r="Z1126" s="47"/>
    </row>
    <row r="1127" spans="1:26" s="1" customFormat="1" x14ac:dyDescent="0.15">
      <c r="A1127" s="5">
        <v>283</v>
      </c>
      <c r="B1127" s="14" t="s">
        <v>17</v>
      </c>
      <c r="C1127" s="15" t="s">
        <v>29</v>
      </c>
      <c r="D1127" s="15" t="s">
        <v>12</v>
      </c>
      <c r="E1127" s="16">
        <v>43129</v>
      </c>
      <c r="F1127" s="17">
        <v>25.2</v>
      </c>
      <c r="G1127" s="17">
        <v>35.4</v>
      </c>
      <c r="H1127" s="17">
        <v>17.5105</v>
      </c>
      <c r="I1127" s="18">
        <v>5.6809000000000003</v>
      </c>
      <c r="J1127" s="7">
        <f>I1127-I1007</f>
        <v>-1.3799999999999812E-2</v>
      </c>
      <c r="K1127" s="37">
        <f>1000*(1-(F1127+288.9414)/(508929.2*(F1127+68.12963))*(F1127-3.9863)^2)</f>
        <v>997.02366982706667</v>
      </c>
      <c r="L1127" s="37">
        <f xml:space="preserve"> 0.824493 - 0.0040899*F1127 + 0.000076438*F1127^2 -0.00000082467*F1127^3 + 0.0000000053675*F1127^4</f>
        <v>0.75893608977772808</v>
      </c>
      <c r="M1127" s="37">
        <f xml:space="preserve"> -0.005724 + 0.00010227*F1127 - 0.0000016546*F1127^2</f>
        <v>-4.197533184E-3</v>
      </c>
      <c r="N1127" s="37">
        <f xml:space="preserve"> K1127 + (L1127*G1127) + M1127*G1127^(3/2) + 0.00048314*G1127^2</f>
        <v>1023.6113639305519</v>
      </c>
      <c r="O1127" s="39">
        <f t="shared" si="108"/>
        <v>12.803774499270228</v>
      </c>
      <c r="P1127" s="32">
        <f t="shared" si="107"/>
        <v>23.532545162682755</v>
      </c>
      <c r="Q1127" s="72">
        <f t="shared" si="109"/>
        <v>25.964950000000002</v>
      </c>
      <c r="R1127" s="2"/>
      <c r="S1127" s="27"/>
      <c r="T1127" s="27"/>
      <c r="U1127" s="27"/>
      <c r="V1127" s="25"/>
      <c r="W1127" s="25"/>
      <c r="X1127" s="25"/>
      <c r="Y1127" s="43"/>
      <c r="Z1127" s="47"/>
    </row>
    <row r="1128" spans="1:26" s="1" customFormat="1" x14ac:dyDescent="0.15">
      <c r="A1128" s="5">
        <v>289</v>
      </c>
      <c r="B1128" s="14" t="s">
        <v>17</v>
      </c>
      <c r="C1128" s="15" t="s">
        <v>29</v>
      </c>
      <c r="D1128" s="15" t="s">
        <v>12</v>
      </c>
      <c r="E1128" s="16">
        <v>43129</v>
      </c>
      <c r="F1128" s="17">
        <v>25.2</v>
      </c>
      <c r="G1128" s="17">
        <v>35.4</v>
      </c>
      <c r="H1128" s="17">
        <v>17.5105</v>
      </c>
      <c r="I1128" s="18">
        <v>5.4480000000000004</v>
      </c>
      <c r="J1128" s="7">
        <f>I1128-I1008</f>
        <v>-1.8099999999999561E-2</v>
      </c>
      <c r="K1128" s="37">
        <f>1000*(1-(F1128+288.9414)/(508929.2*(F1128+68.12963))*(F1128-3.9863)^2)</f>
        <v>997.02366982706667</v>
      </c>
      <c r="L1128" s="37">
        <f xml:space="preserve"> 0.824493 - 0.0040899*F1128 + 0.000076438*F1128^2 -0.00000082467*F1128^3 + 0.0000000053675*F1128^4</f>
        <v>0.75893608977772808</v>
      </c>
      <c r="M1128" s="37">
        <f xml:space="preserve"> -0.005724 + 0.00010227*F1128 - 0.0000016546*F1128^2</f>
        <v>-4.197533184E-3</v>
      </c>
      <c r="N1128" s="37">
        <f xml:space="preserve"> K1128 + (L1128*G1128) + M1128*G1128^(3/2) + 0.00048314*G1128^2</f>
        <v>1023.6113639305519</v>
      </c>
      <c r="O1128" s="39">
        <f t="shared" si="108"/>
        <v>12.278857834502315</v>
      </c>
      <c r="P1128" s="32">
        <f t="shared" si="107"/>
        <v>23.532545162682755</v>
      </c>
      <c r="Q1128" s="72">
        <f t="shared" si="109"/>
        <v>24.684000000000001</v>
      </c>
      <c r="R1128" s="2"/>
      <c r="S1128" s="27"/>
      <c r="T1128" s="27"/>
      <c r="U1128" s="27"/>
      <c r="V1128" s="25"/>
      <c r="W1128" s="25"/>
      <c r="X1128" s="25"/>
      <c r="Y1128" s="43"/>
      <c r="Z1128" s="47"/>
    </row>
    <row r="1129" spans="1:26" s="1" customFormat="1" x14ac:dyDescent="0.15">
      <c r="A1129" s="5">
        <v>118</v>
      </c>
      <c r="B1129" s="14" t="s">
        <v>18</v>
      </c>
      <c r="C1129" s="15" t="s">
        <v>29</v>
      </c>
      <c r="D1129" s="15" t="s">
        <v>12</v>
      </c>
      <c r="E1129" s="16">
        <v>43129</v>
      </c>
      <c r="F1129" s="17">
        <v>25.2</v>
      </c>
      <c r="G1129" s="17">
        <v>35.4</v>
      </c>
      <c r="H1129" s="17">
        <v>17.5105</v>
      </c>
      <c r="I1129" s="18">
        <v>5.7411000000000003</v>
      </c>
      <c r="J1129" s="7">
        <f>I1129-I1009</f>
        <v>-1.1499999999999844E-2</v>
      </c>
      <c r="K1129" s="37">
        <f>1000*(1-(F1129+288.9414)/(508929.2*(F1129+68.12963))*(F1129-3.9863)^2)</f>
        <v>997.02366982706667</v>
      </c>
      <c r="L1129" s="37">
        <f xml:space="preserve"> 0.824493 - 0.0040899*F1129 + 0.000076438*F1129^2 -0.00000082467*F1129^3 + 0.0000000053675*F1129^4</f>
        <v>0.75893608977772808</v>
      </c>
      <c r="M1129" s="37">
        <f xml:space="preserve"> -0.005724 + 0.00010227*F1129 - 0.0000016546*F1129^2</f>
        <v>-4.197533184E-3</v>
      </c>
      <c r="N1129" s="37">
        <f xml:space="preserve"> K1129 + (L1129*G1129) + M1129*G1129^(3/2) + 0.00048314*G1129^2</f>
        <v>1023.6113639305519</v>
      </c>
      <c r="O1129" s="39">
        <f t="shared" si="108"/>
        <v>12.939454976810065</v>
      </c>
      <c r="P1129" s="32">
        <f t="shared" si="107"/>
        <v>23.532545162682755</v>
      </c>
      <c r="Q1129" s="72">
        <f t="shared" si="109"/>
        <v>26.296050000000001</v>
      </c>
      <c r="R1129" s="2"/>
      <c r="S1129" s="27"/>
      <c r="T1129" s="27"/>
      <c r="U1129" s="27"/>
      <c r="V1129" s="25"/>
      <c r="W1129" s="25"/>
      <c r="X1129" s="25"/>
      <c r="Y1129" s="43"/>
      <c r="Z1129" s="47"/>
    </row>
    <row r="1130" spans="1:26" s="1" customFormat="1" x14ac:dyDescent="0.15">
      <c r="A1130" s="5">
        <v>124</v>
      </c>
      <c r="B1130" s="14" t="s">
        <v>18</v>
      </c>
      <c r="C1130" s="15" t="s">
        <v>29</v>
      </c>
      <c r="D1130" s="15" t="s">
        <v>12</v>
      </c>
      <c r="E1130" s="16">
        <v>43129</v>
      </c>
      <c r="F1130" s="17">
        <v>25.2</v>
      </c>
      <c r="G1130" s="17">
        <v>35.4</v>
      </c>
      <c r="H1130" s="17">
        <v>17.5105</v>
      </c>
      <c r="I1130" s="18">
        <v>4.4301000000000004</v>
      </c>
      <c r="J1130" s="7">
        <f>I1130-I1010</f>
        <v>-9.6999999999995978E-3</v>
      </c>
      <c r="K1130" s="37">
        <f>1000*(1-(F1130+288.9414)/(508929.2*(F1130+68.12963))*(F1130-3.9863)^2)</f>
        <v>997.02366982706667</v>
      </c>
      <c r="L1130" s="37">
        <f xml:space="preserve"> 0.824493 - 0.0040899*F1130 + 0.000076438*F1130^2 -0.00000082467*F1130^3 + 0.0000000053675*F1130^4</f>
        <v>0.75893608977772808</v>
      </c>
      <c r="M1130" s="37">
        <f xml:space="preserve"> -0.005724 + 0.00010227*F1130 - 0.0000016546*F1130^2</f>
        <v>-4.197533184E-3</v>
      </c>
      <c r="N1130" s="37">
        <f xml:space="preserve"> K1130 + (L1130*G1130) + M1130*G1130^(3/2) + 0.00048314*G1130^2</f>
        <v>1023.6113639305519</v>
      </c>
      <c r="O1130" s="39">
        <f t="shared" si="108"/>
        <v>9.9846857732431538</v>
      </c>
      <c r="P1130" s="32">
        <f t="shared" si="107"/>
        <v>23.532545162682755</v>
      </c>
      <c r="Q1130" s="72">
        <f t="shared" si="109"/>
        <v>19.085550000000001</v>
      </c>
      <c r="R1130" s="2"/>
      <c r="S1130" s="27"/>
      <c r="T1130" s="27"/>
      <c r="U1130" s="27"/>
      <c r="V1130" s="25"/>
      <c r="W1130" s="25"/>
      <c r="X1130" s="25"/>
      <c r="Y1130" s="43"/>
      <c r="Z1130" s="47"/>
    </row>
    <row r="1131" spans="1:26" s="1" customFormat="1" x14ac:dyDescent="0.15">
      <c r="A1131" s="5">
        <v>216</v>
      </c>
      <c r="B1131" s="14" t="s">
        <v>18</v>
      </c>
      <c r="C1131" s="15" t="s">
        <v>29</v>
      </c>
      <c r="D1131" s="15" t="s">
        <v>12</v>
      </c>
      <c r="E1131" s="16">
        <v>43129</v>
      </c>
      <c r="F1131" s="17">
        <v>25.2</v>
      </c>
      <c r="G1131" s="17">
        <v>35.4</v>
      </c>
      <c r="H1131" s="17">
        <v>17.5105</v>
      </c>
      <c r="I1131" s="18">
        <v>4.8589000000000002</v>
      </c>
      <c r="J1131" s="7">
        <f>I1131-I1011</f>
        <v>-1.3199999999999434E-2</v>
      </c>
      <c r="K1131" s="37">
        <f>1000*(1-(F1131+288.9414)/(508929.2*(F1131+68.12963))*(F1131-3.9863)^2)</f>
        <v>997.02366982706667</v>
      </c>
      <c r="L1131" s="37">
        <f xml:space="preserve"> 0.824493 - 0.0040899*F1131 + 0.000076438*F1131^2 -0.00000082467*F1131^3 + 0.0000000053675*F1131^4</f>
        <v>0.75893608977772808</v>
      </c>
      <c r="M1131" s="37">
        <f xml:space="preserve"> -0.005724 + 0.00010227*F1131 - 0.0000016546*F1131^2</f>
        <v>-4.197533184E-3</v>
      </c>
      <c r="N1131" s="37">
        <f xml:space="preserve"> K1131 + (L1131*G1131) + M1131*G1131^(3/2) + 0.00048314*G1131^2</f>
        <v>1023.6113639305519</v>
      </c>
      <c r="O1131" s="39">
        <f t="shared" si="108"/>
        <v>10.951127447148181</v>
      </c>
      <c r="P1131" s="32">
        <f t="shared" si="107"/>
        <v>23.532545162682755</v>
      </c>
      <c r="Q1131" s="72">
        <f t="shared" si="109"/>
        <v>21.443950000000001</v>
      </c>
      <c r="R1131" s="2"/>
      <c r="S1131" s="27"/>
      <c r="T1131" s="27"/>
      <c r="U1131" s="27"/>
      <c r="V1131" s="25"/>
      <c r="W1131" s="25"/>
      <c r="X1131" s="25"/>
      <c r="Y1131" s="43"/>
      <c r="Z1131" s="47"/>
    </row>
    <row r="1132" spans="1:26" s="1" customFormat="1" x14ac:dyDescent="0.15">
      <c r="A1132" s="5">
        <v>222</v>
      </c>
      <c r="B1132" s="14" t="s">
        <v>18</v>
      </c>
      <c r="C1132" s="15" t="s">
        <v>29</v>
      </c>
      <c r="D1132" s="15" t="s">
        <v>12</v>
      </c>
      <c r="E1132" s="16">
        <v>43129</v>
      </c>
      <c r="F1132" s="17">
        <v>25.2</v>
      </c>
      <c r="G1132" s="17">
        <v>35.4</v>
      </c>
      <c r="H1132" s="17">
        <v>17.5105</v>
      </c>
      <c r="I1132" s="18">
        <v>2.3616000000000001</v>
      </c>
      <c r="J1132" s="7">
        <f>I1132-I1012</f>
        <v>-4.7999999999999154E-3</v>
      </c>
      <c r="K1132" s="37">
        <f>1000*(1-(F1132+288.9414)/(508929.2*(F1132+68.12963))*(F1132-3.9863)^2)</f>
        <v>997.02366982706667</v>
      </c>
      <c r="L1132" s="37">
        <f xml:space="preserve"> 0.824493 - 0.0040899*F1132 + 0.000076438*F1132^2 -0.00000082467*F1132^3 + 0.0000000053675*F1132^4</f>
        <v>0.75893608977772808</v>
      </c>
      <c r="M1132" s="37">
        <f xml:space="preserve"> -0.005724 + 0.00010227*F1132 - 0.0000016546*F1132^2</f>
        <v>-4.197533184E-3</v>
      </c>
      <c r="N1132" s="37">
        <f xml:space="preserve"> K1132 + (L1132*G1132) + M1132*G1132^(3/2) + 0.00048314*G1132^2</f>
        <v>1023.6113639305519</v>
      </c>
      <c r="O1132" s="39">
        <f t="shared" si="108"/>
        <v>5.3226414577754522</v>
      </c>
      <c r="P1132" s="32">
        <f t="shared" si="107"/>
        <v>23.532545162682755</v>
      </c>
      <c r="Q1132" s="72">
        <f t="shared" si="109"/>
        <v>7.708800000000001</v>
      </c>
      <c r="R1132" s="2"/>
      <c r="S1132" s="27"/>
      <c r="T1132" s="27"/>
      <c r="U1132" s="27"/>
      <c r="V1132" s="25"/>
      <c r="W1132" s="25"/>
      <c r="X1132" s="25"/>
      <c r="Y1132" s="43"/>
      <c r="Z1132" s="47"/>
    </row>
    <row r="1133" spans="1:26" s="1" customFormat="1" x14ac:dyDescent="0.15">
      <c r="A1133" s="5">
        <v>228</v>
      </c>
      <c r="B1133" s="14" t="s">
        <v>18</v>
      </c>
      <c r="C1133" s="15" t="s">
        <v>29</v>
      </c>
      <c r="D1133" s="15" t="s">
        <v>12</v>
      </c>
      <c r="E1133" s="16">
        <v>43129</v>
      </c>
      <c r="F1133" s="17">
        <v>25.2</v>
      </c>
      <c r="G1133" s="17">
        <v>35.4</v>
      </c>
      <c r="H1133" s="17">
        <v>17.5105</v>
      </c>
      <c r="I1133" s="18">
        <v>3.5276000000000001</v>
      </c>
      <c r="J1133" s="7">
        <f>I1133-I1013</f>
        <v>-1.1400000000000077E-2</v>
      </c>
      <c r="K1133" s="37">
        <f>1000*(1-(F1133+288.9414)/(508929.2*(F1133+68.12963))*(F1133-3.9863)^2)</f>
        <v>997.02366982706667</v>
      </c>
      <c r="L1133" s="37">
        <f xml:space="preserve"> 0.824493 - 0.0040899*F1133 + 0.000076438*F1133^2 -0.00000082467*F1133^3 + 0.0000000053675*F1133^4</f>
        <v>0.75893608977772808</v>
      </c>
      <c r="M1133" s="37">
        <f xml:space="preserve"> -0.005724 + 0.00010227*F1133 - 0.0000016546*F1133^2</f>
        <v>-4.197533184E-3</v>
      </c>
      <c r="N1133" s="37">
        <f xml:space="preserve"> K1133 + (L1133*G1133) + M1133*G1133^(3/2) + 0.00048314*G1133^2</f>
        <v>1023.6113639305519</v>
      </c>
      <c r="O1133" s="39">
        <f t="shared" si="108"/>
        <v>7.9506055244108591</v>
      </c>
      <c r="P1133" s="32">
        <f t="shared" si="107"/>
        <v>23.532545162682755</v>
      </c>
      <c r="Q1133" s="72">
        <f t="shared" si="109"/>
        <v>14.1218</v>
      </c>
      <c r="R1133" s="2"/>
      <c r="S1133" s="27"/>
      <c r="T1133" s="27"/>
      <c r="U1133" s="27"/>
      <c r="V1133" s="25"/>
      <c r="W1133" s="25"/>
      <c r="X1133" s="25"/>
      <c r="Y1133" s="43"/>
      <c r="Z1133" s="47"/>
    </row>
    <row r="1134" spans="1:26" s="1" customFormat="1" x14ac:dyDescent="0.15">
      <c r="A1134" s="5">
        <v>151</v>
      </c>
      <c r="B1134" s="14" t="s">
        <v>19</v>
      </c>
      <c r="C1134" s="15" t="s">
        <v>29</v>
      </c>
      <c r="D1134" s="15" t="s">
        <v>12</v>
      </c>
      <c r="E1134" s="16">
        <v>43129</v>
      </c>
      <c r="F1134" s="17">
        <v>25.2</v>
      </c>
      <c r="G1134" s="17">
        <v>35.4</v>
      </c>
      <c r="H1134" s="17">
        <v>17.5105</v>
      </c>
      <c r="I1134" s="18">
        <v>1.7724</v>
      </c>
      <c r="J1134" s="7">
        <f>I1134-I1014</f>
        <v>-1.5100000000000113E-2</v>
      </c>
      <c r="K1134" s="37">
        <f>1000*(1-(F1134+288.9414)/(508929.2*(F1134+68.12963))*(F1134-3.9863)^2)</f>
        <v>997.02366982706667</v>
      </c>
      <c r="L1134" s="37">
        <f xml:space="preserve"> 0.824493 - 0.0040899*F1134 + 0.000076438*F1134^2 -0.00000082467*F1134^3 + 0.0000000053675*F1134^4</f>
        <v>0.75893608977772808</v>
      </c>
      <c r="M1134" s="37">
        <f xml:space="preserve"> -0.005724 + 0.00010227*F1134 - 0.0000016546*F1134^2</f>
        <v>-4.197533184E-3</v>
      </c>
      <c r="N1134" s="37">
        <f xml:space="preserve"> K1134 + (L1134*G1134) + M1134*G1134^(3/2) + 0.00048314*G1134^2</f>
        <v>1023.6113639305519</v>
      </c>
      <c r="O1134" s="39">
        <f t="shared" si="108"/>
        <v>3.9946856875682637</v>
      </c>
      <c r="P1134" s="32">
        <f t="shared" si="107"/>
        <v>23.532545162682755</v>
      </c>
      <c r="Q1134" s="72">
        <f t="shared" si="109"/>
        <v>4.4682000000000004</v>
      </c>
      <c r="R1134" s="2"/>
      <c r="S1134" s="27"/>
      <c r="T1134" s="27"/>
      <c r="U1134" s="27"/>
      <c r="V1134" s="25"/>
      <c r="W1134" s="25"/>
      <c r="X1134" s="25"/>
      <c r="Y1134" s="43"/>
      <c r="Z1134" s="47"/>
    </row>
    <row r="1135" spans="1:26" s="1" customFormat="1" x14ac:dyDescent="0.15">
      <c r="A1135" s="5">
        <v>159</v>
      </c>
      <c r="B1135" s="14" t="s">
        <v>19</v>
      </c>
      <c r="C1135" s="15" t="s">
        <v>29</v>
      </c>
      <c r="D1135" s="15" t="s">
        <v>12</v>
      </c>
      <c r="E1135" s="16">
        <v>43129</v>
      </c>
      <c r="F1135" s="17">
        <v>25.2</v>
      </c>
      <c r="G1135" s="17">
        <v>35.4</v>
      </c>
      <c r="H1135" s="17">
        <v>17.5105</v>
      </c>
      <c r="I1135" s="18">
        <v>4.7647000000000004</v>
      </c>
      <c r="J1135" s="7">
        <f>I1135-I1015</f>
        <v>-1.899999999999924E-2</v>
      </c>
      <c r="K1135" s="37">
        <f>1000*(1-(F1135+288.9414)/(508929.2*(F1135+68.12963))*(F1135-3.9863)^2)</f>
        <v>997.02366982706667</v>
      </c>
      <c r="L1135" s="37">
        <f xml:space="preserve"> 0.824493 - 0.0040899*F1135 + 0.000076438*F1135^2 -0.00000082467*F1135^3 + 0.0000000053675*F1135^4</f>
        <v>0.75893608977772808</v>
      </c>
      <c r="M1135" s="37">
        <f xml:space="preserve"> -0.005724 + 0.00010227*F1135 - 0.0000016546*F1135^2</f>
        <v>-4.197533184E-3</v>
      </c>
      <c r="N1135" s="37">
        <f xml:space="preserve"> K1135 + (L1135*G1135) + M1135*G1135^(3/2) + 0.00048314*G1135^2</f>
        <v>1023.6113639305519</v>
      </c>
      <c r="O1135" s="39">
        <f t="shared" si="108"/>
        <v>10.738816799569232</v>
      </c>
      <c r="P1135" s="32">
        <f t="shared" si="107"/>
        <v>23.532545162682755</v>
      </c>
      <c r="Q1135" s="72">
        <f t="shared" si="109"/>
        <v>20.925850000000001</v>
      </c>
      <c r="R1135" s="2"/>
      <c r="S1135" s="27"/>
      <c r="T1135" s="27"/>
      <c r="U1135" s="27"/>
      <c r="V1135" s="25"/>
      <c r="W1135" s="25"/>
      <c r="X1135" s="25"/>
      <c r="Y1135" s="43"/>
      <c r="Z1135" s="47"/>
    </row>
    <row r="1136" spans="1:26" s="1" customFormat="1" x14ac:dyDescent="0.15">
      <c r="A1136" s="5">
        <v>250</v>
      </c>
      <c r="B1136" s="14" t="s">
        <v>19</v>
      </c>
      <c r="C1136" s="15" t="s">
        <v>29</v>
      </c>
      <c r="D1136" s="15" t="s">
        <v>12</v>
      </c>
      <c r="E1136" s="16">
        <v>43129</v>
      </c>
      <c r="F1136" s="17">
        <v>25.2</v>
      </c>
      <c r="G1136" s="17">
        <v>35.4</v>
      </c>
      <c r="H1136" s="17">
        <v>17.5105</v>
      </c>
      <c r="I1136" s="18">
        <v>4.9880000000000004</v>
      </c>
      <c r="J1136" s="7">
        <f>I1136-I1016</f>
        <v>-7.899999999999352E-3</v>
      </c>
      <c r="K1136" s="37">
        <f>1000*(1-(F1136+288.9414)/(508929.2*(F1136+68.12963))*(F1136-3.9863)^2)</f>
        <v>997.02366982706667</v>
      </c>
      <c r="L1136" s="37">
        <f xml:space="preserve"> 0.824493 - 0.0040899*F1136 + 0.000076438*F1136^2 -0.00000082467*F1136^3 + 0.0000000053675*F1136^4</f>
        <v>0.75893608977772808</v>
      </c>
      <c r="M1136" s="37">
        <f xml:space="preserve"> -0.005724 + 0.00010227*F1136 - 0.0000016546*F1136^2</f>
        <v>-4.197533184E-3</v>
      </c>
      <c r="N1136" s="37">
        <f xml:space="preserve"> K1136 + (L1136*G1136) + M1136*G1136^(3/2) + 0.00048314*G1136^2</f>
        <v>1023.6113639305519</v>
      </c>
      <c r="O1136" s="39">
        <f t="shared" si="108"/>
        <v>11.242096710443748</v>
      </c>
      <c r="P1136" s="32">
        <f t="shared" si="107"/>
        <v>23.532545162682755</v>
      </c>
      <c r="Q1136" s="72">
        <f t="shared" si="109"/>
        <v>22.154</v>
      </c>
      <c r="R1136" s="2"/>
      <c r="S1136" s="27"/>
      <c r="T1136" s="27"/>
      <c r="U1136" s="27"/>
      <c r="V1136" s="25"/>
      <c r="W1136" s="25"/>
      <c r="X1136" s="25"/>
      <c r="Y1136" s="43"/>
      <c r="Z1136" s="47"/>
    </row>
    <row r="1137" spans="1:26" s="1" customFormat="1" x14ac:dyDescent="0.15">
      <c r="A1137" s="5">
        <v>165</v>
      </c>
      <c r="B1137" s="14" t="s">
        <v>20</v>
      </c>
      <c r="C1137" s="15" t="s">
        <v>29</v>
      </c>
      <c r="D1137" s="15" t="s">
        <v>12</v>
      </c>
      <c r="E1137" s="16">
        <v>43129</v>
      </c>
      <c r="F1137" s="17">
        <v>25.2</v>
      </c>
      <c r="G1137" s="17">
        <v>35.4</v>
      </c>
      <c r="H1137" s="17">
        <v>17.5105</v>
      </c>
      <c r="I1137" s="18">
        <v>6.6580000000000004</v>
      </c>
      <c r="J1137" s="7">
        <f>I1137-I1017</f>
        <v>-1.7099999999999227E-2</v>
      </c>
      <c r="K1137" s="37">
        <f>1000*(1-(F1137+288.9414)/(508929.2*(F1137+68.12963))*(F1137-3.9863)^2)</f>
        <v>997.02366982706667</v>
      </c>
      <c r="L1137" s="37">
        <f xml:space="preserve"> 0.824493 - 0.0040899*F1137 + 0.000076438*F1137^2 -0.00000082467*F1137^3 + 0.0000000053675*F1137^4</f>
        <v>0.75893608977772808</v>
      </c>
      <c r="M1137" s="37">
        <f xml:space="preserve"> -0.005724 + 0.00010227*F1137 - 0.0000016546*F1137^2</f>
        <v>-4.197533184E-3</v>
      </c>
      <c r="N1137" s="37">
        <f xml:space="preserve"> K1137 + (L1137*G1137) + M1137*G1137^(3/2) + 0.00048314*G1137^2</f>
        <v>1023.6113639305519</v>
      </c>
      <c r="O1137" s="39">
        <f t="shared" si="108"/>
        <v>15.005990356482453</v>
      </c>
      <c r="P1137" s="32">
        <f t="shared" si="107"/>
        <v>23.532545162682755</v>
      </c>
      <c r="Q1137" s="72">
        <f t="shared" si="109"/>
        <v>31.338999999999999</v>
      </c>
      <c r="R1137" s="2"/>
      <c r="S1137" s="27"/>
      <c r="T1137" s="27"/>
      <c r="U1137" s="27"/>
      <c r="V1137" s="25"/>
      <c r="W1137" s="25"/>
      <c r="X1137" s="25"/>
      <c r="Y1137" s="43"/>
      <c r="Z1137" s="47"/>
    </row>
    <row r="1138" spans="1:26" s="1" customFormat="1" x14ac:dyDescent="0.15">
      <c r="A1138" s="5">
        <v>171</v>
      </c>
      <c r="B1138" s="14" t="s">
        <v>20</v>
      </c>
      <c r="C1138" s="15" t="s">
        <v>29</v>
      </c>
      <c r="D1138" s="15" t="s">
        <v>12</v>
      </c>
      <c r="E1138" s="16">
        <v>43129</v>
      </c>
      <c r="F1138" s="17">
        <v>25.2</v>
      </c>
      <c r="G1138" s="17">
        <v>35.4</v>
      </c>
      <c r="H1138" s="17">
        <v>17.5105</v>
      </c>
      <c r="I1138" s="18">
        <v>2.2069999999999999</v>
      </c>
      <c r="J1138" s="7">
        <f>I1138-I1018</f>
        <v>-4.5000000000001705E-3</v>
      </c>
      <c r="K1138" s="37">
        <f>1000*(1-(F1138+288.9414)/(508929.2*(F1138+68.12963))*(F1138-3.9863)^2)</f>
        <v>997.02366982706667</v>
      </c>
      <c r="L1138" s="37">
        <f xml:space="preserve"> 0.824493 - 0.0040899*F1138 + 0.000076438*F1138^2 -0.00000082467*F1138^3 + 0.0000000053675*F1138^4</f>
        <v>0.75893608977772808</v>
      </c>
      <c r="M1138" s="37">
        <f xml:space="preserve"> -0.005724 + 0.00010227*F1138 - 0.0000016546*F1138^2</f>
        <v>-4.197533184E-3</v>
      </c>
      <c r="N1138" s="37">
        <f xml:space="preserve"> K1138 + (L1138*G1138) + M1138*G1138^(3/2) + 0.00048314*G1138^2</f>
        <v>1023.6113639305519</v>
      </c>
      <c r="O1138" s="39">
        <f t="shared" si="108"/>
        <v>4.974199566950551</v>
      </c>
      <c r="P1138" s="32">
        <f t="shared" si="107"/>
        <v>23.532545162682755</v>
      </c>
      <c r="Q1138" s="72">
        <f t="shared" si="109"/>
        <v>6.8584999999999985</v>
      </c>
      <c r="R1138" s="2"/>
      <c r="S1138" s="27"/>
      <c r="T1138" s="27"/>
      <c r="U1138" s="27"/>
      <c r="V1138" s="25"/>
      <c r="W1138" s="25"/>
      <c r="X1138" s="25"/>
      <c r="Y1138" s="43"/>
      <c r="Z1138" s="47"/>
    </row>
    <row r="1139" spans="1:26" s="1" customFormat="1" x14ac:dyDescent="0.15">
      <c r="A1139" s="5">
        <v>263</v>
      </c>
      <c r="B1139" s="14" t="s">
        <v>20</v>
      </c>
      <c r="C1139" s="15" t="s">
        <v>29</v>
      </c>
      <c r="D1139" s="15" t="s">
        <v>12</v>
      </c>
      <c r="E1139" s="16">
        <v>43129</v>
      </c>
      <c r="F1139" s="17">
        <v>25.2</v>
      </c>
      <c r="G1139" s="17">
        <v>35.4</v>
      </c>
      <c r="H1139" s="17">
        <v>17.5105</v>
      </c>
      <c r="I1139" s="18">
        <v>1.4076</v>
      </c>
      <c r="J1139" s="7">
        <f>I1139-I1019</f>
        <v>-7.1000000000001062E-3</v>
      </c>
      <c r="K1139" s="37">
        <f>1000*(1-(F1139+288.9414)/(508929.2*(F1139+68.12963))*(F1139-3.9863)^2)</f>
        <v>997.02366982706667</v>
      </c>
      <c r="L1139" s="37">
        <f xml:space="preserve"> 0.824493 - 0.0040899*F1139 + 0.000076438*F1139^2 -0.00000082467*F1139^3 + 0.0000000053675*F1139^4</f>
        <v>0.75893608977772808</v>
      </c>
      <c r="M1139" s="37">
        <f xml:space="preserve"> -0.005724 + 0.00010227*F1139 - 0.0000016546*F1139^2</f>
        <v>-4.197533184E-3</v>
      </c>
      <c r="N1139" s="37">
        <f xml:space="preserve"> K1139 + (L1139*G1139) + M1139*G1139^(3/2) + 0.00048314*G1139^2</f>
        <v>1023.6113639305519</v>
      </c>
      <c r="O1139" s="39">
        <f t="shared" si="108"/>
        <v>3.1724890396192098</v>
      </c>
      <c r="P1139" s="32">
        <f t="shared" si="107"/>
        <v>23.532545162682755</v>
      </c>
      <c r="Q1139" s="72">
        <f t="shared" si="109"/>
        <v>2.4617999999999993</v>
      </c>
      <c r="R1139" s="2"/>
      <c r="S1139" s="27"/>
      <c r="T1139" s="27"/>
      <c r="U1139" s="27"/>
      <c r="V1139" s="25"/>
      <c r="W1139" s="25"/>
      <c r="X1139" s="25"/>
      <c r="Y1139" s="43"/>
      <c r="Z1139" s="47"/>
    </row>
    <row r="1140" spans="1:26" s="1" customFormat="1" x14ac:dyDescent="0.15">
      <c r="A1140" s="5">
        <v>269</v>
      </c>
      <c r="B1140" s="14" t="s">
        <v>20</v>
      </c>
      <c r="C1140" s="15" t="s">
        <v>29</v>
      </c>
      <c r="D1140" s="15" t="s">
        <v>12</v>
      </c>
      <c r="E1140" s="16">
        <v>43129</v>
      </c>
      <c r="F1140" s="17">
        <v>25.2</v>
      </c>
      <c r="G1140" s="17">
        <v>35.4</v>
      </c>
      <c r="H1140" s="17">
        <v>17.5105</v>
      </c>
      <c r="I1140" s="18">
        <v>5.5494000000000003</v>
      </c>
      <c r="J1140" s="7">
        <f>I1140-I1020</f>
        <v>-1.5099999999999447E-2</v>
      </c>
      <c r="K1140" s="37">
        <f>1000*(1-(F1140+288.9414)/(508929.2*(F1140+68.12963))*(F1140-3.9863)^2)</f>
        <v>997.02366982706667</v>
      </c>
      <c r="L1140" s="37">
        <f xml:space="preserve"> 0.824493 - 0.0040899*F1140 + 0.000076438*F1140^2 -0.00000082467*F1140^3 + 0.0000000053675*F1140^4</f>
        <v>0.75893608977772808</v>
      </c>
      <c r="M1140" s="37">
        <f xml:space="preserve"> -0.005724 + 0.00010227*F1140 - 0.0000016546*F1140^2</f>
        <v>-4.197533184E-3</v>
      </c>
      <c r="N1140" s="37">
        <f xml:space="preserve"> K1140 + (L1140*G1140) + M1140*G1140^(3/2) + 0.00048314*G1140^2</f>
        <v>1023.6113639305519</v>
      </c>
      <c r="O1140" s="39">
        <f t="shared" si="108"/>
        <v>12.507396047501311</v>
      </c>
      <c r="P1140" s="32">
        <f t="shared" si="107"/>
        <v>23.532545162682755</v>
      </c>
      <c r="Q1140" s="72">
        <f t="shared" si="109"/>
        <v>25.241700000000002</v>
      </c>
      <c r="R1140" s="2"/>
      <c r="S1140" s="27"/>
      <c r="T1140" s="27"/>
      <c r="U1140" s="27"/>
      <c r="V1140" s="25"/>
      <c r="W1140" s="25"/>
      <c r="X1140" s="25"/>
      <c r="Y1140" s="43"/>
      <c r="Z1140" s="47"/>
    </row>
    <row r="1141" spans="1:26" s="1" customFormat="1" x14ac:dyDescent="0.15">
      <c r="A1141" s="5">
        <v>101</v>
      </c>
      <c r="B1141" s="14" t="s">
        <v>22</v>
      </c>
      <c r="C1141" s="15" t="s">
        <v>29</v>
      </c>
      <c r="D1141" s="15" t="s">
        <v>12</v>
      </c>
      <c r="E1141" s="16">
        <v>43129</v>
      </c>
      <c r="F1141" s="17">
        <v>25.2</v>
      </c>
      <c r="G1141" s="17">
        <v>35.4</v>
      </c>
      <c r="H1141" s="17">
        <v>17.5105</v>
      </c>
      <c r="I1141" s="18">
        <v>4.0656999999999996</v>
      </c>
      <c r="J1141" s="7">
        <f>I1141-I1021</f>
        <v>-2.5200000000000777E-2</v>
      </c>
      <c r="K1141" s="37">
        <f>1000*(1-(F1141+288.9414)/(508929.2*(F1141+68.12963))*(F1141-3.9863)^2)</f>
        <v>997.02366982706667</v>
      </c>
      <c r="L1141" s="37">
        <f xml:space="preserve"> 0.824493 - 0.0040899*F1141 + 0.000076438*F1141^2 -0.00000082467*F1141^3 + 0.0000000053675*F1141^4</f>
        <v>0.75893608977772808</v>
      </c>
      <c r="M1141" s="37">
        <f xml:space="preserve"> -0.005724 + 0.00010227*F1141 - 0.0000016546*F1141^2</f>
        <v>-4.197533184E-3</v>
      </c>
      <c r="N1141" s="37">
        <f xml:space="preserve"> K1141 + (L1141*G1141) + M1141*G1141^(3/2) + 0.00048314*G1141^2</f>
        <v>1023.6113639305519</v>
      </c>
      <c r="O1141" s="39">
        <f t="shared" si="108"/>
        <v>9.1633906567063228</v>
      </c>
      <c r="P1141" s="32">
        <f t="shared" si="107"/>
        <v>23.532545162682755</v>
      </c>
      <c r="Q1141" s="72">
        <f t="shared" si="109"/>
        <v>17.081349999999997</v>
      </c>
      <c r="R1141" s="2"/>
      <c r="S1141" s="27"/>
      <c r="T1141" s="27"/>
      <c r="U1141" s="27"/>
      <c r="V1141" s="25"/>
      <c r="W1141" s="25"/>
      <c r="X1141" s="25"/>
      <c r="Y1141" s="43"/>
      <c r="Z1141" s="47"/>
    </row>
    <row r="1142" spans="1:26" s="1" customFormat="1" x14ac:dyDescent="0.15">
      <c r="A1142" s="5">
        <v>107</v>
      </c>
      <c r="B1142" s="14" t="s">
        <v>22</v>
      </c>
      <c r="C1142" s="15" t="s">
        <v>29</v>
      </c>
      <c r="D1142" s="15" t="s">
        <v>12</v>
      </c>
      <c r="E1142" s="16">
        <v>43129</v>
      </c>
      <c r="F1142" s="17">
        <v>23.6</v>
      </c>
      <c r="G1142" s="17">
        <v>35.6</v>
      </c>
      <c r="H1142" s="17">
        <v>17.508299999999998</v>
      </c>
      <c r="I1142" s="18">
        <v>3.3449</v>
      </c>
      <c r="J1142" s="17" t="s">
        <v>31</v>
      </c>
      <c r="K1142" s="37">
        <f>1000*(1-(F1142+288.9414)/(508929.2*(F1142+68.12963))*(F1142-3.9863)^2)</f>
        <v>997.42451159707753</v>
      </c>
      <c r="L1142" s="37">
        <f xml:space="preserve"> 0.824493 - 0.0040899*F1142 + 0.000076438*F1142^2 -0.00000082467*F1142^3 + 0.0000000053675*F1142^4</f>
        <v>0.76136961722476815</v>
      </c>
      <c r="M1142" s="37">
        <f xml:space="preserve"> -0.005724 + 0.00010227*F1142 - 0.0000016546*F1142^2</f>
        <v>-4.2319740159999994E-3</v>
      </c>
      <c r="N1142" s="37">
        <f xml:space="preserve"> K1142 + (L1142*G1142) + M1142*G1142^(3/2) + 0.00048314*G1142^2</f>
        <v>1024.2426686012425</v>
      </c>
      <c r="O1142" s="39">
        <f t="shared" si="108"/>
        <v>7.5446652614777516</v>
      </c>
      <c r="P1142" s="32">
        <f t="shared" si="107"/>
        <v>23.534580343982828</v>
      </c>
      <c r="Q1142" s="72">
        <f t="shared" si="109"/>
        <v>13.116949999999999</v>
      </c>
      <c r="R1142" s="2"/>
      <c r="S1142" s="27"/>
      <c r="T1142" s="27"/>
      <c r="U1142" s="27"/>
      <c r="V1142" s="25"/>
      <c r="W1142" s="25"/>
      <c r="X1142" s="25"/>
      <c r="Y1142" s="43"/>
      <c r="Z1142" s="47"/>
    </row>
    <row r="1143" spans="1:26" s="1" customFormat="1" x14ac:dyDescent="0.15">
      <c r="A1143" s="5">
        <v>300</v>
      </c>
      <c r="B1143" s="14" t="s">
        <v>22</v>
      </c>
      <c r="C1143" s="15" t="s">
        <v>29</v>
      </c>
      <c r="D1143" s="15" t="s">
        <v>12</v>
      </c>
      <c r="E1143" s="17" t="s">
        <v>14</v>
      </c>
      <c r="F1143" s="17" t="s">
        <v>14</v>
      </c>
      <c r="G1143" s="17" t="s">
        <v>14</v>
      </c>
      <c r="H1143" s="17" t="s">
        <v>14</v>
      </c>
      <c r="I1143" s="18" t="s">
        <v>14</v>
      </c>
      <c r="J1143" s="18" t="s">
        <v>14</v>
      </c>
      <c r="K1143" s="99" t="s">
        <v>14</v>
      </c>
      <c r="L1143" s="99" t="s">
        <v>14</v>
      </c>
      <c r="M1143" s="99" t="s">
        <v>14</v>
      </c>
      <c r="N1143" s="99" t="s">
        <v>14</v>
      </c>
      <c r="O1143" s="44" t="s">
        <v>14</v>
      </c>
      <c r="P1143" s="32" t="e">
        <f t="shared" si="107"/>
        <v>#VALUE!</v>
      </c>
      <c r="Q1143" s="72" t="s">
        <v>14</v>
      </c>
      <c r="R1143" s="2"/>
      <c r="S1143" s="27"/>
      <c r="T1143" s="27"/>
      <c r="U1143" s="27"/>
      <c r="V1143" s="25"/>
      <c r="W1143" s="25"/>
      <c r="X1143" s="25"/>
      <c r="Y1143" s="43"/>
      <c r="Z1143" s="47"/>
    </row>
    <row r="1144" spans="1:26" s="1" customFormat="1" x14ac:dyDescent="0.15">
      <c r="A1144" s="5">
        <v>145</v>
      </c>
      <c r="B1144" s="14" t="s">
        <v>23</v>
      </c>
      <c r="C1144" s="15" t="s">
        <v>29</v>
      </c>
      <c r="D1144" s="15" t="s">
        <v>12</v>
      </c>
      <c r="E1144" s="16">
        <v>43129</v>
      </c>
      <c r="F1144" s="17">
        <v>23.6</v>
      </c>
      <c r="G1144" s="17">
        <v>35.6</v>
      </c>
      <c r="H1144" s="17">
        <v>17.508299999999998</v>
      </c>
      <c r="I1144" s="18">
        <v>1.8345</v>
      </c>
      <c r="J1144" s="7">
        <f>I1144-I1024</f>
        <v>-1.8399999999999972E-2</v>
      </c>
      <c r="K1144" s="37">
        <f>1000*(1-(F1144+288.9414)/(508929.2*(F1144+68.12963))*(F1144-3.9863)^2)</f>
        <v>997.42451159707753</v>
      </c>
      <c r="L1144" s="37">
        <f xml:space="preserve"> 0.824493 - 0.0040899*F1144 + 0.000076438*F1144^2 -0.00000082467*F1144^3 + 0.0000000053675*F1144^4</f>
        <v>0.76136961722476815</v>
      </c>
      <c r="M1144" s="37">
        <f xml:space="preserve"> -0.005724 + 0.00010227*F1144 - 0.0000016546*F1144^2</f>
        <v>-4.2319740159999994E-3</v>
      </c>
      <c r="N1144" s="37">
        <f xml:space="preserve"> K1144 + (L1144*G1144) + M1144*G1144^(3/2) + 0.00048314*G1144^2</f>
        <v>1024.2426686012425</v>
      </c>
      <c r="O1144" s="39">
        <f t="shared" ref="O1144:O1174" si="110">I1144*(1/     (1-   (0.001*N1144/1.84)))</f>
        <v>4.1378481934231024</v>
      </c>
      <c r="P1144" s="32">
        <f t="shared" si="107"/>
        <v>23.534580343982828</v>
      </c>
      <c r="Q1144" s="72">
        <f t="shared" ref="Q1144:Q1174" si="111">-5.28+5.5*I1144</f>
        <v>4.8097500000000002</v>
      </c>
      <c r="R1144" s="2"/>
      <c r="S1144" s="27"/>
      <c r="T1144" s="27"/>
      <c r="U1144" s="27"/>
      <c r="V1144" s="25"/>
      <c r="W1144" s="25"/>
      <c r="X1144" s="25"/>
      <c r="Y1144" s="43"/>
      <c r="Z1144" s="47"/>
    </row>
    <row r="1145" spans="1:26" s="1" customFormat="1" x14ac:dyDescent="0.15">
      <c r="A1145" s="5">
        <v>179</v>
      </c>
      <c r="B1145" s="14" t="s">
        <v>17</v>
      </c>
      <c r="C1145" s="15" t="s">
        <v>11</v>
      </c>
      <c r="D1145" s="15" t="s">
        <v>32</v>
      </c>
      <c r="E1145" s="16">
        <v>43129</v>
      </c>
      <c r="F1145" s="17">
        <v>24.4</v>
      </c>
      <c r="G1145" s="17">
        <v>35.5</v>
      </c>
      <c r="H1145" s="17">
        <v>17.515899999999998</v>
      </c>
      <c r="I1145" s="18">
        <v>6.0888999999999998</v>
      </c>
      <c r="J1145" s="7">
        <f>I1145-I1025</f>
        <v>-1.6600000000000392E-2</v>
      </c>
      <c r="K1145" s="37">
        <f>1000*(1-(F1145+288.9414)/(508929.2*(F1145+68.12963))*(F1145-3.9863)^2)</f>
        <v>997.2271712987083</v>
      </c>
      <c r="L1145" s="37">
        <f xml:space="preserve"> 0.824493 - 0.0040899*F1145 + 0.000076438*F1145^2 -0.00000082467*F1145^3 + 0.0000000053675*F1145^4</f>
        <v>0.76013029403884813</v>
      </c>
      <c r="M1145" s="37">
        <f xml:space="preserve"> -0.005724 + 0.00010227*F1145 - 0.0000016546*F1145^2</f>
        <v>-4.2136946559999996E-3</v>
      </c>
      <c r="N1145" s="37">
        <f xml:space="preserve"> K1145 + (L1145*G1145) + M1145*G1145^(3/2) + 0.00048314*G1145^2</f>
        <v>1023.9294115101599</v>
      </c>
      <c r="O1145" s="39">
        <f t="shared" si="110"/>
        <v>13.728684942233377</v>
      </c>
      <c r="P1145" s="32">
        <f t="shared" si="107"/>
        <v>23.542317937946716</v>
      </c>
      <c r="Q1145" s="72">
        <f t="shared" si="111"/>
        <v>28.208949999999994</v>
      </c>
      <c r="R1145" s="2"/>
      <c r="S1145" s="27"/>
      <c r="T1145" s="27"/>
      <c r="U1145" s="27"/>
      <c r="V1145" s="25"/>
      <c r="W1145" s="25"/>
      <c r="X1145" s="25"/>
      <c r="Y1145" s="43"/>
      <c r="Z1145" s="47"/>
    </row>
    <row r="1146" spans="1:26" s="1" customFormat="1" x14ac:dyDescent="0.15">
      <c r="A1146" s="5">
        <v>186</v>
      </c>
      <c r="B1146" s="14" t="s">
        <v>17</v>
      </c>
      <c r="C1146" s="15" t="s">
        <v>11</v>
      </c>
      <c r="D1146" s="15" t="s">
        <v>32</v>
      </c>
      <c r="E1146" s="16">
        <v>43129</v>
      </c>
      <c r="F1146" s="17">
        <v>24.4</v>
      </c>
      <c r="G1146" s="17">
        <v>35.5</v>
      </c>
      <c r="H1146" s="17">
        <v>17.515899999999998</v>
      </c>
      <c r="I1146" s="18">
        <v>4.2717000000000001</v>
      </c>
      <c r="J1146" s="7">
        <f>I1146-I1026</f>
        <v>-1.5799999999999592E-2</v>
      </c>
      <c r="K1146" s="37">
        <f>1000*(1-(F1146+288.9414)/(508929.2*(F1146+68.12963))*(F1146-3.9863)^2)</f>
        <v>997.2271712987083</v>
      </c>
      <c r="L1146" s="37">
        <f xml:space="preserve"> 0.824493 - 0.0040899*F1146 + 0.000076438*F1146^2 -0.00000082467*F1146^3 + 0.0000000053675*F1146^4</f>
        <v>0.76013029403884813</v>
      </c>
      <c r="M1146" s="37">
        <f xml:space="preserve"> -0.005724 + 0.00010227*F1146 - 0.0000016546*F1146^2</f>
        <v>-4.2136946559999996E-3</v>
      </c>
      <c r="N1146" s="37">
        <f xml:space="preserve"> K1146 + (L1146*G1146) + M1146*G1146^(3/2) + 0.00048314*G1146^2</f>
        <v>1023.9294115101599</v>
      </c>
      <c r="O1146" s="39">
        <f t="shared" si="110"/>
        <v>9.6314315340600629</v>
      </c>
      <c r="P1146" s="32">
        <f t="shared" si="107"/>
        <v>23.542317937946716</v>
      </c>
      <c r="Q1146" s="72">
        <f t="shared" si="111"/>
        <v>18.21435</v>
      </c>
      <c r="R1146" s="2"/>
      <c r="S1146" s="27"/>
      <c r="T1146" s="27"/>
      <c r="U1146" s="27"/>
      <c r="V1146" s="25"/>
      <c r="W1146" s="25"/>
      <c r="X1146" s="25"/>
      <c r="Y1146" s="43"/>
      <c r="Z1146" s="47"/>
    </row>
    <row r="1147" spans="1:26" s="1" customFormat="1" x14ac:dyDescent="0.15">
      <c r="A1147" s="5">
        <v>277</v>
      </c>
      <c r="B1147" s="14" t="s">
        <v>17</v>
      </c>
      <c r="C1147" s="15" t="s">
        <v>11</v>
      </c>
      <c r="D1147" s="15" t="s">
        <v>32</v>
      </c>
      <c r="E1147" s="16">
        <v>43129</v>
      </c>
      <c r="F1147" s="17">
        <v>24.4</v>
      </c>
      <c r="G1147" s="17">
        <v>35.5</v>
      </c>
      <c r="H1147" s="17">
        <v>17.515899999999998</v>
      </c>
      <c r="I1147" s="18">
        <v>5.3620999999999999</v>
      </c>
      <c r="J1147" s="7">
        <f>I1147-I1027</f>
        <v>-9.800000000000253E-3</v>
      </c>
      <c r="K1147" s="37">
        <f>1000*(1-(F1147+288.9414)/(508929.2*(F1147+68.12963))*(F1147-3.9863)^2)</f>
        <v>997.2271712987083</v>
      </c>
      <c r="L1147" s="37">
        <f xml:space="preserve"> 0.824493 - 0.0040899*F1147 + 0.000076438*F1147^2 -0.00000082467*F1147^3 + 0.0000000053675*F1147^4</f>
        <v>0.76013029403884813</v>
      </c>
      <c r="M1147" s="37">
        <f xml:space="preserve"> -0.005724 + 0.00010227*F1147 - 0.0000016546*F1147^2</f>
        <v>-4.2136946559999996E-3</v>
      </c>
      <c r="N1147" s="37">
        <f xml:space="preserve"> K1147 + (L1147*G1147) + M1147*G1147^(3/2) + 0.00048314*G1147^2</f>
        <v>1023.9294115101599</v>
      </c>
      <c r="O1147" s="39">
        <f t="shared" si="110"/>
        <v>12.08996395551735</v>
      </c>
      <c r="P1147" s="32">
        <f t="shared" si="107"/>
        <v>23.542317937946716</v>
      </c>
      <c r="Q1147" s="72">
        <f t="shared" si="111"/>
        <v>24.211549999999999</v>
      </c>
      <c r="R1147" s="2"/>
      <c r="S1147" s="27"/>
      <c r="T1147" s="27"/>
      <c r="U1147" s="27"/>
      <c r="V1147" s="25"/>
      <c r="W1147" s="25"/>
      <c r="X1147" s="25"/>
      <c r="Y1147" s="43"/>
      <c r="Z1147" s="47"/>
    </row>
    <row r="1148" spans="1:26" s="1" customFormat="1" x14ac:dyDescent="0.15">
      <c r="A1148" s="5">
        <v>284</v>
      </c>
      <c r="B1148" s="14" t="s">
        <v>17</v>
      </c>
      <c r="C1148" s="15" t="s">
        <v>11</v>
      </c>
      <c r="D1148" s="15" t="s">
        <v>32</v>
      </c>
      <c r="E1148" s="16">
        <v>43129</v>
      </c>
      <c r="F1148" s="17">
        <v>24.4</v>
      </c>
      <c r="G1148" s="17">
        <v>35.5</v>
      </c>
      <c r="H1148" s="17">
        <v>17.515899999999998</v>
      </c>
      <c r="I1148" s="18">
        <v>5.6664000000000003</v>
      </c>
      <c r="J1148" s="7">
        <f>I1148-I1028</f>
        <v>-1.4399999999999302E-2</v>
      </c>
      <c r="K1148" s="37">
        <f>1000*(1-(F1148+288.9414)/(508929.2*(F1148+68.12963))*(F1148-3.9863)^2)</f>
        <v>997.2271712987083</v>
      </c>
      <c r="L1148" s="37">
        <f xml:space="preserve"> 0.824493 - 0.0040899*F1148 + 0.000076438*F1148^2 -0.00000082467*F1148^3 + 0.0000000053675*F1148^4</f>
        <v>0.76013029403884813</v>
      </c>
      <c r="M1148" s="37">
        <f xml:space="preserve"> -0.005724 + 0.00010227*F1148 - 0.0000016546*F1148^2</f>
        <v>-4.2136946559999996E-3</v>
      </c>
      <c r="N1148" s="37">
        <f xml:space="preserve"> K1148 + (L1148*G1148) + M1148*G1148^(3/2) + 0.00048314*G1148^2</f>
        <v>1023.9294115101599</v>
      </c>
      <c r="O1148" s="39">
        <f t="shared" si="110"/>
        <v>12.776071270126165</v>
      </c>
      <c r="P1148" s="32">
        <f t="shared" si="107"/>
        <v>23.542317937946716</v>
      </c>
      <c r="Q1148" s="72">
        <f t="shared" si="111"/>
        <v>25.885200000000001</v>
      </c>
      <c r="R1148" s="2"/>
      <c r="S1148" s="27"/>
      <c r="T1148" s="27"/>
      <c r="U1148" s="27"/>
      <c r="V1148" s="25"/>
      <c r="W1148" s="25"/>
      <c r="X1148" s="25"/>
      <c r="Y1148" s="43"/>
      <c r="Z1148" s="47"/>
    </row>
    <row r="1149" spans="1:26" s="1" customFormat="1" x14ac:dyDescent="0.15">
      <c r="A1149" s="5">
        <v>290</v>
      </c>
      <c r="B1149" s="14" t="s">
        <v>17</v>
      </c>
      <c r="C1149" s="15" t="s">
        <v>11</v>
      </c>
      <c r="D1149" s="15" t="s">
        <v>32</v>
      </c>
      <c r="E1149" s="16">
        <v>43129</v>
      </c>
      <c r="F1149" s="17">
        <v>24.4</v>
      </c>
      <c r="G1149" s="17">
        <v>35.5</v>
      </c>
      <c r="H1149" s="17">
        <v>17.515899999999998</v>
      </c>
      <c r="I1149" s="18">
        <v>7.1128999999999998</v>
      </c>
      <c r="J1149" s="7">
        <f>I1149-I1029</f>
        <v>-8.9000000000005741E-3</v>
      </c>
      <c r="K1149" s="37">
        <f>1000*(1-(F1149+288.9414)/(508929.2*(F1149+68.12963))*(F1149-3.9863)^2)</f>
        <v>997.2271712987083</v>
      </c>
      <c r="L1149" s="37">
        <f xml:space="preserve"> 0.824493 - 0.0040899*F1149 + 0.000076438*F1149^2 -0.00000082467*F1149^3 + 0.0000000053675*F1149^4</f>
        <v>0.76013029403884813</v>
      </c>
      <c r="M1149" s="37">
        <f xml:space="preserve"> -0.005724 + 0.00010227*F1149 - 0.0000016546*F1149^2</f>
        <v>-4.2136946559999996E-3</v>
      </c>
      <c r="N1149" s="37">
        <f xml:space="preserve"> K1149 + (L1149*G1149) + M1149*G1149^(3/2) + 0.00048314*G1149^2</f>
        <v>1023.9294115101599</v>
      </c>
      <c r="O1149" s="39">
        <f t="shared" si="110"/>
        <v>16.037504824452984</v>
      </c>
      <c r="P1149" s="32">
        <f t="shared" si="107"/>
        <v>23.542317937946716</v>
      </c>
      <c r="Q1149" s="72">
        <f t="shared" si="111"/>
        <v>33.840949999999999</v>
      </c>
      <c r="R1149" s="2"/>
      <c r="S1149" s="27"/>
      <c r="T1149" s="27"/>
      <c r="U1149" s="27"/>
      <c r="V1149" s="25"/>
      <c r="W1149" s="25"/>
      <c r="X1149" s="25"/>
      <c r="Y1149" s="43"/>
      <c r="Z1149" s="47"/>
    </row>
    <row r="1150" spans="1:26" s="1" customFormat="1" x14ac:dyDescent="0.15">
      <c r="A1150" s="5">
        <v>119</v>
      </c>
      <c r="B1150" s="14" t="s">
        <v>18</v>
      </c>
      <c r="C1150" s="15" t="s">
        <v>11</v>
      </c>
      <c r="D1150" s="15" t="s">
        <v>32</v>
      </c>
      <c r="E1150" s="16">
        <v>43129</v>
      </c>
      <c r="F1150" s="17">
        <v>24.4</v>
      </c>
      <c r="G1150" s="17">
        <v>35.5</v>
      </c>
      <c r="H1150" s="17">
        <v>17.515899999999998</v>
      </c>
      <c r="I1150" s="18">
        <v>4.9236000000000004</v>
      </c>
      <c r="J1150" s="7">
        <f>I1150-I1030</f>
        <v>-1.0999999999999233E-2</v>
      </c>
      <c r="K1150" s="37">
        <f>1000*(1-(F1150+288.9414)/(508929.2*(F1150+68.12963))*(F1150-3.9863)^2)</f>
        <v>997.2271712987083</v>
      </c>
      <c r="L1150" s="37">
        <f xml:space="preserve"> 0.824493 - 0.0040899*F1150 + 0.000076438*F1150^2 -0.00000082467*F1150^3 + 0.0000000053675*F1150^4</f>
        <v>0.76013029403884813</v>
      </c>
      <c r="M1150" s="37">
        <f xml:space="preserve"> -0.005724 + 0.00010227*F1150 - 0.0000016546*F1150^2</f>
        <v>-4.2136946559999996E-3</v>
      </c>
      <c r="N1150" s="37">
        <f xml:space="preserve"> K1150 + (L1150*G1150) + M1150*G1150^(3/2) + 0.00048314*G1150^2</f>
        <v>1023.9294115101599</v>
      </c>
      <c r="O1150" s="39">
        <f t="shared" si="110"/>
        <v>11.101274972750458</v>
      </c>
      <c r="P1150" s="32">
        <f t="shared" si="107"/>
        <v>23.542317937946716</v>
      </c>
      <c r="Q1150" s="72">
        <f t="shared" si="111"/>
        <v>21.799800000000001</v>
      </c>
      <c r="R1150" s="2"/>
      <c r="S1150" s="27"/>
      <c r="T1150" s="27"/>
      <c r="U1150" s="27"/>
      <c r="V1150" s="25"/>
      <c r="W1150" s="25"/>
      <c r="X1150" s="25"/>
      <c r="Y1150" s="43"/>
      <c r="Z1150" s="47"/>
    </row>
    <row r="1151" spans="1:26" s="1" customFormat="1" x14ac:dyDescent="0.15">
      <c r="A1151" s="5">
        <v>125</v>
      </c>
      <c r="B1151" s="14" t="s">
        <v>18</v>
      </c>
      <c r="C1151" s="15" t="s">
        <v>11</v>
      </c>
      <c r="D1151" s="15" t="s">
        <v>32</v>
      </c>
      <c r="E1151" s="16">
        <v>43129</v>
      </c>
      <c r="F1151" s="17">
        <v>24.4</v>
      </c>
      <c r="G1151" s="17">
        <v>35.5</v>
      </c>
      <c r="H1151" s="17">
        <v>17.515899999999998</v>
      </c>
      <c r="I1151" s="18">
        <v>4.1028000000000002</v>
      </c>
      <c r="J1151" s="7">
        <f>I1151-I1031</f>
        <v>-1.0899999999999466E-2</v>
      </c>
      <c r="K1151" s="37">
        <f>1000*(1-(F1151+288.9414)/(508929.2*(F1151+68.12963))*(F1151-3.9863)^2)</f>
        <v>997.2271712987083</v>
      </c>
      <c r="L1151" s="37">
        <f xml:space="preserve"> 0.824493 - 0.0040899*F1151 + 0.000076438*F1151^2 -0.00000082467*F1151^3 + 0.0000000053675*F1151^4</f>
        <v>0.76013029403884813</v>
      </c>
      <c r="M1151" s="37">
        <f xml:space="preserve"> -0.005724 + 0.00010227*F1151 - 0.0000016546*F1151^2</f>
        <v>-4.2136946559999996E-3</v>
      </c>
      <c r="N1151" s="37">
        <f xml:space="preserve"> K1151 + (L1151*G1151) + M1151*G1151^(3/2) + 0.00048314*G1151^2</f>
        <v>1023.9294115101599</v>
      </c>
      <c r="O1151" s="39">
        <f t="shared" si="110"/>
        <v>9.250611535908801</v>
      </c>
      <c r="P1151" s="32">
        <f t="shared" si="107"/>
        <v>23.542317937946716</v>
      </c>
      <c r="Q1151" s="72">
        <f t="shared" si="111"/>
        <v>17.285399999999999</v>
      </c>
      <c r="R1151" s="2"/>
      <c r="S1151" s="27"/>
      <c r="T1151" s="27"/>
      <c r="U1151" s="27"/>
      <c r="V1151" s="25"/>
      <c r="W1151" s="25"/>
      <c r="X1151" s="25"/>
      <c r="Y1151" s="43"/>
      <c r="Z1151" s="47"/>
    </row>
    <row r="1152" spans="1:26" s="1" customFormat="1" x14ac:dyDescent="0.15">
      <c r="A1152" s="5">
        <v>217</v>
      </c>
      <c r="B1152" s="14" t="s">
        <v>18</v>
      </c>
      <c r="C1152" s="15" t="s">
        <v>11</v>
      </c>
      <c r="D1152" s="15" t="s">
        <v>32</v>
      </c>
      <c r="E1152" s="16">
        <v>43129</v>
      </c>
      <c r="F1152" s="17">
        <v>24.4</v>
      </c>
      <c r="G1152" s="17">
        <v>35.5</v>
      </c>
      <c r="H1152" s="17">
        <v>17.515899999999998</v>
      </c>
      <c r="I1152" s="18">
        <v>3.6898</v>
      </c>
      <c r="J1152" s="7">
        <f>I1152-I1032</f>
        <v>-1.0499999999999954E-2</v>
      </c>
      <c r="K1152" s="37">
        <f>1000*(1-(F1152+288.9414)/(508929.2*(F1152+68.12963))*(F1152-3.9863)^2)</f>
        <v>997.2271712987083</v>
      </c>
      <c r="L1152" s="37">
        <f xml:space="preserve"> 0.824493 - 0.0040899*F1152 + 0.000076438*F1152^2 -0.00000082467*F1152^3 + 0.0000000053675*F1152^4</f>
        <v>0.76013029403884813</v>
      </c>
      <c r="M1152" s="37">
        <f xml:space="preserve"> -0.005724 + 0.00010227*F1152 - 0.0000016546*F1152^2</f>
        <v>-4.2136946559999996E-3</v>
      </c>
      <c r="N1152" s="37">
        <f xml:space="preserve"> K1152 + (L1152*G1152) + M1152*G1152^(3/2) + 0.00048314*G1152^2</f>
        <v>1023.9294115101599</v>
      </c>
      <c r="O1152" s="39">
        <f t="shared" si="110"/>
        <v>8.3194175795057745</v>
      </c>
      <c r="P1152" s="32">
        <f t="shared" si="107"/>
        <v>23.542317937946716</v>
      </c>
      <c r="Q1152" s="72">
        <f t="shared" si="111"/>
        <v>15.0139</v>
      </c>
      <c r="R1152" s="2"/>
      <c r="S1152" s="27"/>
      <c r="T1152" s="27"/>
      <c r="U1152" s="27"/>
      <c r="V1152" s="25"/>
      <c r="W1152" s="25"/>
      <c r="X1152" s="25"/>
      <c r="Y1152" s="43"/>
      <c r="Z1152" s="47"/>
    </row>
    <row r="1153" spans="1:26" s="1" customFormat="1" x14ac:dyDescent="0.15">
      <c r="A1153" s="5">
        <v>223</v>
      </c>
      <c r="B1153" s="14" t="s">
        <v>18</v>
      </c>
      <c r="C1153" s="15" t="s">
        <v>11</v>
      </c>
      <c r="D1153" s="15" t="s">
        <v>32</v>
      </c>
      <c r="E1153" s="16">
        <v>43129</v>
      </c>
      <c r="F1153" s="17">
        <v>24.4</v>
      </c>
      <c r="G1153" s="17">
        <v>35.5</v>
      </c>
      <c r="H1153" s="17">
        <v>17.515899999999998</v>
      </c>
      <c r="I1153" s="18">
        <v>5.0384000000000002</v>
      </c>
      <c r="J1153" s="7">
        <f>I1153-I1033</f>
        <v>-1.0099999999999554E-2</v>
      </c>
      <c r="K1153" s="37">
        <f>1000*(1-(F1153+288.9414)/(508929.2*(F1153+68.12963))*(F1153-3.9863)^2)</f>
        <v>997.2271712987083</v>
      </c>
      <c r="L1153" s="37">
        <f xml:space="preserve"> 0.824493 - 0.0040899*F1153 + 0.000076438*F1153^2 -0.00000082467*F1153^3 + 0.0000000053675*F1153^4</f>
        <v>0.76013029403884813</v>
      </c>
      <c r="M1153" s="37">
        <f xml:space="preserve"> -0.005724 + 0.00010227*F1153 - 0.0000016546*F1153^2</f>
        <v>-4.2136946559999996E-3</v>
      </c>
      <c r="N1153" s="37">
        <f xml:space="preserve"> K1153 + (L1153*G1153) + M1153*G1153^(3/2) + 0.00048314*G1153^2</f>
        <v>1023.9294115101599</v>
      </c>
      <c r="O1153" s="39">
        <f t="shared" si="110"/>
        <v>11.360115326733672</v>
      </c>
      <c r="P1153" s="32">
        <f t="shared" si="107"/>
        <v>23.542317937946716</v>
      </c>
      <c r="Q1153" s="72">
        <f t="shared" si="111"/>
        <v>22.4312</v>
      </c>
      <c r="R1153" s="2"/>
      <c r="S1153" s="27"/>
      <c r="T1153" s="27"/>
      <c r="U1153" s="27"/>
      <c r="V1153" s="25"/>
      <c r="W1153" s="25"/>
      <c r="X1153" s="25"/>
      <c r="Y1153" s="43"/>
      <c r="Z1153" s="47"/>
    </row>
    <row r="1154" spans="1:26" s="1" customFormat="1" x14ac:dyDescent="0.15">
      <c r="A1154" s="5">
        <v>152</v>
      </c>
      <c r="B1154" s="14" t="s">
        <v>19</v>
      </c>
      <c r="C1154" s="15" t="s">
        <v>11</v>
      </c>
      <c r="D1154" s="15" t="s">
        <v>32</v>
      </c>
      <c r="E1154" s="16">
        <v>43129</v>
      </c>
      <c r="F1154" s="17">
        <v>24.4</v>
      </c>
      <c r="G1154" s="17">
        <v>35.5</v>
      </c>
      <c r="H1154" s="17">
        <v>17.515899999999998</v>
      </c>
      <c r="I1154" s="18">
        <v>6.7074999999999996</v>
      </c>
      <c r="J1154" s="7">
        <f>I1154-I1034</f>
        <v>-1.6100000000000669E-2</v>
      </c>
      <c r="K1154" s="37">
        <f>1000*(1-(F1154+288.9414)/(508929.2*(F1154+68.12963))*(F1154-3.9863)^2)</f>
        <v>997.2271712987083</v>
      </c>
      <c r="L1154" s="37">
        <f xml:space="preserve"> 0.824493 - 0.0040899*F1154 + 0.000076438*F1154^2 -0.00000082467*F1154^3 + 0.0000000053675*F1154^4</f>
        <v>0.76013029403884813</v>
      </c>
      <c r="M1154" s="37">
        <f xml:space="preserve"> -0.005724 + 0.00010227*F1154 - 0.0000016546*F1154^2</f>
        <v>-4.2136946559999996E-3</v>
      </c>
      <c r="N1154" s="37">
        <f xml:space="preserve"> K1154 + (L1154*G1154) + M1154*G1154^(3/2) + 0.00048314*G1154^2</f>
        <v>1023.9294115101599</v>
      </c>
      <c r="O1154" s="39">
        <f t="shared" si="110"/>
        <v>15.123446640613308</v>
      </c>
      <c r="P1154" s="32">
        <f t="shared" si="107"/>
        <v>23.542317937946716</v>
      </c>
      <c r="Q1154" s="72">
        <f t="shared" si="111"/>
        <v>31.611249999999998</v>
      </c>
      <c r="R1154" s="2"/>
      <c r="S1154" s="27"/>
      <c r="T1154" s="27"/>
      <c r="U1154" s="27"/>
      <c r="V1154" s="25"/>
      <c r="W1154" s="25"/>
      <c r="X1154" s="25"/>
      <c r="Y1154" s="43"/>
      <c r="Z1154" s="47"/>
    </row>
    <row r="1155" spans="1:26" s="1" customFormat="1" x14ac:dyDescent="0.15">
      <c r="A1155" s="5">
        <v>160</v>
      </c>
      <c r="B1155" s="14" t="s">
        <v>19</v>
      </c>
      <c r="C1155" s="15" t="s">
        <v>11</v>
      </c>
      <c r="D1155" s="15" t="s">
        <v>32</v>
      </c>
      <c r="E1155" s="16">
        <v>43129</v>
      </c>
      <c r="F1155" s="17">
        <v>24.4</v>
      </c>
      <c r="G1155" s="17">
        <v>35.5</v>
      </c>
      <c r="H1155" s="17">
        <v>17.515899999999998</v>
      </c>
      <c r="I1155" s="18">
        <v>5.4344999999999999</v>
      </c>
      <c r="J1155" s="7">
        <f>I1155-I1035</f>
        <v>-1.7400000000000304E-2</v>
      </c>
      <c r="K1155" s="37">
        <f>1000*(1-(F1155+288.9414)/(508929.2*(F1155+68.12963))*(F1155-3.9863)^2)</f>
        <v>997.2271712987083</v>
      </c>
      <c r="L1155" s="37">
        <f xml:space="preserve"> 0.824493 - 0.0040899*F1155 + 0.000076438*F1155^2 -0.00000082467*F1155^3 + 0.0000000053675*F1155^4</f>
        <v>0.76013029403884813</v>
      </c>
      <c r="M1155" s="37">
        <f xml:space="preserve"> -0.005724 + 0.00010227*F1155 - 0.0000016546*F1155^2</f>
        <v>-4.2136946559999996E-3</v>
      </c>
      <c r="N1155" s="37">
        <f xml:space="preserve"> K1155 + (L1155*G1155) + M1155*G1155^(3/2) + 0.00048314*G1155^2</f>
        <v>1023.9294115101599</v>
      </c>
      <c r="O1155" s="39">
        <f t="shared" si="110"/>
        <v>12.253204736252407</v>
      </c>
      <c r="P1155" s="32">
        <f t="shared" ref="P1155:P1218" si="112">H1155*(1/     (1-   (0.001*N1155/4)))</f>
        <v>23.542317937946716</v>
      </c>
      <c r="Q1155" s="72">
        <f t="shared" si="111"/>
        <v>24.609749999999998</v>
      </c>
      <c r="R1155" s="2"/>
      <c r="S1155" s="27"/>
      <c r="T1155" s="27"/>
      <c r="U1155" s="27"/>
      <c r="V1155" s="25"/>
      <c r="W1155" s="25"/>
      <c r="X1155" s="25"/>
      <c r="Y1155" s="43"/>
      <c r="Z1155" s="47"/>
    </row>
    <row r="1156" spans="1:26" s="1" customFormat="1" x14ac:dyDescent="0.15">
      <c r="A1156" s="5">
        <v>166</v>
      </c>
      <c r="B1156" s="14" t="s">
        <v>20</v>
      </c>
      <c r="C1156" s="15" t="s">
        <v>11</v>
      </c>
      <c r="D1156" s="15" t="s">
        <v>32</v>
      </c>
      <c r="E1156" s="16">
        <v>43129</v>
      </c>
      <c r="F1156" s="17">
        <v>24.4</v>
      </c>
      <c r="G1156" s="17">
        <v>35.5</v>
      </c>
      <c r="H1156" s="17">
        <v>17.515899999999998</v>
      </c>
      <c r="I1156" s="18">
        <v>5.2256</v>
      </c>
      <c r="J1156" s="7">
        <f>I1156-I1036</f>
        <v>-1.6600000000000392E-2</v>
      </c>
      <c r="K1156" s="37">
        <f>1000*(1-(F1156+288.9414)/(508929.2*(F1156+68.12963))*(F1156-3.9863)^2)</f>
        <v>997.2271712987083</v>
      </c>
      <c r="L1156" s="37">
        <f xml:space="preserve"> 0.824493 - 0.0040899*F1156 + 0.000076438*F1156^2 -0.00000082467*F1156^3 + 0.0000000053675*F1156^4</f>
        <v>0.76013029403884813</v>
      </c>
      <c r="M1156" s="37">
        <f xml:space="preserve"> -0.005724 + 0.00010227*F1156 - 0.0000016546*F1156^2</f>
        <v>-4.2136946559999996E-3</v>
      </c>
      <c r="N1156" s="37">
        <f xml:space="preserve"> K1156 + (L1156*G1156) + M1156*G1156^(3/2) + 0.00048314*G1156^2</f>
        <v>1023.9294115101599</v>
      </c>
      <c r="O1156" s="39">
        <f t="shared" si="110"/>
        <v>11.782196461451942</v>
      </c>
      <c r="P1156" s="32">
        <f t="shared" si="112"/>
        <v>23.542317937946716</v>
      </c>
      <c r="Q1156" s="72">
        <f t="shared" si="111"/>
        <v>23.460799999999999</v>
      </c>
      <c r="R1156" s="2"/>
      <c r="S1156" s="27"/>
      <c r="T1156" s="27"/>
      <c r="U1156" s="27"/>
      <c r="V1156" s="25"/>
      <c r="W1156" s="25"/>
      <c r="X1156" s="25"/>
      <c r="Y1156" s="43"/>
      <c r="Z1156" s="47"/>
    </row>
    <row r="1157" spans="1:26" s="1" customFormat="1" x14ac:dyDescent="0.15">
      <c r="A1157" s="5">
        <v>173</v>
      </c>
      <c r="B1157" s="14" t="s">
        <v>20</v>
      </c>
      <c r="C1157" s="15" t="s">
        <v>11</v>
      </c>
      <c r="D1157" s="15" t="s">
        <v>32</v>
      </c>
      <c r="E1157" s="16">
        <v>43129</v>
      </c>
      <c r="F1157" s="17">
        <v>24.4</v>
      </c>
      <c r="G1157" s="17">
        <v>35.5</v>
      </c>
      <c r="H1157" s="17">
        <v>17.515899999999998</v>
      </c>
      <c r="I1157" s="18">
        <v>5.4429999999999996</v>
      </c>
      <c r="J1157" s="7">
        <f>I1157-I1037</f>
        <v>-2.0500000000000185E-2</v>
      </c>
      <c r="K1157" s="37">
        <f>1000*(1-(F1157+288.9414)/(508929.2*(F1157+68.12963))*(F1157-3.9863)^2)</f>
        <v>997.2271712987083</v>
      </c>
      <c r="L1157" s="37">
        <f xml:space="preserve"> 0.824493 - 0.0040899*F1157 + 0.000076438*F1157^2 -0.00000082467*F1157^3 + 0.0000000053675*F1157^4</f>
        <v>0.76013029403884813</v>
      </c>
      <c r="M1157" s="37">
        <f xml:space="preserve"> -0.005724 + 0.00010227*F1157 - 0.0000016546*F1157^2</f>
        <v>-4.2136946559999996E-3</v>
      </c>
      <c r="N1157" s="37">
        <f xml:space="preserve"> K1157 + (L1157*G1157) + M1157*G1157^(3/2) + 0.00048314*G1157^2</f>
        <v>1023.9294115101599</v>
      </c>
      <c r="O1157" s="39">
        <f t="shared" si="110"/>
        <v>12.272369745040363</v>
      </c>
      <c r="P1157" s="32">
        <f t="shared" si="112"/>
        <v>23.542317937946716</v>
      </c>
      <c r="Q1157" s="72">
        <f t="shared" si="111"/>
        <v>24.656499999999998</v>
      </c>
      <c r="R1157" s="2"/>
      <c r="S1157" s="27"/>
      <c r="T1157" s="27"/>
      <c r="U1157" s="27"/>
      <c r="V1157" s="25"/>
      <c r="W1157" s="25"/>
      <c r="X1157" s="25"/>
      <c r="Y1157" s="43"/>
      <c r="Z1157" s="47"/>
    </row>
    <row r="1158" spans="1:26" s="1" customFormat="1" x14ac:dyDescent="0.15">
      <c r="A1158" s="5">
        <v>264</v>
      </c>
      <c r="B1158" s="14" t="s">
        <v>20</v>
      </c>
      <c r="C1158" s="15" t="s">
        <v>11</v>
      </c>
      <c r="D1158" s="15" t="s">
        <v>32</v>
      </c>
      <c r="E1158" s="16">
        <v>43129</v>
      </c>
      <c r="F1158" s="17">
        <v>24.4</v>
      </c>
      <c r="G1158" s="17">
        <v>35.5</v>
      </c>
      <c r="H1158" s="17">
        <v>17.515899999999998</v>
      </c>
      <c r="I1158" s="18">
        <v>5.1147</v>
      </c>
      <c r="J1158" s="7">
        <f>I1158-I1038</f>
        <v>-2.7999999999999581E-2</v>
      </c>
      <c r="K1158" s="37">
        <f>1000*(1-(F1158+288.9414)/(508929.2*(F1158+68.12963))*(F1158-3.9863)^2)</f>
        <v>997.2271712987083</v>
      </c>
      <c r="L1158" s="37">
        <f xml:space="preserve"> 0.824493 - 0.0040899*F1158 + 0.000076438*F1158^2 -0.00000082467*F1158^3 + 0.0000000053675*F1158^4</f>
        <v>0.76013029403884813</v>
      </c>
      <c r="M1158" s="37">
        <f xml:space="preserve"> -0.005724 + 0.00010227*F1158 - 0.0000016546*F1158^2</f>
        <v>-4.2136946559999996E-3</v>
      </c>
      <c r="N1158" s="37">
        <f xml:space="preserve"> K1158 + (L1158*G1158) + M1158*G1158^(3/2) + 0.00048314*G1158^2</f>
        <v>1023.9294115101599</v>
      </c>
      <c r="O1158" s="39">
        <f t="shared" si="110"/>
        <v>11.532149464442027</v>
      </c>
      <c r="P1158" s="32">
        <f t="shared" si="112"/>
        <v>23.542317937946716</v>
      </c>
      <c r="Q1158" s="72">
        <f t="shared" si="111"/>
        <v>22.850849999999998</v>
      </c>
      <c r="R1158" s="2"/>
      <c r="S1158" s="27"/>
      <c r="T1158" s="27"/>
      <c r="U1158" s="27"/>
      <c r="V1158" s="25"/>
      <c r="W1158" s="25"/>
      <c r="X1158" s="25"/>
      <c r="Y1158" s="43"/>
      <c r="Z1158" s="47"/>
    </row>
    <row r="1159" spans="1:26" s="1" customFormat="1" x14ac:dyDescent="0.15">
      <c r="A1159" s="5">
        <v>270</v>
      </c>
      <c r="B1159" s="14" t="s">
        <v>20</v>
      </c>
      <c r="C1159" s="15" t="s">
        <v>11</v>
      </c>
      <c r="D1159" s="15" t="s">
        <v>32</v>
      </c>
      <c r="E1159" s="16">
        <v>43129</v>
      </c>
      <c r="F1159" s="17">
        <v>24.4</v>
      </c>
      <c r="G1159" s="17">
        <v>35.5</v>
      </c>
      <c r="H1159" s="17">
        <v>17.515899999999998</v>
      </c>
      <c r="I1159" s="18">
        <v>6.8556999999999997</v>
      </c>
      <c r="J1159" s="7">
        <f>I1159-I1039</f>
        <v>-1.3100000000000556E-2</v>
      </c>
      <c r="K1159" s="37">
        <f>1000*(1-(F1159+288.9414)/(508929.2*(F1159+68.12963))*(F1159-3.9863)^2)</f>
        <v>997.2271712987083</v>
      </c>
      <c r="L1159" s="37">
        <f xml:space="preserve"> 0.824493 - 0.0040899*F1159 + 0.000076438*F1159^2 -0.00000082467*F1159^3 + 0.0000000053675*F1159^4</f>
        <v>0.76013029403884813</v>
      </c>
      <c r="M1159" s="37">
        <f xml:space="preserve"> -0.005724 + 0.00010227*F1159 - 0.0000016546*F1159^2</f>
        <v>-4.2136946559999996E-3</v>
      </c>
      <c r="N1159" s="37">
        <f xml:space="preserve"> K1159 + (L1159*G1159) + M1159*G1159^(3/2) + 0.00048314*G1159^2</f>
        <v>1023.9294115101599</v>
      </c>
      <c r="O1159" s="39">
        <f t="shared" si="110"/>
        <v>15.457594205598607</v>
      </c>
      <c r="P1159" s="32">
        <f t="shared" si="112"/>
        <v>23.542317937946716</v>
      </c>
      <c r="Q1159" s="72">
        <f t="shared" si="111"/>
        <v>32.426349999999999</v>
      </c>
      <c r="R1159" s="2"/>
      <c r="S1159" s="27"/>
      <c r="T1159" s="27"/>
      <c r="U1159" s="27"/>
      <c r="V1159" s="25"/>
      <c r="W1159" s="25"/>
      <c r="X1159" s="25"/>
      <c r="Y1159" s="43"/>
      <c r="Z1159" s="47"/>
    </row>
    <row r="1160" spans="1:26" s="1" customFormat="1" x14ac:dyDescent="0.15">
      <c r="A1160" s="5">
        <v>102</v>
      </c>
      <c r="B1160" s="14" t="s">
        <v>22</v>
      </c>
      <c r="C1160" s="15" t="s">
        <v>11</v>
      </c>
      <c r="D1160" s="15" t="s">
        <v>32</v>
      </c>
      <c r="E1160" s="16">
        <v>43129</v>
      </c>
      <c r="F1160" s="17">
        <v>24.4</v>
      </c>
      <c r="G1160" s="17">
        <v>35.5</v>
      </c>
      <c r="H1160" s="17">
        <v>17.515899999999998</v>
      </c>
      <c r="I1160" s="18">
        <v>4.3883999999999999</v>
      </c>
      <c r="J1160" s="7">
        <f>I1160-I1040</f>
        <v>-2.0999999999999908E-2</v>
      </c>
      <c r="K1160" s="37">
        <f>1000*(1-(F1160+288.9414)/(508929.2*(F1160+68.12963))*(F1160-3.9863)^2)</f>
        <v>997.2271712987083</v>
      </c>
      <c r="L1160" s="37">
        <f xml:space="preserve"> 0.824493 - 0.0040899*F1160 + 0.000076438*F1160^2 -0.00000082467*F1160^3 + 0.0000000053675*F1160^4</f>
        <v>0.76013029403884813</v>
      </c>
      <c r="M1160" s="37">
        <f xml:space="preserve"> -0.005724 + 0.00010227*F1160 - 0.0000016546*F1160^2</f>
        <v>-4.2136946559999996E-3</v>
      </c>
      <c r="N1160" s="37">
        <f xml:space="preserve"> K1160 + (L1160*G1160) + M1160*G1160^(3/2) + 0.00048314*G1160^2</f>
        <v>1023.9294115101599</v>
      </c>
      <c r="O1160" s="39">
        <f t="shared" si="110"/>
        <v>9.894555831184114</v>
      </c>
      <c r="P1160" s="32">
        <f t="shared" si="112"/>
        <v>23.542317937946716</v>
      </c>
      <c r="Q1160" s="72">
        <f t="shared" si="111"/>
        <v>18.856199999999998</v>
      </c>
      <c r="R1160" s="2"/>
      <c r="S1160" s="27"/>
      <c r="T1160" s="27"/>
      <c r="U1160" s="27"/>
      <c r="V1160" s="25"/>
      <c r="W1160" s="25"/>
      <c r="X1160" s="25"/>
      <c r="Y1160" s="43"/>
      <c r="Z1160" s="47"/>
    </row>
    <row r="1161" spans="1:26" s="1" customFormat="1" x14ac:dyDescent="0.15">
      <c r="A1161" s="5">
        <v>108</v>
      </c>
      <c r="B1161" s="14" t="s">
        <v>22</v>
      </c>
      <c r="C1161" s="15" t="s">
        <v>11</v>
      </c>
      <c r="D1161" s="15" t="s">
        <v>32</v>
      </c>
      <c r="E1161" s="16">
        <v>43129</v>
      </c>
      <c r="F1161" s="17">
        <v>24.4</v>
      </c>
      <c r="G1161" s="17">
        <v>35.5</v>
      </c>
      <c r="H1161" s="17">
        <v>17.515899999999998</v>
      </c>
      <c r="I1161" s="18">
        <v>4.7549999999999999</v>
      </c>
      <c r="J1161" s="7">
        <f>I1161-I1041</f>
        <v>-2.7300000000000324E-2</v>
      </c>
      <c r="K1161" s="37">
        <f>1000*(1-(F1161+288.9414)/(508929.2*(F1161+68.12963))*(F1161-3.9863)^2)</f>
        <v>997.2271712987083</v>
      </c>
      <c r="L1161" s="37">
        <f xml:space="preserve"> 0.824493 - 0.0040899*F1161 + 0.000076438*F1161^2 -0.00000082467*F1161^3 + 0.0000000053675*F1161^4</f>
        <v>0.76013029403884813</v>
      </c>
      <c r="M1161" s="37">
        <f xml:space="preserve"> -0.005724 + 0.00010227*F1161 - 0.0000016546*F1161^2</f>
        <v>-4.2136946559999996E-3</v>
      </c>
      <c r="N1161" s="37">
        <f xml:space="preserve"> K1161 + (L1161*G1161) + M1161*G1161^(3/2) + 0.00048314*G1161^2</f>
        <v>1023.9294115101599</v>
      </c>
      <c r="O1161" s="39">
        <f t="shared" si="110"/>
        <v>10.721131386674063</v>
      </c>
      <c r="P1161" s="32">
        <f t="shared" si="112"/>
        <v>23.542317937946716</v>
      </c>
      <c r="Q1161" s="72">
        <f t="shared" si="111"/>
        <v>20.872499999999999</v>
      </c>
      <c r="R1161" s="2"/>
      <c r="S1161" s="27"/>
      <c r="T1161" s="27"/>
      <c r="U1161" s="27"/>
      <c r="V1161" s="25"/>
      <c r="W1161" s="25"/>
      <c r="X1161" s="25"/>
      <c r="Y1161" s="43"/>
      <c r="Z1161" s="47"/>
    </row>
    <row r="1162" spans="1:26" s="1" customFormat="1" x14ac:dyDescent="0.15">
      <c r="A1162" s="5">
        <v>231</v>
      </c>
      <c r="B1162" s="14" t="s">
        <v>23</v>
      </c>
      <c r="C1162" s="15" t="s">
        <v>11</v>
      </c>
      <c r="D1162" s="15" t="s">
        <v>32</v>
      </c>
      <c r="E1162" s="16">
        <v>43129</v>
      </c>
      <c r="F1162" s="17">
        <v>23.6</v>
      </c>
      <c r="G1162" s="17">
        <v>35.6</v>
      </c>
      <c r="H1162" s="17">
        <v>17.508299999999998</v>
      </c>
      <c r="I1162" s="18">
        <v>3.1295999999999999</v>
      </c>
      <c r="J1162" s="7">
        <f>I1162-I1042</f>
        <v>-1.3600000000000279E-2</v>
      </c>
      <c r="K1162" s="37">
        <f>1000*(1-(F1162+288.9414)/(508929.2*(F1162+68.12963))*(F1162-3.9863)^2)</f>
        <v>997.42451159707753</v>
      </c>
      <c r="L1162" s="37">
        <f xml:space="preserve"> 0.824493 - 0.0040899*F1162 + 0.000076438*F1162^2 -0.00000082467*F1162^3 + 0.0000000053675*F1162^4</f>
        <v>0.76136961722476815</v>
      </c>
      <c r="M1162" s="37">
        <f xml:space="preserve"> -0.005724 + 0.00010227*F1162 - 0.0000016546*F1162^2</f>
        <v>-4.2319740159999994E-3</v>
      </c>
      <c r="N1162" s="37">
        <f xml:space="preserve"> K1162 + (L1162*G1162) + M1162*G1162^(3/2) + 0.00048314*G1162^2</f>
        <v>1024.2426686012425</v>
      </c>
      <c r="O1162" s="39">
        <f t="shared" si="110"/>
        <v>7.0590404503335735</v>
      </c>
      <c r="P1162" s="32">
        <f t="shared" si="112"/>
        <v>23.534580343982828</v>
      </c>
      <c r="Q1162" s="72">
        <f t="shared" si="111"/>
        <v>11.9328</v>
      </c>
      <c r="R1162" s="2"/>
      <c r="S1162" s="27"/>
      <c r="T1162" s="27"/>
      <c r="U1162" s="27"/>
      <c r="V1162" s="25"/>
      <c r="W1162" s="25"/>
      <c r="X1162" s="25"/>
      <c r="Y1162" s="43"/>
      <c r="Z1162" s="47"/>
    </row>
    <row r="1163" spans="1:26" s="1" customFormat="1" x14ac:dyDescent="0.15">
      <c r="A1163" s="5">
        <v>180</v>
      </c>
      <c r="B1163" s="14" t="s">
        <v>17</v>
      </c>
      <c r="C1163" s="15" t="s">
        <v>24</v>
      </c>
      <c r="D1163" s="15" t="s">
        <v>32</v>
      </c>
      <c r="E1163" s="16">
        <v>43129</v>
      </c>
      <c r="F1163" s="17">
        <v>23.9</v>
      </c>
      <c r="G1163" s="17">
        <v>35.6</v>
      </c>
      <c r="H1163" s="17">
        <v>17.509899999999998</v>
      </c>
      <c r="I1163" s="18">
        <v>3.7650000000000001</v>
      </c>
      <c r="J1163" s="7">
        <f>I1163-I1043</f>
        <v>-1.2999999999999901E-2</v>
      </c>
      <c r="K1163" s="37">
        <f>1000*(1-(F1163+288.9414)/(508929.2*(F1163+68.12963))*(F1163-3.9863)^2)</f>
        <v>997.35123703333397</v>
      </c>
      <c r="L1163" s="37">
        <f xml:space="preserve"> 0.824493 - 0.0040899*F1163 + 0.000076438*F1163^2 -0.00000082467*F1163^3 + 0.0000000053675*F1163^4</f>
        <v>0.76089952447632669</v>
      </c>
      <c r="M1163" s="37">
        <f xml:space="preserve"> -0.005724 + 0.00010227*F1163 - 0.0000016546*F1163^2</f>
        <v>-4.2248710660000004E-3</v>
      </c>
      <c r="N1163" s="37">
        <f xml:space="preserve"> K1163 + (L1163*G1163) + M1163*G1163^(3/2) + 0.00048314*G1163^2</f>
        <v>1024.154167473396</v>
      </c>
      <c r="O1163" s="39">
        <f t="shared" si="110"/>
        <v>8.4913101517548011</v>
      </c>
      <c r="P1163" s="32">
        <f t="shared" si="112"/>
        <v>23.536031078778624</v>
      </c>
      <c r="Q1163" s="72">
        <f t="shared" si="111"/>
        <v>15.427499999999998</v>
      </c>
      <c r="R1163" s="2"/>
      <c r="S1163" s="27"/>
      <c r="T1163" s="27"/>
      <c r="U1163" s="27"/>
      <c r="V1163" s="25"/>
      <c r="W1163" s="25"/>
      <c r="X1163" s="25"/>
      <c r="Y1163" s="43"/>
      <c r="Z1163" s="47"/>
    </row>
    <row r="1164" spans="1:26" s="1" customFormat="1" x14ac:dyDescent="0.15">
      <c r="A1164" s="5">
        <v>187</v>
      </c>
      <c r="B1164" s="14" t="s">
        <v>17</v>
      </c>
      <c r="C1164" s="15" t="s">
        <v>24</v>
      </c>
      <c r="D1164" s="15" t="s">
        <v>32</v>
      </c>
      <c r="E1164" s="16">
        <v>43129</v>
      </c>
      <c r="F1164" s="17">
        <v>23.9</v>
      </c>
      <c r="G1164" s="17">
        <v>35.6</v>
      </c>
      <c r="H1164" s="17">
        <v>17.509899999999998</v>
      </c>
      <c r="I1164" s="18">
        <v>0.89380000000000004</v>
      </c>
      <c r="J1164" s="7">
        <f>I1164-I1044</f>
        <v>-3.8999999999999924E-2</v>
      </c>
      <c r="K1164" s="37">
        <f>1000*(1-(F1164+288.9414)/(508929.2*(F1164+68.12963))*(F1164-3.9863)^2)</f>
        <v>997.35123703333397</v>
      </c>
      <c r="L1164" s="37">
        <f xml:space="preserve"> 0.824493 - 0.0040899*F1164 + 0.000076438*F1164^2 -0.00000082467*F1164^3 + 0.0000000053675*F1164^4</f>
        <v>0.76089952447632669</v>
      </c>
      <c r="M1164" s="37">
        <f xml:space="preserve"> -0.005724 + 0.00010227*F1164 - 0.0000016546*F1164^2</f>
        <v>-4.2248710660000004E-3</v>
      </c>
      <c r="N1164" s="37">
        <f xml:space="preserve"> K1164 + (L1164*G1164) + M1164*G1164^(3/2) + 0.00048314*G1164^2</f>
        <v>1024.154167473396</v>
      </c>
      <c r="O1164" s="39">
        <f t="shared" si="110"/>
        <v>2.0158122214179128</v>
      </c>
      <c r="P1164" s="32">
        <f t="shared" si="112"/>
        <v>23.536031078778624</v>
      </c>
      <c r="Q1164" s="72">
        <f t="shared" si="111"/>
        <v>-0.36409999999999965</v>
      </c>
      <c r="R1164" s="2"/>
      <c r="S1164" s="27"/>
      <c r="T1164" s="27"/>
      <c r="U1164" s="27"/>
      <c r="V1164" s="25"/>
      <c r="W1164" s="25"/>
      <c r="X1164" s="25"/>
      <c r="Y1164" s="43"/>
      <c r="Z1164" s="47"/>
    </row>
    <row r="1165" spans="1:26" s="1" customFormat="1" x14ac:dyDescent="0.15">
      <c r="A1165" s="5">
        <v>278</v>
      </c>
      <c r="B1165" s="14" t="s">
        <v>17</v>
      </c>
      <c r="C1165" s="15" t="s">
        <v>24</v>
      </c>
      <c r="D1165" s="15" t="s">
        <v>32</v>
      </c>
      <c r="E1165" s="16">
        <v>43129</v>
      </c>
      <c r="F1165" s="17">
        <v>23.9</v>
      </c>
      <c r="G1165" s="17">
        <v>35.6</v>
      </c>
      <c r="H1165" s="17">
        <v>17.509899999999998</v>
      </c>
      <c r="I1165" s="18">
        <v>4.2801999999999998</v>
      </c>
      <c r="J1165" s="7">
        <f>I1165-I1045</f>
        <v>-1.9499999999999851E-2</v>
      </c>
      <c r="K1165" s="37">
        <f>1000*(1-(F1165+288.9414)/(508929.2*(F1165+68.12963))*(F1165-3.9863)^2)</f>
        <v>997.35123703333397</v>
      </c>
      <c r="L1165" s="37">
        <f xml:space="preserve"> 0.824493 - 0.0040899*F1165 + 0.000076438*F1165^2 -0.00000082467*F1165^3 + 0.0000000053675*F1165^4</f>
        <v>0.76089952447632669</v>
      </c>
      <c r="M1165" s="37">
        <f xml:space="preserve"> -0.005724 + 0.00010227*F1165 - 0.0000016546*F1165^2</f>
        <v>-4.2248710660000004E-3</v>
      </c>
      <c r="N1165" s="37">
        <f xml:space="preserve"> K1165 + (L1165*G1165) + M1165*G1165^(3/2) + 0.00048314*G1165^2</f>
        <v>1024.154167473396</v>
      </c>
      <c r="O1165" s="39">
        <f t="shared" si="110"/>
        <v>9.6532551690679682</v>
      </c>
      <c r="P1165" s="32">
        <f t="shared" si="112"/>
        <v>23.536031078778624</v>
      </c>
      <c r="Q1165" s="72">
        <f t="shared" si="111"/>
        <v>18.261099999999999</v>
      </c>
      <c r="R1165" s="2"/>
      <c r="S1165" s="27"/>
      <c r="T1165" s="27"/>
      <c r="U1165" s="27"/>
      <c r="V1165" s="25"/>
      <c r="W1165" s="25"/>
      <c r="X1165" s="25"/>
      <c r="Y1165" s="43"/>
      <c r="Z1165" s="47"/>
    </row>
    <row r="1166" spans="1:26" s="1" customFormat="1" x14ac:dyDescent="0.15">
      <c r="A1166" s="5">
        <v>285</v>
      </c>
      <c r="B1166" s="14" t="s">
        <v>17</v>
      </c>
      <c r="C1166" s="15" t="s">
        <v>24</v>
      </c>
      <c r="D1166" s="15" t="s">
        <v>32</v>
      </c>
      <c r="E1166" s="16">
        <v>43129</v>
      </c>
      <c r="F1166" s="17">
        <v>23.9</v>
      </c>
      <c r="G1166" s="17">
        <v>35.6</v>
      </c>
      <c r="H1166" s="17">
        <v>17.509899999999998</v>
      </c>
      <c r="I1166" s="18">
        <v>2.5891999999999999</v>
      </c>
      <c r="J1166" s="7">
        <f>I1166-I1046</f>
        <v>-9.600000000000275E-3</v>
      </c>
      <c r="K1166" s="37">
        <f>1000*(1-(F1166+288.9414)/(508929.2*(F1166+68.12963))*(F1166-3.9863)^2)</f>
        <v>997.35123703333397</v>
      </c>
      <c r="L1166" s="37">
        <f xml:space="preserve"> 0.824493 - 0.0040899*F1166 + 0.000076438*F1166^2 -0.00000082467*F1166^3 + 0.0000000053675*F1166^4</f>
        <v>0.76089952447632669</v>
      </c>
      <c r="M1166" s="37">
        <f xml:space="preserve"> -0.005724 + 0.00010227*F1166 - 0.0000016546*F1166^2</f>
        <v>-4.2248710660000004E-3</v>
      </c>
      <c r="N1166" s="37">
        <f xml:space="preserve"> K1166 + (L1166*G1166) + M1166*G1166^(3/2) + 0.00048314*G1166^2</f>
        <v>1024.154167473396</v>
      </c>
      <c r="O1166" s="39">
        <f t="shared" si="110"/>
        <v>5.8394954169783615</v>
      </c>
      <c r="P1166" s="32">
        <f t="shared" si="112"/>
        <v>23.536031078778624</v>
      </c>
      <c r="Q1166" s="72">
        <f t="shared" si="111"/>
        <v>8.9605999999999995</v>
      </c>
      <c r="R1166" s="2"/>
      <c r="S1166" s="27"/>
      <c r="T1166" s="27"/>
      <c r="U1166" s="27"/>
      <c r="V1166" s="25"/>
      <c r="W1166" s="25"/>
      <c r="X1166" s="25"/>
      <c r="Y1166" s="43"/>
      <c r="Z1166" s="47"/>
    </row>
    <row r="1167" spans="1:26" s="1" customFormat="1" x14ac:dyDescent="0.15">
      <c r="A1167" s="5">
        <v>120</v>
      </c>
      <c r="B1167" s="14" t="s">
        <v>18</v>
      </c>
      <c r="C1167" s="15" t="s">
        <v>24</v>
      </c>
      <c r="D1167" s="15" t="s">
        <v>32</v>
      </c>
      <c r="E1167" s="16">
        <v>43129</v>
      </c>
      <c r="F1167" s="17">
        <v>23.9</v>
      </c>
      <c r="G1167" s="17">
        <v>35.6</v>
      </c>
      <c r="H1167" s="17">
        <v>17.509899999999998</v>
      </c>
      <c r="I1167" s="18">
        <v>5.3002000000000002</v>
      </c>
      <c r="J1167" s="7">
        <f>I1167-I1047</f>
        <v>-1.0299999999999976E-2</v>
      </c>
      <c r="K1167" s="37">
        <f>1000*(1-(F1167+288.9414)/(508929.2*(F1167+68.12963))*(F1167-3.9863)^2)</f>
        <v>997.35123703333397</v>
      </c>
      <c r="L1167" s="37">
        <f xml:space="preserve"> 0.824493 - 0.0040899*F1167 + 0.000076438*F1167^2 -0.00000082467*F1167^3 + 0.0000000053675*F1167^4</f>
        <v>0.76089952447632669</v>
      </c>
      <c r="M1167" s="37">
        <f xml:space="preserve"> -0.005724 + 0.00010227*F1167 - 0.0000016546*F1167^2</f>
        <v>-4.2248710660000004E-3</v>
      </c>
      <c r="N1167" s="37">
        <f xml:space="preserve"> K1167 + (L1167*G1167) + M1167*G1167^(3/2) + 0.00048314*G1167^2</f>
        <v>1024.154167473396</v>
      </c>
      <c r="O1167" s="39">
        <f t="shared" si="110"/>
        <v>11.95368979185413</v>
      </c>
      <c r="P1167" s="32">
        <f t="shared" si="112"/>
        <v>23.536031078778624</v>
      </c>
      <c r="Q1167" s="72">
        <f t="shared" si="111"/>
        <v>23.871099999999998</v>
      </c>
      <c r="R1167" s="2"/>
      <c r="S1167" s="27"/>
      <c r="T1167" s="27"/>
      <c r="U1167" s="27"/>
      <c r="V1167" s="25"/>
      <c r="W1167" s="25"/>
      <c r="X1167" s="25"/>
      <c r="Y1167" s="43"/>
      <c r="Z1167" s="47"/>
    </row>
    <row r="1168" spans="1:26" s="1" customFormat="1" x14ac:dyDescent="0.15">
      <c r="A1168" s="5">
        <v>126</v>
      </c>
      <c r="B1168" s="14" t="s">
        <v>18</v>
      </c>
      <c r="C1168" s="15" t="s">
        <v>24</v>
      </c>
      <c r="D1168" s="15" t="s">
        <v>32</v>
      </c>
      <c r="E1168" s="16">
        <v>43129</v>
      </c>
      <c r="F1168" s="17">
        <v>23.9</v>
      </c>
      <c r="G1168" s="17">
        <v>35.6</v>
      </c>
      <c r="H1168" s="17">
        <v>17.509899999999998</v>
      </c>
      <c r="I1168" s="18">
        <v>2.1236999999999999</v>
      </c>
      <c r="J1168" s="7">
        <f>I1168-I1048</f>
        <v>-7.0999999999998842E-3</v>
      </c>
      <c r="K1168" s="37">
        <f>1000*(1-(F1168+288.9414)/(508929.2*(F1168+68.12963))*(F1168-3.9863)^2)</f>
        <v>997.35123703333397</v>
      </c>
      <c r="L1168" s="37">
        <f xml:space="preserve"> 0.824493 - 0.0040899*F1168 + 0.000076438*F1168^2 -0.00000082467*F1168^3 + 0.0000000053675*F1168^4</f>
        <v>0.76089952447632669</v>
      </c>
      <c r="M1168" s="37">
        <f xml:space="preserve"> -0.005724 + 0.00010227*F1168 - 0.0000016546*F1168^2</f>
        <v>-4.2248710660000004E-3</v>
      </c>
      <c r="N1168" s="37">
        <f xml:space="preserve"> K1168 + (L1168*G1168) + M1168*G1168^(3/2) + 0.00048314*G1168^2</f>
        <v>1024.154167473396</v>
      </c>
      <c r="O1168" s="39">
        <f t="shared" si="110"/>
        <v>4.7896402043244812</v>
      </c>
      <c r="P1168" s="32">
        <f t="shared" si="112"/>
        <v>23.536031078778624</v>
      </c>
      <c r="Q1168" s="72">
        <f t="shared" si="111"/>
        <v>6.4003499999999987</v>
      </c>
      <c r="R1168" s="2"/>
      <c r="S1168" s="27"/>
      <c r="T1168" s="27"/>
      <c r="U1168" s="27"/>
      <c r="V1168" s="25"/>
      <c r="W1168" s="25"/>
      <c r="X1168" s="25"/>
      <c r="Y1168" s="43"/>
      <c r="Z1168" s="47"/>
    </row>
    <row r="1169" spans="1:26" s="1" customFormat="1" x14ac:dyDescent="0.15">
      <c r="A1169" s="5">
        <v>218</v>
      </c>
      <c r="B1169" s="14" t="s">
        <v>18</v>
      </c>
      <c r="C1169" s="15" t="s">
        <v>24</v>
      </c>
      <c r="D1169" s="15" t="s">
        <v>32</v>
      </c>
      <c r="E1169" s="16">
        <v>43129</v>
      </c>
      <c r="F1169" s="17">
        <v>23.9</v>
      </c>
      <c r="G1169" s="17">
        <v>35.6</v>
      </c>
      <c r="H1169" s="17">
        <v>17.509899999999998</v>
      </c>
      <c r="I1169" s="18">
        <v>5.1422999999999996</v>
      </c>
      <c r="J1169" s="7">
        <f>I1169-I1049</f>
        <v>-1.1700000000000266E-2</v>
      </c>
      <c r="K1169" s="37">
        <f>1000*(1-(F1169+288.9414)/(508929.2*(F1169+68.12963))*(F1169-3.9863)^2)</f>
        <v>997.35123703333397</v>
      </c>
      <c r="L1169" s="37">
        <f xml:space="preserve"> 0.824493 - 0.0040899*F1169 + 0.000076438*F1169^2 -0.00000082467*F1169^3 + 0.0000000053675*F1169^4</f>
        <v>0.76089952447632669</v>
      </c>
      <c r="M1169" s="37">
        <f xml:space="preserve"> -0.005724 + 0.00010227*F1169 - 0.0000016546*F1169^2</f>
        <v>-4.2248710660000004E-3</v>
      </c>
      <c r="N1169" s="37">
        <f xml:space="preserve"> K1169 + (L1169*G1169) + M1169*G1169^(3/2) + 0.00048314*G1169^2</f>
        <v>1024.154167473396</v>
      </c>
      <c r="O1169" s="39">
        <f t="shared" si="110"/>
        <v>11.597573490934584</v>
      </c>
      <c r="P1169" s="32">
        <f t="shared" si="112"/>
        <v>23.536031078778624</v>
      </c>
      <c r="Q1169" s="72">
        <f t="shared" si="111"/>
        <v>23.002649999999996</v>
      </c>
      <c r="R1169" s="2"/>
      <c r="S1169" s="27"/>
      <c r="T1169" s="27"/>
      <c r="U1169" s="27"/>
      <c r="V1169" s="25"/>
      <c r="W1169" s="25"/>
      <c r="X1169" s="25"/>
      <c r="Y1169" s="43"/>
      <c r="Z1169" s="47"/>
    </row>
    <row r="1170" spans="1:26" s="1" customFormat="1" x14ac:dyDescent="0.15">
      <c r="A1170" s="5">
        <v>224</v>
      </c>
      <c r="B1170" s="14" t="s">
        <v>18</v>
      </c>
      <c r="C1170" s="15" t="s">
        <v>24</v>
      </c>
      <c r="D1170" s="15" t="s">
        <v>32</v>
      </c>
      <c r="E1170" s="16">
        <v>43129</v>
      </c>
      <c r="F1170" s="17">
        <v>23.9</v>
      </c>
      <c r="G1170" s="17">
        <v>35.6</v>
      </c>
      <c r="H1170" s="17">
        <v>17.509899999999998</v>
      </c>
      <c r="I1170" s="18">
        <v>4.4539999999999997</v>
      </c>
      <c r="J1170" s="7">
        <f>I1170-I1050</f>
        <v>-1.2000000000000455E-2</v>
      </c>
      <c r="K1170" s="37">
        <f>1000*(1-(F1170+288.9414)/(508929.2*(F1170+68.12963))*(F1170-3.9863)^2)</f>
        <v>997.35123703333397</v>
      </c>
      <c r="L1170" s="37">
        <f xml:space="preserve"> 0.824493 - 0.0040899*F1170 + 0.000076438*F1170^2 -0.00000082467*F1170^3 + 0.0000000053675*F1170^4</f>
        <v>0.76089952447632669</v>
      </c>
      <c r="M1170" s="37">
        <f xml:space="preserve"> -0.005724 + 0.00010227*F1170 - 0.0000016546*F1170^2</f>
        <v>-4.2248710660000004E-3</v>
      </c>
      <c r="N1170" s="37">
        <f xml:space="preserve"> K1170 + (L1170*G1170) + M1170*G1170^(3/2) + 0.00048314*G1170^2</f>
        <v>1024.154167473396</v>
      </c>
      <c r="O1170" s="39">
        <f t="shared" si="110"/>
        <v>10.045231186166237</v>
      </c>
      <c r="P1170" s="32">
        <f t="shared" si="112"/>
        <v>23.536031078778624</v>
      </c>
      <c r="Q1170" s="72">
        <f t="shared" si="111"/>
        <v>19.216999999999999</v>
      </c>
      <c r="R1170" s="2"/>
      <c r="S1170" s="27"/>
      <c r="T1170" s="27"/>
      <c r="U1170" s="27"/>
      <c r="V1170" s="25"/>
      <c r="W1170" s="25"/>
      <c r="X1170" s="25"/>
      <c r="Y1170" s="43"/>
      <c r="Z1170" s="47"/>
    </row>
    <row r="1171" spans="1:26" s="1" customFormat="1" x14ac:dyDescent="0.15">
      <c r="A1171" s="5">
        <v>230</v>
      </c>
      <c r="B1171" s="14" t="s">
        <v>18</v>
      </c>
      <c r="C1171" s="15" t="s">
        <v>24</v>
      </c>
      <c r="D1171" s="15" t="s">
        <v>32</v>
      </c>
      <c r="E1171" s="16">
        <v>43129</v>
      </c>
      <c r="F1171" s="17">
        <v>23.9</v>
      </c>
      <c r="G1171" s="17">
        <v>35.6</v>
      </c>
      <c r="H1171" s="17">
        <v>17.509899999999998</v>
      </c>
      <c r="I1171" s="18">
        <v>2.6257000000000001</v>
      </c>
      <c r="J1171" s="7">
        <f>I1171-I1051</f>
        <v>-8.799999999999919E-3</v>
      </c>
      <c r="K1171" s="37">
        <f>1000*(1-(F1171+288.9414)/(508929.2*(F1171+68.12963))*(F1171-3.9863)^2)</f>
        <v>997.35123703333397</v>
      </c>
      <c r="L1171" s="37">
        <f xml:space="preserve"> 0.824493 - 0.0040899*F1171 + 0.000076438*F1171^2 -0.00000082467*F1171^3 + 0.0000000053675*F1171^4</f>
        <v>0.76089952447632669</v>
      </c>
      <c r="M1171" s="37">
        <f xml:space="preserve"> -0.005724 + 0.00010227*F1171 - 0.0000016546*F1171^2</f>
        <v>-4.2248710660000004E-3</v>
      </c>
      <c r="N1171" s="37">
        <f xml:space="preserve"> K1171 + (L1171*G1171) + M1171*G1171^(3/2) + 0.00048314*G1171^2</f>
        <v>1024.154167473396</v>
      </c>
      <c r="O1171" s="39">
        <f t="shared" si="110"/>
        <v>5.9218148912251216</v>
      </c>
      <c r="P1171" s="32">
        <f t="shared" si="112"/>
        <v>23.536031078778624</v>
      </c>
      <c r="Q1171" s="72">
        <f t="shared" si="111"/>
        <v>9.1613499999999988</v>
      </c>
      <c r="R1171" s="2"/>
      <c r="S1171" s="27"/>
      <c r="T1171" s="27"/>
      <c r="U1171" s="27"/>
      <c r="V1171" s="25"/>
      <c r="W1171" s="25"/>
      <c r="X1171" s="25"/>
      <c r="Y1171" s="43"/>
      <c r="Z1171" s="47"/>
    </row>
    <row r="1172" spans="1:26" s="1" customFormat="1" x14ac:dyDescent="0.15">
      <c r="A1172" s="5">
        <v>154</v>
      </c>
      <c r="B1172" s="14" t="s">
        <v>19</v>
      </c>
      <c r="C1172" s="15" t="s">
        <v>24</v>
      </c>
      <c r="D1172" s="15" t="s">
        <v>32</v>
      </c>
      <c r="E1172" s="16">
        <v>43129</v>
      </c>
      <c r="F1172" s="17">
        <v>23.9</v>
      </c>
      <c r="G1172" s="17">
        <v>35.6</v>
      </c>
      <c r="H1172" s="17">
        <v>17.509899999999998</v>
      </c>
      <c r="I1172" s="18">
        <v>4.1561000000000003</v>
      </c>
      <c r="J1172" s="7">
        <f>I1172-I1052</f>
        <v>-1.2299999999999756E-2</v>
      </c>
      <c r="K1172" s="37">
        <f>1000*(1-(F1172+288.9414)/(508929.2*(F1172+68.12963))*(F1172-3.9863)^2)</f>
        <v>997.35123703333397</v>
      </c>
      <c r="L1172" s="37">
        <f xml:space="preserve"> 0.824493 - 0.0040899*F1172 + 0.000076438*F1172^2 -0.00000082467*F1172^3 + 0.0000000053675*F1172^4</f>
        <v>0.76089952447632669</v>
      </c>
      <c r="M1172" s="37">
        <f xml:space="preserve"> -0.005724 + 0.00010227*F1172 - 0.0000016546*F1172^2</f>
        <v>-4.2248710660000004E-3</v>
      </c>
      <c r="N1172" s="37">
        <f xml:space="preserve"> K1172 + (L1172*G1172) + M1172*G1172^(3/2) + 0.00048314*G1172^2</f>
        <v>1024.154167473396</v>
      </c>
      <c r="O1172" s="39">
        <f t="shared" si="110"/>
        <v>9.3733689566289868</v>
      </c>
      <c r="P1172" s="32">
        <f t="shared" si="112"/>
        <v>23.536031078778624</v>
      </c>
      <c r="Q1172" s="72">
        <f t="shared" si="111"/>
        <v>17.57855</v>
      </c>
      <c r="R1172" s="2"/>
      <c r="S1172" s="27"/>
      <c r="T1172" s="27"/>
      <c r="U1172" s="27"/>
      <c r="V1172" s="25"/>
      <c r="W1172" s="25"/>
      <c r="X1172" s="25"/>
      <c r="Y1172" s="43"/>
      <c r="Z1172" s="47"/>
    </row>
    <row r="1173" spans="1:26" s="1" customFormat="1" x14ac:dyDescent="0.15">
      <c r="A1173" s="5">
        <v>246</v>
      </c>
      <c r="B1173" s="14" t="s">
        <v>19</v>
      </c>
      <c r="C1173" s="15" t="s">
        <v>24</v>
      </c>
      <c r="D1173" s="15" t="s">
        <v>32</v>
      </c>
      <c r="E1173" s="16">
        <v>43129</v>
      </c>
      <c r="F1173" s="17">
        <v>23.9</v>
      </c>
      <c r="G1173" s="17">
        <v>35.6</v>
      </c>
      <c r="H1173" s="17">
        <v>17.509899999999998</v>
      </c>
      <c r="I1173" s="18">
        <v>2.4813999999999998</v>
      </c>
      <c r="J1173" s="17" t="s">
        <v>33</v>
      </c>
      <c r="K1173" s="37">
        <f>1000*(1-(F1173+288.9414)/(508929.2*(F1173+68.12963))*(F1173-3.9863)^2)</f>
        <v>997.35123703333397</v>
      </c>
      <c r="L1173" s="37">
        <f xml:space="preserve"> 0.824493 - 0.0040899*F1173 + 0.000076438*F1173^2 -0.00000082467*F1173^3 + 0.0000000053675*F1173^4</f>
        <v>0.76089952447632669</v>
      </c>
      <c r="M1173" s="37">
        <f xml:space="preserve"> -0.005724 + 0.00010227*F1173 - 0.0000016546*F1173^2</f>
        <v>-4.2248710660000004E-3</v>
      </c>
      <c r="N1173" s="37">
        <f xml:space="preserve"> K1173 + (L1173*G1173) + M1173*G1173^(3/2) + 0.00048314*G1173^2</f>
        <v>1024.154167473396</v>
      </c>
      <c r="O1173" s="39">
        <f t="shared" si="110"/>
        <v>5.5963710519427261</v>
      </c>
      <c r="P1173" s="32">
        <f t="shared" si="112"/>
        <v>23.536031078778624</v>
      </c>
      <c r="Q1173" s="72">
        <f t="shared" si="111"/>
        <v>8.3676999999999992</v>
      </c>
      <c r="R1173" s="2"/>
      <c r="S1173" s="27"/>
      <c r="T1173" s="27"/>
      <c r="U1173" s="27"/>
      <c r="V1173" s="25"/>
      <c r="W1173" s="25"/>
      <c r="X1173" s="25"/>
      <c r="Y1173" s="43"/>
      <c r="Z1173" s="47"/>
    </row>
    <row r="1174" spans="1:26" s="1" customFormat="1" x14ac:dyDescent="0.15">
      <c r="A1174" s="5">
        <v>299</v>
      </c>
      <c r="B1174" s="14" t="s">
        <v>19</v>
      </c>
      <c r="C1174" s="15" t="s">
        <v>24</v>
      </c>
      <c r="D1174" s="15" t="s">
        <v>32</v>
      </c>
      <c r="E1174" s="16">
        <v>43129</v>
      </c>
      <c r="F1174" s="17">
        <v>23.9</v>
      </c>
      <c r="G1174" s="17">
        <v>35.6</v>
      </c>
      <c r="H1174" s="17">
        <v>17.509899999999998</v>
      </c>
      <c r="I1174" s="18">
        <v>0.76500000000000001</v>
      </c>
      <c r="J1174" s="7">
        <f>I1174-I1054</f>
        <v>-9.4999999999999529E-3</v>
      </c>
      <c r="K1174" s="37">
        <f>1000*(1-(F1174+288.9414)/(508929.2*(F1174+68.12963))*(F1174-3.9863)^2)</f>
        <v>997.35123703333397</v>
      </c>
      <c r="L1174" s="37">
        <f xml:space="preserve"> 0.824493 - 0.0040899*F1174 + 0.000076438*F1174^2 -0.00000082467*F1174^3 + 0.0000000053675*F1174^4</f>
        <v>0.76089952447632669</v>
      </c>
      <c r="M1174" s="37">
        <f xml:space="preserve"> -0.005724 + 0.00010227*F1174 - 0.0000016546*F1174^2</f>
        <v>-4.2248710660000004E-3</v>
      </c>
      <c r="N1174" s="37">
        <f xml:space="preserve"> K1174 + (L1174*G1174) + M1174*G1174^(3/2) + 0.00048314*G1174^2</f>
        <v>1024.154167473396</v>
      </c>
      <c r="O1174" s="39">
        <f t="shared" si="110"/>
        <v>1.725325967089621</v>
      </c>
      <c r="P1174" s="32">
        <f t="shared" si="112"/>
        <v>23.536031078778624</v>
      </c>
      <c r="Q1174" s="72">
        <f t="shared" si="111"/>
        <v>-1.0724999999999998</v>
      </c>
      <c r="R1174" s="2"/>
      <c r="S1174" s="27"/>
      <c r="T1174" s="27"/>
      <c r="U1174" s="27"/>
      <c r="V1174" s="25"/>
      <c r="W1174" s="25"/>
      <c r="X1174" s="25"/>
      <c r="Y1174" s="43"/>
      <c r="Z1174" s="47"/>
    </row>
    <row r="1175" spans="1:26" s="1" customFormat="1" x14ac:dyDescent="0.15">
      <c r="A1175" s="5">
        <v>167</v>
      </c>
      <c r="B1175" s="14" t="s">
        <v>20</v>
      </c>
      <c r="C1175" s="15" t="s">
        <v>24</v>
      </c>
      <c r="D1175" s="15" t="s">
        <v>32</v>
      </c>
      <c r="E1175" s="17" t="s">
        <v>34</v>
      </c>
      <c r="F1175" s="17" t="s">
        <v>14</v>
      </c>
      <c r="G1175" s="17" t="s">
        <v>14</v>
      </c>
      <c r="H1175" s="17" t="s">
        <v>14</v>
      </c>
      <c r="I1175" s="18" t="s">
        <v>14</v>
      </c>
      <c r="J1175" s="17" t="s">
        <v>14</v>
      </c>
      <c r="K1175" s="99" t="s">
        <v>14</v>
      </c>
      <c r="L1175" s="99" t="s">
        <v>14</v>
      </c>
      <c r="M1175" s="99" t="s">
        <v>14</v>
      </c>
      <c r="N1175" s="99" t="s">
        <v>14</v>
      </c>
      <c r="O1175" s="44" t="s">
        <v>14</v>
      </c>
      <c r="P1175" s="32" t="e">
        <f t="shared" si="112"/>
        <v>#VALUE!</v>
      </c>
      <c r="Q1175" s="72" t="s">
        <v>14</v>
      </c>
      <c r="R1175" s="2"/>
      <c r="S1175" s="27"/>
      <c r="T1175" s="27"/>
      <c r="U1175" s="27"/>
      <c r="V1175" s="25"/>
      <c r="W1175" s="25"/>
      <c r="X1175" s="25"/>
      <c r="Y1175" s="43"/>
      <c r="Z1175" s="47"/>
    </row>
    <row r="1176" spans="1:26" s="1" customFormat="1" x14ac:dyDescent="0.15">
      <c r="A1176" s="5">
        <v>174</v>
      </c>
      <c r="B1176" s="14" t="s">
        <v>20</v>
      </c>
      <c r="C1176" s="15" t="s">
        <v>24</v>
      </c>
      <c r="D1176" s="15" t="s">
        <v>32</v>
      </c>
      <c r="E1176" s="16">
        <v>43129</v>
      </c>
      <c r="F1176" s="17">
        <v>23.6</v>
      </c>
      <c r="G1176" s="17">
        <v>35.6</v>
      </c>
      <c r="H1176" s="17">
        <v>17.508299999999998</v>
      </c>
      <c r="I1176" s="18">
        <v>3.2374999999999998</v>
      </c>
      <c r="J1176" s="18" t="s">
        <v>35</v>
      </c>
      <c r="K1176" s="37">
        <f>1000*(1-(F1176+288.9414)/(508929.2*(F1176+68.12963))*(F1176-3.9863)^2)</f>
        <v>997.42451159707753</v>
      </c>
      <c r="L1176" s="37">
        <f xml:space="preserve"> 0.824493 - 0.0040899*F1176 + 0.000076438*F1176^2 -0.00000082467*F1176^3 + 0.0000000053675*F1176^4</f>
        <v>0.76136961722476815</v>
      </c>
      <c r="M1176" s="37">
        <f xml:space="preserve"> -0.005724 + 0.00010227*F1176 - 0.0000016546*F1176^2</f>
        <v>-4.2319740159999994E-3</v>
      </c>
      <c r="N1176" s="37">
        <f xml:space="preserve"> K1176 + (L1176*G1176) + M1176*G1176^(3/2) + 0.00048314*G1176^2</f>
        <v>1024.2426686012425</v>
      </c>
      <c r="O1176" s="39">
        <f t="shared" ref="O1176:O1178" si="113">I1176*(1/     (1-   (0.001*N1176/1.84)))</f>
        <v>7.30241674909092</v>
      </c>
      <c r="P1176" s="32">
        <f t="shared" si="112"/>
        <v>23.534580343982828</v>
      </c>
      <c r="Q1176" s="72">
        <f t="shared" ref="Q1176:Q1178" si="114">-5.28+5.5*I1176</f>
        <v>12.526249999999997</v>
      </c>
      <c r="R1176" s="2"/>
      <c r="S1176" s="27"/>
      <c r="T1176" s="27"/>
      <c r="U1176" s="27"/>
      <c r="V1176" s="25"/>
      <c r="W1176" s="25"/>
      <c r="X1176" s="25"/>
      <c r="Y1176" s="43"/>
      <c r="Z1176" s="47"/>
    </row>
    <row r="1177" spans="1:26" s="1" customFormat="1" x14ac:dyDescent="0.15">
      <c r="A1177" s="5">
        <v>265</v>
      </c>
      <c r="B1177" s="14" t="s">
        <v>20</v>
      </c>
      <c r="C1177" s="15" t="s">
        <v>24</v>
      </c>
      <c r="D1177" s="15" t="s">
        <v>32</v>
      </c>
      <c r="E1177" s="16">
        <v>43129</v>
      </c>
      <c r="F1177" s="17">
        <v>23.9</v>
      </c>
      <c r="G1177" s="17">
        <v>35.6</v>
      </c>
      <c r="H1177" s="17">
        <v>17.509899999999998</v>
      </c>
      <c r="I1177" s="18">
        <v>4.0164</v>
      </c>
      <c r="J1177" s="7">
        <f>I1177-I1057</f>
        <v>-1.8100000000000449E-2</v>
      </c>
      <c r="K1177" s="37">
        <f>1000*(1-(F1177+288.9414)/(508929.2*(F1177+68.12963))*(F1177-3.9863)^2)</f>
        <v>997.35123703333397</v>
      </c>
      <c r="L1177" s="37">
        <f xml:space="preserve"> 0.824493 - 0.0040899*F1177 + 0.000076438*F1177^2 -0.00000082467*F1177^3 + 0.0000000053675*F1177^4</f>
        <v>0.76089952447632669</v>
      </c>
      <c r="M1177" s="37">
        <f xml:space="preserve"> -0.005724 + 0.00010227*F1177 - 0.0000016546*F1177^2</f>
        <v>-4.2248710660000004E-3</v>
      </c>
      <c r="N1177" s="37">
        <f xml:space="preserve"> K1177 + (L1177*G1177) + M1177*G1177^(3/2) + 0.00048314*G1177^2</f>
        <v>1024.154167473396</v>
      </c>
      <c r="O1177" s="39">
        <f t="shared" si="113"/>
        <v>9.0582996264297435</v>
      </c>
      <c r="P1177" s="32">
        <f t="shared" si="112"/>
        <v>23.536031078778624</v>
      </c>
      <c r="Q1177" s="72">
        <f t="shared" si="114"/>
        <v>16.810199999999998</v>
      </c>
      <c r="R1177" s="2"/>
      <c r="S1177" s="27"/>
      <c r="T1177" s="27"/>
      <c r="U1177" s="27"/>
      <c r="V1177" s="25"/>
      <c r="W1177" s="25"/>
      <c r="X1177" s="25"/>
      <c r="Y1177" s="43"/>
      <c r="Z1177" s="47"/>
    </row>
    <row r="1178" spans="1:26" s="1" customFormat="1" x14ac:dyDescent="0.15">
      <c r="A1178" s="5">
        <v>271</v>
      </c>
      <c r="B1178" s="14" t="s">
        <v>20</v>
      </c>
      <c r="C1178" s="15" t="s">
        <v>24</v>
      </c>
      <c r="D1178" s="15" t="s">
        <v>32</v>
      </c>
      <c r="E1178" s="16">
        <v>43129</v>
      </c>
      <c r="F1178" s="17">
        <v>23.9</v>
      </c>
      <c r="G1178" s="17">
        <v>35.6</v>
      </c>
      <c r="H1178" s="17">
        <v>17.509899999999998</v>
      </c>
      <c r="I1178" s="18">
        <v>8.2996999999999996</v>
      </c>
      <c r="J1178" s="7">
        <f>I1178-I1058</f>
        <v>-1.720000000000077E-2</v>
      </c>
      <c r="K1178" s="37">
        <f>1000*(1-(F1178+288.9414)/(508929.2*(F1178+68.12963))*(F1178-3.9863)^2)</f>
        <v>997.35123703333397</v>
      </c>
      <c r="L1178" s="37">
        <f xml:space="preserve"> 0.824493 - 0.0040899*F1178 + 0.000076438*F1178^2 -0.00000082467*F1178^3 + 0.0000000053675*F1178^4</f>
        <v>0.76089952447632669</v>
      </c>
      <c r="M1178" s="37">
        <f xml:space="preserve"> -0.005724 + 0.00010227*F1178 - 0.0000016546*F1178^2</f>
        <v>-4.2248710660000004E-3</v>
      </c>
      <c r="N1178" s="37">
        <f xml:space="preserve"> K1178 + (L1178*G1178) + M1178*G1178^(3/2) + 0.00048314*G1178^2</f>
        <v>1024.154167473396</v>
      </c>
      <c r="O1178" s="39">
        <f t="shared" si="113"/>
        <v>18.718546312488531</v>
      </c>
      <c r="P1178" s="32">
        <f t="shared" si="112"/>
        <v>23.536031078778624</v>
      </c>
      <c r="Q1178" s="72">
        <f t="shared" si="114"/>
        <v>40.36835</v>
      </c>
      <c r="R1178" s="2"/>
      <c r="S1178" s="27"/>
      <c r="T1178" s="27"/>
      <c r="U1178" s="27"/>
      <c r="V1178" s="25"/>
      <c r="W1178" s="25"/>
      <c r="X1178" s="25"/>
      <c r="Y1178" s="43"/>
      <c r="Z1178" s="47"/>
    </row>
    <row r="1179" spans="1:26" s="1" customFormat="1" x14ac:dyDescent="0.15">
      <c r="A1179" s="5">
        <v>103</v>
      </c>
      <c r="B1179" s="14" t="s">
        <v>22</v>
      </c>
      <c r="C1179" s="15" t="s">
        <v>24</v>
      </c>
      <c r="D1179" s="15" t="s">
        <v>32</v>
      </c>
      <c r="E1179" s="17" t="s">
        <v>28</v>
      </c>
      <c r="F1179" s="17" t="s">
        <v>14</v>
      </c>
      <c r="G1179" s="17" t="s">
        <v>14</v>
      </c>
      <c r="H1179" s="17" t="s">
        <v>14</v>
      </c>
      <c r="I1179" s="18" t="s">
        <v>14</v>
      </c>
      <c r="J1179" s="99" t="s">
        <v>14</v>
      </c>
      <c r="K1179" s="99" t="s">
        <v>14</v>
      </c>
      <c r="L1179" s="99" t="s">
        <v>14</v>
      </c>
      <c r="M1179" s="99" t="s">
        <v>14</v>
      </c>
      <c r="N1179" s="99" t="s">
        <v>14</v>
      </c>
      <c r="O1179" s="44" t="s">
        <v>14</v>
      </c>
      <c r="P1179" s="32" t="e">
        <f t="shared" si="112"/>
        <v>#VALUE!</v>
      </c>
      <c r="Q1179" s="72" t="s">
        <v>14</v>
      </c>
      <c r="R1179" s="2"/>
      <c r="S1179" s="27"/>
      <c r="T1179" s="27"/>
      <c r="U1179" s="27"/>
      <c r="V1179" s="25"/>
      <c r="W1179" s="25"/>
      <c r="X1179" s="25"/>
      <c r="Y1179" s="43"/>
      <c r="Z1179" s="47"/>
    </row>
    <row r="1180" spans="1:26" s="1" customFormat="1" x14ac:dyDescent="0.15">
      <c r="A1180" s="5">
        <v>109</v>
      </c>
      <c r="B1180" s="14" t="s">
        <v>22</v>
      </c>
      <c r="C1180" s="15" t="s">
        <v>24</v>
      </c>
      <c r="D1180" s="15" t="s">
        <v>32</v>
      </c>
      <c r="E1180" s="17" t="s">
        <v>28</v>
      </c>
      <c r="F1180" s="17" t="s">
        <v>14</v>
      </c>
      <c r="G1180" s="17" t="s">
        <v>14</v>
      </c>
      <c r="H1180" s="17" t="s">
        <v>14</v>
      </c>
      <c r="I1180" s="18" t="s">
        <v>14</v>
      </c>
      <c r="J1180" s="99" t="s">
        <v>14</v>
      </c>
      <c r="K1180" s="99" t="s">
        <v>14</v>
      </c>
      <c r="L1180" s="99" t="s">
        <v>14</v>
      </c>
      <c r="M1180" s="99" t="s">
        <v>14</v>
      </c>
      <c r="N1180" s="99" t="s">
        <v>14</v>
      </c>
      <c r="O1180" s="44" t="s">
        <v>14</v>
      </c>
      <c r="P1180" s="32" t="e">
        <f t="shared" si="112"/>
        <v>#VALUE!</v>
      </c>
      <c r="Q1180" s="72" t="s">
        <v>14</v>
      </c>
      <c r="R1180" s="2"/>
      <c r="S1180" s="27"/>
      <c r="T1180" s="27"/>
      <c r="U1180" s="27"/>
      <c r="V1180" s="25"/>
      <c r="W1180" s="25"/>
      <c r="X1180" s="25"/>
      <c r="Y1180" s="43"/>
      <c r="Z1180" s="47"/>
    </row>
    <row r="1181" spans="1:26" s="1" customFormat="1" x14ac:dyDescent="0.15">
      <c r="A1181" s="5">
        <v>232</v>
      </c>
      <c r="B1181" s="14" t="s">
        <v>23</v>
      </c>
      <c r="C1181" s="15" t="s">
        <v>24</v>
      </c>
      <c r="D1181" s="15" t="s">
        <v>32</v>
      </c>
      <c r="E1181" s="16">
        <v>43129</v>
      </c>
      <c r="F1181" s="17">
        <v>23.9</v>
      </c>
      <c r="G1181" s="17">
        <v>35.6</v>
      </c>
      <c r="H1181" s="17">
        <v>17.509899999999998</v>
      </c>
      <c r="I1181" s="18">
        <v>4.7652000000000001</v>
      </c>
      <c r="J1181" s="7">
        <f>I1181-I1061</f>
        <v>-1.5799999999999592E-2</v>
      </c>
      <c r="K1181" s="37">
        <f>1000*(1-(F1181+288.9414)/(508929.2*(F1181+68.12963))*(F1181-3.9863)^2)</f>
        <v>997.35123703333397</v>
      </c>
      <c r="L1181" s="37">
        <f xml:space="preserve"> 0.824493 - 0.0040899*F1181 + 0.000076438*F1181^2 -0.00000082467*F1181^3 + 0.0000000053675*F1181^4</f>
        <v>0.76089952447632669</v>
      </c>
      <c r="M1181" s="37">
        <f xml:space="preserve"> -0.005724 + 0.00010227*F1181 - 0.0000016546*F1181^2</f>
        <v>-4.2248710660000004E-3</v>
      </c>
      <c r="N1181" s="37">
        <f xml:space="preserve"> K1181 + (L1181*G1181) + M1181*G1181^(3/2) + 0.00048314*G1181^2</f>
        <v>1024.154167473396</v>
      </c>
      <c r="O1181" s="39">
        <f t="shared" ref="O1181:O1201" si="115">I1181*(1/     (1-   (0.001*N1181/1.84)))</f>
        <v>10.747089278922173</v>
      </c>
      <c r="P1181" s="32">
        <f t="shared" si="112"/>
        <v>23.536031078778624</v>
      </c>
      <c r="Q1181" s="72">
        <f t="shared" ref="Q1181:Q1201" si="116">-5.28+5.5*I1181</f>
        <v>20.928599999999999</v>
      </c>
      <c r="R1181" s="2"/>
      <c r="S1181" s="27"/>
      <c r="T1181" s="27"/>
      <c r="U1181" s="27"/>
      <c r="V1181" s="25"/>
      <c r="W1181" s="25"/>
      <c r="X1181" s="25"/>
      <c r="Y1181" s="43"/>
      <c r="Z1181" s="47"/>
    </row>
    <row r="1182" spans="1:26" s="1" customFormat="1" x14ac:dyDescent="0.15">
      <c r="A1182" s="5">
        <v>234</v>
      </c>
      <c r="B1182" s="14" t="s">
        <v>23</v>
      </c>
      <c r="C1182" s="15" t="s">
        <v>24</v>
      </c>
      <c r="D1182" s="15" t="s">
        <v>32</v>
      </c>
      <c r="E1182" s="16">
        <v>43129</v>
      </c>
      <c r="F1182" s="17">
        <v>23.9</v>
      </c>
      <c r="G1182" s="17">
        <v>35.6</v>
      </c>
      <c r="H1182" s="17">
        <v>17.509899999999998</v>
      </c>
      <c r="I1182" s="18">
        <v>5.2666000000000004</v>
      </c>
      <c r="J1182" s="7">
        <f>I1182-I1062</f>
        <v>-1.9299999999999429E-2</v>
      </c>
      <c r="K1182" s="37">
        <f>1000*(1-(F1182+288.9414)/(508929.2*(F1182+68.12963))*(F1182-3.9863)^2)</f>
        <v>997.35123703333397</v>
      </c>
      <c r="L1182" s="37">
        <f xml:space="preserve"> 0.824493 - 0.0040899*F1182 + 0.000076438*F1182^2 -0.00000082467*F1182^3 + 0.0000000053675*F1182^4</f>
        <v>0.76089952447632669</v>
      </c>
      <c r="M1182" s="37">
        <f xml:space="preserve"> -0.005724 + 0.00010227*F1182 - 0.0000016546*F1182^2</f>
        <v>-4.2248710660000004E-3</v>
      </c>
      <c r="N1182" s="37">
        <f xml:space="preserve"> K1182 + (L1182*G1182) + M1182*G1182^(3/2) + 0.00048314*G1182^2</f>
        <v>1024.154167473396</v>
      </c>
      <c r="O1182" s="39">
        <f t="shared" si="115"/>
        <v>11.877910768985881</v>
      </c>
      <c r="P1182" s="32">
        <f t="shared" si="112"/>
        <v>23.536031078778624</v>
      </c>
      <c r="Q1182" s="72">
        <f t="shared" si="116"/>
        <v>23.686300000000003</v>
      </c>
      <c r="R1182" s="2"/>
      <c r="S1182" s="27"/>
      <c r="T1182" s="27"/>
      <c r="U1182" s="27"/>
      <c r="V1182" s="25"/>
      <c r="W1182" s="25"/>
      <c r="X1182" s="25"/>
      <c r="Y1182" s="43"/>
      <c r="Z1182" s="47"/>
    </row>
    <row r="1183" spans="1:26" s="1" customFormat="1" x14ac:dyDescent="0.15">
      <c r="A1183" s="5">
        <v>181</v>
      </c>
      <c r="B1183" s="14" t="s">
        <v>17</v>
      </c>
      <c r="C1183" s="15" t="s">
        <v>29</v>
      </c>
      <c r="D1183" s="15" t="s">
        <v>32</v>
      </c>
      <c r="E1183" s="16">
        <v>43129</v>
      </c>
      <c r="F1183" s="17">
        <v>23.8</v>
      </c>
      <c r="G1183" s="17">
        <v>35.6</v>
      </c>
      <c r="H1183" s="17">
        <v>17.509899999999998</v>
      </c>
      <c r="I1183" s="18">
        <v>3.8567</v>
      </c>
      <c r="J1183" s="7">
        <f>I1183-I1063</f>
        <v>-1.2199999999999989E-2</v>
      </c>
      <c r="K1183" s="37">
        <f>1000*(1-(F1183+288.9414)/(508929.2*(F1183+68.12963))*(F1183-3.9863)^2)</f>
        <v>997.37575933808228</v>
      </c>
      <c r="L1183" s="37">
        <f xml:space="preserve"> 0.824493 - 0.0040899*F1183 + 0.000076438*F1183^2 -0.00000082467*F1183^3 + 0.0000000053675*F1183^4</f>
        <v>0.76105550545330802</v>
      </c>
      <c r="M1183" s="37">
        <f xml:space="preserve"> -0.005724 + 0.00010227*F1183 - 0.0000016546*F1183^2</f>
        <v>-4.2272056239999996E-3</v>
      </c>
      <c r="N1183" s="37">
        <f xml:space="preserve"> K1183 + (L1183*G1183) + M1183*G1183^(3/2) + 0.00048314*G1183^2</f>
        <v>1024.1837468174165</v>
      </c>
      <c r="O1183" s="39">
        <f t="shared" si="115"/>
        <v>8.6984391060076227</v>
      </c>
      <c r="P1183" s="32">
        <f t="shared" si="112"/>
        <v>23.536265024795757</v>
      </c>
      <c r="Q1183" s="72">
        <f t="shared" si="116"/>
        <v>15.931849999999997</v>
      </c>
      <c r="R1183" s="2"/>
      <c r="S1183" s="27"/>
      <c r="T1183" s="27"/>
      <c r="U1183" s="27"/>
      <c r="V1183" s="25"/>
      <c r="W1183" s="25"/>
      <c r="X1183" s="25"/>
      <c r="Y1183" s="43"/>
      <c r="Z1183" s="47"/>
    </row>
    <row r="1184" spans="1:26" s="1" customFormat="1" x14ac:dyDescent="0.15">
      <c r="A1184" s="5">
        <v>188</v>
      </c>
      <c r="B1184" s="14" t="s">
        <v>17</v>
      </c>
      <c r="C1184" s="15" t="s">
        <v>29</v>
      </c>
      <c r="D1184" s="15" t="s">
        <v>32</v>
      </c>
      <c r="E1184" s="16">
        <v>43129</v>
      </c>
      <c r="F1184" s="17">
        <v>23.8</v>
      </c>
      <c r="G1184" s="17">
        <v>35.6</v>
      </c>
      <c r="H1184" s="17">
        <v>17.509899999999998</v>
      </c>
      <c r="I1184" s="18">
        <v>11.1213</v>
      </c>
      <c r="J1184" s="7">
        <f>I1184-I1064</f>
        <v>-1.8200000000000216E-2</v>
      </c>
      <c r="K1184" s="37">
        <f>1000*(1-(F1184+288.9414)/(508929.2*(F1184+68.12963))*(F1184-3.9863)^2)</f>
        <v>997.37575933808228</v>
      </c>
      <c r="L1184" s="37">
        <f xml:space="preserve"> 0.824493 - 0.0040899*F1184 + 0.000076438*F1184^2 -0.00000082467*F1184^3 + 0.0000000053675*F1184^4</f>
        <v>0.76105550545330802</v>
      </c>
      <c r="M1184" s="37">
        <f xml:space="preserve"> -0.005724 + 0.00010227*F1184 - 0.0000016546*F1184^2</f>
        <v>-4.2272056239999996E-3</v>
      </c>
      <c r="N1184" s="37">
        <f xml:space="preserve"> K1184 + (L1184*G1184) + M1184*G1184^(3/2) + 0.00048314*G1184^2</f>
        <v>1024.1837468174165</v>
      </c>
      <c r="O1184" s="39">
        <f t="shared" si="115"/>
        <v>25.083089384614453</v>
      </c>
      <c r="P1184" s="32">
        <f t="shared" si="112"/>
        <v>23.536265024795757</v>
      </c>
      <c r="Q1184" s="72">
        <f t="shared" si="116"/>
        <v>55.887149999999998</v>
      </c>
      <c r="R1184" s="2"/>
      <c r="S1184" s="27"/>
      <c r="T1184" s="27"/>
      <c r="U1184" s="27"/>
      <c r="V1184" s="25"/>
      <c r="W1184" s="25"/>
      <c r="X1184" s="25"/>
      <c r="Y1184" s="43"/>
      <c r="Z1184" s="47"/>
    </row>
    <row r="1185" spans="1:26" s="1" customFormat="1" x14ac:dyDescent="0.15">
      <c r="A1185" s="5">
        <v>280</v>
      </c>
      <c r="B1185" s="14" t="s">
        <v>17</v>
      </c>
      <c r="C1185" s="15" t="s">
        <v>29</v>
      </c>
      <c r="D1185" s="15" t="s">
        <v>32</v>
      </c>
      <c r="E1185" s="16">
        <v>43129</v>
      </c>
      <c r="F1185" s="17">
        <v>23.8</v>
      </c>
      <c r="G1185" s="17">
        <v>35.6</v>
      </c>
      <c r="H1185" s="17">
        <v>17.509899999999998</v>
      </c>
      <c r="I1185" s="18">
        <v>4.1688000000000001</v>
      </c>
      <c r="J1185" s="7">
        <f>I1185-I1065</f>
        <v>-7.9000000000002402E-3</v>
      </c>
      <c r="K1185" s="37">
        <f>1000*(1-(F1185+288.9414)/(508929.2*(F1185+68.12963))*(F1185-3.9863)^2)</f>
        <v>997.37575933808228</v>
      </c>
      <c r="L1185" s="37">
        <f xml:space="preserve"> 0.824493 - 0.0040899*F1185 + 0.000076438*F1185^2 -0.00000082467*F1185^3 + 0.0000000053675*F1185^4</f>
        <v>0.76105550545330802</v>
      </c>
      <c r="M1185" s="37">
        <f xml:space="preserve"> -0.005724 + 0.00010227*F1185 - 0.0000016546*F1185^2</f>
        <v>-4.2272056239999996E-3</v>
      </c>
      <c r="N1185" s="37">
        <f xml:space="preserve"> K1185 + (L1185*G1185) + M1185*G1185^(3/2) + 0.00048314*G1185^2</f>
        <v>1024.1837468174165</v>
      </c>
      <c r="O1185" s="39">
        <f t="shared" si="115"/>
        <v>9.4023525151358864</v>
      </c>
      <c r="P1185" s="32">
        <f t="shared" si="112"/>
        <v>23.536265024795757</v>
      </c>
      <c r="Q1185" s="72">
        <f t="shared" si="116"/>
        <v>17.648399999999999</v>
      </c>
      <c r="R1185" s="2"/>
      <c r="S1185" s="27"/>
      <c r="T1185" s="27"/>
      <c r="U1185" s="27"/>
      <c r="V1185" s="25"/>
      <c r="W1185" s="25"/>
      <c r="X1185" s="25"/>
      <c r="Y1185" s="43"/>
      <c r="Z1185" s="47"/>
    </row>
    <row r="1186" spans="1:26" s="1" customFormat="1" x14ac:dyDescent="0.15">
      <c r="A1186" s="5">
        <v>286</v>
      </c>
      <c r="B1186" s="14" t="s">
        <v>17</v>
      </c>
      <c r="C1186" s="15" t="s">
        <v>29</v>
      </c>
      <c r="D1186" s="15" t="s">
        <v>32</v>
      </c>
      <c r="E1186" s="16">
        <v>43129</v>
      </c>
      <c r="F1186" s="17">
        <v>23.8</v>
      </c>
      <c r="G1186" s="17">
        <v>35.6</v>
      </c>
      <c r="H1186" s="17">
        <v>17.509899999999998</v>
      </c>
      <c r="I1186" s="18">
        <v>3.4857</v>
      </c>
      <c r="J1186" s="7">
        <f>I1186-I1066</f>
        <v>-7.0000000000001172E-3</v>
      </c>
      <c r="K1186" s="37">
        <f>1000*(1-(F1186+288.9414)/(508929.2*(F1186+68.12963))*(F1186-3.9863)^2)</f>
        <v>997.37575933808228</v>
      </c>
      <c r="L1186" s="37">
        <f xml:space="preserve"> 0.824493 - 0.0040899*F1186 + 0.000076438*F1186^2 -0.00000082467*F1186^3 + 0.0000000053675*F1186^4</f>
        <v>0.76105550545330802</v>
      </c>
      <c r="M1186" s="37">
        <f xml:space="preserve"> -0.005724 + 0.00010227*F1186 - 0.0000016546*F1186^2</f>
        <v>-4.2272056239999996E-3</v>
      </c>
      <c r="N1186" s="37">
        <f xml:space="preserve"> K1186 + (L1186*G1186) + M1186*G1186^(3/2) + 0.00048314*G1186^2</f>
        <v>1024.1837468174165</v>
      </c>
      <c r="O1186" s="39">
        <f t="shared" si="115"/>
        <v>7.8616820576686726</v>
      </c>
      <c r="P1186" s="32">
        <f t="shared" si="112"/>
        <v>23.536265024795757</v>
      </c>
      <c r="Q1186" s="72">
        <f t="shared" si="116"/>
        <v>13.891349999999999</v>
      </c>
      <c r="R1186" s="2"/>
      <c r="S1186" s="27"/>
      <c r="T1186" s="27"/>
      <c r="U1186" s="27"/>
      <c r="V1186" s="25"/>
      <c r="W1186" s="25"/>
      <c r="X1186" s="25"/>
      <c r="Y1186" s="43"/>
      <c r="Z1186" s="47"/>
    </row>
    <row r="1187" spans="1:26" s="1" customFormat="1" x14ac:dyDescent="0.15">
      <c r="A1187" s="5">
        <v>121</v>
      </c>
      <c r="B1187" s="14" t="s">
        <v>18</v>
      </c>
      <c r="C1187" s="15" t="s">
        <v>29</v>
      </c>
      <c r="D1187" s="15" t="s">
        <v>32</v>
      </c>
      <c r="E1187" s="16">
        <v>43129</v>
      </c>
      <c r="F1187" s="17">
        <v>23.8</v>
      </c>
      <c r="G1187" s="17">
        <v>35.6</v>
      </c>
      <c r="H1187" s="17">
        <v>17.509899999999998</v>
      </c>
      <c r="I1187" s="18">
        <v>6.3307000000000002</v>
      </c>
      <c r="J1187" s="7">
        <f>I1187-I1067</f>
        <v>-1.1499999999999844E-2</v>
      </c>
      <c r="K1187" s="37">
        <f>1000*(1-(F1187+288.9414)/(508929.2*(F1187+68.12963))*(F1187-3.9863)^2)</f>
        <v>997.37575933808228</v>
      </c>
      <c r="L1187" s="37">
        <f xml:space="preserve"> 0.824493 - 0.0040899*F1187 + 0.000076438*F1187^2 -0.00000082467*F1187^3 + 0.0000000053675*F1187^4</f>
        <v>0.76105550545330802</v>
      </c>
      <c r="M1187" s="37">
        <f xml:space="preserve"> -0.005724 + 0.00010227*F1187 - 0.0000016546*F1187^2</f>
        <v>-4.2272056239999996E-3</v>
      </c>
      <c r="N1187" s="37">
        <f xml:space="preserve"> K1187 + (L1187*G1187) + M1187*G1187^(3/2) + 0.00048314*G1187^2</f>
        <v>1024.1837468174165</v>
      </c>
      <c r="O1187" s="39">
        <f t="shared" si="115"/>
        <v>14.278323034823153</v>
      </c>
      <c r="P1187" s="32">
        <f t="shared" si="112"/>
        <v>23.536265024795757</v>
      </c>
      <c r="Q1187" s="72">
        <f t="shared" si="116"/>
        <v>29.538849999999996</v>
      </c>
      <c r="R1187" s="2"/>
      <c r="S1187" s="27"/>
      <c r="T1187" s="27"/>
      <c r="U1187" s="27"/>
      <c r="V1187" s="25"/>
      <c r="W1187" s="25"/>
      <c r="X1187" s="25"/>
      <c r="Y1187" s="43"/>
      <c r="Z1187" s="47"/>
    </row>
    <row r="1188" spans="1:26" s="1" customFormat="1" x14ac:dyDescent="0.15">
      <c r="A1188" s="5">
        <v>128</v>
      </c>
      <c r="B1188" s="14" t="s">
        <v>18</v>
      </c>
      <c r="C1188" s="15" t="s">
        <v>29</v>
      </c>
      <c r="D1188" s="15" t="s">
        <v>32</v>
      </c>
      <c r="E1188" s="16">
        <v>43129</v>
      </c>
      <c r="F1188" s="17">
        <v>23.8</v>
      </c>
      <c r="G1188" s="17">
        <v>35.6</v>
      </c>
      <c r="H1188" s="17">
        <v>17.509899999999998</v>
      </c>
      <c r="I1188" s="18">
        <v>3.8784999999999998</v>
      </c>
      <c r="J1188" s="7">
        <f>I1188-I1068</f>
        <v>-9.300000000000086E-3</v>
      </c>
      <c r="K1188" s="37">
        <f>1000*(1-(F1188+288.9414)/(508929.2*(F1188+68.12963))*(F1188-3.9863)^2)</f>
        <v>997.37575933808228</v>
      </c>
      <c r="L1188" s="37">
        <f xml:space="preserve"> 0.824493 - 0.0040899*F1188 + 0.000076438*F1188^2 -0.00000082467*F1188^3 + 0.0000000053675*F1188^4</f>
        <v>0.76105550545330802</v>
      </c>
      <c r="M1188" s="37">
        <f xml:space="preserve"> -0.005724 + 0.00010227*F1188 - 0.0000016546*F1188^2</f>
        <v>-4.2272056239999996E-3</v>
      </c>
      <c r="N1188" s="37">
        <f xml:space="preserve"> K1188 + (L1188*G1188) + M1188*G1188^(3/2) + 0.00048314*G1188^2</f>
        <v>1024.1837468174165</v>
      </c>
      <c r="O1188" s="39">
        <f t="shared" si="115"/>
        <v>8.7476070403844126</v>
      </c>
      <c r="P1188" s="32">
        <f t="shared" si="112"/>
        <v>23.536265024795757</v>
      </c>
      <c r="Q1188" s="72">
        <f t="shared" si="116"/>
        <v>16.051749999999998</v>
      </c>
      <c r="R1188" s="2"/>
      <c r="S1188" s="27"/>
      <c r="T1188" s="27"/>
      <c r="U1188" s="27"/>
      <c r="V1188" s="25"/>
      <c r="W1188" s="25"/>
      <c r="X1188" s="25"/>
      <c r="Y1188" s="43"/>
      <c r="Z1188" s="47"/>
    </row>
    <row r="1189" spans="1:26" s="1" customFormat="1" x14ac:dyDescent="0.15">
      <c r="A1189" s="5">
        <v>219</v>
      </c>
      <c r="B1189" s="14" t="s">
        <v>18</v>
      </c>
      <c r="C1189" s="15" t="s">
        <v>29</v>
      </c>
      <c r="D1189" s="15" t="s">
        <v>32</v>
      </c>
      <c r="E1189" s="16">
        <v>43129</v>
      </c>
      <c r="F1189" s="17">
        <v>23.8</v>
      </c>
      <c r="G1189" s="17">
        <v>35.6</v>
      </c>
      <c r="H1189" s="17">
        <v>17.509899999999998</v>
      </c>
      <c r="I1189" s="18">
        <v>5.4915000000000003</v>
      </c>
      <c r="J1189" s="7">
        <f>I1189-I1069</f>
        <v>-1.049999999999951E-2</v>
      </c>
      <c r="K1189" s="37">
        <f>1000*(1-(F1189+288.9414)/(508929.2*(F1189+68.12963))*(F1189-3.9863)^2)</f>
        <v>997.37575933808228</v>
      </c>
      <c r="L1189" s="37">
        <f xml:space="preserve"> 0.824493 - 0.0040899*F1189 + 0.000076438*F1189^2 -0.00000082467*F1189^3 + 0.0000000053675*F1189^4</f>
        <v>0.76105550545330802</v>
      </c>
      <c r="M1189" s="37">
        <f xml:space="preserve"> -0.005724 + 0.00010227*F1189 - 0.0000016546*F1189^2</f>
        <v>-4.2272056239999996E-3</v>
      </c>
      <c r="N1189" s="37">
        <f xml:space="preserve"> K1189 + (L1189*G1189) + M1189*G1189^(3/2) + 0.00048314*G1189^2</f>
        <v>1024.1837468174165</v>
      </c>
      <c r="O1189" s="39">
        <f t="shared" si="115"/>
        <v>12.385583102300117</v>
      </c>
      <c r="P1189" s="32">
        <f t="shared" si="112"/>
        <v>23.536265024795757</v>
      </c>
      <c r="Q1189" s="72">
        <f t="shared" si="116"/>
        <v>24.923249999999999</v>
      </c>
      <c r="R1189" s="2"/>
      <c r="S1189" s="27"/>
      <c r="T1189" s="27"/>
      <c r="U1189" s="27"/>
      <c r="V1189" s="25"/>
      <c r="W1189" s="25"/>
      <c r="X1189" s="25"/>
      <c r="Y1189" s="43"/>
      <c r="Z1189" s="47"/>
    </row>
    <row r="1190" spans="1:26" s="1" customFormat="1" x14ac:dyDescent="0.15">
      <c r="A1190" s="5">
        <v>225</v>
      </c>
      <c r="B1190" s="14" t="s">
        <v>18</v>
      </c>
      <c r="C1190" s="15" t="s">
        <v>29</v>
      </c>
      <c r="D1190" s="15" t="s">
        <v>32</v>
      </c>
      <c r="E1190" s="16">
        <v>43129</v>
      </c>
      <c r="F1190" s="17">
        <v>23.8</v>
      </c>
      <c r="G1190" s="17">
        <v>35.6</v>
      </c>
      <c r="H1190" s="17">
        <v>17.509899999999998</v>
      </c>
      <c r="I1190" s="18">
        <v>2.8843000000000001</v>
      </c>
      <c r="J1190" s="7">
        <f>I1190-I1070</f>
        <v>-8.1999999999999851E-3</v>
      </c>
      <c r="K1190" s="37">
        <f>1000*(1-(F1190+288.9414)/(508929.2*(F1190+68.12963))*(F1190-3.9863)^2)</f>
        <v>997.37575933808228</v>
      </c>
      <c r="L1190" s="37">
        <f xml:space="preserve"> 0.824493 - 0.0040899*F1190 + 0.000076438*F1190^2 -0.00000082467*F1190^3 + 0.0000000053675*F1190^4</f>
        <v>0.76105550545330802</v>
      </c>
      <c r="M1190" s="37">
        <f xml:space="preserve"> -0.005724 + 0.00010227*F1190 - 0.0000016546*F1190^2</f>
        <v>-4.2272056239999996E-3</v>
      </c>
      <c r="N1190" s="37">
        <f xml:space="preserve"> K1190 + (L1190*G1190) + M1190*G1190^(3/2) + 0.00048314*G1190^2</f>
        <v>1024.1837468174165</v>
      </c>
      <c r="O1190" s="39">
        <f t="shared" si="115"/>
        <v>6.5052785836227303</v>
      </c>
      <c r="P1190" s="32">
        <f t="shared" si="112"/>
        <v>23.536265024795757</v>
      </c>
      <c r="Q1190" s="72">
        <f t="shared" si="116"/>
        <v>10.583649999999999</v>
      </c>
      <c r="R1190" s="2"/>
      <c r="S1190" s="27"/>
      <c r="T1190" s="27"/>
      <c r="U1190" s="27"/>
      <c r="V1190" s="25"/>
      <c r="W1190" s="25"/>
      <c r="X1190" s="25"/>
      <c r="Y1190" s="43"/>
      <c r="Z1190" s="47"/>
    </row>
    <row r="1191" spans="1:26" s="1" customFormat="1" x14ac:dyDescent="0.15">
      <c r="A1191" s="5">
        <v>229</v>
      </c>
      <c r="B1191" s="14" t="s">
        <v>18</v>
      </c>
      <c r="C1191" s="15" t="s">
        <v>29</v>
      </c>
      <c r="D1191" s="15" t="s">
        <v>32</v>
      </c>
      <c r="E1191" s="16">
        <v>43129</v>
      </c>
      <c r="F1191" s="17">
        <v>23.8</v>
      </c>
      <c r="G1191" s="17">
        <v>35.6</v>
      </c>
      <c r="H1191" s="17">
        <v>17.509899999999998</v>
      </c>
      <c r="I1191" s="18">
        <v>2.6288</v>
      </c>
      <c r="J1191" s="17" t="s">
        <v>39</v>
      </c>
      <c r="K1191" s="37">
        <f>1000*(1-(F1191+288.9414)/(508929.2*(F1191+68.12963))*(F1191-3.9863)^2)</f>
        <v>997.37575933808228</v>
      </c>
      <c r="L1191" s="37">
        <f xml:space="preserve"> 0.824493 - 0.0040899*F1191 + 0.000076438*F1191^2 -0.00000082467*F1191^3 + 0.0000000053675*F1191^4</f>
        <v>0.76105550545330802</v>
      </c>
      <c r="M1191" s="37">
        <f xml:space="preserve"> -0.005724 + 0.00010227*F1191 - 0.0000016546*F1191^2</f>
        <v>-4.2272056239999996E-3</v>
      </c>
      <c r="N1191" s="37">
        <f xml:space="preserve"> K1191 + (L1191*G1191) + M1191*G1191^(3/2) + 0.00048314*G1191^2</f>
        <v>1024.1837468174165</v>
      </c>
      <c r="O1191" s="39">
        <f t="shared" si="115"/>
        <v>5.9290213710874156</v>
      </c>
      <c r="P1191" s="32">
        <f t="shared" si="112"/>
        <v>23.536265024795757</v>
      </c>
      <c r="Q1191" s="72">
        <f t="shared" si="116"/>
        <v>9.1783999999999999</v>
      </c>
      <c r="R1191" s="2"/>
      <c r="S1191" s="27"/>
      <c r="T1191" s="27"/>
      <c r="U1191" s="27"/>
      <c r="V1191" s="25"/>
      <c r="W1191" s="25"/>
      <c r="X1191" s="25"/>
      <c r="Y1191" s="43"/>
      <c r="Z1191" s="47"/>
    </row>
    <row r="1192" spans="1:26" s="1" customFormat="1" x14ac:dyDescent="0.15">
      <c r="A1192" s="5">
        <v>155</v>
      </c>
      <c r="B1192" s="14" t="s">
        <v>19</v>
      </c>
      <c r="C1192" s="15" t="s">
        <v>29</v>
      </c>
      <c r="D1192" s="15" t="s">
        <v>32</v>
      </c>
      <c r="E1192" s="16">
        <v>43129</v>
      </c>
      <c r="F1192" s="17">
        <v>23.8</v>
      </c>
      <c r="G1192" s="17">
        <v>35.6</v>
      </c>
      <c r="H1192" s="17">
        <v>17.509899999999998</v>
      </c>
      <c r="I1192" s="18">
        <v>1.5628</v>
      </c>
      <c r="J1192" s="7">
        <f>I1192-I1072</f>
        <v>-8.2999999999999741E-3</v>
      </c>
      <c r="K1192" s="37">
        <f>1000*(1-(F1192+288.9414)/(508929.2*(F1192+68.12963))*(F1192-3.9863)^2)</f>
        <v>997.37575933808228</v>
      </c>
      <c r="L1192" s="37">
        <f xml:space="preserve"> 0.824493 - 0.0040899*F1192 + 0.000076438*F1192^2 -0.00000082467*F1192^3 + 0.0000000053675*F1192^4</f>
        <v>0.76105550545330802</v>
      </c>
      <c r="M1192" s="37">
        <f xml:space="preserve"> -0.005724 + 0.00010227*F1192 - 0.0000016546*F1192^2</f>
        <v>-4.2272056239999996E-3</v>
      </c>
      <c r="N1192" s="37">
        <f xml:space="preserve"> K1192 + (L1192*G1192) + M1192*G1192^(3/2) + 0.00048314*G1192^2</f>
        <v>1024.1837468174165</v>
      </c>
      <c r="O1192" s="39">
        <f t="shared" si="115"/>
        <v>3.5247544882590587</v>
      </c>
      <c r="P1192" s="32">
        <f t="shared" si="112"/>
        <v>23.536265024795757</v>
      </c>
      <c r="Q1192" s="72">
        <f t="shared" si="116"/>
        <v>3.3153999999999995</v>
      </c>
      <c r="R1192" s="2"/>
      <c r="S1192" s="27"/>
      <c r="T1192" s="27"/>
      <c r="U1192" s="27"/>
      <c r="V1192" s="25"/>
      <c r="W1192" s="25"/>
      <c r="X1192" s="25"/>
      <c r="Y1192" s="43"/>
      <c r="Z1192" s="47"/>
    </row>
    <row r="1193" spans="1:26" s="1" customFormat="1" x14ac:dyDescent="0.15">
      <c r="A1193" s="5">
        <v>247</v>
      </c>
      <c r="B1193" s="14" t="s">
        <v>19</v>
      </c>
      <c r="C1193" s="15" t="s">
        <v>29</v>
      </c>
      <c r="D1193" s="15" t="s">
        <v>32</v>
      </c>
      <c r="E1193" s="16">
        <v>43129</v>
      </c>
      <c r="F1193" s="17">
        <v>23.8</v>
      </c>
      <c r="G1193" s="17">
        <v>35.6</v>
      </c>
      <c r="H1193" s="17">
        <v>17.509899999999998</v>
      </c>
      <c r="I1193" s="18">
        <v>5.2836999999999996</v>
      </c>
      <c r="J1193" s="7">
        <f>I1193-I1073</f>
        <v>-1.9300000000000317E-2</v>
      </c>
      <c r="K1193" s="37">
        <f>1000*(1-(F1193+288.9414)/(508929.2*(F1193+68.12963))*(F1193-3.9863)^2)</f>
        <v>997.37575933808228</v>
      </c>
      <c r="L1193" s="37">
        <f xml:space="preserve"> 0.824493 - 0.0040899*F1193 + 0.000076438*F1193^2 -0.00000082467*F1193^3 + 0.0000000053675*F1193^4</f>
        <v>0.76105550545330802</v>
      </c>
      <c r="M1193" s="37">
        <f xml:space="preserve"> -0.005724 + 0.00010227*F1193 - 0.0000016546*F1193^2</f>
        <v>-4.2272056239999996E-3</v>
      </c>
      <c r="N1193" s="37">
        <f xml:space="preserve"> K1193 + (L1193*G1193) + M1193*G1193^(3/2) + 0.00048314*G1193^2</f>
        <v>1024.1837468174165</v>
      </c>
      <c r="O1193" s="39">
        <f t="shared" si="115"/>
        <v>11.916908938836951</v>
      </c>
      <c r="P1193" s="32">
        <f t="shared" si="112"/>
        <v>23.536265024795757</v>
      </c>
      <c r="Q1193" s="72">
        <f t="shared" si="116"/>
        <v>23.780349999999999</v>
      </c>
      <c r="R1193" s="2"/>
      <c r="S1193" s="27"/>
      <c r="T1193" s="27"/>
      <c r="U1193" s="27"/>
      <c r="V1193" s="25"/>
      <c r="W1193" s="25"/>
      <c r="X1193" s="25"/>
      <c r="Y1193" s="43"/>
      <c r="Z1193" s="47"/>
    </row>
    <row r="1194" spans="1:26" s="1" customFormat="1" x14ac:dyDescent="0.15">
      <c r="A1194" s="5">
        <v>168</v>
      </c>
      <c r="B1194" s="14" t="s">
        <v>20</v>
      </c>
      <c r="C1194" s="15" t="s">
        <v>29</v>
      </c>
      <c r="D1194" s="15" t="s">
        <v>32</v>
      </c>
      <c r="E1194" s="16">
        <v>43129</v>
      </c>
      <c r="F1194" s="17">
        <v>23.8</v>
      </c>
      <c r="G1194" s="17">
        <v>35.6</v>
      </c>
      <c r="H1194" s="17">
        <v>17.509899999999998</v>
      </c>
      <c r="I1194" s="18">
        <v>2.8740999999999999</v>
      </c>
      <c r="J1194" s="7">
        <f>I1194-I1074</f>
        <v>-8.5000000000001741E-3</v>
      </c>
      <c r="K1194" s="37">
        <f>1000*(1-(F1194+288.9414)/(508929.2*(F1194+68.12963))*(F1194-3.9863)^2)</f>
        <v>997.37575933808228</v>
      </c>
      <c r="L1194" s="37">
        <f xml:space="preserve"> 0.824493 - 0.0040899*F1194 + 0.000076438*F1194^2 -0.00000082467*F1194^3 + 0.0000000053675*F1194^4</f>
        <v>0.76105550545330802</v>
      </c>
      <c r="M1194" s="37">
        <f xml:space="preserve"> -0.005724 + 0.00010227*F1194 - 0.0000016546*F1194^2</f>
        <v>-4.2272056239999996E-3</v>
      </c>
      <c r="N1194" s="37">
        <f xml:space="preserve"> K1194 + (L1194*G1194) + M1194*G1194^(3/2) + 0.00048314*G1194^2</f>
        <v>1024.1837468174165</v>
      </c>
      <c r="O1194" s="39">
        <f t="shared" si="115"/>
        <v>6.4822734033179934</v>
      </c>
      <c r="P1194" s="32">
        <f t="shared" si="112"/>
        <v>23.536265024795757</v>
      </c>
      <c r="Q1194" s="72">
        <f t="shared" si="116"/>
        <v>10.527549999999998</v>
      </c>
      <c r="R1194" s="2"/>
      <c r="S1194" s="27"/>
      <c r="T1194" s="27"/>
      <c r="U1194" s="27"/>
      <c r="V1194" s="25"/>
      <c r="W1194" s="25"/>
      <c r="X1194" s="25"/>
      <c r="Y1194" s="43"/>
      <c r="Z1194" s="47"/>
    </row>
    <row r="1195" spans="1:26" s="1" customFormat="1" x14ac:dyDescent="0.15">
      <c r="A1195" s="5">
        <v>175</v>
      </c>
      <c r="B1195" s="14" t="s">
        <v>20</v>
      </c>
      <c r="C1195" s="15" t="s">
        <v>29</v>
      </c>
      <c r="D1195" s="15" t="s">
        <v>32</v>
      </c>
      <c r="E1195" s="16">
        <v>43129</v>
      </c>
      <c r="F1195" s="17">
        <v>23.8</v>
      </c>
      <c r="G1195" s="17">
        <v>35.6</v>
      </c>
      <c r="H1195" s="17">
        <v>17.509899999999998</v>
      </c>
      <c r="I1195" s="18">
        <v>2.7031999999999998</v>
      </c>
      <c r="J1195" s="7">
        <f>I1195-I1075</f>
        <v>-1.3700000000000045E-2</v>
      </c>
      <c r="K1195" s="37">
        <f>1000*(1-(F1195+288.9414)/(508929.2*(F1195+68.12963))*(F1195-3.9863)^2)</f>
        <v>997.37575933808228</v>
      </c>
      <c r="L1195" s="37">
        <f xml:space="preserve"> 0.824493 - 0.0040899*F1195 + 0.000076438*F1195^2 -0.00000082467*F1195^3 + 0.0000000053675*F1195^4</f>
        <v>0.76105550545330802</v>
      </c>
      <c r="M1195" s="37">
        <f xml:space="preserve"> -0.005724 + 0.00010227*F1195 - 0.0000016546*F1195^2</f>
        <v>-4.2272056239999996E-3</v>
      </c>
      <c r="N1195" s="37">
        <f xml:space="preserve"> K1195 + (L1195*G1195) + M1195*G1195^(3/2) + 0.00048314*G1195^2</f>
        <v>1024.1837468174165</v>
      </c>
      <c r="O1195" s="39">
        <f t="shared" si="115"/>
        <v>6.0968238627219646</v>
      </c>
      <c r="P1195" s="32">
        <f t="shared" si="112"/>
        <v>23.536265024795757</v>
      </c>
      <c r="Q1195" s="72">
        <f t="shared" si="116"/>
        <v>9.5875999999999983</v>
      </c>
      <c r="R1195" s="2"/>
      <c r="S1195" s="27"/>
      <c r="T1195" s="27"/>
      <c r="U1195" s="27"/>
      <c r="V1195" s="25"/>
      <c r="W1195" s="25"/>
      <c r="X1195" s="25"/>
      <c r="Y1195" s="43"/>
      <c r="Z1195" s="47"/>
    </row>
    <row r="1196" spans="1:26" s="1" customFormat="1" x14ac:dyDescent="0.15">
      <c r="A1196" s="5">
        <v>266</v>
      </c>
      <c r="B1196" s="14" t="s">
        <v>20</v>
      </c>
      <c r="C1196" s="15" t="s">
        <v>29</v>
      </c>
      <c r="D1196" s="15" t="s">
        <v>32</v>
      </c>
      <c r="E1196" s="16">
        <v>43129</v>
      </c>
      <c r="F1196" s="17">
        <v>23.8</v>
      </c>
      <c r="G1196" s="17">
        <v>35.6</v>
      </c>
      <c r="H1196" s="17">
        <v>17.509899999999998</v>
      </c>
      <c r="I1196" s="18">
        <v>5.1062000000000003</v>
      </c>
      <c r="J1196" s="7">
        <f>I1196-I1076</f>
        <v>-2.0499999999999297E-2</v>
      </c>
      <c r="K1196" s="37">
        <f>1000*(1-(F1196+288.9414)/(508929.2*(F1196+68.12963))*(F1196-3.9863)^2)</f>
        <v>997.37575933808228</v>
      </c>
      <c r="L1196" s="37">
        <f xml:space="preserve"> 0.824493 - 0.0040899*F1196 + 0.000076438*F1196^2 -0.00000082467*F1196^3 + 0.0000000053675*F1196^4</f>
        <v>0.76105550545330802</v>
      </c>
      <c r="M1196" s="37">
        <f xml:space="preserve"> -0.005724 + 0.00010227*F1196 - 0.0000016546*F1196^2</f>
        <v>-4.2272056239999996E-3</v>
      </c>
      <c r="N1196" s="37">
        <f xml:space="preserve"> K1196 + (L1196*G1196) + M1196*G1196^(3/2) + 0.00048314*G1196^2</f>
        <v>1024.1837468174165</v>
      </c>
      <c r="O1196" s="39">
        <f t="shared" si="115"/>
        <v>11.516573693337859</v>
      </c>
      <c r="P1196" s="32">
        <f t="shared" si="112"/>
        <v>23.536265024795757</v>
      </c>
      <c r="Q1196" s="72">
        <f t="shared" si="116"/>
        <v>22.804100000000002</v>
      </c>
      <c r="R1196" s="2"/>
      <c r="S1196" s="27"/>
      <c r="T1196" s="27"/>
      <c r="U1196" s="27"/>
      <c r="V1196" s="25"/>
      <c r="W1196" s="25"/>
      <c r="X1196" s="25"/>
      <c r="Y1196" s="43"/>
      <c r="Z1196" s="47"/>
    </row>
    <row r="1197" spans="1:26" s="1" customFormat="1" x14ac:dyDescent="0.15">
      <c r="A1197" s="5">
        <v>272</v>
      </c>
      <c r="B1197" s="14" t="s">
        <v>20</v>
      </c>
      <c r="C1197" s="15" t="s">
        <v>29</v>
      </c>
      <c r="D1197" s="15" t="s">
        <v>32</v>
      </c>
      <c r="E1197" s="16">
        <v>43129</v>
      </c>
      <c r="F1197" s="17">
        <v>23.8</v>
      </c>
      <c r="G1197" s="17">
        <v>35.6</v>
      </c>
      <c r="H1197" s="17">
        <v>17.509899999999998</v>
      </c>
      <c r="I1197" s="18">
        <v>2.3965999999999998</v>
      </c>
      <c r="J1197" s="7">
        <f>I1197-I1077</f>
        <v>-3.3000000000003027E-3</v>
      </c>
      <c r="K1197" s="37">
        <f>1000*(1-(F1197+288.9414)/(508929.2*(F1197+68.12963))*(F1197-3.9863)^2)</f>
        <v>997.37575933808228</v>
      </c>
      <c r="L1197" s="37">
        <f xml:space="preserve"> 0.824493 - 0.0040899*F1197 + 0.000076438*F1197^2 -0.00000082467*F1197^3 + 0.0000000053675*F1197^4</f>
        <v>0.76105550545330802</v>
      </c>
      <c r="M1197" s="37">
        <f xml:space="preserve"> -0.005724 + 0.00010227*F1197 - 0.0000016546*F1197^2</f>
        <v>-4.2272056239999996E-3</v>
      </c>
      <c r="N1197" s="37">
        <f xml:space="preserve"> K1197 + (L1197*G1197) + M1197*G1197^(3/2) + 0.00048314*G1197^2</f>
        <v>1024.1837468174165</v>
      </c>
      <c r="O1197" s="39">
        <f t="shared" si="115"/>
        <v>5.4053152076795881</v>
      </c>
      <c r="P1197" s="32">
        <f t="shared" si="112"/>
        <v>23.536265024795757</v>
      </c>
      <c r="Q1197" s="72">
        <f t="shared" si="116"/>
        <v>7.9012999999999982</v>
      </c>
      <c r="R1197" s="2"/>
      <c r="S1197" s="27"/>
      <c r="T1197" s="27"/>
      <c r="U1197" s="27"/>
      <c r="V1197" s="25"/>
      <c r="W1197" s="25"/>
      <c r="X1197" s="25"/>
      <c r="Y1197" s="43"/>
      <c r="Z1197" s="47"/>
    </row>
    <row r="1198" spans="1:26" s="1" customFormat="1" x14ac:dyDescent="0.15">
      <c r="A1198" s="5">
        <v>104</v>
      </c>
      <c r="B1198" s="14" t="s">
        <v>22</v>
      </c>
      <c r="C1198" s="15" t="s">
        <v>29</v>
      </c>
      <c r="D1198" s="15" t="s">
        <v>32</v>
      </c>
      <c r="E1198" s="16">
        <v>43129</v>
      </c>
      <c r="F1198" s="17">
        <v>23.6</v>
      </c>
      <c r="G1198" s="17">
        <v>35.6</v>
      </c>
      <c r="H1198" s="17">
        <v>17.508299999999998</v>
      </c>
      <c r="I1198" s="18">
        <v>3.7452000000000001</v>
      </c>
      <c r="J1198" s="17" t="s">
        <v>40</v>
      </c>
      <c r="K1198" s="37">
        <f>1000*(1-(F1198+288.9414)/(508929.2*(F1198+68.12963))*(F1198-3.9863)^2)</f>
        <v>997.42451159707753</v>
      </c>
      <c r="L1198" s="37">
        <f xml:space="preserve"> 0.824493 - 0.0040899*F1198 + 0.000076438*F1198^2 -0.00000082467*F1198^3 + 0.0000000053675*F1198^4</f>
        <v>0.76136961722476815</v>
      </c>
      <c r="M1198" s="37">
        <f xml:space="preserve"> -0.005724 + 0.00010227*F1198 - 0.0000016546*F1198^2</f>
        <v>-4.2319740159999994E-3</v>
      </c>
      <c r="N1198" s="37">
        <f xml:space="preserve"> K1198 + (L1198*G1198) + M1198*G1198^(3/2) + 0.00048314*G1198^2</f>
        <v>1024.2426686012425</v>
      </c>
      <c r="O1198" s="39">
        <f t="shared" si="115"/>
        <v>8.4475710297128384</v>
      </c>
      <c r="P1198" s="32">
        <f t="shared" si="112"/>
        <v>23.534580343982828</v>
      </c>
      <c r="Q1198" s="72">
        <f t="shared" si="116"/>
        <v>15.3186</v>
      </c>
      <c r="R1198" s="2"/>
      <c r="S1198" s="27"/>
      <c r="T1198" s="27"/>
      <c r="U1198" s="27"/>
      <c r="V1198" s="25"/>
      <c r="W1198" s="25"/>
      <c r="X1198" s="25"/>
      <c r="Y1198" s="43"/>
      <c r="Z1198" s="47"/>
    </row>
    <row r="1199" spans="1:26" s="1" customFormat="1" x14ac:dyDescent="0.15">
      <c r="A1199" s="5">
        <v>110</v>
      </c>
      <c r="B1199" s="14" t="s">
        <v>22</v>
      </c>
      <c r="C1199" s="15" t="s">
        <v>29</v>
      </c>
      <c r="D1199" s="15" t="s">
        <v>32</v>
      </c>
      <c r="E1199" s="16">
        <v>43129</v>
      </c>
      <c r="F1199" s="17">
        <v>23.6</v>
      </c>
      <c r="G1199" s="17">
        <v>35.6</v>
      </c>
      <c r="H1199" s="17">
        <v>17.508299999999998</v>
      </c>
      <c r="I1199" s="18">
        <v>4.9421999999999997</v>
      </c>
      <c r="J1199" s="17" t="s">
        <v>41</v>
      </c>
      <c r="K1199" s="37">
        <f>1000*(1-(F1199+288.9414)/(508929.2*(F1199+68.12963))*(F1199-3.9863)^2)</f>
        <v>997.42451159707753</v>
      </c>
      <c r="L1199" s="37">
        <f xml:space="preserve"> 0.824493 - 0.0040899*F1199 + 0.000076438*F1199^2 -0.00000082467*F1199^3 + 0.0000000053675*F1199^4</f>
        <v>0.76136961722476815</v>
      </c>
      <c r="M1199" s="37">
        <f xml:space="preserve"> -0.005724 + 0.00010227*F1199 - 0.0000016546*F1199^2</f>
        <v>-4.2319740159999994E-3</v>
      </c>
      <c r="N1199" s="37">
        <f xml:space="preserve"> K1199 + (L1199*G1199) + M1199*G1199^(3/2) + 0.00048314*G1199^2</f>
        <v>1024.2426686012425</v>
      </c>
      <c r="O1199" s="39">
        <f t="shared" si="115"/>
        <v>11.147491600728076</v>
      </c>
      <c r="P1199" s="32">
        <f t="shared" si="112"/>
        <v>23.534580343982828</v>
      </c>
      <c r="Q1199" s="72">
        <f t="shared" si="116"/>
        <v>21.902099999999997</v>
      </c>
      <c r="R1199" s="2"/>
      <c r="S1199" s="27"/>
      <c r="T1199" s="27"/>
      <c r="U1199" s="27"/>
      <c r="V1199" s="25"/>
      <c r="W1199" s="25"/>
      <c r="X1199" s="25"/>
      <c r="Y1199" s="43"/>
      <c r="Z1199" s="47"/>
    </row>
    <row r="1200" spans="1:26" s="1" customFormat="1" x14ac:dyDescent="0.15">
      <c r="A1200" s="5">
        <v>233</v>
      </c>
      <c r="B1200" s="14" t="s">
        <v>23</v>
      </c>
      <c r="C1200" s="15" t="s">
        <v>29</v>
      </c>
      <c r="D1200" s="15" t="s">
        <v>32</v>
      </c>
      <c r="E1200" s="16">
        <v>43129</v>
      </c>
      <c r="F1200" s="17">
        <v>23.8</v>
      </c>
      <c r="G1200" s="17">
        <v>35.6</v>
      </c>
      <c r="H1200" s="17">
        <v>17.509899999999998</v>
      </c>
      <c r="I1200" s="18">
        <v>5.0922999999999998</v>
      </c>
      <c r="J1200" s="7">
        <f>I1200-I1080</f>
        <v>-1.0200000000000209E-2</v>
      </c>
      <c r="K1200" s="37">
        <f>1000*(1-(F1200+288.9414)/(508929.2*(F1200+68.12963))*(F1200-3.9863)^2)</f>
        <v>997.37575933808228</v>
      </c>
      <c r="L1200" s="37">
        <f xml:space="preserve"> 0.824493 - 0.0040899*F1200 + 0.000076438*F1200^2 -0.00000082467*F1200^3 + 0.0000000053675*F1200^4</f>
        <v>0.76105550545330802</v>
      </c>
      <c r="M1200" s="37">
        <f xml:space="preserve"> -0.005724 + 0.00010227*F1200 - 0.0000016546*F1200^2</f>
        <v>-4.2272056239999996E-3</v>
      </c>
      <c r="N1200" s="37">
        <f xml:space="preserve"> K1200 + (L1200*G1200) + M1200*G1200^(3/2) + 0.00048314*G1200^2</f>
        <v>1024.1837468174165</v>
      </c>
      <c r="O1200" s="39">
        <f t="shared" si="115"/>
        <v>11.48522349664807</v>
      </c>
      <c r="P1200" s="32">
        <f t="shared" si="112"/>
        <v>23.536265024795757</v>
      </c>
      <c r="Q1200" s="72">
        <f t="shared" si="116"/>
        <v>22.727649999999997</v>
      </c>
      <c r="R1200" s="2"/>
      <c r="S1200" s="27"/>
      <c r="T1200" s="27"/>
      <c r="U1200" s="27"/>
      <c r="V1200" s="25"/>
      <c r="W1200" s="25"/>
      <c r="X1200" s="25"/>
      <c r="Y1200" s="43"/>
      <c r="Z1200" s="47"/>
    </row>
    <row r="1201" spans="1:26" s="1" customFormat="1" x14ac:dyDescent="0.15">
      <c r="A1201" s="5">
        <v>235</v>
      </c>
      <c r="B1201" s="19" t="s">
        <v>23</v>
      </c>
      <c r="C1201" s="20" t="s">
        <v>29</v>
      </c>
      <c r="D1201" s="20" t="s">
        <v>32</v>
      </c>
      <c r="E1201" s="21">
        <v>43129</v>
      </c>
      <c r="F1201" s="22">
        <v>23.8</v>
      </c>
      <c r="G1201" s="22">
        <v>35.6</v>
      </c>
      <c r="H1201" s="22">
        <v>17.509899999999998</v>
      </c>
      <c r="I1201" s="23">
        <v>3.0125000000000002</v>
      </c>
      <c r="J1201" s="8">
        <f>I1201-I1081</f>
        <v>-1.1099999999999888E-2</v>
      </c>
      <c r="K1201" s="38">
        <f>1000*(1-(F1201+288.9414)/(508929.2*(F1201+68.12963))*(F1201-3.9863)^2)</f>
        <v>997.37575933808228</v>
      </c>
      <c r="L1201" s="38">
        <f xml:space="preserve"> 0.824493 - 0.0040899*F1201 + 0.000076438*F1201^2 -0.00000082467*F1201^3 + 0.0000000053675*F1201^4</f>
        <v>0.76105550545330802</v>
      </c>
      <c r="M1201" s="38">
        <f xml:space="preserve"> -0.005724 + 0.00010227*F1201 - 0.0000016546*F1201^2</f>
        <v>-4.2272056239999996E-3</v>
      </c>
      <c r="N1201" s="38">
        <f xml:space="preserve"> K1201 + (L1201*G1201) + M1201*G1201^(3/2) + 0.00048314*G1201^2</f>
        <v>1024.1837468174165</v>
      </c>
      <c r="O1201" s="40">
        <f t="shared" si="115"/>
        <v>6.7944221243155969</v>
      </c>
      <c r="P1201" s="32">
        <f t="shared" si="112"/>
        <v>23.536265024795757</v>
      </c>
      <c r="Q1201" s="73">
        <f t="shared" si="116"/>
        <v>11.28875</v>
      </c>
      <c r="R1201" s="2"/>
      <c r="S1201" s="27"/>
      <c r="T1201" s="27"/>
      <c r="U1201" s="27"/>
      <c r="V1201" s="25"/>
      <c r="W1201" s="25"/>
      <c r="X1201" s="25"/>
      <c r="Y1201" s="43"/>
      <c r="Z1201" s="47"/>
    </row>
    <row r="1202" spans="1:26" s="1" customFormat="1" x14ac:dyDescent="0.15">
      <c r="A1202" s="56">
        <v>176</v>
      </c>
      <c r="B1202" s="15" t="s">
        <v>17</v>
      </c>
      <c r="C1202" s="15" t="s">
        <v>11</v>
      </c>
      <c r="D1202" s="15" t="s">
        <v>12</v>
      </c>
      <c r="E1202" s="16">
        <v>43145</v>
      </c>
      <c r="F1202" s="17">
        <v>30.4</v>
      </c>
      <c r="G1202" s="17">
        <v>35.1</v>
      </c>
      <c r="H1202" s="17">
        <v>17.512799999999999</v>
      </c>
      <c r="I1202" s="18">
        <v>2.1111</v>
      </c>
      <c r="J1202" s="17"/>
      <c r="K1202" s="37">
        <f>1000*(1-(F1202+288.9414)/(508929.2*(F1202+68.12963))*(F1202-3.9863)^2)</f>
        <v>995.55686524112969</v>
      </c>
      <c r="L1202" s="37">
        <f xml:space="preserve"> 0.824493 - 0.0040899*F1202 + 0.000076438*F1202^2 -0.00000082467*F1202^3 + 0.0000000053675*F1202^4</f>
        <v>0.75221655033292811</v>
      </c>
      <c r="M1202" s="37">
        <f xml:space="preserve"> -0.005724 + 0.00010227*F1202 - 0.0000016546*F1202^2</f>
        <v>-4.1441071360000005E-3</v>
      </c>
      <c r="N1202" s="37">
        <f xml:space="preserve"> K1202 + (L1202*G1202) + M1202*G1202^(3/2) + 0.00048314*G1202^2</f>
        <v>1021.6931289177707</v>
      </c>
      <c r="O1202" s="39">
        <f>I1202*(1/     (1-   (0.001*N1202/1.84)))</f>
        <v>4.7469038050025913</v>
      </c>
      <c r="P1202" s="32">
        <f t="shared" si="112"/>
        <v>23.520477584146807</v>
      </c>
      <c r="Q1202" s="29">
        <f>-5.28+5.5*I1202</f>
        <v>6.3310500000000003</v>
      </c>
      <c r="R1202" s="30">
        <f>E1202-E1082</f>
        <v>16</v>
      </c>
      <c r="S1202" s="31">
        <f>I1202-I1082</f>
        <v>6.6300000000000026E-2</v>
      </c>
      <c r="T1202" s="31">
        <f>(S1202/I1082)*100</f>
        <v>3.2423708920187804</v>
      </c>
      <c r="U1202" s="31">
        <f>(S1202/R1202)/I1082*1000</f>
        <v>2.0264818075117379</v>
      </c>
      <c r="V1202" s="44">
        <f>O1202-O1082</f>
        <v>0.14127309289668943</v>
      </c>
      <c r="W1202" s="44">
        <f>(V1202/O1082)*100</f>
        <v>3.067399488312275</v>
      </c>
      <c r="X1202" s="44">
        <f>1000*(V1202/R1202)/O1082</f>
        <v>1.917124680195172</v>
      </c>
      <c r="Y1202" s="45">
        <f>1000*(V1202/R1202)/Q1082</f>
        <v>1.4798820571941356</v>
      </c>
      <c r="Z1202" s="57">
        <f>X1202-U1202</f>
        <v>-0.10935712731656588</v>
      </c>
    </row>
    <row r="1203" spans="1:26" s="1" customFormat="1" x14ac:dyDescent="0.15">
      <c r="A1203" s="56">
        <v>182</v>
      </c>
      <c r="B1203" s="15" t="s">
        <v>17</v>
      </c>
      <c r="C1203" s="15" t="s">
        <v>11</v>
      </c>
      <c r="D1203" s="15" t="s">
        <v>12</v>
      </c>
      <c r="E1203" s="16">
        <v>43145</v>
      </c>
      <c r="F1203" s="17">
        <v>30.4</v>
      </c>
      <c r="G1203" s="17">
        <v>35.1</v>
      </c>
      <c r="H1203" s="17">
        <v>17.512799999999999</v>
      </c>
      <c r="I1203" s="18">
        <v>4.9779999999999998</v>
      </c>
      <c r="J1203" s="17"/>
      <c r="K1203" s="37">
        <f>1000*(1-(F1203+288.9414)/(508929.2*(F1203+68.12963))*(F1203-3.9863)^2)</f>
        <v>995.55686524112969</v>
      </c>
      <c r="L1203" s="37">
        <f xml:space="preserve"> 0.824493 - 0.0040899*F1203 + 0.000076438*F1203^2 -0.00000082467*F1203^3 + 0.0000000053675*F1203^4</f>
        <v>0.75221655033292811</v>
      </c>
      <c r="M1203" s="37">
        <f xml:space="preserve"> -0.005724 + 0.00010227*F1203 - 0.0000016546*F1203^2</f>
        <v>-4.1441071360000005E-3</v>
      </c>
      <c r="N1203" s="37">
        <f xml:space="preserve"> K1203 + (L1203*G1203) + M1203*G1203^(3/2) + 0.00048314*G1203^2</f>
        <v>1021.6931289177707</v>
      </c>
      <c r="O1203" s="39">
        <f t="shared" ref="O1203" si="117">I1203*(1/     (1-   (0.001*N1203/1.84)))</f>
        <v>11.193258084080764</v>
      </c>
      <c r="P1203" s="32">
        <f t="shared" si="112"/>
        <v>23.520477584146807</v>
      </c>
      <c r="Q1203" s="29">
        <f t="shared" ref="Q1203:Q1205" si="118">-5.28+5.5*I1203</f>
        <v>22.098999999999997</v>
      </c>
      <c r="R1203" s="30">
        <f>E1203-E1083</f>
        <v>16</v>
      </c>
      <c r="S1203" s="31">
        <f>I1203-I1083</f>
        <v>0.29689999999999994</v>
      </c>
      <c r="T1203" s="31">
        <f>(S1203/I1083)*100</f>
        <v>6.3425263292815783</v>
      </c>
      <c r="U1203" s="31">
        <f>(S1203/R1203)/I1083*1000</f>
        <v>3.9640789558009861</v>
      </c>
      <c r="V1203" s="44">
        <f>O1203-O1083</f>
        <v>0.64972427811493105</v>
      </c>
      <c r="W1203" s="44">
        <f>(V1203/O1083)*100</f>
        <v>6.1623008952396825</v>
      </c>
      <c r="X1203" s="44">
        <f>1000*(V1203/R1203)/O1083</f>
        <v>3.8514380595248014</v>
      </c>
      <c r="Y1203" s="45">
        <f>1000*(V1203/R1203)/Q1083</f>
        <v>1.9841526519373887</v>
      </c>
      <c r="Z1203" s="57">
        <f t="shared" ref="Z1203:Z1217" si="119">X1203-U1203</f>
        <v>-0.11264089627618468</v>
      </c>
    </row>
    <row r="1204" spans="1:26" s="1" customFormat="1" x14ac:dyDescent="0.15">
      <c r="A1204" s="56">
        <v>189</v>
      </c>
      <c r="B1204" s="15" t="s">
        <v>17</v>
      </c>
      <c r="C1204" s="15" t="s">
        <v>11</v>
      </c>
      <c r="D1204" s="15" t="s">
        <v>12</v>
      </c>
      <c r="E1204" s="17" t="s">
        <v>13</v>
      </c>
      <c r="F1204" s="17" t="s">
        <v>14</v>
      </c>
      <c r="G1204" s="17" t="s">
        <v>14</v>
      </c>
      <c r="H1204" s="17" t="s">
        <v>14</v>
      </c>
      <c r="I1204" s="18" t="s">
        <v>14</v>
      </c>
      <c r="J1204" s="17" t="s">
        <v>14</v>
      </c>
      <c r="K1204" s="99" t="s">
        <v>14</v>
      </c>
      <c r="L1204" s="99" t="s">
        <v>14</v>
      </c>
      <c r="M1204" s="99" t="s">
        <v>14</v>
      </c>
      <c r="N1204" s="99" t="s">
        <v>14</v>
      </c>
      <c r="O1204" s="44" t="s">
        <v>14</v>
      </c>
      <c r="P1204" s="32" t="e">
        <f t="shared" si="112"/>
        <v>#VALUE!</v>
      </c>
      <c r="Q1204" s="29" t="s">
        <v>14</v>
      </c>
      <c r="R1204" s="4" t="s">
        <v>14</v>
      </c>
      <c r="S1204" s="100" t="s">
        <v>14</v>
      </c>
      <c r="T1204" s="100" t="s">
        <v>14</v>
      </c>
      <c r="U1204" s="100" t="s">
        <v>14</v>
      </c>
      <c r="V1204" s="29" t="s">
        <v>14</v>
      </c>
      <c r="W1204" s="29" t="s">
        <v>14</v>
      </c>
      <c r="X1204" s="29" t="s">
        <v>14</v>
      </c>
      <c r="Y1204" s="29" t="s">
        <v>14</v>
      </c>
      <c r="Z1204" s="101" t="s">
        <v>14</v>
      </c>
    </row>
    <row r="1205" spans="1:26" s="1" customFormat="1" x14ac:dyDescent="0.15">
      <c r="A1205" s="56">
        <v>281</v>
      </c>
      <c r="B1205" s="15" t="s">
        <v>17</v>
      </c>
      <c r="C1205" s="15" t="s">
        <v>11</v>
      </c>
      <c r="D1205" s="15" t="s">
        <v>12</v>
      </c>
      <c r="E1205" s="16">
        <v>43145</v>
      </c>
      <c r="F1205" s="17">
        <v>30.4</v>
      </c>
      <c r="G1205" s="17">
        <v>35.1</v>
      </c>
      <c r="H1205" s="17">
        <v>17.512799999999999</v>
      </c>
      <c r="I1205" s="18">
        <v>4.3681999999999999</v>
      </c>
      <c r="J1205" s="17"/>
      <c r="K1205" s="37">
        <f>1000*(1-(F1205+288.9414)/(508929.2*(F1205+68.12963))*(F1205-3.9863)^2)</f>
        <v>995.55686524112969</v>
      </c>
      <c r="L1205" s="37">
        <f xml:space="preserve"> 0.824493 - 0.0040899*F1205 + 0.000076438*F1205^2 -0.00000082467*F1205^3 + 0.0000000053675*F1205^4</f>
        <v>0.75221655033292811</v>
      </c>
      <c r="M1205" s="37">
        <f xml:space="preserve"> -0.005724 + 0.00010227*F1205 - 0.0000016546*F1205^2</f>
        <v>-4.1441071360000005E-3</v>
      </c>
      <c r="N1205" s="37">
        <f xml:space="preserve"> K1205 + (L1205*G1205) + M1205*G1205^(3/2) + 0.00048314*G1205^2</f>
        <v>1021.6931289177707</v>
      </c>
      <c r="O1205" s="39">
        <f>I1205*(1/     (1-   (0.001*N1205/1.84)))</f>
        <v>9.822095211506948</v>
      </c>
      <c r="P1205" s="32">
        <f t="shared" si="112"/>
        <v>23.520477584146807</v>
      </c>
      <c r="Q1205" s="29">
        <f t="shared" si="118"/>
        <v>18.745099999999997</v>
      </c>
      <c r="R1205" s="30">
        <f>E1205-E1085</f>
        <v>16</v>
      </c>
      <c r="S1205" s="31">
        <f>I1205-I1085</f>
        <v>0.20279999999999987</v>
      </c>
      <c r="T1205" s="31">
        <f>(S1205/I1085)*100</f>
        <v>4.8686800787439353</v>
      </c>
      <c r="U1205" s="31">
        <f>(S1205/R1205)/I1085*1000</f>
        <v>3.0429250492149595</v>
      </c>
      <c r="V1205" s="44">
        <f>O1205-O1085</f>
        <v>0.4401047145361332</v>
      </c>
      <c r="W1205" s="44">
        <f>(V1205/O1085)*100</f>
        <v>4.6909524655586763</v>
      </c>
      <c r="X1205" s="44">
        <f>1000*(V1205/R1205)/O1085</f>
        <v>2.9318452909741732</v>
      </c>
      <c r="Y1205" s="45">
        <f>1000*(V1205/R1205)/Q1085</f>
        <v>1.560238952364948</v>
      </c>
      <c r="Z1205" s="57">
        <f t="shared" si="119"/>
        <v>-0.11107975824078631</v>
      </c>
    </row>
    <row r="1206" spans="1:26" s="1" customFormat="1" x14ac:dyDescent="0.15">
      <c r="A1206" s="56">
        <v>287</v>
      </c>
      <c r="B1206" s="15" t="s">
        <v>17</v>
      </c>
      <c r="C1206" s="15" t="s">
        <v>11</v>
      </c>
      <c r="D1206" s="15" t="s">
        <v>12</v>
      </c>
      <c r="E1206" s="16">
        <v>43145</v>
      </c>
      <c r="F1206" s="17">
        <v>30.4</v>
      </c>
      <c r="G1206" s="17">
        <v>35.1</v>
      </c>
      <c r="H1206" s="17">
        <v>17.512799999999999</v>
      </c>
      <c r="I1206" s="18">
        <v>2.9481000000000002</v>
      </c>
      <c r="J1206" s="17"/>
      <c r="K1206" s="37">
        <f>1000*(1-(F1206+288.9414)/(508929.2*(F1206+68.12963))*(F1206-3.9863)^2)</f>
        <v>995.55686524112969</v>
      </c>
      <c r="L1206" s="37">
        <f xml:space="preserve"> 0.824493 - 0.0040899*F1206 + 0.000076438*F1206^2 -0.00000082467*F1206^3 + 0.0000000053675*F1206^4</f>
        <v>0.75221655033292811</v>
      </c>
      <c r="M1206" s="37">
        <f xml:space="preserve"> -0.005724 + 0.00010227*F1206 - 0.0000016546*F1206^2</f>
        <v>-4.1441071360000005E-3</v>
      </c>
      <c r="N1206" s="37">
        <f xml:space="preserve"> K1206 + (L1206*G1206) + M1206*G1206^(3/2) + 0.00048314*G1206^2</f>
        <v>1021.6931289177707</v>
      </c>
      <c r="O1206" s="39">
        <f t="shared" ref="O1206:O1241" si="120">I1206*(1/     (1-   (0.001*N1206/1.84)))</f>
        <v>6.6289361505983333</v>
      </c>
      <c r="P1206" s="32">
        <f t="shared" si="112"/>
        <v>23.520477584146807</v>
      </c>
      <c r="Q1206" s="29">
        <f>-5.28+5.5*I1206</f>
        <v>10.934550000000002</v>
      </c>
      <c r="R1206" s="30">
        <f>E1206-E1086</f>
        <v>16</v>
      </c>
      <c r="S1206" s="31">
        <f>I1206-I1086</f>
        <v>0.13590000000000035</v>
      </c>
      <c r="T1206" s="31">
        <f>(S1206/I1086)*100</f>
        <v>4.8325154683166334</v>
      </c>
      <c r="U1206" s="31">
        <f>(S1206/R1206)/I1086*1000</f>
        <v>3.0203221676978957</v>
      </c>
      <c r="V1206" s="44">
        <f>O1206-O1086</f>
        <v>0.29484250399024603</v>
      </c>
      <c r="W1206" s="44">
        <f>(V1206/O1086)*100</f>
        <v>4.6548491455937739</v>
      </c>
      <c r="X1206" s="44">
        <f>1000*(V1206/R1206)/O1086</f>
        <v>2.9092807159961085</v>
      </c>
      <c r="Y1206" s="45">
        <f>1000*(V1206/R1206)/Q1086</f>
        <v>1.8089207428404925</v>
      </c>
      <c r="Z1206" s="57">
        <f t="shared" si="119"/>
        <v>-0.11104145170178725</v>
      </c>
    </row>
    <row r="1207" spans="1:26" s="1" customFormat="1" x14ac:dyDescent="0.15">
      <c r="A1207" s="56">
        <v>116</v>
      </c>
      <c r="B1207" s="15" t="s">
        <v>18</v>
      </c>
      <c r="C1207" s="15" t="s">
        <v>11</v>
      </c>
      <c r="D1207" s="15" t="s">
        <v>12</v>
      </c>
      <c r="E1207" s="16">
        <v>43145</v>
      </c>
      <c r="F1207" s="17">
        <v>30.4</v>
      </c>
      <c r="G1207" s="17">
        <v>35.1</v>
      </c>
      <c r="H1207" s="17">
        <v>17.512799999999999</v>
      </c>
      <c r="I1207" s="18">
        <v>6.1863000000000001</v>
      </c>
      <c r="J1207" s="17"/>
      <c r="K1207" s="37">
        <f>1000*(1-(F1207+288.9414)/(508929.2*(F1207+68.12963))*(F1207-3.9863)^2)</f>
        <v>995.55686524112969</v>
      </c>
      <c r="L1207" s="37">
        <f xml:space="preserve"> 0.824493 - 0.0040899*F1207 + 0.000076438*F1207^2 -0.00000082467*F1207^3 + 0.0000000053675*F1207^4</f>
        <v>0.75221655033292811</v>
      </c>
      <c r="M1207" s="37">
        <f xml:space="preserve"> -0.005724 + 0.00010227*F1207 - 0.0000016546*F1207^2</f>
        <v>-4.1441071360000005E-3</v>
      </c>
      <c r="N1207" s="37">
        <f xml:space="preserve"> K1207 + (L1207*G1207) + M1207*G1207^(3/2) + 0.00048314*G1207^2</f>
        <v>1021.6931289177707</v>
      </c>
      <c r="O1207" s="39">
        <f t="shared" si="120"/>
        <v>13.910175268290242</v>
      </c>
      <c r="P1207" s="32">
        <f t="shared" si="112"/>
        <v>23.520477584146807</v>
      </c>
      <c r="Q1207" s="29">
        <f t="shared" ref="Q1207:Q1241" si="121">-5.28+5.5*I1207</f>
        <v>28.74465</v>
      </c>
      <c r="R1207" s="30">
        <f>E1207-E1087</f>
        <v>16</v>
      </c>
      <c r="S1207" s="31">
        <f>I1207-I1087</f>
        <v>0.34740000000000038</v>
      </c>
      <c r="T1207" s="31">
        <f>(S1207/I1087)*100</f>
        <v>5.9497508092277727</v>
      </c>
      <c r="U1207" s="31">
        <f>(S1207/R1207)/I1087*1000</f>
        <v>3.7185942557673579</v>
      </c>
      <c r="V1207" s="44">
        <f>O1207-O1087</f>
        <v>0.7588562322401895</v>
      </c>
      <c r="W1207" s="44">
        <f>(V1207/O1087)*100</f>
        <v>5.7701910368080389</v>
      </c>
      <c r="X1207" s="44">
        <f>1000*(V1207/R1207)/O1087</f>
        <v>3.606369398005024</v>
      </c>
      <c r="Y1207" s="45">
        <f>1000*(V1207/R1207)/Q1087</f>
        <v>1.7674816609187931</v>
      </c>
      <c r="Z1207" s="57">
        <f t="shared" si="119"/>
        <v>-0.11222485776233393</v>
      </c>
    </row>
    <row r="1208" spans="1:26" s="1" customFormat="1" x14ac:dyDescent="0.15">
      <c r="A1208" s="56">
        <v>122</v>
      </c>
      <c r="B1208" s="15" t="s">
        <v>18</v>
      </c>
      <c r="C1208" s="15" t="s">
        <v>11</v>
      </c>
      <c r="D1208" s="15" t="s">
        <v>12</v>
      </c>
      <c r="E1208" s="16">
        <v>43145</v>
      </c>
      <c r="F1208" s="17">
        <v>30.4</v>
      </c>
      <c r="G1208" s="17">
        <v>35.1</v>
      </c>
      <c r="H1208" s="17">
        <v>17.512799999999999</v>
      </c>
      <c r="I1208" s="18">
        <v>7.4356999999999998</v>
      </c>
      <c r="J1208" s="17"/>
      <c r="K1208" s="37">
        <f>1000*(1-(F1208+288.9414)/(508929.2*(F1208+68.12963))*(F1208-3.9863)^2)</f>
        <v>995.55686524112969</v>
      </c>
      <c r="L1208" s="37">
        <f xml:space="preserve"> 0.824493 - 0.0040899*F1208 + 0.000076438*F1208^2 -0.00000082467*F1208^3 + 0.0000000053675*F1208^4</f>
        <v>0.75221655033292811</v>
      </c>
      <c r="M1208" s="37">
        <f xml:space="preserve"> -0.005724 + 0.00010227*F1208 - 0.0000016546*F1208^2</f>
        <v>-4.1441071360000005E-3</v>
      </c>
      <c r="N1208" s="37">
        <f xml:space="preserve"> K1208 + (L1208*G1208) + M1208*G1208^(3/2) + 0.00048314*G1208^2</f>
        <v>1021.6931289177707</v>
      </c>
      <c r="O1208" s="39">
        <f t="shared" si="120"/>
        <v>16.719507660867684</v>
      </c>
      <c r="P1208" s="32">
        <f t="shared" si="112"/>
        <v>23.520477584146807</v>
      </c>
      <c r="Q1208" s="29">
        <f t="shared" si="121"/>
        <v>35.616349999999997</v>
      </c>
      <c r="R1208" s="30">
        <f>E1208-E1088</f>
        <v>16</v>
      </c>
      <c r="S1208" s="31">
        <f>I1208-I1088</f>
        <v>0.36850000000000005</v>
      </c>
      <c r="T1208" s="31">
        <f>(S1208/I1088)*100</f>
        <v>5.2142291147837909</v>
      </c>
      <c r="U1208" s="31">
        <f>(S1208/R1208)/I1088*1000</f>
        <v>3.2588931967398693</v>
      </c>
      <c r="V1208" s="44">
        <f>O1208-O1088</f>
        <v>0.8016118428929051</v>
      </c>
      <c r="W1208" s="44">
        <f>(V1208/O1088)*100</f>
        <v>5.0359158776985486</v>
      </c>
      <c r="X1208" s="44">
        <f>1000*(V1208/R1208)/O1088</f>
        <v>3.1474474235615926</v>
      </c>
      <c r="Y1208" s="45">
        <f>1000*(V1208/R1208)/Q1088</f>
        <v>1.4915551295879252</v>
      </c>
      <c r="Z1208" s="57">
        <f t="shared" si="119"/>
        <v>-0.11144577317827675</v>
      </c>
    </row>
    <row r="1209" spans="1:26" s="1" customFormat="1" x14ac:dyDescent="0.15">
      <c r="A1209" s="56">
        <v>129</v>
      </c>
      <c r="B1209" s="15" t="s">
        <v>18</v>
      </c>
      <c r="C1209" s="15" t="s">
        <v>11</v>
      </c>
      <c r="D1209" s="15" t="s">
        <v>12</v>
      </c>
      <c r="E1209" s="17" t="s">
        <v>13</v>
      </c>
      <c r="F1209" s="17" t="s">
        <v>14</v>
      </c>
      <c r="G1209" s="17" t="s">
        <v>14</v>
      </c>
      <c r="H1209" s="17" t="s">
        <v>14</v>
      </c>
      <c r="I1209" s="18" t="s">
        <v>14</v>
      </c>
      <c r="J1209" s="17" t="s">
        <v>14</v>
      </c>
      <c r="K1209" s="99" t="s">
        <v>14</v>
      </c>
      <c r="L1209" s="99" t="s">
        <v>14</v>
      </c>
      <c r="M1209" s="99" t="s">
        <v>14</v>
      </c>
      <c r="N1209" s="99" t="s">
        <v>14</v>
      </c>
      <c r="O1209" s="44" t="s">
        <v>14</v>
      </c>
      <c r="P1209" s="32" t="e">
        <f t="shared" si="112"/>
        <v>#VALUE!</v>
      </c>
      <c r="Q1209" s="29" t="s">
        <v>14</v>
      </c>
      <c r="R1209" s="4" t="s">
        <v>14</v>
      </c>
      <c r="S1209" s="100" t="s">
        <v>14</v>
      </c>
      <c r="T1209" s="100" t="s">
        <v>14</v>
      </c>
      <c r="U1209" s="100" t="s">
        <v>14</v>
      </c>
      <c r="V1209" s="29" t="s">
        <v>14</v>
      </c>
      <c r="W1209" s="29" t="s">
        <v>14</v>
      </c>
      <c r="X1209" s="29" t="s">
        <v>14</v>
      </c>
      <c r="Y1209" s="29" t="s">
        <v>14</v>
      </c>
      <c r="Z1209" s="101" t="s">
        <v>14</v>
      </c>
    </row>
    <row r="1210" spans="1:26" s="1" customFormat="1" x14ac:dyDescent="0.15">
      <c r="A1210" s="56">
        <v>220</v>
      </c>
      <c r="B1210" s="15" t="s">
        <v>18</v>
      </c>
      <c r="C1210" s="15" t="s">
        <v>11</v>
      </c>
      <c r="D1210" s="15" t="s">
        <v>12</v>
      </c>
      <c r="E1210" s="16">
        <v>43145</v>
      </c>
      <c r="F1210" s="17">
        <v>30.4</v>
      </c>
      <c r="G1210" s="17">
        <v>35.1</v>
      </c>
      <c r="H1210" s="17">
        <v>17.512799999999999</v>
      </c>
      <c r="I1210" s="18">
        <v>4.8666</v>
      </c>
      <c r="J1210" s="17"/>
      <c r="K1210" s="37">
        <f>1000*(1-(F1210+288.9414)/(508929.2*(F1210+68.12963))*(F1210-3.9863)^2)</f>
        <v>995.55686524112969</v>
      </c>
      <c r="L1210" s="37">
        <f xml:space="preserve"> 0.824493 - 0.0040899*F1210 + 0.000076438*F1210^2 -0.00000082467*F1210^3 + 0.0000000053675*F1210^4</f>
        <v>0.75221655033292811</v>
      </c>
      <c r="M1210" s="37">
        <f xml:space="preserve"> -0.005724 + 0.00010227*F1210 - 0.0000016546*F1210^2</f>
        <v>-4.1441071360000005E-3</v>
      </c>
      <c r="N1210" s="37">
        <f xml:space="preserve"> K1210 + (L1210*G1210) + M1210*G1210^(3/2) + 0.00048314*G1210^2</f>
        <v>1021.6931289177707</v>
      </c>
      <c r="O1210" s="39">
        <f t="shared" si="120"/>
        <v>10.942770147044484</v>
      </c>
      <c r="P1210" s="32">
        <f t="shared" si="112"/>
        <v>23.520477584146807</v>
      </c>
      <c r="Q1210" s="29">
        <f t="shared" si="121"/>
        <v>21.4863</v>
      </c>
      <c r="R1210" s="30">
        <f>E1210-E1090</f>
        <v>16</v>
      </c>
      <c r="S1210" s="31">
        <f>I1210-I1090</f>
        <v>0.25159999999999982</v>
      </c>
      <c r="T1210" s="31">
        <f>(S1210/I1090)*100</f>
        <v>5.4517876489707433</v>
      </c>
      <c r="U1210" s="31">
        <f>(S1210/R1210)/I1090*1000</f>
        <v>3.4073672806067146</v>
      </c>
      <c r="V1210" s="44">
        <f>O1210-O1090</f>
        <v>0.54811749819435818</v>
      </c>
      <c r="W1210" s="44">
        <f>(V1210/O1090)*100</f>
        <v>5.2730718063483524</v>
      </c>
      <c r="X1210" s="44">
        <f>1000*(V1210/R1210)/O1090</f>
        <v>3.2956698789677201</v>
      </c>
      <c r="Y1210" s="45">
        <f>1000*(V1210/R1210)/Q1090</f>
        <v>1.7041334976817504</v>
      </c>
      <c r="Z1210" s="57">
        <f t="shared" si="119"/>
        <v>-0.11169740163899444</v>
      </c>
    </row>
    <row r="1211" spans="1:26" s="1" customFormat="1" x14ac:dyDescent="0.15">
      <c r="A1211" s="56">
        <v>226</v>
      </c>
      <c r="B1211" s="15" t="s">
        <v>18</v>
      </c>
      <c r="C1211" s="15" t="s">
        <v>11</v>
      </c>
      <c r="D1211" s="15" t="s">
        <v>12</v>
      </c>
      <c r="E1211" s="16">
        <v>43145</v>
      </c>
      <c r="F1211" s="17">
        <v>30.4</v>
      </c>
      <c r="G1211" s="17">
        <v>35.1</v>
      </c>
      <c r="H1211" s="17">
        <v>17.512799999999999</v>
      </c>
      <c r="I1211" s="18">
        <v>4.6342999999999996</v>
      </c>
      <c r="J1211" s="17"/>
      <c r="K1211" s="37">
        <f>1000*(1-(F1211+288.9414)/(508929.2*(F1211+68.12963))*(F1211-3.9863)^2)</f>
        <v>995.55686524112969</v>
      </c>
      <c r="L1211" s="37">
        <f xml:space="preserve"> 0.824493 - 0.0040899*F1211 + 0.000076438*F1211^2 -0.00000082467*F1211^3 + 0.0000000053675*F1211^4</f>
        <v>0.75221655033292811</v>
      </c>
      <c r="M1211" s="37">
        <f xml:space="preserve"> -0.005724 + 0.00010227*F1211 - 0.0000016546*F1211^2</f>
        <v>-4.1441071360000005E-3</v>
      </c>
      <c r="N1211" s="37">
        <f xml:space="preserve"> K1211 + (L1211*G1211) + M1211*G1211^(3/2) + 0.00048314*G1211^2</f>
        <v>1021.6931289177707</v>
      </c>
      <c r="O1211" s="39">
        <f t="shared" si="120"/>
        <v>10.420433093422153</v>
      </c>
      <c r="P1211" s="32">
        <f t="shared" si="112"/>
        <v>23.520477584146807</v>
      </c>
      <c r="Q1211" s="29">
        <f t="shared" si="121"/>
        <v>20.208649999999999</v>
      </c>
      <c r="R1211" s="30">
        <f>E1211-E1091</f>
        <v>16</v>
      </c>
      <c r="S1211" s="31">
        <f>I1211-I1091</f>
        <v>0.21679999999999922</v>
      </c>
      <c r="T1211" s="31">
        <f>(S1211/I1091)*100</f>
        <v>4.9077532541029809</v>
      </c>
      <c r="U1211" s="31">
        <f>(S1211/R1211)/I1091*1000</f>
        <v>3.0673457838143632</v>
      </c>
      <c r="V1211" s="44">
        <f>O1211-O1091</f>
        <v>0.47062202596918823</v>
      </c>
      <c r="W1211" s="44">
        <f>(V1211/O1091)*100</f>
        <v>4.7299594211255913</v>
      </c>
      <c r="X1211" s="44">
        <f>1000*(V1211/R1211)/O1091</f>
        <v>2.9562246382034947</v>
      </c>
      <c r="Y1211" s="45">
        <f>1000*(V1211/R1211)/Q1091</f>
        <v>1.5467758692210223</v>
      </c>
      <c r="Z1211" s="57">
        <f t="shared" si="119"/>
        <v>-0.1111211456108685</v>
      </c>
    </row>
    <row r="1212" spans="1:26" s="1" customFormat="1" x14ac:dyDescent="0.15">
      <c r="A1212" s="56">
        <v>149</v>
      </c>
      <c r="B1212" s="15" t="s">
        <v>19</v>
      </c>
      <c r="C1212" s="15" t="s">
        <v>11</v>
      </c>
      <c r="D1212" s="15" t="s">
        <v>12</v>
      </c>
      <c r="E1212" s="17" t="s">
        <v>13</v>
      </c>
      <c r="F1212" s="17" t="s">
        <v>14</v>
      </c>
      <c r="G1212" s="17" t="s">
        <v>14</v>
      </c>
      <c r="H1212" s="17" t="s">
        <v>14</v>
      </c>
      <c r="I1212" s="18" t="s">
        <v>14</v>
      </c>
      <c r="J1212" s="17" t="s">
        <v>14</v>
      </c>
      <c r="K1212" s="99" t="s">
        <v>14</v>
      </c>
      <c r="L1212" s="99" t="s">
        <v>14</v>
      </c>
      <c r="M1212" s="99" t="s">
        <v>14</v>
      </c>
      <c r="N1212" s="99" t="s">
        <v>14</v>
      </c>
      <c r="O1212" s="44" t="s">
        <v>14</v>
      </c>
      <c r="P1212" s="32" t="e">
        <f t="shared" si="112"/>
        <v>#VALUE!</v>
      </c>
      <c r="Q1212" s="29" t="s">
        <v>14</v>
      </c>
      <c r="R1212" s="4" t="s">
        <v>14</v>
      </c>
      <c r="S1212" s="100" t="s">
        <v>14</v>
      </c>
      <c r="T1212" s="100" t="s">
        <v>14</v>
      </c>
      <c r="U1212" s="100" t="s">
        <v>14</v>
      </c>
      <c r="V1212" s="29" t="s">
        <v>14</v>
      </c>
      <c r="W1212" s="29" t="s">
        <v>14</v>
      </c>
      <c r="X1212" s="29" t="s">
        <v>14</v>
      </c>
      <c r="Y1212" s="29" t="s">
        <v>14</v>
      </c>
      <c r="Z1212" s="101" t="s">
        <v>14</v>
      </c>
    </row>
    <row r="1213" spans="1:26" s="1" customFormat="1" x14ac:dyDescent="0.15">
      <c r="A1213" s="56">
        <v>157</v>
      </c>
      <c r="B1213" s="15" t="s">
        <v>19</v>
      </c>
      <c r="C1213" s="15" t="s">
        <v>11</v>
      </c>
      <c r="D1213" s="15" t="s">
        <v>12</v>
      </c>
      <c r="E1213" s="16">
        <v>43145</v>
      </c>
      <c r="F1213" s="17">
        <v>30.4</v>
      </c>
      <c r="G1213" s="17">
        <v>35.1</v>
      </c>
      <c r="H1213" s="17">
        <v>17.512799999999999</v>
      </c>
      <c r="I1213" s="18">
        <v>2.6682000000000001</v>
      </c>
      <c r="J1213" s="17"/>
      <c r="K1213" s="37">
        <f>1000*(1-(F1213+288.9414)/(508929.2*(F1213+68.12963))*(F1213-3.9863)^2)</f>
        <v>995.55686524112969</v>
      </c>
      <c r="L1213" s="37">
        <f xml:space="preserve"> 0.824493 - 0.0040899*F1213 + 0.000076438*F1213^2 -0.00000082467*F1213^3 + 0.0000000053675*F1213^4</f>
        <v>0.75221655033292811</v>
      </c>
      <c r="M1213" s="37">
        <f xml:space="preserve"> -0.005724 + 0.00010227*F1213 - 0.0000016546*F1213^2</f>
        <v>-4.1441071360000005E-3</v>
      </c>
      <c r="N1213" s="37">
        <f xml:space="preserve"> K1213 + (L1213*G1213) + M1213*G1213^(3/2) + 0.00048314*G1213^2</f>
        <v>1021.6931289177707</v>
      </c>
      <c r="O1213" s="39">
        <f t="shared" si="120"/>
        <v>5.9995683447055637</v>
      </c>
      <c r="P1213" s="32">
        <f t="shared" si="112"/>
        <v>23.520477584146807</v>
      </c>
      <c r="Q1213" s="29">
        <f t="shared" si="121"/>
        <v>9.3950999999999993</v>
      </c>
      <c r="R1213" s="30">
        <f>E1213-E1093</f>
        <v>16</v>
      </c>
      <c r="S1213" s="31">
        <f>I1213-I1093</f>
        <v>0.14320000000000022</v>
      </c>
      <c r="T1213" s="31">
        <f>(S1213/I1093)*100</f>
        <v>5.6712871287128799</v>
      </c>
      <c r="U1213" s="31">
        <f>(S1213/R1213)/I1093*1000</f>
        <v>3.5445544554455499</v>
      </c>
      <c r="V1213" s="44">
        <f>O1213-O1093</f>
        <v>0.31235319013426022</v>
      </c>
      <c r="W1213" s="44">
        <f>(V1213/O1093)*100</f>
        <v>5.4921992863799982</v>
      </c>
      <c r="X1213" s="44">
        <f>1000*(V1213/R1213)/O1093</f>
        <v>3.4326245539874987</v>
      </c>
      <c r="Y1213" s="45">
        <f>1000*(V1213/R1213)/Q1093</f>
        <v>2.2680307154680532</v>
      </c>
      <c r="Z1213" s="57">
        <f t="shared" si="119"/>
        <v>-0.11192990145805126</v>
      </c>
    </row>
    <row r="1214" spans="1:26" s="1" customFormat="1" x14ac:dyDescent="0.15">
      <c r="A1214" s="56">
        <v>248</v>
      </c>
      <c r="B1214" s="15" t="s">
        <v>19</v>
      </c>
      <c r="C1214" s="15" t="s">
        <v>11</v>
      </c>
      <c r="D1214" s="15" t="s">
        <v>12</v>
      </c>
      <c r="E1214" s="16">
        <v>43145</v>
      </c>
      <c r="F1214" s="17">
        <v>30.4</v>
      </c>
      <c r="G1214" s="17">
        <v>35.1</v>
      </c>
      <c r="H1214" s="17">
        <v>17.512799999999999</v>
      </c>
      <c r="I1214" s="18">
        <v>4.5072999999999999</v>
      </c>
      <c r="J1214" s="17"/>
      <c r="K1214" s="37">
        <f>1000*(1-(F1214+288.9414)/(508929.2*(F1214+68.12963))*(F1214-3.9863)^2)</f>
        <v>995.55686524112969</v>
      </c>
      <c r="L1214" s="37">
        <f xml:space="preserve"> 0.824493 - 0.0040899*F1214 + 0.000076438*F1214^2 -0.00000082467*F1214^3 + 0.0000000053675*F1214^4</f>
        <v>0.75221655033292811</v>
      </c>
      <c r="M1214" s="37">
        <f xml:space="preserve"> -0.005724 + 0.00010227*F1214 - 0.0000016546*F1214^2</f>
        <v>-4.1441071360000005E-3</v>
      </c>
      <c r="N1214" s="37">
        <f xml:space="preserve"> K1214 + (L1214*G1214) + M1214*G1214^(3/2) + 0.00048314*G1214^2</f>
        <v>1021.6931289177707</v>
      </c>
      <c r="O1214" s="39">
        <f t="shared" si="120"/>
        <v>10.134867851019932</v>
      </c>
      <c r="P1214" s="32">
        <f t="shared" si="112"/>
        <v>23.520477584146807</v>
      </c>
      <c r="Q1214" s="29">
        <f t="shared" si="121"/>
        <v>19.510149999999999</v>
      </c>
      <c r="R1214" s="30">
        <f>E1214-E1094</f>
        <v>16</v>
      </c>
      <c r="S1214" s="31">
        <f>I1214-I1094</f>
        <v>0.22130000000000027</v>
      </c>
      <c r="T1214" s="31">
        <f>(S1214/I1094)*100</f>
        <v>5.163322445170329</v>
      </c>
      <c r="U1214" s="31">
        <f>(S1214/R1214)/I1094*1000</f>
        <v>3.2270765282314557</v>
      </c>
      <c r="V1214" s="44">
        <f>O1214-O1094</f>
        <v>0.48124244409216743</v>
      </c>
      <c r="W1214" s="44">
        <f>(V1214/O1094)*100</f>
        <v>4.9850954828515697</v>
      </c>
      <c r="X1214" s="44">
        <f>1000*(V1214/R1214)/O1094</f>
        <v>3.115684676782231</v>
      </c>
      <c r="Y1214" s="45">
        <f>1000*(V1214/R1214)/Q1094</f>
        <v>1.6442165175619348</v>
      </c>
      <c r="Z1214" s="57">
        <f t="shared" si="119"/>
        <v>-0.1113918514492247</v>
      </c>
    </row>
    <row r="1215" spans="1:26" s="1" customFormat="1" x14ac:dyDescent="0.15">
      <c r="A1215" s="56">
        <v>162</v>
      </c>
      <c r="B1215" s="15" t="s">
        <v>20</v>
      </c>
      <c r="C1215" s="15" t="s">
        <v>11</v>
      </c>
      <c r="D1215" s="15" t="s">
        <v>12</v>
      </c>
      <c r="E1215" s="16">
        <v>43145</v>
      </c>
      <c r="F1215" s="17">
        <v>30.4</v>
      </c>
      <c r="G1215" s="17">
        <v>35.1</v>
      </c>
      <c r="H1215" s="17">
        <v>17.512799999999999</v>
      </c>
      <c r="I1215" s="18">
        <v>7.6760999999999999</v>
      </c>
      <c r="J1215" s="17"/>
      <c r="K1215" s="37">
        <f>1000*(1-(F1215+288.9414)/(508929.2*(F1215+68.12963))*(F1215-3.9863)^2)</f>
        <v>995.55686524112969</v>
      </c>
      <c r="L1215" s="37">
        <f xml:space="preserve"> 0.824493 - 0.0040899*F1215 + 0.000076438*F1215^2 -0.00000082467*F1215^3 + 0.0000000053675*F1215^4</f>
        <v>0.75221655033292811</v>
      </c>
      <c r="M1215" s="37">
        <f xml:space="preserve"> -0.005724 + 0.00010227*F1215 - 0.0000016546*F1215^2</f>
        <v>-4.1441071360000005E-3</v>
      </c>
      <c r="N1215" s="37">
        <f xml:space="preserve"> K1215 + (L1215*G1215) + M1215*G1215^(3/2) + 0.00048314*G1215^2</f>
        <v>1021.6931289177707</v>
      </c>
      <c r="O1215" s="39">
        <f t="shared" si="120"/>
        <v>17.260057930737716</v>
      </c>
      <c r="P1215" s="32">
        <f t="shared" si="112"/>
        <v>23.520477584146807</v>
      </c>
      <c r="Q1215" s="29">
        <f t="shared" si="121"/>
        <v>36.938549999999999</v>
      </c>
      <c r="R1215" s="30">
        <f>E1215-E1095</f>
        <v>16</v>
      </c>
      <c r="S1215" s="31">
        <f>I1215-I1095</f>
        <v>0.26440000000000019</v>
      </c>
      <c r="T1215" s="31">
        <f>(S1215/I1095)*100</f>
        <v>3.5673327306825722</v>
      </c>
      <c r="U1215" s="31">
        <f>(S1215/R1215)/I1095*1000</f>
        <v>2.2295829566766074</v>
      </c>
      <c r="V1215" s="44">
        <f>O1215-O1095</f>
        <v>0.56622325306004129</v>
      </c>
      <c r="W1215" s="44">
        <f>(V1215/O1095)*100</f>
        <v>3.3918105935071483</v>
      </c>
      <c r="X1215" s="44">
        <f>1000*(V1215/R1215)/O1095</f>
        <v>2.119881620941968</v>
      </c>
      <c r="Y1215" s="45">
        <f>1000*(V1215/R1215)/Q1095</f>
        <v>0.99731158429709388</v>
      </c>
      <c r="Z1215" s="57">
        <f t="shared" si="119"/>
        <v>-0.10970133573463947</v>
      </c>
    </row>
    <row r="1216" spans="1:26" s="1" customFormat="1" x14ac:dyDescent="0.15">
      <c r="A1216" s="56">
        <v>169</v>
      </c>
      <c r="B1216" s="15" t="s">
        <v>20</v>
      </c>
      <c r="C1216" s="15" t="s">
        <v>11</v>
      </c>
      <c r="D1216" s="15" t="s">
        <v>12</v>
      </c>
      <c r="E1216" s="16">
        <v>43145</v>
      </c>
      <c r="F1216" s="17">
        <v>30.4</v>
      </c>
      <c r="G1216" s="17">
        <v>35.1</v>
      </c>
      <c r="H1216" s="17">
        <v>17.512799999999999</v>
      </c>
      <c r="I1216" s="18">
        <v>4.6852999999999998</v>
      </c>
      <c r="J1216" s="17"/>
      <c r="K1216" s="37">
        <f>1000*(1-(F1216+288.9414)/(508929.2*(F1216+68.12963))*(F1216-3.9863)^2)</f>
        <v>995.55686524112969</v>
      </c>
      <c r="L1216" s="37">
        <f xml:space="preserve"> 0.824493 - 0.0040899*F1216 + 0.000076438*F1216^2 -0.00000082467*F1216^3 + 0.0000000053675*F1216^4</f>
        <v>0.75221655033292811</v>
      </c>
      <c r="M1216" s="37">
        <f xml:space="preserve"> -0.005724 + 0.00010227*F1216 - 0.0000016546*F1216^2</f>
        <v>-4.1441071360000005E-3</v>
      </c>
      <c r="N1216" s="37">
        <f xml:space="preserve"> K1216 + (L1216*G1216) + M1216*G1216^(3/2) + 0.00048314*G1216^2</f>
        <v>1021.6931289177707</v>
      </c>
      <c r="O1216" s="39">
        <f t="shared" si="120"/>
        <v>10.535108899426195</v>
      </c>
      <c r="P1216" s="32">
        <f t="shared" si="112"/>
        <v>23.520477584146807</v>
      </c>
      <c r="Q1216" s="29">
        <f t="shared" si="121"/>
        <v>20.489149999999999</v>
      </c>
      <c r="R1216" s="30">
        <f>E1216-E1096</f>
        <v>16</v>
      </c>
      <c r="S1216" s="31">
        <f>I1216-I1096</f>
        <v>0.13239999999999963</v>
      </c>
      <c r="T1216" s="31">
        <f>(S1216/I1096)*100</f>
        <v>2.9080366359902396</v>
      </c>
      <c r="U1216" s="31">
        <f>(S1216/R1216)/I1096*1000</f>
        <v>1.8175228974938997</v>
      </c>
      <c r="V1216" s="44">
        <f>O1216-O1096</f>
        <v>0.28032795794196197</v>
      </c>
      <c r="W1216" s="44">
        <f>(V1216/O1096)*100</f>
        <v>2.733631849783702</v>
      </c>
      <c r="X1216" s="44">
        <f>1000*(V1216/R1216)/O1096</f>
        <v>1.7085199061148137</v>
      </c>
      <c r="Y1216" s="45">
        <f>1000*(V1216/R1216)/Q1096</f>
        <v>0.88662222066108276</v>
      </c>
      <c r="Z1216" s="57">
        <f t="shared" si="119"/>
        <v>-0.10900299137908598</v>
      </c>
    </row>
    <row r="1217" spans="1:26" s="1" customFormat="1" x14ac:dyDescent="0.15">
      <c r="A1217" s="56">
        <v>261</v>
      </c>
      <c r="B1217" s="15" t="s">
        <v>20</v>
      </c>
      <c r="C1217" s="15" t="s">
        <v>11</v>
      </c>
      <c r="D1217" s="15" t="s">
        <v>12</v>
      </c>
      <c r="E1217" s="16">
        <v>43145</v>
      </c>
      <c r="F1217" s="17">
        <v>30.4</v>
      </c>
      <c r="G1217" s="17">
        <v>35.1</v>
      </c>
      <c r="H1217" s="17">
        <v>17.512799999999999</v>
      </c>
      <c r="I1217" s="18">
        <v>5.0811999999999999</v>
      </c>
      <c r="J1217" s="17"/>
      <c r="K1217" s="37">
        <f>1000*(1-(F1217+288.9414)/(508929.2*(F1217+68.12963))*(F1217-3.9863)^2)</f>
        <v>995.55686524112969</v>
      </c>
      <c r="L1217" s="37">
        <f xml:space="preserve"> 0.824493 - 0.0040899*F1217 + 0.000076438*F1217^2 -0.00000082467*F1217^3 + 0.0000000053675*F1217^4</f>
        <v>0.75221655033292811</v>
      </c>
      <c r="M1217" s="37">
        <f xml:space="preserve"> -0.005724 + 0.00010227*F1217 - 0.0000016546*F1217^2</f>
        <v>-4.1441071360000005E-3</v>
      </c>
      <c r="N1217" s="37">
        <f xml:space="preserve"> K1217 + (L1217*G1217) + M1217*G1217^(3/2) + 0.00048314*G1217^2</f>
        <v>1021.6931289177707</v>
      </c>
      <c r="O1217" s="39">
        <f t="shared" si="120"/>
        <v>11.425307950347765</v>
      </c>
      <c r="P1217" s="32">
        <f t="shared" si="112"/>
        <v>23.520477584146807</v>
      </c>
      <c r="Q1217" s="29">
        <f t="shared" si="121"/>
        <v>22.666599999999999</v>
      </c>
      <c r="R1217" s="30">
        <f>E1217-E1097</f>
        <v>16</v>
      </c>
      <c r="S1217" s="31">
        <f>I1217-I1097</f>
        <v>0.15510000000000002</v>
      </c>
      <c r="T1217" s="31">
        <f>(S1217/I1097)*100</f>
        <v>3.1485353525100996</v>
      </c>
      <c r="U1217" s="31">
        <f>(S1217/R1217)/I1097*1000</f>
        <v>1.9678345953188123</v>
      </c>
      <c r="V1217" s="44">
        <f>O1217-O1097</f>
        <v>0.32994534720570634</v>
      </c>
      <c r="W1217" s="44">
        <f>(V1217/O1097)*100</f>
        <v>2.9737229778526593</v>
      </c>
      <c r="X1217" s="44">
        <f>1000*(V1217/R1217)/O1097</f>
        <v>1.8585768611579121</v>
      </c>
      <c r="Y1217" s="45">
        <f>1000*(V1217/R1217)/Q1097</f>
        <v>0.94535663385174118</v>
      </c>
      <c r="Z1217" s="57">
        <f t="shared" si="119"/>
        <v>-0.10925773416090023</v>
      </c>
    </row>
    <row r="1218" spans="1:26" s="1" customFormat="1" x14ac:dyDescent="0.15">
      <c r="A1218" s="56">
        <v>267</v>
      </c>
      <c r="B1218" s="15" t="s">
        <v>20</v>
      </c>
      <c r="C1218" s="15" t="s">
        <v>11</v>
      </c>
      <c r="D1218" s="15" t="s">
        <v>12</v>
      </c>
      <c r="E1218" s="17" t="s">
        <v>13</v>
      </c>
      <c r="F1218" s="17" t="s">
        <v>14</v>
      </c>
      <c r="G1218" s="17" t="s">
        <v>14</v>
      </c>
      <c r="H1218" s="17" t="s">
        <v>14</v>
      </c>
      <c r="I1218" s="18" t="s">
        <v>14</v>
      </c>
      <c r="J1218" s="17" t="s">
        <v>14</v>
      </c>
      <c r="K1218" s="99" t="s">
        <v>14</v>
      </c>
      <c r="L1218" s="99" t="s">
        <v>14</v>
      </c>
      <c r="M1218" s="99" t="s">
        <v>14</v>
      </c>
      <c r="N1218" s="99" t="s">
        <v>14</v>
      </c>
      <c r="O1218" s="44" t="s">
        <v>14</v>
      </c>
      <c r="P1218" s="32" t="e">
        <f t="shared" si="112"/>
        <v>#VALUE!</v>
      </c>
      <c r="Q1218" s="29" t="s">
        <v>14</v>
      </c>
      <c r="R1218" s="4" t="s">
        <v>14</v>
      </c>
      <c r="S1218" s="100" t="s">
        <v>14</v>
      </c>
      <c r="T1218" s="100" t="s">
        <v>14</v>
      </c>
      <c r="U1218" s="100" t="s">
        <v>14</v>
      </c>
      <c r="V1218" s="29" t="s">
        <v>14</v>
      </c>
      <c r="W1218" s="29" t="s">
        <v>14</v>
      </c>
      <c r="X1218" s="29" t="s">
        <v>14</v>
      </c>
      <c r="Y1218" s="29" t="s">
        <v>14</v>
      </c>
      <c r="Z1218" s="101" t="s">
        <v>14</v>
      </c>
    </row>
    <row r="1219" spans="1:26" s="1" customFormat="1" x14ac:dyDescent="0.15">
      <c r="A1219" s="56">
        <v>273</v>
      </c>
      <c r="B1219" s="15" t="s">
        <v>20</v>
      </c>
      <c r="C1219" s="15" t="s">
        <v>11</v>
      </c>
      <c r="D1219" s="15" t="s">
        <v>12</v>
      </c>
      <c r="E1219" s="16">
        <v>43145</v>
      </c>
      <c r="F1219" s="17">
        <v>30.4</v>
      </c>
      <c r="G1219" s="17">
        <v>35.1</v>
      </c>
      <c r="H1219" s="17">
        <v>17.512799999999999</v>
      </c>
      <c r="I1219" s="18">
        <v>6.0968999999999998</v>
      </c>
      <c r="J1219" s="17"/>
      <c r="K1219" s="37">
        <f>1000*(1-(F1219+288.9414)/(508929.2*(F1219+68.12963))*(F1219-3.9863)^2)</f>
        <v>995.55686524112969</v>
      </c>
      <c r="L1219" s="37">
        <f xml:space="preserve"> 0.824493 - 0.0040899*F1219 + 0.000076438*F1219^2 -0.00000082467*F1219^3 + 0.0000000053675*F1219^4</f>
        <v>0.75221655033292811</v>
      </c>
      <c r="M1219" s="37">
        <f xml:space="preserve"> -0.005724 + 0.00010227*F1219 - 0.0000016546*F1219^2</f>
        <v>-4.1441071360000005E-3</v>
      </c>
      <c r="N1219" s="37">
        <f xml:space="preserve"> K1219 + (L1219*G1219) + M1219*G1219^(3/2) + 0.00048314*G1219^2</f>
        <v>1021.6931289177707</v>
      </c>
      <c r="O1219" s="39">
        <f t="shared" si="120"/>
        <v>13.709155326000804</v>
      </c>
      <c r="P1219" s="32">
        <f t="shared" ref="P1219:P1282" si="122">H1219*(1/     (1-   (0.001*N1219/4)))</f>
        <v>23.520477584146807</v>
      </c>
      <c r="Q1219" s="29">
        <f t="shared" si="121"/>
        <v>28.252949999999998</v>
      </c>
      <c r="R1219" s="30">
        <f>E1219-E1099</f>
        <v>16</v>
      </c>
      <c r="S1219" s="31">
        <f>I1219-I1099</f>
        <v>0.17220000000000013</v>
      </c>
      <c r="T1219" s="31">
        <f>(S1219/I1099)*100</f>
        <v>2.9064762772798645</v>
      </c>
      <c r="U1219" s="31">
        <f>(S1219/R1219)/I1099*1000</f>
        <v>1.8165476732999153</v>
      </c>
      <c r="V1219" s="44">
        <f>O1219-O1099</f>
        <v>0.36458359281719943</v>
      </c>
      <c r="W1219" s="44">
        <f>(V1219/O1099)*100</f>
        <v>2.7320741355123355</v>
      </c>
      <c r="X1219" s="44">
        <f>1000*(V1219/R1219)/O1099</f>
        <v>1.7075463346952096</v>
      </c>
      <c r="Y1219" s="45">
        <f>1000*(V1219/R1219)/Q1099</f>
        <v>0.83449057806568794</v>
      </c>
      <c r="Z1219" s="57">
        <f t="shared" ref="Z1219:Z1241" si="123">X1219-U1219</f>
        <v>-0.10900133860470573</v>
      </c>
    </row>
    <row r="1220" spans="1:26" s="1" customFormat="1" x14ac:dyDescent="0.15">
      <c r="A1220" s="56">
        <v>105</v>
      </c>
      <c r="B1220" s="15" t="s">
        <v>22</v>
      </c>
      <c r="C1220" s="15" t="s">
        <v>11</v>
      </c>
      <c r="D1220" s="15" t="s">
        <v>12</v>
      </c>
      <c r="E1220" s="16">
        <v>43145</v>
      </c>
      <c r="F1220" s="17">
        <v>30.4</v>
      </c>
      <c r="G1220" s="17">
        <v>35.1</v>
      </c>
      <c r="H1220" s="17">
        <v>17.512799999999999</v>
      </c>
      <c r="I1220" s="18">
        <v>4.5906000000000002</v>
      </c>
      <c r="J1220" s="17"/>
      <c r="K1220" s="37">
        <f>1000*(1-(F1220+288.9414)/(508929.2*(F1220+68.12963))*(F1220-3.9863)^2)</f>
        <v>995.55686524112969</v>
      </c>
      <c r="L1220" s="37">
        <f xml:space="preserve"> 0.824493 - 0.0040899*F1220 + 0.000076438*F1220^2 -0.00000082467*F1220^3 + 0.0000000053675*F1220^4</f>
        <v>0.75221655033292811</v>
      </c>
      <c r="M1220" s="37">
        <f xml:space="preserve"> -0.005724 + 0.00010227*F1220 - 0.0000016546*F1220^2</f>
        <v>-4.1441071360000005E-3</v>
      </c>
      <c r="N1220" s="37">
        <f xml:space="preserve"> K1220 + (L1220*G1220) + M1220*G1220^(3/2) + 0.00048314*G1220^2</f>
        <v>1021.6931289177707</v>
      </c>
      <c r="O1220" s="39">
        <f t="shared" si="120"/>
        <v>10.322171667493201</v>
      </c>
      <c r="P1220" s="32">
        <f t="shared" si="122"/>
        <v>23.520477584146807</v>
      </c>
      <c r="Q1220" s="29">
        <f t="shared" si="121"/>
        <v>19.968299999999999</v>
      </c>
      <c r="R1220" s="30">
        <f>E1220-E1100</f>
        <v>16</v>
      </c>
      <c r="S1220" s="31">
        <f>I1220-I1100</f>
        <v>0.1379999999999999</v>
      </c>
      <c r="T1220" s="31">
        <f>(S1220/I1100)*100</f>
        <v>3.0993127610834095</v>
      </c>
      <c r="U1220" s="31">
        <f>(S1220/R1220)/I1100*1000</f>
        <v>1.9370704756771309</v>
      </c>
      <c r="V1220" s="44">
        <f>O1220-O1100</f>
        <v>0.27900848077436358</v>
      </c>
      <c r="W1220" s="44">
        <f>(V1220/O1100)*100</f>
        <v>2.7780936701628693</v>
      </c>
      <c r="X1220" s="44">
        <f>1000*(V1220/R1220)/O1100</f>
        <v>1.7363085438517936</v>
      </c>
      <c r="Y1220" s="45">
        <f>1000*(V1220/R1220)/Q1100</f>
        <v>0.90779102041186954</v>
      </c>
      <c r="Z1220" s="57">
        <f t="shared" si="123"/>
        <v>-0.2007619318253373</v>
      </c>
    </row>
    <row r="1221" spans="1:26" s="1" customFormat="1" x14ac:dyDescent="0.15">
      <c r="A1221" s="56">
        <v>204</v>
      </c>
      <c r="B1221" s="15" t="s">
        <v>22</v>
      </c>
      <c r="C1221" s="15" t="s">
        <v>11</v>
      </c>
      <c r="D1221" s="15" t="s">
        <v>12</v>
      </c>
      <c r="E1221" s="16">
        <v>43145</v>
      </c>
      <c r="F1221" s="17">
        <v>30.4</v>
      </c>
      <c r="G1221" s="17">
        <v>35.1</v>
      </c>
      <c r="H1221" s="17">
        <v>17.512799999999999</v>
      </c>
      <c r="I1221" s="18">
        <v>5.3010999999999999</v>
      </c>
      <c r="J1221" s="17"/>
      <c r="K1221" s="37">
        <f>1000*(1-(F1221+288.9414)/(508929.2*(F1221+68.12963))*(F1221-3.9863)^2)</f>
        <v>995.55686524112969</v>
      </c>
      <c r="L1221" s="37">
        <f xml:space="preserve"> 0.824493 - 0.0040899*F1221 + 0.000076438*F1221^2 -0.00000082467*F1221^3 + 0.0000000053675*F1221^4</f>
        <v>0.75221655033292811</v>
      </c>
      <c r="M1221" s="37">
        <f xml:space="preserve"> -0.005724 + 0.00010227*F1221 - 0.0000016546*F1221^2</f>
        <v>-4.1441071360000005E-3</v>
      </c>
      <c r="N1221" s="37">
        <f xml:space="preserve"> K1221 + (L1221*G1221) + M1221*G1221^(3/2) + 0.00048314*G1221^2</f>
        <v>1021.6931289177707</v>
      </c>
      <c r="O1221" s="39">
        <f t="shared" si="120"/>
        <v>11.919763043294603</v>
      </c>
      <c r="P1221" s="32">
        <f t="shared" si="122"/>
        <v>23.520477584146807</v>
      </c>
      <c r="Q1221" s="29">
        <f t="shared" si="121"/>
        <v>23.876049999999999</v>
      </c>
      <c r="R1221" s="30">
        <f>E1221-E1101</f>
        <v>16</v>
      </c>
      <c r="S1221" s="31">
        <f>I1221-I1101</f>
        <v>0.18630000000000013</v>
      </c>
      <c r="T1221" s="31">
        <f>(S1221/I1101)*100</f>
        <v>3.6423711582075571</v>
      </c>
      <c r="U1221" s="31">
        <f>(S1221/R1221)/I1101*1000</f>
        <v>2.2764819738797235</v>
      </c>
      <c r="V1221" s="44">
        <f>O1221-O1101</f>
        <v>0.38295958746441272</v>
      </c>
      <c r="W1221" s="44">
        <f>(V1221/O1101)*100</f>
        <v>3.3194600994167227</v>
      </c>
      <c r="X1221" s="44">
        <f>1000*(V1221/R1221)/O1101</f>
        <v>2.0746625621354515</v>
      </c>
      <c r="Y1221" s="45">
        <f>1000*(V1221/R1221)/Q1101</f>
        <v>1.0474182858173151</v>
      </c>
      <c r="Z1221" s="57">
        <f t="shared" si="123"/>
        <v>-0.20181941174427198</v>
      </c>
    </row>
    <row r="1222" spans="1:26" s="1" customFormat="1" x14ac:dyDescent="0.15">
      <c r="A1222" s="56">
        <v>143</v>
      </c>
      <c r="B1222" s="15" t="s">
        <v>23</v>
      </c>
      <c r="C1222" s="15" t="s">
        <v>11</v>
      </c>
      <c r="D1222" s="15" t="s">
        <v>12</v>
      </c>
      <c r="E1222" s="16">
        <v>43145</v>
      </c>
      <c r="F1222" s="17">
        <v>30.4</v>
      </c>
      <c r="G1222" s="17">
        <v>35.1</v>
      </c>
      <c r="H1222" s="17">
        <v>17.512799999999999</v>
      </c>
      <c r="I1222" s="18">
        <v>5.5271999999999997</v>
      </c>
      <c r="J1222" s="17"/>
      <c r="K1222" s="37">
        <f>1000*(1-(F1222+288.9414)/(508929.2*(F1222+68.12963))*(F1222-3.9863)^2)</f>
        <v>995.55686524112969</v>
      </c>
      <c r="L1222" s="37">
        <f xml:space="preserve"> 0.824493 - 0.0040899*F1222 + 0.000076438*F1222^2 -0.00000082467*F1222^3 + 0.0000000053675*F1222^4</f>
        <v>0.75221655033292811</v>
      </c>
      <c r="M1222" s="37">
        <f xml:space="preserve"> -0.005724 + 0.00010227*F1222 - 0.0000016546*F1222^2</f>
        <v>-4.1441071360000005E-3</v>
      </c>
      <c r="N1222" s="37">
        <f xml:space="preserve"> K1222 + (L1222*G1222) + M1222*G1222^(3/2) + 0.00048314*G1222^2</f>
        <v>1021.6931289177707</v>
      </c>
      <c r="O1222" s="39">
        <f t="shared" si="120"/>
        <v>12.428159116579186</v>
      </c>
      <c r="P1222" s="32">
        <f t="shared" si="122"/>
        <v>23.520477584146807</v>
      </c>
      <c r="Q1222" s="29">
        <f t="shared" si="121"/>
        <v>25.119599999999998</v>
      </c>
      <c r="R1222" s="30">
        <f>E1222-E1102</f>
        <v>16</v>
      </c>
      <c r="S1222" s="31">
        <f>I1222-I1102</f>
        <v>0.15399999999999991</v>
      </c>
      <c r="T1222" s="31">
        <f>(S1222/I1102)*100</f>
        <v>2.8660760812923383</v>
      </c>
      <c r="U1222" s="31">
        <f>(S1222/R1222)/I1102*1000</f>
        <v>1.7912975508077114</v>
      </c>
      <c r="V1222" s="44">
        <f>O1222-O1102</f>
        <v>0.30851566446634138</v>
      </c>
      <c r="W1222" s="44">
        <f>(V1222/O1102)*100</f>
        <v>2.5455836690687228</v>
      </c>
      <c r="X1222" s="44">
        <f>1000*(V1222/R1222)/O1102</f>
        <v>1.5909897931679517</v>
      </c>
      <c r="Y1222" s="45">
        <f>1000*(V1222/R1222)/Q1102</f>
        <v>0.79440311417591603</v>
      </c>
      <c r="Z1222" s="57">
        <f t="shared" si="123"/>
        <v>-0.20030775763975961</v>
      </c>
    </row>
    <row r="1223" spans="1:26" s="1" customFormat="1" x14ac:dyDescent="0.15">
      <c r="A1223" s="56">
        <v>177</v>
      </c>
      <c r="B1223" s="15" t="s">
        <v>17</v>
      </c>
      <c r="C1223" s="15" t="s">
        <v>24</v>
      </c>
      <c r="D1223" s="15" t="s">
        <v>12</v>
      </c>
      <c r="E1223" s="16">
        <v>43145</v>
      </c>
      <c r="F1223" s="17">
        <v>29.3</v>
      </c>
      <c r="G1223" s="17">
        <v>35</v>
      </c>
      <c r="H1223" s="17">
        <v>17.5137</v>
      </c>
      <c r="I1223" s="18">
        <v>6.1828000000000003</v>
      </c>
      <c r="J1223" s="17"/>
      <c r="K1223" s="37">
        <f>1000*(1-(F1223+288.9414)/(508929.2*(F1223+68.12963))*(F1223-3.9863)^2)</f>
        <v>995.8873712106838</v>
      </c>
      <c r="L1223" s="37">
        <f xml:space="preserve"> 0.824493 - 0.0040899*F1223 + 0.000076438*F1223^2 -0.00000082467*F1223^3 + 0.0000000053675*F1223^4</f>
        <v>0.75349251460224675</v>
      </c>
      <c r="M1223" s="37">
        <f xml:space="preserve"> -0.005724 + 0.00010227*F1223 - 0.0000016546*F1223^2</f>
        <v>-4.147946554E-3</v>
      </c>
      <c r="N1223" s="37">
        <f xml:space="preserve"> K1223 + (L1223*G1223) + M1223*G1223^(3/2) + 0.00048314*G1223^2</f>
        <v>1021.99257032553</v>
      </c>
      <c r="O1223" s="39">
        <f t="shared" si="120"/>
        <v>13.907394465264543</v>
      </c>
      <c r="P1223" s="32">
        <f t="shared" si="122"/>
        <v>23.524051451966251</v>
      </c>
      <c r="Q1223" s="29">
        <f t="shared" si="121"/>
        <v>28.7254</v>
      </c>
      <c r="R1223" s="30">
        <f>E1223-E1103</f>
        <v>16</v>
      </c>
      <c r="S1223" s="31">
        <f>I1223-I1103</f>
        <v>0.14680000000000071</v>
      </c>
      <c r="T1223" s="31">
        <f>(S1223/I1103)*100</f>
        <v>2.4320742213386466</v>
      </c>
      <c r="U1223" s="31">
        <f>(S1223/R1223)/I1103*1000</f>
        <v>1.5200463883366542</v>
      </c>
      <c r="V1223" s="44">
        <f>O1223-O1103</f>
        <v>0.30614857655562133</v>
      </c>
      <c r="W1223" s="44">
        <f>(V1223/O1103)*100</f>
        <v>2.2508862721890108</v>
      </c>
      <c r="X1223" s="44">
        <f>1000*(V1223/R1223)/O1103</f>
        <v>1.4068039201181317</v>
      </c>
      <c r="Y1223" s="45">
        <f>1000*(V1223/R1223)/Q1103</f>
        <v>0.68537452663967091</v>
      </c>
      <c r="Z1223" s="57">
        <f t="shared" si="123"/>
        <v>-0.11324246821852246</v>
      </c>
    </row>
    <row r="1224" spans="1:26" s="1" customFormat="1" x14ac:dyDescent="0.15">
      <c r="A1224" s="56">
        <v>183</v>
      </c>
      <c r="B1224" s="15" t="s">
        <v>17</v>
      </c>
      <c r="C1224" s="15" t="s">
        <v>24</v>
      </c>
      <c r="D1224" s="15" t="s">
        <v>12</v>
      </c>
      <c r="E1224" s="17" t="s">
        <v>13</v>
      </c>
      <c r="F1224" s="17" t="s">
        <v>14</v>
      </c>
      <c r="G1224" s="17" t="s">
        <v>14</v>
      </c>
      <c r="H1224" s="17" t="s">
        <v>14</v>
      </c>
      <c r="I1224" s="18" t="s">
        <v>14</v>
      </c>
      <c r="J1224" s="17" t="s">
        <v>14</v>
      </c>
      <c r="K1224" s="99" t="s">
        <v>14</v>
      </c>
      <c r="L1224" s="99" t="s">
        <v>14</v>
      </c>
      <c r="M1224" s="99" t="s">
        <v>14</v>
      </c>
      <c r="N1224" s="99" t="s">
        <v>14</v>
      </c>
      <c r="O1224" s="44" t="s">
        <v>14</v>
      </c>
      <c r="P1224" s="32" t="e">
        <f t="shared" si="122"/>
        <v>#VALUE!</v>
      </c>
      <c r="Q1224" s="29" t="s">
        <v>14</v>
      </c>
      <c r="R1224" s="4" t="s">
        <v>14</v>
      </c>
      <c r="S1224" s="100" t="s">
        <v>14</v>
      </c>
      <c r="T1224" s="100" t="s">
        <v>14</v>
      </c>
      <c r="U1224" s="100" t="s">
        <v>14</v>
      </c>
      <c r="V1224" s="29" t="s">
        <v>14</v>
      </c>
      <c r="W1224" s="29" t="s">
        <v>14</v>
      </c>
      <c r="X1224" s="29" t="s">
        <v>14</v>
      </c>
      <c r="Y1224" s="29" t="s">
        <v>14</v>
      </c>
      <c r="Z1224" s="101" t="s">
        <v>14</v>
      </c>
    </row>
    <row r="1225" spans="1:26" s="1" customFormat="1" x14ac:dyDescent="0.15">
      <c r="A1225" s="56">
        <v>190</v>
      </c>
      <c r="B1225" s="15" t="s">
        <v>17</v>
      </c>
      <c r="C1225" s="15" t="s">
        <v>24</v>
      </c>
      <c r="D1225" s="15" t="s">
        <v>12</v>
      </c>
      <c r="E1225" s="16">
        <v>43145</v>
      </c>
      <c r="F1225" s="17">
        <v>29.3</v>
      </c>
      <c r="G1225" s="17">
        <v>35</v>
      </c>
      <c r="H1225" s="17">
        <v>17.5137</v>
      </c>
      <c r="I1225" s="18">
        <v>4.8266999999999998</v>
      </c>
      <c r="J1225" s="17"/>
      <c r="K1225" s="37">
        <f>1000*(1-(F1225+288.9414)/(508929.2*(F1225+68.12963))*(F1225-3.9863)^2)</f>
        <v>995.8873712106838</v>
      </c>
      <c r="L1225" s="37">
        <f xml:space="preserve"> 0.824493 - 0.0040899*F1225 + 0.000076438*F1225^2 -0.00000082467*F1225^3 + 0.0000000053675*F1225^4</f>
        <v>0.75349251460224675</v>
      </c>
      <c r="M1225" s="37">
        <f xml:space="preserve"> -0.005724 + 0.00010227*F1225 - 0.0000016546*F1225^2</f>
        <v>-4.147946554E-3</v>
      </c>
      <c r="N1225" s="37">
        <f xml:space="preserve"> K1225 + (L1225*G1225) + M1225*G1225^(3/2) + 0.00048314*G1225^2</f>
        <v>1021.99257032553</v>
      </c>
      <c r="O1225" s="39">
        <f t="shared" si="120"/>
        <v>10.85702608292236</v>
      </c>
      <c r="P1225" s="32">
        <f t="shared" si="122"/>
        <v>23.524051451966251</v>
      </c>
      <c r="Q1225" s="29">
        <f t="shared" si="121"/>
        <v>21.266849999999998</v>
      </c>
      <c r="R1225" s="30">
        <f>E1225-E1105</f>
        <v>16</v>
      </c>
      <c r="S1225" s="31">
        <f>I1225-I1105</f>
        <v>0.10400000000000009</v>
      </c>
      <c r="T1225" s="31">
        <f>(S1225/I1105)*100</f>
        <v>2.2021301374213924</v>
      </c>
      <c r="U1225" s="31">
        <f>(S1225/R1225)/I1105*1000</f>
        <v>1.3763313358883702</v>
      </c>
      <c r="V1225" s="44">
        <f>O1225-O1105</f>
        <v>0.21511025147676222</v>
      </c>
      <c r="W1225" s="44">
        <f>(V1225/O1105)*100</f>
        <v>2.0213489270525611</v>
      </c>
      <c r="X1225" s="44">
        <f>1000*(V1225/R1225)/O1105</f>
        <v>1.2633430794078506</v>
      </c>
      <c r="Y1225" s="45">
        <f>1000*(V1225/R1225)/Q1105</f>
        <v>0.64964910194070702</v>
      </c>
      <c r="Z1225" s="57">
        <f t="shared" si="123"/>
        <v>-0.11298825648051958</v>
      </c>
    </row>
    <row r="1226" spans="1:26" s="1" customFormat="1" x14ac:dyDescent="0.15">
      <c r="A1226" s="56">
        <v>282</v>
      </c>
      <c r="B1226" s="15" t="s">
        <v>17</v>
      </c>
      <c r="C1226" s="15" t="s">
        <v>24</v>
      </c>
      <c r="D1226" s="15" t="s">
        <v>12</v>
      </c>
      <c r="E1226" s="16">
        <v>43145</v>
      </c>
      <c r="F1226" s="17">
        <v>29.3</v>
      </c>
      <c r="G1226" s="17">
        <v>35</v>
      </c>
      <c r="H1226" s="17">
        <v>17.5137</v>
      </c>
      <c r="I1226" s="18">
        <v>2.2362000000000002</v>
      </c>
      <c r="J1226" s="17"/>
      <c r="K1226" s="37">
        <f>1000*(1-(F1226+288.9414)/(508929.2*(F1226+68.12963))*(F1226-3.9863)^2)</f>
        <v>995.8873712106838</v>
      </c>
      <c r="L1226" s="37">
        <f xml:space="preserve"> 0.824493 - 0.0040899*F1226 + 0.000076438*F1226^2 -0.00000082467*F1226^3 + 0.0000000053675*F1226^4</f>
        <v>0.75349251460224675</v>
      </c>
      <c r="M1226" s="37">
        <f xml:space="preserve"> -0.005724 + 0.00010227*F1226 - 0.0000016546*F1226^2</f>
        <v>-4.147946554E-3</v>
      </c>
      <c r="N1226" s="37">
        <f xml:space="preserve"> K1226 + (L1226*G1226) + M1226*G1226^(3/2) + 0.00048314*G1226^2</f>
        <v>1021.99257032553</v>
      </c>
      <c r="O1226" s="39">
        <f t="shared" si="120"/>
        <v>5.0300374431041881</v>
      </c>
      <c r="P1226" s="32">
        <f t="shared" si="122"/>
        <v>23.524051451966251</v>
      </c>
      <c r="Q1226" s="29">
        <f t="shared" si="121"/>
        <v>7.0191000000000008</v>
      </c>
      <c r="R1226" s="30">
        <f>E1226-E1106</f>
        <v>16</v>
      </c>
      <c r="S1226" s="31">
        <f>I1226-I1106</f>
        <v>5.2100000000000257E-2</v>
      </c>
      <c r="T1226" s="31">
        <f>(S1226/I1106)*100</f>
        <v>2.3854219129160872</v>
      </c>
      <c r="U1226" s="31">
        <f>(S1226/R1226)/I1106*1000</f>
        <v>1.4908886955725544</v>
      </c>
      <c r="V1226" s="44">
        <f>O1226-O1106</f>
        <v>0.10848655749630876</v>
      </c>
      <c r="W1226" s="44">
        <f>(V1226/O1106)*100</f>
        <v>2.2043164851461081</v>
      </c>
      <c r="X1226" s="44">
        <f>1000*(V1226/R1226)/O1106</f>
        <v>1.3776978032163176</v>
      </c>
      <c r="Y1226" s="45">
        <f>1000*(V1226/R1226)/Q1106</f>
        <v>1.0071087245574557</v>
      </c>
      <c r="Z1226" s="57">
        <f t="shared" si="123"/>
        <v>-0.11319089235623681</v>
      </c>
    </row>
    <row r="1227" spans="1:26" s="1" customFormat="1" x14ac:dyDescent="0.15">
      <c r="A1227" s="56">
        <v>288</v>
      </c>
      <c r="B1227" s="15" t="s">
        <v>17</v>
      </c>
      <c r="C1227" s="15" t="s">
        <v>24</v>
      </c>
      <c r="D1227" s="15" t="s">
        <v>12</v>
      </c>
      <c r="E1227" s="16">
        <v>43145</v>
      </c>
      <c r="F1227" s="17">
        <v>29.3</v>
      </c>
      <c r="G1227" s="17">
        <v>35</v>
      </c>
      <c r="H1227" s="17">
        <v>17.5137</v>
      </c>
      <c r="I1227" s="18">
        <v>7.5763999999999996</v>
      </c>
      <c r="J1227" s="17"/>
      <c r="K1227" s="37">
        <f>1000*(1-(F1227+288.9414)/(508929.2*(F1227+68.12963))*(F1227-3.9863)^2)</f>
        <v>995.8873712106838</v>
      </c>
      <c r="L1227" s="37">
        <f xml:space="preserve"> 0.824493 - 0.0040899*F1227 + 0.000076438*F1227^2 -0.00000082467*F1227^3 + 0.0000000053675*F1227^4</f>
        <v>0.75349251460224675</v>
      </c>
      <c r="M1227" s="37">
        <f xml:space="preserve"> -0.005724 + 0.00010227*F1227 - 0.0000016546*F1227^2</f>
        <v>-4.147946554E-3</v>
      </c>
      <c r="N1227" s="37">
        <f xml:space="preserve"> K1227 + (L1227*G1227) + M1227*G1227^(3/2) + 0.00048314*G1227^2</f>
        <v>1021.99257032553</v>
      </c>
      <c r="O1227" s="39">
        <f t="shared" si="120"/>
        <v>17.042114159706003</v>
      </c>
      <c r="P1227" s="32">
        <f t="shared" si="122"/>
        <v>23.524051451966251</v>
      </c>
      <c r="Q1227" s="29">
        <f t="shared" si="121"/>
        <v>36.390199999999993</v>
      </c>
      <c r="R1227" s="30">
        <f>E1227-E1107</f>
        <v>16</v>
      </c>
      <c r="S1227" s="31">
        <f>I1227-I1107</f>
        <v>0.16039999999999921</v>
      </c>
      <c r="T1227" s="31">
        <f>(S1227/I1107)*100</f>
        <v>2.1628910463861812</v>
      </c>
      <c r="U1227" s="31">
        <f>(S1227/R1227)/I1107*1000</f>
        <v>1.3518069039913632</v>
      </c>
      <c r="V1227" s="44">
        <f>O1227-O1107</f>
        <v>0.3312394892843038</v>
      </c>
      <c r="W1227" s="44">
        <f>(V1227/O1107)*100</f>
        <v>1.9821792444568969</v>
      </c>
      <c r="X1227" s="44">
        <f>1000*(V1227/R1227)/O1107</f>
        <v>1.2388620277855604</v>
      </c>
      <c r="Y1227" s="45">
        <f>1000*(V1227/R1227)/Q1107</f>
        <v>0.5830367263790972</v>
      </c>
      <c r="Z1227" s="57">
        <f t="shared" si="123"/>
        <v>-0.11294487620580274</v>
      </c>
    </row>
    <row r="1228" spans="1:26" s="1" customFormat="1" x14ac:dyDescent="0.15">
      <c r="A1228" s="56">
        <v>117</v>
      </c>
      <c r="B1228" s="15" t="s">
        <v>18</v>
      </c>
      <c r="C1228" s="15" t="s">
        <v>24</v>
      </c>
      <c r="D1228" s="15" t="s">
        <v>12</v>
      </c>
      <c r="E1228" s="16">
        <v>43145</v>
      </c>
      <c r="F1228" s="17">
        <v>29.3</v>
      </c>
      <c r="G1228" s="17">
        <v>35</v>
      </c>
      <c r="H1228" s="17">
        <v>17.5137</v>
      </c>
      <c r="I1228" s="18">
        <v>3.4878999999999998</v>
      </c>
      <c r="J1228" s="17"/>
      <c r="K1228" s="37">
        <f>1000*(1-(F1228+288.9414)/(508929.2*(F1228+68.12963))*(F1228-3.9863)^2)</f>
        <v>995.8873712106838</v>
      </c>
      <c r="L1228" s="37">
        <f xml:space="preserve"> 0.824493 - 0.0040899*F1228 + 0.000076438*F1228^2 -0.00000082467*F1228^3 + 0.0000000053675*F1228^4</f>
        <v>0.75349251460224675</v>
      </c>
      <c r="M1228" s="37">
        <f xml:space="preserve"> -0.005724 + 0.00010227*F1228 - 0.0000016546*F1228^2</f>
        <v>-4.147946554E-3</v>
      </c>
      <c r="N1228" s="37">
        <f xml:space="preserve"> K1228 + (L1228*G1228) + M1228*G1228^(3/2) + 0.00048314*G1228^2</f>
        <v>1021.99257032553</v>
      </c>
      <c r="O1228" s="39">
        <f t="shared" si="120"/>
        <v>7.8455717725619776</v>
      </c>
      <c r="P1228" s="32">
        <f t="shared" si="122"/>
        <v>23.524051451966251</v>
      </c>
      <c r="Q1228" s="29">
        <f t="shared" si="121"/>
        <v>13.903449999999999</v>
      </c>
      <c r="R1228" s="30">
        <f>E1228-E1108</f>
        <v>16</v>
      </c>
      <c r="S1228" s="31">
        <f>I1228-I1108</f>
        <v>6.9699999999999651E-2</v>
      </c>
      <c r="T1228" s="31">
        <f>(S1228/I1108)*100</f>
        <v>2.039084898484572</v>
      </c>
      <c r="U1228" s="31">
        <f>(S1228/R1228)/I1108*1000</f>
        <v>1.2744280615528576</v>
      </c>
      <c r="V1228" s="44">
        <f>O1228-O1108</f>
        <v>0.14315648151081106</v>
      </c>
      <c r="W1228" s="44">
        <f>(V1228/O1108)*100</f>
        <v>1.8585920922380463</v>
      </c>
      <c r="X1228" s="44">
        <f>1000*(V1228/R1228)/O1108</f>
        <v>1.1616200576487787</v>
      </c>
      <c r="Y1228" s="45">
        <f>1000*(V1228/R1228)/Q1108</f>
        <v>0.66177617727869553</v>
      </c>
      <c r="Z1228" s="57">
        <f t="shared" si="123"/>
        <v>-0.11280800390407886</v>
      </c>
    </row>
    <row r="1229" spans="1:26" s="1" customFormat="1" x14ac:dyDescent="0.15">
      <c r="A1229" s="56">
        <v>123</v>
      </c>
      <c r="B1229" s="15" t="s">
        <v>18</v>
      </c>
      <c r="C1229" s="15" t="s">
        <v>24</v>
      </c>
      <c r="D1229" s="15" t="s">
        <v>12</v>
      </c>
      <c r="E1229" s="16">
        <v>43145</v>
      </c>
      <c r="F1229" s="17">
        <v>29.3</v>
      </c>
      <c r="G1229" s="17">
        <v>35</v>
      </c>
      <c r="H1229" s="17">
        <v>17.5137</v>
      </c>
      <c r="I1229" s="18">
        <v>6.2904</v>
      </c>
      <c r="J1229" s="17"/>
      <c r="K1229" s="37">
        <f>1000*(1-(F1229+288.9414)/(508929.2*(F1229+68.12963))*(F1229-3.9863)^2)</f>
        <v>995.8873712106838</v>
      </c>
      <c r="L1229" s="37">
        <f xml:space="preserve"> 0.824493 - 0.0040899*F1229 + 0.000076438*F1229^2 -0.00000082467*F1229^3 + 0.0000000053675*F1229^4</f>
        <v>0.75349251460224675</v>
      </c>
      <c r="M1229" s="37">
        <f xml:space="preserve"> -0.005724 + 0.00010227*F1229 - 0.0000016546*F1229^2</f>
        <v>-4.147946554E-3</v>
      </c>
      <c r="N1229" s="37">
        <f xml:space="preserve"> K1229 + (L1229*G1229) + M1229*G1229^(3/2) + 0.00048314*G1229^2</f>
        <v>1021.99257032553</v>
      </c>
      <c r="O1229" s="39">
        <f t="shared" si="120"/>
        <v>14.149426496781405</v>
      </c>
      <c r="P1229" s="32">
        <f t="shared" si="122"/>
        <v>23.524051451966251</v>
      </c>
      <c r="Q1229" s="29">
        <f t="shared" si="121"/>
        <v>29.3172</v>
      </c>
      <c r="R1229" s="30">
        <f>E1229-E1109</f>
        <v>16</v>
      </c>
      <c r="S1229" s="31">
        <f>I1229-I1109</f>
        <v>0.14730000000000043</v>
      </c>
      <c r="T1229" s="31">
        <f>(S1229/I1109)*100</f>
        <v>2.3978121795184912</v>
      </c>
      <c r="U1229" s="31">
        <f>(S1229/R1229)/I1109*1000</f>
        <v>1.498632612199057</v>
      </c>
      <c r="V1229" s="44">
        <f>O1229-O1109</f>
        <v>0.30684637436129591</v>
      </c>
      <c r="W1229" s="44">
        <f>(V1229/O1109)*100</f>
        <v>2.2166848351075301</v>
      </c>
      <c r="X1229" s="44">
        <f>1000*(V1229/R1229)/O1109</f>
        <v>1.3854280219422064</v>
      </c>
      <c r="Y1229" s="45">
        <f>1000*(V1229/R1229)/Q1109</f>
        <v>0.67274230050394546</v>
      </c>
      <c r="Z1229" s="57">
        <f t="shared" si="123"/>
        <v>-0.11320459025685059</v>
      </c>
    </row>
    <row r="1230" spans="1:26" s="1" customFormat="1" x14ac:dyDescent="0.15">
      <c r="A1230" s="56">
        <v>130</v>
      </c>
      <c r="B1230" s="15" t="s">
        <v>18</v>
      </c>
      <c r="C1230" s="15" t="s">
        <v>24</v>
      </c>
      <c r="D1230" s="15" t="s">
        <v>12</v>
      </c>
      <c r="E1230" s="16">
        <v>43145</v>
      </c>
      <c r="F1230" s="17">
        <v>29.3</v>
      </c>
      <c r="G1230" s="17">
        <v>35</v>
      </c>
      <c r="H1230" s="17">
        <v>17.5137</v>
      </c>
      <c r="I1230" s="18">
        <v>5.2339000000000002</v>
      </c>
      <c r="J1230" s="17"/>
      <c r="K1230" s="37">
        <f>1000*(1-(F1230+288.9414)/(508929.2*(F1230+68.12963))*(F1230-3.9863)^2)</f>
        <v>995.8873712106838</v>
      </c>
      <c r="L1230" s="37">
        <f xml:space="preserve"> 0.824493 - 0.0040899*F1230 + 0.000076438*F1230^2 -0.00000082467*F1230^3 + 0.0000000053675*F1230^4</f>
        <v>0.75349251460224675</v>
      </c>
      <c r="M1230" s="37">
        <f xml:space="preserve"> -0.005724 + 0.00010227*F1230 - 0.0000016546*F1230^2</f>
        <v>-4.147946554E-3</v>
      </c>
      <c r="N1230" s="37">
        <f xml:space="preserve"> K1230 + (L1230*G1230) + M1230*G1230^(3/2) + 0.00048314*G1230^2</f>
        <v>1021.99257032553</v>
      </c>
      <c r="O1230" s="39">
        <f t="shared" si="120"/>
        <v>11.772968863904394</v>
      </c>
      <c r="P1230" s="32">
        <f t="shared" si="122"/>
        <v>23.524051451966251</v>
      </c>
      <c r="Q1230" s="29">
        <f t="shared" si="121"/>
        <v>23.506450000000001</v>
      </c>
      <c r="R1230" s="30">
        <f>E1230-E1110</f>
        <v>16</v>
      </c>
      <c r="S1230" s="31">
        <f>I1230-I1110</f>
        <v>6.6600000000000215E-2</v>
      </c>
      <c r="T1230" s="31">
        <f>(S1230/I1110)*100</f>
        <v>1.2888742670253366</v>
      </c>
      <c r="U1230" s="31">
        <f>(S1230/R1230)/I1110*1000</f>
        <v>0.80554641689083528</v>
      </c>
      <c r="V1230" s="44">
        <f>O1230-O1110</f>
        <v>0.12921175974176613</v>
      </c>
      <c r="W1230" s="44">
        <f>(V1230/O1110)*100</f>
        <v>1.1097084779926669</v>
      </c>
      <c r="X1230" s="44">
        <f>1000*(V1230/R1230)/O1110</f>
        <v>0.69356779874541674</v>
      </c>
      <c r="Y1230" s="45">
        <f>1000*(V1230/R1230)/Q1110</f>
        <v>0.3489923351344042</v>
      </c>
      <c r="Z1230" s="57">
        <f t="shared" si="123"/>
        <v>-0.11197861814541854</v>
      </c>
    </row>
    <row r="1231" spans="1:26" s="1" customFormat="1" x14ac:dyDescent="0.15">
      <c r="A1231" s="56">
        <v>221</v>
      </c>
      <c r="B1231" s="15" t="s">
        <v>18</v>
      </c>
      <c r="C1231" s="15" t="s">
        <v>24</v>
      </c>
      <c r="D1231" s="15" t="s">
        <v>12</v>
      </c>
      <c r="E1231" s="16">
        <v>43145</v>
      </c>
      <c r="F1231" s="17">
        <v>29.3</v>
      </c>
      <c r="G1231" s="17">
        <v>35</v>
      </c>
      <c r="H1231" s="17">
        <v>17.5137</v>
      </c>
      <c r="I1231" s="18">
        <v>5.3888999999999996</v>
      </c>
      <c r="J1231" s="17"/>
      <c r="K1231" s="37">
        <f>1000*(1-(F1231+288.9414)/(508929.2*(F1231+68.12963))*(F1231-3.9863)^2)</f>
        <v>995.8873712106838</v>
      </c>
      <c r="L1231" s="37">
        <f xml:space="preserve"> 0.824493 - 0.0040899*F1231 + 0.000076438*F1231^2 -0.00000082467*F1231^3 + 0.0000000053675*F1231^4</f>
        <v>0.75349251460224675</v>
      </c>
      <c r="M1231" s="37">
        <f xml:space="preserve"> -0.005724 + 0.00010227*F1231 - 0.0000016546*F1231^2</f>
        <v>-4.147946554E-3</v>
      </c>
      <c r="N1231" s="37">
        <f xml:space="preserve"> K1231 + (L1231*G1231) + M1231*G1231^(3/2) + 0.00048314*G1231^2</f>
        <v>1021.99257032553</v>
      </c>
      <c r="O1231" s="39">
        <f t="shared" si="120"/>
        <v>12.121620953914745</v>
      </c>
      <c r="P1231" s="32">
        <f t="shared" si="122"/>
        <v>23.524051451966251</v>
      </c>
      <c r="Q1231" s="29">
        <f t="shared" si="121"/>
        <v>24.358949999999997</v>
      </c>
      <c r="R1231" s="30">
        <f>E1231-E1111</f>
        <v>16</v>
      </c>
      <c r="S1231" s="31">
        <f>I1231-I1111</f>
        <v>0.1379999999999999</v>
      </c>
      <c r="T1231" s="31">
        <f>(S1231/I1111)*100</f>
        <v>2.628120893561102</v>
      </c>
      <c r="U1231" s="31">
        <f>(S1231/R1231)/I1111*1000</f>
        <v>1.6425755584756887</v>
      </c>
      <c r="V1231" s="44">
        <f>O1231-O1111</f>
        <v>0.28948343949763355</v>
      </c>
      <c r="W1231" s="44">
        <f>(V1231/O1111)*100</f>
        <v>2.4465861653898675</v>
      </c>
      <c r="X1231" s="44">
        <f>1000*(V1231/R1231)/O1111</f>
        <v>1.5291163533686669</v>
      </c>
      <c r="Y1231" s="45">
        <f>1000*(V1231/R1231)/Q1111</f>
        <v>0.76664208901298936</v>
      </c>
      <c r="Z1231" s="57">
        <f t="shared" si="123"/>
        <v>-0.11345920510702179</v>
      </c>
    </row>
    <row r="1232" spans="1:26" s="1" customFormat="1" x14ac:dyDescent="0.15">
      <c r="A1232" s="56">
        <v>227</v>
      </c>
      <c r="B1232" s="15" t="s">
        <v>18</v>
      </c>
      <c r="C1232" s="15" t="s">
        <v>24</v>
      </c>
      <c r="D1232" s="15" t="s">
        <v>12</v>
      </c>
      <c r="E1232" s="17" t="s">
        <v>13</v>
      </c>
      <c r="F1232" s="17" t="s">
        <v>14</v>
      </c>
      <c r="G1232" s="17" t="s">
        <v>14</v>
      </c>
      <c r="H1232" s="17" t="s">
        <v>14</v>
      </c>
      <c r="I1232" s="18" t="s">
        <v>14</v>
      </c>
      <c r="J1232" s="17" t="s">
        <v>14</v>
      </c>
      <c r="K1232" s="99" t="s">
        <v>14</v>
      </c>
      <c r="L1232" s="99" t="s">
        <v>14</v>
      </c>
      <c r="M1232" s="99" t="s">
        <v>14</v>
      </c>
      <c r="N1232" s="99" t="s">
        <v>14</v>
      </c>
      <c r="O1232" s="44" t="s">
        <v>14</v>
      </c>
      <c r="P1232" s="32" t="e">
        <f t="shared" si="122"/>
        <v>#VALUE!</v>
      </c>
      <c r="Q1232" s="29" t="s">
        <v>14</v>
      </c>
      <c r="R1232" s="4" t="s">
        <v>14</v>
      </c>
      <c r="S1232" s="100" t="s">
        <v>14</v>
      </c>
      <c r="T1232" s="100" t="s">
        <v>14</v>
      </c>
      <c r="U1232" s="100" t="s">
        <v>14</v>
      </c>
      <c r="V1232" s="29" t="s">
        <v>14</v>
      </c>
      <c r="W1232" s="29" t="s">
        <v>14</v>
      </c>
      <c r="X1232" s="29" t="s">
        <v>14</v>
      </c>
      <c r="Y1232" s="29" t="s">
        <v>14</v>
      </c>
      <c r="Z1232" s="101" t="s">
        <v>14</v>
      </c>
    </row>
    <row r="1233" spans="1:26" s="1" customFormat="1" x14ac:dyDescent="0.15">
      <c r="A1233" s="56">
        <v>150</v>
      </c>
      <c r="B1233" s="15" t="s">
        <v>19</v>
      </c>
      <c r="C1233" s="15" t="s">
        <v>24</v>
      </c>
      <c r="D1233" s="15" t="s">
        <v>12</v>
      </c>
      <c r="E1233" s="16">
        <v>43145</v>
      </c>
      <c r="F1233" s="17">
        <v>29.3</v>
      </c>
      <c r="G1233" s="17">
        <v>35</v>
      </c>
      <c r="H1233" s="17">
        <v>17.5137</v>
      </c>
      <c r="I1233" s="18">
        <v>1.9670000000000001</v>
      </c>
      <c r="J1233" s="17"/>
      <c r="K1233" s="37">
        <f>1000*(1-(F1233+288.9414)/(508929.2*(F1233+68.12963))*(F1233-3.9863)^2)</f>
        <v>995.8873712106838</v>
      </c>
      <c r="L1233" s="37">
        <f xml:space="preserve"> 0.824493 - 0.0040899*F1233 + 0.000076438*F1233^2 -0.00000082467*F1233^3 + 0.0000000053675*F1233^4</f>
        <v>0.75349251460224675</v>
      </c>
      <c r="M1233" s="37">
        <f xml:space="preserve"> -0.005724 + 0.00010227*F1233 - 0.0000016546*F1233^2</f>
        <v>-4.147946554E-3</v>
      </c>
      <c r="N1233" s="37">
        <f xml:space="preserve"> K1233 + (L1233*G1233) + M1233*G1233^(3/2) + 0.00048314*G1233^2</f>
        <v>1021.99257032553</v>
      </c>
      <c r="O1233" s="39">
        <f t="shared" si="120"/>
        <v>4.4245074906474988</v>
      </c>
      <c r="P1233" s="32">
        <f t="shared" si="122"/>
        <v>23.524051451966251</v>
      </c>
      <c r="Q1233" s="29">
        <f t="shared" si="121"/>
        <v>5.5385</v>
      </c>
      <c r="R1233" s="30">
        <f>E1233-E1113</f>
        <v>16</v>
      </c>
      <c r="S1233" s="31">
        <f>I1233-I1113</f>
        <v>7.9000000000000181E-3</v>
      </c>
      <c r="T1233" s="31">
        <f>(S1233/I1113)*100</f>
        <v>0.4032463886478494</v>
      </c>
      <c r="U1233" s="31">
        <f>(S1233/R1233)/I1113*1000</f>
        <v>0.25202899290490588</v>
      </c>
      <c r="V1233" s="44">
        <f>O1233-O1113</f>
        <v>9.9612977101806166E-3</v>
      </c>
      <c r="W1233" s="44">
        <f>(V1233/O1113)*100</f>
        <v>0.2256471509147952</v>
      </c>
      <c r="X1233" s="44">
        <f>1000*(V1233/R1233)/O1113</f>
        <v>0.14102946932174701</v>
      </c>
      <c r="Y1233" s="45">
        <f>1000*(V1233/R1233)/Q1113</f>
        <v>0.11329853356862786</v>
      </c>
      <c r="Z1233" s="57">
        <f t="shared" si="123"/>
        <v>-0.11099952358315887</v>
      </c>
    </row>
    <row r="1234" spans="1:26" s="1" customFormat="1" x14ac:dyDescent="0.15">
      <c r="A1234" s="56">
        <v>158</v>
      </c>
      <c r="B1234" s="15" t="s">
        <v>19</v>
      </c>
      <c r="C1234" s="15" t="s">
        <v>24</v>
      </c>
      <c r="D1234" s="15" t="s">
        <v>12</v>
      </c>
      <c r="E1234" s="17" t="s">
        <v>13</v>
      </c>
      <c r="F1234" s="17" t="s">
        <v>14</v>
      </c>
      <c r="G1234" s="17" t="s">
        <v>14</v>
      </c>
      <c r="H1234" s="17" t="s">
        <v>14</v>
      </c>
      <c r="I1234" s="18" t="s">
        <v>14</v>
      </c>
      <c r="J1234" s="17" t="s">
        <v>14</v>
      </c>
      <c r="K1234" s="99" t="s">
        <v>14</v>
      </c>
      <c r="L1234" s="99" t="s">
        <v>14</v>
      </c>
      <c r="M1234" s="99" t="s">
        <v>14</v>
      </c>
      <c r="N1234" s="99" t="s">
        <v>14</v>
      </c>
      <c r="O1234" s="44" t="s">
        <v>14</v>
      </c>
      <c r="P1234" s="32" t="e">
        <f t="shared" si="122"/>
        <v>#VALUE!</v>
      </c>
      <c r="Q1234" s="29" t="s">
        <v>14</v>
      </c>
      <c r="R1234" s="4" t="s">
        <v>14</v>
      </c>
      <c r="S1234" s="100" t="s">
        <v>14</v>
      </c>
      <c r="T1234" s="100" t="s">
        <v>14</v>
      </c>
      <c r="U1234" s="100" t="s">
        <v>14</v>
      </c>
      <c r="V1234" s="29" t="s">
        <v>14</v>
      </c>
      <c r="W1234" s="29" t="s">
        <v>14</v>
      </c>
      <c r="X1234" s="29" t="s">
        <v>14</v>
      </c>
      <c r="Y1234" s="29" t="s">
        <v>14</v>
      </c>
      <c r="Z1234" s="101" t="s">
        <v>14</v>
      </c>
    </row>
    <row r="1235" spans="1:26" s="1" customFormat="1" x14ac:dyDescent="0.15">
      <c r="A1235" s="56">
        <v>249</v>
      </c>
      <c r="B1235" s="15" t="s">
        <v>19</v>
      </c>
      <c r="C1235" s="15" t="s">
        <v>24</v>
      </c>
      <c r="D1235" s="15" t="s">
        <v>12</v>
      </c>
      <c r="E1235" s="16">
        <v>43145</v>
      </c>
      <c r="F1235" s="17">
        <v>29.3</v>
      </c>
      <c r="G1235" s="17">
        <v>35</v>
      </c>
      <c r="H1235" s="17">
        <v>17.5137</v>
      </c>
      <c r="I1235" s="18">
        <v>3.5190999999999999</v>
      </c>
      <c r="J1235" s="17"/>
      <c r="K1235" s="37">
        <f>1000*(1-(F1235+288.9414)/(508929.2*(F1235+68.12963))*(F1235-3.9863)^2)</f>
        <v>995.8873712106838</v>
      </c>
      <c r="L1235" s="37">
        <f xml:space="preserve"> 0.824493 - 0.0040899*F1235 + 0.000076438*F1235^2 -0.00000082467*F1235^3 + 0.0000000053675*F1235^4</f>
        <v>0.75349251460224675</v>
      </c>
      <c r="M1235" s="37">
        <f xml:space="preserve"> -0.005724 + 0.00010227*F1235 - 0.0000016546*F1235^2</f>
        <v>-4.147946554E-3</v>
      </c>
      <c r="N1235" s="37">
        <f xml:space="preserve"> K1235 + (L1235*G1235) + M1235*G1235^(3/2) + 0.00048314*G1235^2</f>
        <v>1021.99257032553</v>
      </c>
      <c r="O1235" s="39">
        <f t="shared" si="120"/>
        <v>7.9157520642285775</v>
      </c>
      <c r="P1235" s="32">
        <f t="shared" si="122"/>
        <v>23.524051451966251</v>
      </c>
      <c r="Q1235" s="29">
        <f t="shared" si="121"/>
        <v>14.075049999999997</v>
      </c>
      <c r="R1235" s="30">
        <f>E1235-E1115</f>
        <v>16</v>
      </c>
      <c r="S1235" s="31">
        <f>I1235-I1115</f>
        <v>3.6999999999999922E-2</v>
      </c>
      <c r="T1235" s="31">
        <f>(S1235/I1115)*100</f>
        <v>1.0625771804370905</v>
      </c>
      <c r="U1235" s="31">
        <f>(S1235/R1235)/I1115*1000</f>
        <v>0.66411073777318153</v>
      </c>
      <c r="V1235" s="44">
        <f>O1235-O1115</f>
        <v>6.9347440458972009E-2</v>
      </c>
      <c r="W1235" s="44">
        <f>(V1235/O1115)*100</f>
        <v>0.88381167915931158</v>
      </c>
      <c r="X1235" s="44">
        <f>1000*(V1235/R1235)/O1115</f>
        <v>0.55238229947456974</v>
      </c>
      <c r="Y1235" s="45">
        <f>1000*(V1235/R1235)/Q1115</f>
        <v>0.31245354907604062</v>
      </c>
      <c r="Z1235" s="57">
        <f t="shared" si="123"/>
        <v>-0.11172843829861179</v>
      </c>
    </row>
    <row r="1236" spans="1:26" s="1" customFormat="1" x14ac:dyDescent="0.15">
      <c r="A1236" s="56">
        <v>164</v>
      </c>
      <c r="B1236" s="15" t="s">
        <v>20</v>
      </c>
      <c r="C1236" s="15" t="s">
        <v>24</v>
      </c>
      <c r="D1236" s="15" t="s">
        <v>12</v>
      </c>
      <c r="E1236" s="16">
        <v>43145</v>
      </c>
      <c r="F1236" s="17">
        <v>29.3</v>
      </c>
      <c r="G1236" s="17">
        <v>35</v>
      </c>
      <c r="H1236" s="17">
        <v>17.5137</v>
      </c>
      <c r="I1236" s="18" t="s">
        <v>16</v>
      </c>
      <c r="J1236" s="17"/>
      <c r="K1236" s="37">
        <f>1000*(1-(F1236+288.9414)/(508929.2*(F1236+68.12963))*(F1236-3.9863)^2)</f>
        <v>995.8873712106838</v>
      </c>
      <c r="L1236" s="37">
        <f xml:space="preserve"> 0.824493 - 0.0040899*F1236 + 0.000076438*F1236^2 -0.00000082467*F1236^3 + 0.0000000053675*F1236^4</f>
        <v>0.75349251460224675</v>
      </c>
      <c r="M1236" s="37">
        <f xml:space="preserve"> -0.005724 + 0.00010227*F1236 - 0.0000016546*F1236^2</f>
        <v>-4.147946554E-3</v>
      </c>
      <c r="N1236" s="37">
        <f xml:space="preserve"> K1236 + (L1236*G1236) + M1236*G1236^(3/2) + 0.00048314*G1236^2</f>
        <v>1021.99257032553</v>
      </c>
      <c r="O1236" s="39" t="s">
        <v>14</v>
      </c>
      <c r="P1236" s="32">
        <f t="shared" si="122"/>
        <v>23.524051451966251</v>
      </c>
      <c r="Q1236" s="39" t="s">
        <v>14</v>
      </c>
      <c r="R1236" s="39" t="s">
        <v>14</v>
      </c>
      <c r="S1236" s="39" t="s">
        <v>14</v>
      </c>
      <c r="T1236" s="39" t="s">
        <v>14</v>
      </c>
      <c r="U1236" s="39" t="s">
        <v>14</v>
      </c>
      <c r="V1236" s="39" t="s">
        <v>14</v>
      </c>
      <c r="W1236" s="39" t="s">
        <v>14</v>
      </c>
      <c r="X1236" s="39" t="s">
        <v>14</v>
      </c>
      <c r="Y1236" s="39" t="s">
        <v>14</v>
      </c>
      <c r="Z1236" s="102" t="s">
        <v>14</v>
      </c>
    </row>
    <row r="1237" spans="1:26" s="1" customFormat="1" x14ac:dyDescent="0.15">
      <c r="A1237" s="56">
        <v>170</v>
      </c>
      <c r="B1237" s="15" t="s">
        <v>20</v>
      </c>
      <c r="C1237" s="15" t="s">
        <v>24</v>
      </c>
      <c r="D1237" s="15" t="s">
        <v>12</v>
      </c>
      <c r="E1237" s="16">
        <v>43145</v>
      </c>
      <c r="F1237" s="17">
        <v>29.3</v>
      </c>
      <c r="G1237" s="17">
        <v>35</v>
      </c>
      <c r="H1237" s="17">
        <v>17.5137</v>
      </c>
      <c r="I1237" s="18">
        <v>4.6829999999999998</v>
      </c>
      <c r="J1237" s="17"/>
      <c r="K1237" s="37">
        <f>1000*(1-(F1237+288.9414)/(508929.2*(F1237+68.12963))*(F1237-3.9863)^2)</f>
        <v>995.8873712106838</v>
      </c>
      <c r="L1237" s="37">
        <f xml:space="preserve"> 0.824493 - 0.0040899*F1237 + 0.000076438*F1237^2 -0.00000082467*F1237^3 + 0.0000000053675*F1237^4</f>
        <v>0.75349251460224675</v>
      </c>
      <c r="M1237" s="37">
        <f xml:space="preserve"> -0.005724 + 0.00010227*F1237 - 0.0000016546*F1237^2</f>
        <v>-4.147946554E-3</v>
      </c>
      <c r="N1237" s="37">
        <f xml:space="preserve"> K1237 + (L1237*G1237) + M1237*G1237^(3/2) + 0.00048314*G1237^2</f>
        <v>1021.99257032553</v>
      </c>
      <c r="O1237" s="39">
        <f t="shared" si="120"/>
        <v>10.533791854957924</v>
      </c>
      <c r="P1237" s="32">
        <f t="shared" si="122"/>
        <v>23.524051451966251</v>
      </c>
      <c r="Q1237" s="29">
        <f t="shared" si="121"/>
        <v>20.476499999999998</v>
      </c>
      <c r="R1237" s="30">
        <f>E1237-E1117</f>
        <v>16</v>
      </c>
      <c r="S1237" s="31">
        <f>I1237-I1117</f>
        <v>2.0799999999999486E-2</v>
      </c>
      <c r="T1237" s="31">
        <f>(S1237/I1117)*100</f>
        <v>0.44614130667923912</v>
      </c>
      <c r="U1237" s="31">
        <f>(S1237/R1237)/I1117*1000</f>
        <v>0.27883831667452447</v>
      </c>
      <c r="V1237" s="44">
        <f>O1237-O1117</f>
        <v>2.8203951985965148E-2</v>
      </c>
      <c r="W1237" s="44">
        <f>(V1237/O1117)*100</f>
        <v>0.26846619386228204</v>
      </c>
      <c r="X1237" s="44">
        <f>1000*(V1237/R1237)/O1117</f>
        <v>0.16779137116392626</v>
      </c>
      <c r="Y1237" s="45">
        <f>1000*(V1237/R1237)/Q1117</f>
        <v>8.6570000104253572E-2</v>
      </c>
      <c r="Z1237" s="57">
        <f t="shared" si="123"/>
        <v>-0.11104694551059821</v>
      </c>
    </row>
    <row r="1238" spans="1:26" s="1" customFormat="1" x14ac:dyDescent="0.15">
      <c r="A1238" s="56">
        <v>262</v>
      </c>
      <c r="B1238" s="15" t="s">
        <v>20</v>
      </c>
      <c r="C1238" s="15" t="s">
        <v>24</v>
      </c>
      <c r="D1238" s="15" t="s">
        <v>12</v>
      </c>
      <c r="E1238" s="16">
        <v>43145</v>
      </c>
      <c r="F1238" s="17">
        <v>29.3</v>
      </c>
      <c r="G1238" s="17">
        <v>35</v>
      </c>
      <c r="H1238" s="17">
        <v>17.5137</v>
      </c>
      <c r="I1238" s="18">
        <v>4.7449000000000003</v>
      </c>
      <c r="J1238" s="17"/>
      <c r="K1238" s="37">
        <f>1000*(1-(F1238+288.9414)/(508929.2*(F1238+68.12963))*(F1238-3.9863)^2)</f>
        <v>995.8873712106838</v>
      </c>
      <c r="L1238" s="37">
        <f xml:space="preserve"> 0.824493 - 0.0040899*F1238 + 0.000076438*F1238^2 -0.00000082467*F1238^3 + 0.0000000053675*F1238^4</f>
        <v>0.75349251460224675</v>
      </c>
      <c r="M1238" s="37">
        <f xml:space="preserve"> -0.005724 + 0.00010227*F1238 - 0.0000016546*F1238^2</f>
        <v>-4.147946554E-3</v>
      </c>
      <c r="N1238" s="37">
        <f xml:space="preserve"> K1238 + (L1238*G1238) + M1238*G1238^(3/2) + 0.00048314*G1238^2</f>
        <v>1021.99257032553</v>
      </c>
      <c r="O1238" s="39">
        <f t="shared" si="120"/>
        <v>10.6730277541298</v>
      </c>
      <c r="P1238" s="32">
        <f t="shared" si="122"/>
        <v>23.524051451966251</v>
      </c>
      <c r="Q1238" s="29">
        <f t="shared" si="121"/>
        <v>20.816950000000002</v>
      </c>
      <c r="R1238" s="30">
        <f>E1238-E1118</f>
        <v>16</v>
      </c>
      <c r="S1238" s="31">
        <f>I1238-I1118</f>
        <v>3.0300000000000438E-2</v>
      </c>
      <c r="T1238" s="31">
        <f>(S1238/I1118)*100</f>
        <v>0.6426844270988088</v>
      </c>
      <c r="U1238" s="31">
        <f>(S1238/R1238)/I1118*1000</f>
        <v>0.4016777669367555</v>
      </c>
      <c r="V1238" s="44">
        <f>O1238-O1118</f>
        <v>4.9364091620342165E-2</v>
      </c>
      <c r="W1238" s="44">
        <f>(V1238/O1118)*100</f>
        <v>0.46466165711313262</v>
      </c>
      <c r="X1238" s="44">
        <f>1000*(V1238/R1238)/O1118</f>
        <v>0.29041353569570788</v>
      </c>
      <c r="Y1238" s="45">
        <f>1000*(V1238/R1238)/Q1118</f>
        <v>0.14940488643125696</v>
      </c>
      <c r="Z1238" s="57">
        <f t="shared" si="123"/>
        <v>-0.11126423124104762</v>
      </c>
    </row>
    <row r="1239" spans="1:26" s="1" customFormat="1" x14ac:dyDescent="0.15">
      <c r="A1239" s="56">
        <v>268</v>
      </c>
      <c r="B1239" s="15" t="s">
        <v>20</v>
      </c>
      <c r="C1239" s="15" t="s">
        <v>24</v>
      </c>
      <c r="D1239" s="15" t="s">
        <v>12</v>
      </c>
      <c r="E1239" s="17" t="s">
        <v>13</v>
      </c>
      <c r="F1239" s="17" t="s">
        <v>14</v>
      </c>
      <c r="G1239" s="17" t="s">
        <v>14</v>
      </c>
      <c r="H1239" s="17" t="s">
        <v>14</v>
      </c>
      <c r="I1239" s="18" t="s">
        <v>14</v>
      </c>
      <c r="J1239" s="17" t="s">
        <v>14</v>
      </c>
      <c r="K1239" s="99" t="s">
        <v>14</v>
      </c>
      <c r="L1239" s="99" t="s">
        <v>14</v>
      </c>
      <c r="M1239" s="99" t="s">
        <v>14</v>
      </c>
      <c r="N1239" s="99" t="s">
        <v>14</v>
      </c>
      <c r="O1239" s="44" t="s">
        <v>14</v>
      </c>
      <c r="P1239" s="32" t="e">
        <f t="shared" si="122"/>
        <v>#VALUE!</v>
      </c>
      <c r="Q1239" s="29" t="s">
        <v>14</v>
      </c>
      <c r="R1239" s="4" t="s">
        <v>14</v>
      </c>
      <c r="S1239" s="100" t="s">
        <v>14</v>
      </c>
      <c r="T1239" s="100" t="s">
        <v>14</v>
      </c>
      <c r="U1239" s="100" t="s">
        <v>14</v>
      </c>
      <c r="V1239" s="29" t="s">
        <v>14</v>
      </c>
      <c r="W1239" s="29" t="s">
        <v>14</v>
      </c>
      <c r="X1239" s="29" t="s">
        <v>14</v>
      </c>
      <c r="Y1239" s="29" t="s">
        <v>14</v>
      </c>
      <c r="Z1239" s="101" t="s">
        <v>14</v>
      </c>
    </row>
    <row r="1240" spans="1:26" s="1" customFormat="1" x14ac:dyDescent="0.15">
      <c r="A1240" s="56">
        <v>274</v>
      </c>
      <c r="B1240" s="15" t="s">
        <v>20</v>
      </c>
      <c r="C1240" s="15" t="s">
        <v>24</v>
      </c>
      <c r="D1240" s="15" t="s">
        <v>12</v>
      </c>
      <c r="E1240" s="16">
        <v>43145</v>
      </c>
      <c r="F1240" s="17">
        <v>29.3</v>
      </c>
      <c r="G1240" s="17">
        <v>35</v>
      </c>
      <c r="H1240" s="17">
        <v>17.5137</v>
      </c>
      <c r="I1240" s="18">
        <v>2.2871000000000001</v>
      </c>
      <c r="J1240" s="17"/>
      <c r="K1240" s="37">
        <f>1000*(1-(F1240+288.9414)/(508929.2*(F1240+68.12963))*(F1240-3.9863)^2)</f>
        <v>995.8873712106838</v>
      </c>
      <c r="L1240" s="37">
        <f xml:space="preserve"> 0.824493 - 0.0040899*F1240 + 0.000076438*F1240^2 -0.00000082467*F1240^3 + 0.0000000053675*F1240^4</f>
        <v>0.75349251460224675</v>
      </c>
      <c r="M1240" s="37">
        <f xml:space="preserve"> -0.005724 + 0.00010227*F1240 - 0.0000016546*F1240^2</f>
        <v>-4.147946554E-3</v>
      </c>
      <c r="N1240" s="37">
        <f xml:space="preserve"> K1240 + (L1240*G1240) + M1240*G1240^(3/2) + 0.00048314*G1240^2</f>
        <v>1021.99257032553</v>
      </c>
      <c r="O1240" s="39">
        <f t="shared" si="120"/>
        <v>5.1445302907269417</v>
      </c>
      <c r="P1240" s="32">
        <f t="shared" si="122"/>
        <v>23.524051451966251</v>
      </c>
      <c r="Q1240" s="29">
        <f t="shared" si="121"/>
        <v>7.2990500000000003</v>
      </c>
      <c r="R1240" s="30">
        <f>E1240-E1120</f>
        <v>16</v>
      </c>
      <c r="S1240" s="31">
        <f>I1240-I1120</f>
        <v>3.069999999999995E-2</v>
      </c>
      <c r="T1240" s="31">
        <f>(S1240/I1120)*100</f>
        <v>1.360574366247117</v>
      </c>
      <c r="U1240" s="31">
        <f>(S1240/R1240)/I1120*1000</f>
        <v>0.85035897890444812</v>
      </c>
      <c r="V1240" s="44">
        <f>O1240-O1120</f>
        <v>6.0061897207588366E-2</v>
      </c>
      <c r="W1240" s="44">
        <f>(V1240/O1120)*100</f>
        <v>1.1812817498117023</v>
      </c>
      <c r="X1240" s="44">
        <f>1000*(V1240/R1240)/O1120</f>
        <v>0.73830109363231389</v>
      </c>
      <c r="Y1240" s="45">
        <f>1000*(V1240/R1240)/Q1120</f>
        <v>0.5264745134041503</v>
      </c>
      <c r="Z1240" s="57">
        <f t="shared" si="123"/>
        <v>-0.11205788527213423</v>
      </c>
    </row>
    <row r="1241" spans="1:26" s="1" customFormat="1" x14ac:dyDescent="0.15">
      <c r="A1241" s="56">
        <v>106</v>
      </c>
      <c r="B1241" s="15" t="s">
        <v>22</v>
      </c>
      <c r="C1241" s="15" t="s">
        <v>24</v>
      </c>
      <c r="D1241" s="15" t="s">
        <v>12</v>
      </c>
      <c r="E1241" s="16">
        <v>43145</v>
      </c>
      <c r="F1241" s="17">
        <v>29.3</v>
      </c>
      <c r="G1241" s="17">
        <v>35</v>
      </c>
      <c r="H1241" s="17">
        <v>17.5137</v>
      </c>
      <c r="I1241" s="18">
        <v>3.1678999999999999</v>
      </c>
      <c r="J1241" s="17"/>
      <c r="K1241" s="37">
        <f>1000*(1-(F1241+288.9414)/(508929.2*(F1241+68.12963))*(F1241-3.9863)^2)</f>
        <v>995.8873712106838</v>
      </c>
      <c r="L1241" s="37">
        <f xml:space="preserve"> 0.824493 - 0.0040899*F1241 + 0.000076438*F1241^2 -0.00000082467*F1241^3 + 0.0000000053675*F1241^4</f>
        <v>0.75349251460224675</v>
      </c>
      <c r="M1241" s="37">
        <f xml:space="preserve"> -0.005724 + 0.00010227*F1241 - 0.0000016546*F1241^2</f>
        <v>-4.147946554E-3</v>
      </c>
      <c r="N1241" s="37">
        <f xml:space="preserve"> K1241 + (L1241*G1241) + M1241*G1241^(3/2) + 0.00048314*G1241^2</f>
        <v>1021.99257032553</v>
      </c>
      <c r="O1241" s="39">
        <f t="shared" si="120"/>
        <v>7.1257739093147991</v>
      </c>
      <c r="P1241" s="32">
        <f t="shared" si="122"/>
        <v>23.524051451966251</v>
      </c>
      <c r="Q1241" s="29">
        <f t="shared" si="121"/>
        <v>12.143449999999998</v>
      </c>
      <c r="R1241" s="30">
        <f>E1241-E1121</f>
        <v>16</v>
      </c>
      <c r="S1241" s="31">
        <f>I1241-I1121</f>
        <v>-2.3700000000000276E-2</v>
      </c>
      <c r="T1241" s="31">
        <f>(S1241/I1121)*100</f>
        <v>-0.74257425742575123</v>
      </c>
      <c r="U1241" s="31">
        <f>(S1241/R1241)/I1121*1000</f>
        <v>-0.46410891089109452</v>
      </c>
      <c r="V1241" s="44">
        <f>O1241-O1121</f>
        <v>-6.6031322362371192E-2</v>
      </c>
      <c r="W1241" s="44">
        <f>(V1241/O1121)*100</f>
        <v>-0.91814669940626736</v>
      </c>
      <c r="X1241" s="44">
        <f>1000*(V1241/R1241)/O1121</f>
        <v>-0.57384168712891692</v>
      </c>
      <c r="Y1241" s="45">
        <f>1000*(V1241/R1241)/Q1121</f>
        <v>-0.33624123316725046</v>
      </c>
      <c r="Z1241" s="57">
        <f t="shared" si="123"/>
        <v>-0.1097327762378224</v>
      </c>
    </row>
    <row r="1242" spans="1:26" s="1" customFormat="1" x14ac:dyDescent="0.15">
      <c r="A1242" s="56">
        <v>206</v>
      </c>
      <c r="B1242" s="15" t="s">
        <v>22</v>
      </c>
      <c r="C1242" s="15" t="s">
        <v>24</v>
      </c>
      <c r="D1242" s="15" t="s">
        <v>12</v>
      </c>
      <c r="E1242" s="17" t="s">
        <v>14</v>
      </c>
      <c r="F1242" s="17" t="s">
        <v>14</v>
      </c>
      <c r="G1242" s="17" t="s">
        <v>14</v>
      </c>
      <c r="H1242" s="17" t="s">
        <v>14</v>
      </c>
      <c r="I1242" s="18" t="s">
        <v>14</v>
      </c>
      <c r="J1242" s="17"/>
      <c r="K1242" s="99" t="s">
        <v>14</v>
      </c>
      <c r="L1242" s="99" t="s">
        <v>14</v>
      </c>
      <c r="M1242" s="99" t="s">
        <v>14</v>
      </c>
      <c r="N1242" s="99" t="s">
        <v>14</v>
      </c>
      <c r="O1242" s="44" t="s">
        <v>14</v>
      </c>
      <c r="P1242" s="32" t="e">
        <f t="shared" si="122"/>
        <v>#VALUE!</v>
      </c>
      <c r="Q1242" s="29" t="s">
        <v>14</v>
      </c>
      <c r="R1242" s="4" t="s">
        <v>14</v>
      </c>
      <c r="S1242" s="100" t="s">
        <v>14</v>
      </c>
      <c r="T1242" s="100" t="s">
        <v>14</v>
      </c>
      <c r="U1242" s="100" t="s">
        <v>14</v>
      </c>
      <c r="V1242" s="29" t="s">
        <v>14</v>
      </c>
      <c r="W1242" s="29" t="s">
        <v>14</v>
      </c>
      <c r="X1242" s="29" t="s">
        <v>14</v>
      </c>
      <c r="Y1242" s="29" t="s">
        <v>14</v>
      </c>
      <c r="Z1242" s="101" t="s">
        <v>14</v>
      </c>
    </row>
    <row r="1243" spans="1:26" s="10" customFormat="1" x14ac:dyDescent="0.15">
      <c r="A1243" s="109">
        <v>144</v>
      </c>
      <c r="B1243" s="110" t="s">
        <v>23</v>
      </c>
      <c r="C1243" s="110" t="s">
        <v>24</v>
      </c>
      <c r="D1243" s="110" t="s">
        <v>12</v>
      </c>
      <c r="E1243" s="111">
        <v>43145</v>
      </c>
      <c r="F1243" s="112">
        <v>29.3</v>
      </c>
      <c r="G1243" s="112">
        <v>35</v>
      </c>
      <c r="H1243" s="112">
        <v>17.5137</v>
      </c>
      <c r="I1243" s="113">
        <v>3.3538999999999999</v>
      </c>
      <c r="J1243" s="112"/>
      <c r="K1243" s="114">
        <f>1000*(1-(F1243+288.9414)/(508929.2*(F1243+68.12963))*(F1243-3.9863)^2)</f>
        <v>995.8873712106838</v>
      </c>
      <c r="L1243" s="114">
        <f xml:space="preserve"> 0.824493 - 0.0040899*F1243 + 0.000076438*F1243^2 -0.00000082467*F1243^3 + 0.0000000053675*F1243^4</f>
        <v>0.75349251460224675</v>
      </c>
      <c r="M1243" s="114">
        <f xml:space="preserve"> -0.005724 + 0.00010227*F1243 - 0.0000016546*F1243^2</f>
        <v>-4.147946554E-3</v>
      </c>
      <c r="N1243" s="114">
        <f xml:space="preserve"> K1243 + (L1243*G1243) + M1243*G1243^(3/2) + 0.00048314*G1243^2</f>
        <v>1021.99257032553</v>
      </c>
      <c r="O1243" s="115">
        <f t="shared" ref="O1243:O1262" si="124">I1243*(1/     (1-   (0.001*N1243/1.84)))</f>
        <v>7.5441564173272218</v>
      </c>
      <c r="P1243" s="32">
        <f t="shared" si="122"/>
        <v>23.524051451966251</v>
      </c>
      <c r="Q1243" s="116">
        <f t="shared" ref="Q1243:Q1262" si="125">-5.28+5.5*I1243</f>
        <v>13.166449999999998</v>
      </c>
      <c r="R1243" s="117">
        <f>E1243-E1123</f>
        <v>16</v>
      </c>
      <c r="S1243" s="34">
        <f>I1243-I1123</f>
        <v>-1.5306999999999999</v>
      </c>
      <c r="T1243" s="34">
        <f>(S1243/I1123)*100</f>
        <v>-31.337264054374973</v>
      </c>
      <c r="U1243" s="34">
        <f>(S1243/R1243)/I1123*1000</f>
        <v>-19.58579003398436</v>
      </c>
      <c r="V1243" s="115">
        <f>O1243-O1123</f>
        <v>-3.4734141935174145</v>
      </c>
      <c r="W1243" s="115">
        <f>(V1243/O1123)*100</f>
        <v>-31.526135081889283</v>
      </c>
      <c r="X1243" s="115">
        <f>1000*(V1243/R1243)/O1123</f>
        <v>-19.703834426180801</v>
      </c>
      <c r="Y1243" s="115">
        <f>1000*(V1243/R1243)/Q1123</f>
        <v>-10.057232797081275</v>
      </c>
      <c r="Z1243" s="118">
        <f t="shared" ref="Z1243:Z1262" si="126">X1243-U1243</f>
        <v>-0.11804439219644181</v>
      </c>
    </row>
    <row r="1244" spans="1:26" s="1" customFormat="1" x14ac:dyDescent="0.15">
      <c r="A1244" s="56">
        <v>178</v>
      </c>
      <c r="B1244" s="15" t="s">
        <v>17</v>
      </c>
      <c r="C1244" s="15" t="s">
        <v>29</v>
      </c>
      <c r="D1244" s="15" t="s">
        <v>12</v>
      </c>
      <c r="E1244" s="16">
        <v>43145</v>
      </c>
      <c r="F1244" s="17">
        <v>28.1</v>
      </c>
      <c r="G1244" s="17">
        <v>34.9</v>
      </c>
      <c r="H1244" s="17">
        <v>17.521999999999998</v>
      </c>
      <c r="I1244" s="18">
        <v>6.5564999999999998</v>
      </c>
      <c r="J1244" s="17"/>
      <c r="K1244" s="37">
        <f>1000*(1-(F1244+288.9414)/(508929.2*(F1244+68.12963))*(F1244-3.9863)^2)</f>
        <v>996.23575832309621</v>
      </c>
      <c r="L1244" s="37">
        <f xml:space="preserve"> 0.824493 - 0.0040899*F1244 + 0.000076438*F1244^2 -0.00000082467*F1244^3 + 0.0000000053675*F1244^4</f>
        <v>0.75497175752142665</v>
      </c>
      <c r="M1244" s="37">
        <f xml:space="preserve"> -0.005724 + 0.00010227*F1244 - 0.0000016546*F1244^2</f>
        <v>-4.1567017060000003E-3</v>
      </c>
      <c r="N1244" s="37">
        <f xml:space="preserve"> K1244 + (L1244*G1244) + M1244*G1244^(3/2) + 0.00048314*G1244^2</f>
        <v>1022.315729820333</v>
      </c>
      <c r="O1244" s="39">
        <f t="shared" si="124"/>
        <v>14.753812002949775</v>
      </c>
      <c r="P1244" s="32">
        <f t="shared" si="122"/>
        <v>23.537754053343953</v>
      </c>
      <c r="Q1244" s="29">
        <f t="shared" si="125"/>
        <v>30.780749999999998</v>
      </c>
      <c r="R1244" s="30">
        <f>E1244-E1124</f>
        <v>16</v>
      </c>
      <c r="S1244" s="31">
        <f>I1244-I1124</f>
        <v>0.24500000000000011</v>
      </c>
      <c r="T1244" s="31">
        <f>(S1244/I1124)*100</f>
        <v>3.8818030579101661</v>
      </c>
      <c r="U1244" s="31">
        <f>(S1244/R1244)/I1124*1000</f>
        <v>2.4261269111938537</v>
      </c>
      <c r="V1244" s="44">
        <f>O1244-O1124</f>
        <v>0.52877323230709017</v>
      </c>
      <c r="W1244" s="44">
        <f>(V1244/O1124)*100</f>
        <v>3.717200640594108</v>
      </c>
      <c r="X1244" s="44">
        <f>1000*(V1244/R1244)/O1124</f>
        <v>2.3232504003713177</v>
      </c>
      <c r="Y1244" s="45">
        <f>1000*(V1244/R1244)/Q1124</f>
        <v>1.1228228965266542</v>
      </c>
      <c r="Z1244" s="57">
        <f t="shared" si="126"/>
        <v>-0.10287651082253602</v>
      </c>
    </row>
    <row r="1245" spans="1:26" s="1" customFormat="1" x14ac:dyDescent="0.15">
      <c r="A1245" s="56">
        <v>184</v>
      </c>
      <c r="B1245" s="15" t="s">
        <v>17</v>
      </c>
      <c r="C1245" s="15" t="s">
        <v>29</v>
      </c>
      <c r="D1245" s="15" t="s">
        <v>12</v>
      </c>
      <c r="E1245" s="16">
        <v>43145</v>
      </c>
      <c r="F1245" s="17">
        <v>28.1</v>
      </c>
      <c r="G1245" s="17">
        <v>34.9</v>
      </c>
      <c r="H1245" s="17">
        <v>17.521999999999998</v>
      </c>
      <c r="I1245" s="18">
        <v>3.1924000000000001</v>
      </c>
      <c r="J1245" s="17"/>
      <c r="K1245" s="37">
        <f>1000*(1-(F1245+288.9414)/(508929.2*(F1245+68.12963))*(F1245-3.9863)^2)</f>
        <v>996.23575832309621</v>
      </c>
      <c r="L1245" s="37">
        <f xml:space="preserve"> 0.824493 - 0.0040899*F1245 + 0.000076438*F1245^2 -0.00000082467*F1245^3 + 0.0000000053675*F1245^4</f>
        <v>0.75497175752142665</v>
      </c>
      <c r="M1245" s="37">
        <f xml:space="preserve"> -0.005724 + 0.00010227*F1245 - 0.0000016546*F1245^2</f>
        <v>-4.1567017060000003E-3</v>
      </c>
      <c r="N1245" s="37">
        <f xml:space="preserve"> K1245 + (L1245*G1245) + M1245*G1245^(3/2) + 0.00048314*G1245^2</f>
        <v>1022.315729820333</v>
      </c>
      <c r="O1245" s="39">
        <f t="shared" si="124"/>
        <v>7.1837214120669364</v>
      </c>
      <c r="P1245" s="32">
        <f t="shared" si="122"/>
        <v>23.537754053343953</v>
      </c>
      <c r="Q1245" s="29">
        <f t="shared" si="125"/>
        <v>12.278199999999998</v>
      </c>
      <c r="R1245" s="30">
        <f>E1245-E1125</f>
        <v>16</v>
      </c>
      <c r="S1245" s="31">
        <f>I1245-I1125</f>
        <v>6.390000000000029E-2</v>
      </c>
      <c r="T1245" s="31">
        <f>(S1245/I1125)*100</f>
        <v>2.0425123861275463</v>
      </c>
      <c r="U1245" s="31">
        <f>(S1245/R1245)/I1125*1000</f>
        <v>1.2765702413297164</v>
      </c>
      <c r="V1245" s="44">
        <f>O1245-O1125</f>
        <v>0.13261885420341102</v>
      </c>
      <c r="W1245" s="44">
        <f>(V1245/O1125)*100</f>
        <v>1.8808243549870356</v>
      </c>
      <c r="X1245" s="44">
        <f>1000*(V1245/R1245)/O1125</f>
        <v>1.1755152218668972</v>
      </c>
      <c r="Y1245" s="45">
        <f>1000*(V1245/R1245)/Q1125</f>
        <v>0.69496538350457504</v>
      </c>
      <c r="Z1245" s="57">
        <f t="shared" si="126"/>
        <v>-0.10105501946281925</v>
      </c>
    </row>
    <row r="1246" spans="1:26" s="1" customFormat="1" x14ac:dyDescent="0.15">
      <c r="A1246" s="56">
        <v>276</v>
      </c>
      <c r="B1246" s="15" t="s">
        <v>17</v>
      </c>
      <c r="C1246" s="15" t="s">
        <v>29</v>
      </c>
      <c r="D1246" s="15" t="s">
        <v>12</v>
      </c>
      <c r="E1246" s="16">
        <v>43145</v>
      </c>
      <c r="F1246" s="17">
        <v>28.1</v>
      </c>
      <c r="G1246" s="17">
        <v>34.9</v>
      </c>
      <c r="H1246" s="17">
        <v>17.521999999999998</v>
      </c>
      <c r="I1246" s="18">
        <v>5.1273999999999997</v>
      </c>
      <c r="J1246" s="17"/>
      <c r="K1246" s="37">
        <f>1000*(1-(F1246+288.9414)/(508929.2*(F1246+68.12963))*(F1246-3.9863)^2)</f>
        <v>996.23575832309621</v>
      </c>
      <c r="L1246" s="37">
        <f xml:space="preserve"> 0.824493 - 0.0040899*F1246 + 0.000076438*F1246^2 -0.00000082467*F1246^3 + 0.0000000053675*F1246^4</f>
        <v>0.75497175752142665</v>
      </c>
      <c r="M1246" s="37">
        <f xml:space="preserve"> -0.005724 + 0.00010227*F1246 - 0.0000016546*F1246^2</f>
        <v>-4.1567017060000003E-3</v>
      </c>
      <c r="N1246" s="37">
        <f xml:space="preserve"> K1246 + (L1246*G1246) + M1246*G1246^(3/2) + 0.00048314*G1246^2</f>
        <v>1022.315729820333</v>
      </c>
      <c r="O1246" s="39">
        <f t="shared" si="124"/>
        <v>11.537969292141337</v>
      </c>
      <c r="P1246" s="32">
        <f t="shared" si="122"/>
        <v>23.537754053343953</v>
      </c>
      <c r="Q1246" s="29">
        <f t="shared" si="125"/>
        <v>22.920699999999997</v>
      </c>
      <c r="R1246" s="30">
        <f>E1246-E1126</f>
        <v>16</v>
      </c>
      <c r="S1246" s="31">
        <f>I1246-I1126</f>
        <v>0.13319999999999954</v>
      </c>
      <c r="T1246" s="31">
        <f>(S1246/I1126)*100</f>
        <v>2.667093828841447</v>
      </c>
      <c r="U1246" s="31">
        <f>(S1246/R1246)/I1126*1000</f>
        <v>1.6669336430259043</v>
      </c>
      <c r="V1246" s="44">
        <f>O1246-O1126</f>
        <v>0.28189884480810434</v>
      </c>
      <c r="W1246" s="44">
        <f>(V1246/O1126)*100</f>
        <v>2.5044161381816092</v>
      </c>
      <c r="X1246" s="44">
        <f>1000*(V1246/R1246)/O1126</f>
        <v>1.5652600863635058</v>
      </c>
      <c r="Y1246" s="45">
        <f>1000*(V1246/R1246)/Q1126</f>
        <v>0.794059779814699</v>
      </c>
      <c r="Z1246" s="57">
        <f t="shared" si="126"/>
        <v>-0.10167355666239852</v>
      </c>
    </row>
    <row r="1247" spans="1:26" s="1" customFormat="1" x14ac:dyDescent="0.15">
      <c r="A1247" s="56">
        <v>283</v>
      </c>
      <c r="B1247" s="15" t="s">
        <v>17</v>
      </c>
      <c r="C1247" s="15" t="s">
        <v>29</v>
      </c>
      <c r="D1247" s="15" t="s">
        <v>12</v>
      </c>
      <c r="E1247" s="17" t="s">
        <v>13</v>
      </c>
      <c r="F1247" s="17" t="s">
        <v>14</v>
      </c>
      <c r="G1247" s="17" t="s">
        <v>14</v>
      </c>
      <c r="H1247" s="17" t="s">
        <v>14</v>
      </c>
      <c r="I1247" s="18" t="s">
        <v>14</v>
      </c>
      <c r="J1247" s="17" t="s">
        <v>14</v>
      </c>
      <c r="K1247" s="99" t="s">
        <v>14</v>
      </c>
      <c r="L1247" s="99" t="s">
        <v>14</v>
      </c>
      <c r="M1247" s="99" t="s">
        <v>14</v>
      </c>
      <c r="N1247" s="99" t="s">
        <v>14</v>
      </c>
      <c r="O1247" s="44" t="s">
        <v>14</v>
      </c>
      <c r="P1247" s="32" t="e">
        <f t="shared" si="122"/>
        <v>#VALUE!</v>
      </c>
      <c r="Q1247" s="29" t="s">
        <v>14</v>
      </c>
      <c r="R1247" s="4" t="s">
        <v>14</v>
      </c>
      <c r="S1247" s="100" t="s">
        <v>14</v>
      </c>
      <c r="T1247" s="100" t="s">
        <v>14</v>
      </c>
      <c r="U1247" s="100" t="s">
        <v>14</v>
      </c>
      <c r="V1247" s="29" t="s">
        <v>14</v>
      </c>
      <c r="W1247" s="29" t="s">
        <v>14</v>
      </c>
      <c r="X1247" s="29" t="s">
        <v>14</v>
      </c>
      <c r="Y1247" s="29" t="s">
        <v>14</v>
      </c>
      <c r="Z1247" s="101" t="s">
        <v>14</v>
      </c>
    </row>
    <row r="1248" spans="1:26" s="1" customFormat="1" x14ac:dyDescent="0.15">
      <c r="A1248" s="56">
        <v>289</v>
      </c>
      <c r="B1248" s="15" t="s">
        <v>17</v>
      </c>
      <c r="C1248" s="15" t="s">
        <v>29</v>
      </c>
      <c r="D1248" s="15" t="s">
        <v>12</v>
      </c>
      <c r="E1248" s="16">
        <v>43145</v>
      </c>
      <c r="F1248" s="17">
        <v>28.1</v>
      </c>
      <c r="G1248" s="17">
        <v>34.9</v>
      </c>
      <c r="H1248" s="17">
        <v>17.521999999999998</v>
      </c>
      <c r="I1248" s="18">
        <v>5.5805999999999996</v>
      </c>
      <c r="J1248" s="17"/>
      <c r="K1248" s="37">
        <f>1000*(1-(F1248+288.9414)/(508929.2*(F1248+68.12963))*(F1248-3.9863)^2)</f>
        <v>996.23575832309621</v>
      </c>
      <c r="L1248" s="37">
        <f xml:space="preserve"> 0.824493 - 0.0040899*F1248 + 0.000076438*F1248^2 -0.00000082467*F1248^3 + 0.0000000053675*F1248^4</f>
        <v>0.75497175752142665</v>
      </c>
      <c r="M1248" s="37">
        <f xml:space="preserve"> -0.005724 + 0.00010227*F1248 - 0.0000016546*F1248^2</f>
        <v>-4.1567017060000003E-3</v>
      </c>
      <c r="N1248" s="37">
        <f xml:space="preserve"> K1248 + (L1248*G1248) + M1248*G1248^(3/2) + 0.00048314*G1248^2</f>
        <v>1022.315729820333</v>
      </c>
      <c r="O1248" s="39">
        <f t="shared" si="124"/>
        <v>12.557785901572716</v>
      </c>
      <c r="P1248" s="32">
        <f t="shared" si="122"/>
        <v>23.537754053343953</v>
      </c>
      <c r="Q1248" s="29">
        <f t="shared" si="125"/>
        <v>25.413299999999996</v>
      </c>
      <c r="R1248" s="30">
        <f>E1248-E1128</f>
        <v>16</v>
      </c>
      <c r="S1248" s="31">
        <f>I1248-I1128</f>
        <v>0.13259999999999916</v>
      </c>
      <c r="T1248" s="31">
        <f>(S1248/I1128)*100</f>
        <v>2.4339207048457991</v>
      </c>
      <c r="U1248" s="31">
        <f>(S1248/R1248)/I1128*1000</f>
        <v>1.5212004405286246</v>
      </c>
      <c r="V1248" s="44">
        <f>O1248-O1128</f>
        <v>0.2789280670704013</v>
      </c>
      <c r="W1248" s="44">
        <f>(V1248/O1128)*100</f>
        <v>2.2716124808175762</v>
      </c>
      <c r="X1248" s="44">
        <f>1000*(V1248/R1248)/O1128</f>
        <v>1.419757800510985</v>
      </c>
      <c r="Y1248" s="45">
        <f>1000*(V1248/R1248)/Q1128</f>
        <v>0.70624713141711559</v>
      </c>
      <c r="Z1248" s="57">
        <f t="shared" si="126"/>
        <v>-0.10144264001763958</v>
      </c>
    </row>
    <row r="1249" spans="1:26" s="1" customFormat="1" x14ac:dyDescent="0.15">
      <c r="A1249" s="56">
        <v>118</v>
      </c>
      <c r="B1249" s="15" t="s">
        <v>18</v>
      </c>
      <c r="C1249" s="15" t="s">
        <v>29</v>
      </c>
      <c r="D1249" s="15" t="s">
        <v>12</v>
      </c>
      <c r="E1249" s="16">
        <v>43145</v>
      </c>
      <c r="F1249" s="17">
        <v>28.1</v>
      </c>
      <c r="G1249" s="17">
        <v>34.9</v>
      </c>
      <c r="H1249" s="17">
        <v>17.521999999999998</v>
      </c>
      <c r="I1249" s="18">
        <v>5.8985000000000003</v>
      </c>
      <c r="J1249" s="17"/>
      <c r="K1249" s="37">
        <f>1000*(1-(F1249+288.9414)/(508929.2*(F1249+68.12963))*(F1249-3.9863)^2)</f>
        <v>996.23575832309621</v>
      </c>
      <c r="L1249" s="37">
        <f xml:space="preserve"> 0.824493 - 0.0040899*F1249 + 0.000076438*F1249^2 -0.00000082467*F1249^3 + 0.0000000053675*F1249^4</f>
        <v>0.75497175752142665</v>
      </c>
      <c r="M1249" s="37">
        <f xml:space="preserve"> -0.005724 + 0.00010227*F1249 - 0.0000016546*F1249^2</f>
        <v>-4.1567017060000003E-3</v>
      </c>
      <c r="N1249" s="37">
        <f xml:space="preserve"> K1249 + (L1249*G1249) + M1249*G1249^(3/2) + 0.00048314*G1249^2</f>
        <v>1022.315729820333</v>
      </c>
      <c r="O1249" s="39">
        <f t="shared" si="124"/>
        <v>13.273142697994244</v>
      </c>
      <c r="P1249" s="32">
        <f t="shared" si="122"/>
        <v>23.537754053343953</v>
      </c>
      <c r="Q1249" s="29">
        <f t="shared" si="125"/>
        <v>27.161749999999998</v>
      </c>
      <c r="R1249" s="30">
        <f>E1249-E1129</f>
        <v>16</v>
      </c>
      <c r="S1249" s="31">
        <f>I1249-I1129</f>
        <v>0.15739999999999998</v>
      </c>
      <c r="T1249" s="31">
        <f>(S1249/I1129)*100</f>
        <v>2.7416348783334201</v>
      </c>
      <c r="U1249" s="31">
        <f>(S1249/R1249)/I1129*1000</f>
        <v>1.7135217989583875</v>
      </c>
      <c r="V1249" s="44">
        <f>O1249-O1129</f>
        <v>0.33368772118417844</v>
      </c>
      <c r="W1249" s="44">
        <f>(V1249/O1129)*100</f>
        <v>2.5788390761605458</v>
      </c>
      <c r="X1249" s="44">
        <f>1000*(V1249/R1249)/O1129</f>
        <v>1.611774422600341</v>
      </c>
      <c r="Y1249" s="45">
        <f>1000*(V1249/R1249)/Q1129</f>
        <v>0.79310324455616532</v>
      </c>
      <c r="Z1249" s="57">
        <f t="shared" si="126"/>
        <v>-0.10174737635804654</v>
      </c>
    </row>
    <row r="1250" spans="1:26" s="1" customFormat="1" x14ac:dyDescent="0.15">
      <c r="A1250" s="56">
        <v>124</v>
      </c>
      <c r="B1250" s="15" t="s">
        <v>18</v>
      </c>
      <c r="C1250" s="15" t="s">
        <v>29</v>
      </c>
      <c r="D1250" s="15" t="s">
        <v>12</v>
      </c>
      <c r="E1250" s="16">
        <v>43145</v>
      </c>
      <c r="F1250" s="17">
        <v>28.1</v>
      </c>
      <c r="G1250" s="17">
        <v>34.9</v>
      </c>
      <c r="H1250" s="17">
        <v>17.521999999999998</v>
      </c>
      <c r="I1250" s="18">
        <v>4.5644</v>
      </c>
      <c r="J1250" s="17"/>
      <c r="K1250" s="37">
        <f>1000*(1-(F1250+288.9414)/(508929.2*(F1250+68.12963))*(F1250-3.9863)^2)</f>
        <v>996.23575832309621</v>
      </c>
      <c r="L1250" s="37">
        <f xml:space="preserve"> 0.824493 - 0.0040899*F1250 + 0.000076438*F1250^2 -0.00000082467*F1250^3 + 0.0000000053675*F1250^4</f>
        <v>0.75497175752142665</v>
      </c>
      <c r="M1250" s="37">
        <f xml:space="preserve"> -0.005724 + 0.00010227*F1250 - 0.0000016546*F1250^2</f>
        <v>-4.1567017060000003E-3</v>
      </c>
      <c r="N1250" s="37">
        <f xml:space="preserve"> K1250 + (L1250*G1250) + M1250*G1250^(3/2) + 0.00048314*G1250^2</f>
        <v>1022.315729820333</v>
      </c>
      <c r="O1250" s="39">
        <f t="shared" si="124"/>
        <v>10.271074430910387</v>
      </c>
      <c r="P1250" s="32">
        <f t="shared" si="122"/>
        <v>23.537754053343953</v>
      </c>
      <c r="Q1250" s="29">
        <f t="shared" si="125"/>
        <v>19.824199999999998</v>
      </c>
      <c r="R1250" s="30">
        <f>E1250-E1130</f>
        <v>16</v>
      </c>
      <c r="S1250" s="31">
        <f>I1250-I1130</f>
        <v>0.13429999999999964</v>
      </c>
      <c r="T1250" s="31">
        <f>(S1250/I1130)*100</f>
        <v>3.0315342768786175</v>
      </c>
      <c r="U1250" s="31">
        <f>(S1250/R1250)/I1130*1000</f>
        <v>1.8947089230491361</v>
      </c>
      <c r="V1250" s="44">
        <f>O1250-O1130</f>
        <v>0.2863886576672332</v>
      </c>
      <c r="W1250" s="44">
        <f>(V1250/O1130)*100</f>
        <v>2.8682791243635752</v>
      </c>
      <c r="X1250" s="44">
        <f>1000*(V1250/R1250)/O1130</f>
        <v>1.7926744527272345</v>
      </c>
      <c r="Y1250" s="45">
        <f>1000*(V1250/R1250)/Q1130</f>
        <v>0.93784518152225493</v>
      </c>
      <c r="Z1250" s="57">
        <f t="shared" si="126"/>
        <v>-0.1020344703219016</v>
      </c>
    </row>
    <row r="1251" spans="1:26" s="1" customFormat="1" x14ac:dyDescent="0.15">
      <c r="A1251" s="56">
        <v>216</v>
      </c>
      <c r="B1251" s="15" t="s">
        <v>18</v>
      </c>
      <c r="C1251" s="15" t="s">
        <v>29</v>
      </c>
      <c r="D1251" s="15" t="s">
        <v>12</v>
      </c>
      <c r="E1251" s="17" t="s">
        <v>13</v>
      </c>
      <c r="F1251" s="17" t="s">
        <v>14</v>
      </c>
      <c r="G1251" s="17" t="s">
        <v>14</v>
      </c>
      <c r="H1251" s="17" t="s">
        <v>14</v>
      </c>
      <c r="I1251" s="18" t="s">
        <v>14</v>
      </c>
      <c r="J1251" s="17" t="s">
        <v>14</v>
      </c>
      <c r="K1251" s="99" t="s">
        <v>14</v>
      </c>
      <c r="L1251" s="99" t="s">
        <v>14</v>
      </c>
      <c r="M1251" s="99" t="s">
        <v>14</v>
      </c>
      <c r="N1251" s="99" t="s">
        <v>14</v>
      </c>
      <c r="O1251" s="44" t="s">
        <v>14</v>
      </c>
      <c r="P1251" s="32" t="e">
        <f t="shared" si="122"/>
        <v>#VALUE!</v>
      </c>
      <c r="Q1251" s="29" t="s">
        <v>14</v>
      </c>
      <c r="R1251" s="4" t="s">
        <v>14</v>
      </c>
      <c r="S1251" s="100" t="s">
        <v>14</v>
      </c>
      <c r="T1251" s="100" t="s">
        <v>14</v>
      </c>
      <c r="U1251" s="100" t="s">
        <v>14</v>
      </c>
      <c r="V1251" s="29" t="s">
        <v>14</v>
      </c>
      <c r="W1251" s="29" t="s">
        <v>14</v>
      </c>
      <c r="X1251" s="29" t="s">
        <v>14</v>
      </c>
      <c r="Y1251" s="29" t="s">
        <v>14</v>
      </c>
      <c r="Z1251" s="101" t="s">
        <v>14</v>
      </c>
    </row>
    <row r="1252" spans="1:26" s="1" customFormat="1" x14ac:dyDescent="0.15">
      <c r="A1252" s="56">
        <v>222</v>
      </c>
      <c r="B1252" s="15" t="s">
        <v>18</v>
      </c>
      <c r="C1252" s="15" t="s">
        <v>29</v>
      </c>
      <c r="D1252" s="15" t="s">
        <v>12</v>
      </c>
      <c r="E1252" s="16">
        <v>43145</v>
      </c>
      <c r="F1252" s="17">
        <v>28.1</v>
      </c>
      <c r="G1252" s="17">
        <v>34.9</v>
      </c>
      <c r="H1252" s="17">
        <v>17.521999999999998</v>
      </c>
      <c r="I1252" s="18">
        <v>2.4333</v>
      </c>
      <c r="J1252" s="17"/>
      <c r="K1252" s="37">
        <f>1000*(1-(F1252+288.9414)/(508929.2*(F1252+68.12963))*(F1252-3.9863)^2)</f>
        <v>996.23575832309621</v>
      </c>
      <c r="L1252" s="37">
        <f xml:space="preserve"> 0.824493 - 0.0040899*F1252 + 0.000076438*F1252^2 -0.00000082467*F1252^3 + 0.0000000053675*F1252^4</f>
        <v>0.75497175752142665</v>
      </c>
      <c r="M1252" s="37">
        <f xml:space="preserve"> -0.005724 + 0.00010227*F1252 - 0.0000016546*F1252^2</f>
        <v>-4.1567017060000003E-3</v>
      </c>
      <c r="N1252" s="37">
        <f xml:space="preserve"> K1252 + (L1252*G1252) + M1252*G1252^(3/2) + 0.00048314*G1252^2</f>
        <v>1022.315729820333</v>
      </c>
      <c r="O1252" s="39">
        <f t="shared" si="124"/>
        <v>5.475551093842399</v>
      </c>
      <c r="P1252" s="32">
        <f t="shared" si="122"/>
        <v>23.537754053343953</v>
      </c>
      <c r="Q1252" s="29">
        <f t="shared" si="125"/>
        <v>8.1031499999999994</v>
      </c>
      <c r="R1252" s="30">
        <f>E1252-E1132</f>
        <v>16</v>
      </c>
      <c r="S1252" s="31">
        <f>I1252-I1132</f>
        <v>7.1699999999999875E-2</v>
      </c>
      <c r="T1252" s="31">
        <f>(S1252/I1132)*100</f>
        <v>3.036077235772352</v>
      </c>
      <c r="U1252" s="31">
        <f>(S1252/R1252)/I1132*1000</f>
        <v>1.8975482723577202</v>
      </c>
      <c r="V1252" s="44">
        <f>O1252-O1132</f>
        <v>0.15290963606694685</v>
      </c>
      <c r="W1252" s="44">
        <f>(V1252/O1132)*100</f>
        <v>2.8728148848645914</v>
      </c>
      <c r="X1252" s="44">
        <f>1000*(V1252/R1252)/O1132</f>
        <v>1.7955093030403695</v>
      </c>
      <c r="Y1252" s="45">
        <f>1000*(V1252/R1252)/Q1132</f>
        <v>1.2397328059080761</v>
      </c>
      <c r="Z1252" s="57">
        <f t="shared" si="126"/>
        <v>-0.10203896931735068</v>
      </c>
    </row>
    <row r="1253" spans="1:26" s="1" customFormat="1" x14ac:dyDescent="0.15">
      <c r="A1253" s="56">
        <v>228</v>
      </c>
      <c r="B1253" s="15" t="s">
        <v>18</v>
      </c>
      <c r="C1253" s="15" t="s">
        <v>29</v>
      </c>
      <c r="D1253" s="15" t="s">
        <v>12</v>
      </c>
      <c r="E1253" s="16">
        <v>43145</v>
      </c>
      <c r="F1253" s="17">
        <v>28.1</v>
      </c>
      <c r="G1253" s="17">
        <v>34.9</v>
      </c>
      <c r="H1253" s="17">
        <v>17.521999999999998</v>
      </c>
      <c r="I1253" s="18">
        <v>3.6099000000000001</v>
      </c>
      <c r="J1253" s="17"/>
      <c r="K1253" s="37">
        <f>1000*(1-(F1253+288.9414)/(508929.2*(F1253+68.12963))*(F1253-3.9863)^2)</f>
        <v>996.23575832309621</v>
      </c>
      <c r="L1253" s="37">
        <f xml:space="preserve"> 0.824493 - 0.0040899*F1253 + 0.000076438*F1253^2 -0.00000082467*F1253^3 + 0.0000000053675*F1253^4</f>
        <v>0.75497175752142665</v>
      </c>
      <c r="M1253" s="37">
        <f xml:space="preserve"> -0.005724 + 0.00010227*F1253 - 0.0000016546*F1253^2</f>
        <v>-4.1567017060000003E-3</v>
      </c>
      <c r="N1253" s="37">
        <f xml:space="preserve"> K1253 + (L1253*G1253) + M1253*G1253^(3/2) + 0.00048314*G1253^2</f>
        <v>1022.315729820333</v>
      </c>
      <c r="O1253" s="39">
        <f t="shared" si="124"/>
        <v>8.1232038358039187</v>
      </c>
      <c r="P1253" s="32">
        <f t="shared" si="122"/>
        <v>23.537754053343953</v>
      </c>
      <c r="Q1253" s="29">
        <f t="shared" si="125"/>
        <v>14.574449999999999</v>
      </c>
      <c r="R1253" s="30">
        <f>E1253-E1133</f>
        <v>16</v>
      </c>
      <c r="S1253" s="31">
        <f>I1253-I1133</f>
        <v>8.230000000000004E-2</v>
      </c>
      <c r="T1253" s="31">
        <f>(S1253/I1133)*100</f>
        <v>2.3330309558906919</v>
      </c>
      <c r="U1253" s="31">
        <f>(S1253/R1253)/I1133*1000</f>
        <v>1.4581443474316824</v>
      </c>
      <c r="V1253" s="44">
        <f>O1253-O1133</f>
        <v>0.17259831139305959</v>
      </c>
      <c r="W1253" s="44">
        <f>(V1253/O1133)*100</f>
        <v>2.1708825933210809</v>
      </c>
      <c r="X1253" s="44">
        <f>1000*(V1253/R1253)/O1133</f>
        <v>1.3568016208256757</v>
      </c>
      <c r="Y1253" s="45">
        <f>1000*(V1253/R1253)/Q1133</f>
        <v>0.76388239899065447</v>
      </c>
      <c r="Z1253" s="57">
        <f t="shared" si="126"/>
        <v>-0.10134272660600674</v>
      </c>
    </row>
    <row r="1254" spans="1:26" s="1" customFormat="1" x14ac:dyDescent="0.15">
      <c r="A1254" s="56">
        <v>151</v>
      </c>
      <c r="B1254" s="15" t="s">
        <v>19</v>
      </c>
      <c r="C1254" s="15" t="s">
        <v>29</v>
      </c>
      <c r="D1254" s="15" t="s">
        <v>12</v>
      </c>
      <c r="E1254" s="16">
        <v>43145</v>
      </c>
      <c r="F1254" s="17">
        <v>28.1</v>
      </c>
      <c r="G1254" s="17">
        <v>34.9</v>
      </c>
      <c r="H1254" s="17">
        <v>17.521999999999998</v>
      </c>
      <c r="I1254" s="18">
        <v>1.7901</v>
      </c>
      <c r="J1254" s="17" t="s">
        <v>30</v>
      </c>
      <c r="K1254" s="37">
        <f>1000*(1-(F1254+288.9414)/(508929.2*(F1254+68.12963))*(F1254-3.9863)^2)</f>
        <v>996.23575832309621</v>
      </c>
      <c r="L1254" s="37">
        <f xml:space="preserve"> 0.824493 - 0.0040899*F1254 + 0.000076438*F1254^2 -0.00000082467*F1254^3 + 0.0000000053675*F1254^4</f>
        <v>0.75497175752142665</v>
      </c>
      <c r="M1254" s="37">
        <f xml:space="preserve"> -0.005724 + 0.00010227*F1254 - 0.0000016546*F1254^2</f>
        <v>-4.1567017060000003E-3</v>
      </c>
      <c r="N1254" s="37">
        <f xml:space="preserve"> K1254 + (L1254*G1254) + M1254*G1254^(3/2) + 0.00048314*G1254^2</f>
        <v>1022.315729820333</v>
      </c>
      <c r="O1254" s="39">
        <f t="shared" si="124"/>
        <v>4.0281855969618539</v>
      </c>
      <c r="P1254" s="32">
        <f t="shared" si="122"/>
        <v>23.537754053343953</v>
      </c>
      <c r="Q1254" s="29">
        <f t="shared" si="125"/>
        <v>4.5655499999999991</v>
      </c>
      <c r="R1254" s="30">
        <f>E1254-E1134</f>
        <v>16</v>
      </c>
      <c r="S1254" s="31">
        <f>I1254-I1134</f>
        <v>1.7700000000000049E-2</v>
      </c>
      <c r="T1254" s="31">
        <f>(S1254/I1134)*100</f>
        <v>0.99864590385917684</v>
      </c>
      <c r="U1254" s="31">
        <f>(S1254/R1254)/I1134*1000</f>
        <v>0.6241536899119855</v>
      </c>
      <c r="V1254" s="44">
        <f>O1254-O1134</f>
        <v>3.3499909393590155E-2</v>
      </c>
      <c r="W1254" s="44">
        <f>(V1254/O1134)*100</f>
        <v>0.83861189624615962</v>
      </c>
      <c r="X1254" s="44">
        <f>1000*(V1254/R1254)/O1134</f>
        <v>0.52413243515384977</v>
      </c>
      <c r="Y1254" s="45">
        <f>1000*(V1254/R1254)/Q1134</f>
        <v>0.46858787366263477</v>
      </c>
      <c r="Z1254" s="57">
        <f t="shared" si="126"/>
        <v>-0.10002125475813572</v>
      </c>
    </row>
    <row r="1255" spans="1:26" s="1" customFormat="1" x14ac:dyDescent="0.15">
      <c r="A1255" s="56">
        <v>159</v>
      </c>
      <c r="B1255" s="15" t="s">
        <v>19</v>
      </c>
      <c r="C1255" s="15" t="s">
        <v>29</v>
      </c>
      <c r="D1255" s="15" t="s">
        <v>12</v>
      </c>
      <c r="E1255" s="17" t="s">
        <v>13</v>
      </c>
      <c r="F1255" s="17" t="s">
        <v>14</v>
      </c>
      <c r="G1255" s="17" t="s">
        <v>14</v>
      </c>
      <c r="H1255" s="17" t="s">
        <v>14</v>
      </c>
      <c r="I1255" s="18" t="s">
        <v>14</v>
      </c>
      <c r="J1255" s="17" t="s">
        <v>14</v>
      </c>
      <c r="K1255" s="99" t="s">
        <v>14</v>
      </c>
      <c r="L1255" s="99" t="s">
        <v>14</v>
      </c>
      <c r="M1255" s="99" t="s">
        <v>14</v>
      </c>
      <c r="N1255" s="99" t="s">
        <v>14</v>
      </c>
      <c r="O1255" s="44" t="s">
        <v>14</v>
      </c>
      <c r="P1255" s="32" t="e">
        <f t="shared" si="122"/>
        <v>#VALUE!</v>
      </c>
      <c r="Q1255" s="29" t="s">
        <v>14</v>
      </c>
      <c r="R1255" s="4" t="s">
        <v>14</v>
      </c>
      <c r="S1255" s="100" t="s">
        <v>14</v>
      </c>
      <c r="T1255" s="100" t="s">
        <v>14</v>
      </c>
      <c r="U1255" s="100" t="s">
        <v>14</v>
      </c>
      <c r="V1255" s="29" t="s">
        <v>14</v>
      </c>
      <c r="W1255" s="29" t="s">
        <v>14</v>
      </c>
      <c r="X1255" s="29" t="s">
        <v>14</v>
      </c>
      <c r="Y1255" s="29" t="s">
        <v>14</v>
      </c>
      <c r="Z1255" s="101" t="s">
        <v>14</v>
      </c>
    </row>
    <row r="1256" spans="1:26" s="1" customFormat="1" x14ac:dyDescent="0.15">
      <c r="A1256" s="56">
        <v>250</v>
      </c>
      <c r="B1256" s="15" t="s">
        <v>19</v>
      </c>
      <c r="C1256" s="15" t="s">
        <v>29</v>
      </c>
      <c r="D1256" s="15" t="s">
        <v>12</v>
      </c>
      <c r="E1256" s="16">
        <v>43145</v>
      </c>
      <c r="F1256" s="17">
        <v>28.1</v>
      </c>
      <c r="G1256" s="17">
        <v>34.9</v>
      </c>
      <c r="H1256" s="17">
        <v>17.521999999999998</v>
      </c>
      <c r="I1256" s="18">
        <v>5.0919999999999996</v>
      </c>
      <c r="J1256" s="17"/>
      <c r="K1256" s="37">
        <f>1000*(1-(F1256+288.9414)/(508929.2*(F1256+68.12963))*(F1256-3.9863)^2)</f>
        <v>996.23575832309621</v>
      </c>
      <c r="L1256" s="37">
        <f xml:space="preserve"> 0.824493 - 0.0040899*F1256 + 0.000076438*F1256^2 -0.00000082467*F1256^3 + 0.0000000053675*F1256^4</f>
        <v>0.75497175752142665</v>
      </c>
      <c r="M1256" s="37">
        <f xml:space="preserve"> -0.005724 + 0.00010227*F1256 - 0.0000016546*F1256^2</f>
        <v>-4.1567017060000003E-3</v>
      </c>
      <c r="N1256" s="37">
        <f xml:space="preserve"> K1256 + (L1256*G1256) + M1256*G1256^(3/2) + 0.00048314*G1256^2</f>
        <v>1022.315729820333</v>
      </c>
      <c r="O1256" s="39">
        <f t="shared" si="124"/>
        <v>11.45831018363765</v>
      </c>
      <c r="P1256" s="32">
        <f t="shared" si="122"/>
        <v>23.537754053343953</v>
      </c>
      <c r="Q1256" s="29">
        <f t="shared" si="125"/>
        <v>22.725999999999996</v>
      </c>
      <c r="R1256" s="30">
        <f>E1256-E1136</f>
        <v>16</v>
      </c>
      <c r="S1256" s="31">
        <f>I1256-I1136</f>
        <v>0.1039999999999992</v>
      </c>
      <c r="T1256" s="31">
        <f>(S1256/I1136)*100</f>
        <v>2.0850040096230793</v>
      </c>
      <c r="U1256" s="31">
        <f>(S1256/R1256)/I1136*1000</f>
        <v>1.3031275060144247</v>
      </c>
      <c r="V1256" s="44">
        <f>O1256-O1136</f>
        <v>0.21621347319390161</v>
      </c>
      <c r="W1256" s="44">
        <f>(V1256/O1136)*100</f>
        <v>1.9232486498096244</v>
      </c>
      <c r="X1256" s="44">
        <f>1000*(V1256/R1256)/O1136</f>
        <v>1.2020304061310154</v>
      </c>
      <c r="Y1256" s="45">
        <f>1000*(V1256/R1256)/Q1136</f>
        <v>0.60997301050008357</v>
      </c>
      <c r="Z1256" s="57">
        <f t="shared" si="126"/>
        <v>-0.10109709988340931</v>
      </c>
    </row>
    <row r="1257" spans="1:26" s="1" customFormat="1" x14ac:dyDescent="0.15">
      <c r="A1257" s="56">
        <v>165</v>
      </c>
      <c r="B1257" s="15" t="s">
        <v>20</v>
      </c>
      <c r="C1257" s="15" t="s">
        <v>29</v>
      </c>
      <c r="D1257" s="15" t="s">
        <v>12</v>
      </c>
      <c r="E1257" s="16">
        <v>43145</v>
      </c>
      <c r="F1257" s="17">
        <v>28.1</v>
      </c>
      <c r="G1257" s="17">
        <v>34.9</v>
      </c>
      <c r="H1257" s="17">
        <v>17.521999999999998</v>
      </c>
      <c r="I1257" s="18">
        <v>6.7728999999999999</v>
      </c>
      <c r="J1257" s="17"/>
      <c r="K1257" s="37">
        <f>1000*(1-(F1257+288.9414)/(508929.2*(F1257+68.12963))*(F1257-3.9863)^2)</f>
        <v>996.23575832309621</v>
      </c>
      <c r="L1257" s="37">
        <f xml:space="preserve"> 0.824493 - 0.0040899*F1257 + 0.000076438*F1257^2 -0.00000082467*F1257^3 + 0.0000000053675*F1257^4</f>
        <v>0.75497175752142665</v>
      </c>
      <c r="M1257" s="37">
        <f xml:space="preserve"> -0.005724 + 0.00010227*F1257 - 0.0000016546*F1257^2</f>
        <v>-4.1567017060000003E-3</v>
      </c>
      <c r="N1257" s="37">
        <f xml:space="preserve"> K1257 + (L1257*G1257) + M1257*G1257^(3/2) + 0.00048314*G1257^2</f>
        <v>1022.315729820333</v>
      </c>
      <c r="O1257" s="39">
        <f t="shared" si="124"/>
        <v>15.240767683181351</v>
      </c>
      <c r="P1257" s="32">
        <f t="shared" si="122"/>
        <v>23.537754053343953</v>
      </c>
      <c r="Q1257" s="29">
        <f t="shared" si="125"/>
        <v>31.970950000000002</v>
      </c>
      <c r="R1257" s="30">
        <f>E1257-E1137</f>
        <v>16</v>
      </c>
      <c r="S1257" s="31">
        <f>I1257-I1137</f>
        <v>0.11489999999999956</v>
      </c>
      <c r="T1257" s="31">
        <f>(S1257/I1137)*100</f>
        <v>1.7257434665064515</v>
      </c>
      <c r="U1257" s="31">
        <f>(S1257/R1257)/I1137*1000</f>
        <v>1.0785896665665322</v>
      </c>
      <c r="V1257" s="44">
        <f>O1257-O1137</f>
        <v>0.23477732669889839</v>
      </c>
      <c r="W1257" s="44">
        <f>(V1257/O1137)*100</f>
        <v>1.564557360904052</v>
      </c>
      <c r="X1257" s="44">
        <f>1000*(V1257/R1257)/O1137</f>
        <v>0.97784835056503239</v>
      </c>
      <c r="Y1257" s="45">
        <f>1000*(V1257/R1257)/Q1137</f>
        <v>0.46822115953543986</v>
      </c>
      <c r="Z1257" s="57">
        <f t="shared" si="126"/>
        <v>-0.10074131600149983</v>
      </c>
    </row>
    <row r="1258" spans="1:26" s="1" customFormat="1" x14ac:dyDescent="0.15">
      <c r="A1258" s="56">
        <v>171</v>
      </c>
      <c r="B1258" s="15" t="s">
        <v>20</v>
      </c>
      <c r="C1258" s="15" t="s">
        <v>29</v>
      </c>
      <c r="D1258" s="15" t="s">
        <v>12</v>
      </c>
      <c r="E1258" s="16">
        <v>43145</v>
      </c>
      <c r="F1258" s="17">
        <v>28.1</v>
      </c>
      <c r="G1258" s="17">
        <v>34.9</v>
      </c>
      <c r="H1258" s="17">
        <v>17.521999999999998</v>
      </c>
      <c r="I1258" s="18">
        <v>2.2404000000000002</v>
      </c>
      <c r="J1258" s="17"/>
      <c r="K1258" s="37">
        <f>1000*(1-(F1258+288.9414)/(508929.2*(F1258+68.12963))*(F1258-3.9863)^2)</f>
        <v>996.23575832309621</v>
      </c>
      <c r="L1258" s="37">
        <f xml:space="preserve"> 0.824493 - 0.0040899*F1258 + 0.000076438*F1258^2 -0.00000082467*F1258^3 + 0.0000000053675*F1258^4</f>
        <v>0.75497175752142665</v>
      </c>
      <c r="M1258" s="37">
        <f xml:space="preserve"> -0.005724 + 0.00010227*F1258 - 0.0000016546*F1258^2</f>
        <v>-4.1567017060000003E-3</v>
      </c>
      <c r="N1258" s="37">
        <f xml:space="preserve"> K1258 + (L1258*G1258) + M1258*G1258^(3/2) + 0.00048314*G1258^2</f>
        <v>1022.315729820333</v>
      </c>
      <c r="O1258" s="39">
        <f t="shared" si="124"/>
        <v>5.0414764602163773</v>
      </c>
      <c r="P1258" s="32">
        <f t="shared" si="122"/>
        <v>23.537754053343953</v>
      </c>
      <c r="Q1258" s="29">
        <f t="shared" si="125"/>
        <v>7.0422000000000002</v>
      </c>
      <c r="R1258" s="30">
        <f>E1258-E1138</f>
        <v>16</v>
      </c>
      <c r="S1258" s="31">
        <f>I1258-I1138</f>
        <v>3.3400000000000318E-2</v>
      </c>
      <c r="T1258" s="31">
        <f>(S1258/I1138)*100</f>
        <v>1.5133665609424702</v>
      </c>
      <c r="U1258" s="31">
        <f>(S1258/R1258)/I1138*1000</f>
        <v>0.94585410058904396</v>
      </c>
      <c r="V1258" s="44">
        <f>O1258-O1138</f>
        <v>6.727689326582631E-2</v>
      </c>
      <c r="W1258" s="44">
        <f>(V1258/O1138)*100</f>
        <v>1.3525169700231916</v>
      </c>
      <c r="X1258" s="44">
        <f>1000*(V1258/R1258)/O1138</f>
        <v>0.84532310626449481</v>
      </c>
      <c r="Y1258" s="45">
        <f>1000*(V1258/R1258)/Q1138</f>
        <v>0.61307951142584327</v>
      </c>
      <c r="Z1258" s="57">
        <f t="shared" si="126"/>
        <v>-0.10053099432454915</v>
      </c>
    </row>
    <row r="1259" spans="1:26" s="1" customFormat="1" x14ac:dyDescent="0.15">
      <c r="A1259" s="56">
        <v>263</v>
      </c>
      <c r="B1259" s="15" t="s">
        <v>20</v>
      </c>
      <c r="C1259" s="15" t="s">
        <v>29</v>
      </c>
      <c r="D1259" s="15" t="s">
        <v>12</v>
      </c>
      <c r="E1259" s="16">
        <v>43145</v>
      </c>
      <c r="F1259" s="17">
        <v>28.1</v>
      </c>
      <c r="G1259" s="17">
        <v>34.9</v>
      </c>
      <c r="H1259" s="17">
        <v>17.521999999999998</v>
      </c>
      <c r="I1259" s="18">
        <v>1.4296</v>
      </c>
      <c r="J1259" s="17" t="s">
        <v>30</v>
      </c>
      <c r="K1259" s="37">
        <f>1000*(1-(F1259+288.9414)/(508929.2*(F1259+68.12963))*(F1259-3.9863)^2)</f>
        <v>996.23575832309621</v>
      </c>
      <c r="L1259" s="37">
        <f xml:space="preserve"> 0.824493 - 0.0040899*F1259 + 0.000076438*F1259^2 -0.00000082467*F1259^3 + 0.0000000053675*F1259^4</f>
        <v>0.75497175752142665</v>
      </c>
      <c r="M1259" s="37">
        <f xml:space="preserve"> -0.005724 + 0.00010227*F1259 - 0.0000016546*F1259^2</f>
        <v>-4.1567017060000003E-3</v>
      </c>
      <c r="N1259" s="37">
        <f xml:space="preserve"> K1259 + (L1259*G1259) + M1259*G1259^(3/2) + 0.00048314*G1259^2</f>
        <v>1022.315729820333</v>
      </c>
      <c r="O1259" s="39">
        <f t="shared" si="124"/>
        <v>3.2169678394596199</v>
      </c>
      <c r="P1259" s="32">
        <f t="shared" si="122"/>
        <v>23.537754053343953</v>
      </c>
      <c r="Q1259" s="29">
        <f t="shared" si="125"/>
        <v>2.5827999999999998</v>
      </c>
      <c r="R1259" s="30">
        <f>E1259-E1139</f>
        <v>16</v>
      </c>
      <c r="S1259" s="31">
        <f>I1259-I1139</f>
        <v>2.200000000000002E-2</v>
      </c>
      <c r="T1259" s="31">
        <f>(S1259/I1139)*100</f>
        <v>1.5629440181869865</v>
      </c>
      <c r="U1259" s="31">
        <f>(S1259/R1259)/I1139*1000</f>
        <v>0.97684001136686649</v>
      </c>
      <c r="V1259" s="44">
        <f>O1259-O1139</f>
        <v>4.4478799840410144E-2</v>
      </c>
      <c r="W1259" s="44">
        <f>(V1259/O1139)*100</f>
        <v>1.4020158709752037</v>
      </c>
      <c r="X1259" s="44">
        <f>1000*(V1259/R1259)/O1139</f>
        <v>0.87625991935950243</v>
      </c>
      <c r="Y1259" s="45">
        <f>1000*(V1259/R1259)/Q1139</f>
        <v>1.1292245470897859</v>
      </c>
      <c r="Z1259" s="57">
        <f t="shared" si="126"/>
        <v>-0.10058009200736406</v>
      </c>
    </row>
    <row r="1260" spans="1:26" s="1" customFormat="1" x14ac:dyDescent="0.15">
      <c r="A1260" s="56">
        <v>269</v>
      </c>
      <c r="B1260" s="15" t="s">
        <v>20</v>
      </c>
      <c r="C1260" s="15" t="s">
        <v>29</v>
      </c>
      <c r="D1260" s="15" t="s">
        <v>12</v>
      </c>
      <c r="E1260" s="17" t="s">
        <v>13</v>
      </c>
      <c r="F1260" s="17" t="s">
        <v>14</v>
      </c>
      <c r="G1260" s="17" t="s">
        <v>14</v>
      </c>
      <c r="H1260" s="17" t="s">
        <v>14</v>
      </c>
      <c r="I1260" s="18" t="s">
        <v>14</v>
      </c>
      <c r="J1260" s="17" t="s">
        <v>14</v>
      </c>
      <c r="K1260" s="99" t="s">
        <v>14</v>
      </c>
      <c r="L1260" s="99" t="s">
        <v>14</v>
      </c>
      <c r="M1260" s="99" t="s">
        <v>14</v>
      </c>
      <c r="N1260" s="99" t="s">
        <v>14</v>
      </c>
      <c r="O1260" s="44" t="s">
        <v>14</v>
      </c>
      <c r="P1260" s="32" t="e">
        <f t="shared" si="122"/>
        <v>#VALUE!</v>
      </c>
      <c r="Q1260" s="29" t="s">
        <v>14</v>
      </c>
      <c r="R1260" s="4" t="s">
        <v>14</v>
      </c>
      <c r="S1260" s="100" t="s">
        <v>14</v>
      </c>
      <c r="T1260" s="100" t="s">
        <v>14</v>
      </c>
      <c r="U1260" s="100" t="s">
        <v>14</v>
      </c>
      <c r="V1260" s="29" t="s">
        <v>14</v>
      </c>
      <c r="W1260" s="29" t="s">
        <v>14</v>
      </c>
      <c r="X1260" s="29" t="s">
        <v>14</v>
      </c>
      <c r="Y1260" s="29" t="s">
        <v>14</v>
      </c>
      <c r="Z1260" s="101" t="s">
        <v>14</v>
      </c>
    </row>
    <row r="1261" spans="1:26" s="1" customFormat="1" x14ac:dyDescent="0.15">
      <c r="A1261" s="56">
        <v>101</v>
      </c>
      <c r="B1261" s="15" t="s">
        <v>22</v>
      </c>
      <c r="C1261" s="15" t="s">
        <v>29</v>
      </c>
      <c r="D1261" s="15" t="s">
        <v>12</v>
      </c>
      <c r="E1261" s="16">
        <v>43145</v>
      </c>
      <c r="F1261" s="17">
        <v>28.1</v>
      </c>
      <c r="G1261" s="17">
        <v>34.9</v>
      </c>
      <c r="H1261" s="17">
        <v>17.521999999999998</v>
      </c>
      <c r="I1261" s="18">
        <v>4.0732999999999997</v>
      </c>
      <c r="J1261" s="17" t="s">
        <v>30</v>
      </c>
      <c r="K1261" s="37">
        <f>1000*(1-(F1261+288.9414)/(508929.2*(F1261+68.12963))*(F1261-3.9863)^2)</f>
        <v>996.23575832309621</v>
      </c>
      <c r="L1261" s="37">
        <f xml:space="preserve"> 0.824493 - 0.0040899*F1261 + 0.000076438*F1261^2 -0.00000082467*F1261^3 + 0.0000000053675*F1261^4</f>
        <v>0.75497175752142665</v>
      </c>
      <c r="M1261" s="37">
        <f xml:space="preserve"> -0.005724 + 0.00010227*F1261 - 0.0000016546*F1261^2</f>
        <v>-4.1567017060000003E-3</v>
      </c>
      <c r="N1261" s="37">
        <f xml:space="preserve"> K1261 + (L1261*G1261) + M1261*G1261^(3/2) + 0.00048314*G1261^2</f>
        <v>1022.315729820333</v>
      </c>
      <c r="O1261" s="39">
        <f t="shared" si="124"/>
        <v>9.1659730697194099</v>
      </c>
      <c r="P1261" s="32">
        <f t="shared" si="122"/>
        <v>23.537754053343953</v>
      </c>
      <c r="Q1261" s="29">
        <f t="shared" si="125"/>
        <v>17.123149999999995</v>
      </c>
      <c r="R1261" s="30">
        <f>E1261-E1141</f>
        <v>16</v>
      </c>
      <c r="S1261" s="31">
        <f>I1261-I1141</f>
        <v>7.6000000000000512E-3</v>
      </c>
      <c r="T1261" s="31">
        <f>(S1261/I1141)*100</f>
        <v>0.18692968000590432</v>
      </c>
      <c r="U1261" s="31">
        <f>(S1261/R1261)/I1141*1000</f>
        <v>0.11683105000369021</v>
      </c>
      <c r="V1261" s="44">
        <f>O1261-O1141</f>
        <v>2.5824130130871481E-3</v>
      </c>
      <c r="W1261" s="44">
        <f>(V1261/O1141)*100</f>
        <v>2.8181850036014588E-2</v>
      </c>
      <c r="X1261" s="44">
        <f>1000*(V1261/R1261)/O1141</f>
        <v>1.7613656272509118E-2</v>
      </c>
      <c r="Y1261" s="45">
        <f>1000*(V1261/R1261)/Q1141</f>
        <v>9.4489494868934126E-3</v>
      </c>
      <c r="Z1261" s="57">
        <f t="shared" si="126"/>
        <v>-9.9217393731181089E-2</v>
      </c>
    </row>
    <row r="1262" spans="1:26" s="1" customFormat="1" x14ac:dyDescent="0.15">
      <c r="A1262" s="56">
        <v>107</v>
      </c>
      <c r="B1262" s="15" t="s">
        <v>22</v>
      </c>
      <c r="C1262" s="15" t="s">
        <v>29</v>
      </c>
      <c r="D1262" s="15" t="s">
        <v>12</v>
      </c>
      <c r="E1262" s="16">
        <v>43145</v>
      </c>
      <c r="F1262" s="17">
        <v>28.1</v>
      </c>
      <c r="G1262" s="17">
        <v>34.9</v>
      </c>
      <c r="H1262" s="17">
        <v>17.521999999999998</v>
      </c>
      <c r="I1262" s="18">
        <v>3.3515000000000001</v>
      </c>
      <c r="J1262" s="17" t="s">
        <v>30</v>
      </c>
      <c r="K1262" s="37">
        <f>1000*(1-(F1262+288.9414)/(508929.2*(F1262+68.12963))*(F1262-3.9863)^2)</f>
        <v>996.23575832309621</v>
      </c>
      <c r="L1262" s="37">
        <f xml:space="preserve"> 0.824493 - 0.0040899*F1262 + 0.000076438*F1262^2 -0.00000082467*F1262^3 + 0.0000000053675*F1262^4</f>
        <v>0.75497175752142665</v>
      </c>
      <c r="M1262" s="37">
        <f xml:space="preserve"> -0.005724 + 0.00010227*F1262 - 0.0000016546*F1262^2</f>
        <v>-4.1567017060000003E-3</v>
      </c>
      <c r="N1262" s="37">
        <f xml:space="preserve"> K1262 + (L1262*G1262) + M1262*G1262^(3/2) + 0.00048314*G1262^2</f>
        <v>1022.315729820333</v>
      </c>
      <c r="O1262" s="39">
        <f t="shared" si="124"/>
        <v>7.5417373488730535</v>
      </c>
      <c r="P1262" s="32">
        <f t="shared" si="122"/>
        <v>23.537754053343953</v>
      </c>
      <c r="Q1262" s="29">
        <f t="shared" si="125"/>
        <v>13.15325</v>
      </c>
      <c r="R1262" s="30">
        <f>E1262-E1142</f>
        <v>16</v>
      </c>
      <c r="S1262" s="31">
        <f>I1262-I1142</f>
        <v>6.6000000000001613E-3</v>
      </c>
      <c r="T1262" s="31">
        <f>(S1262/I1142)*100</f>
        <v>0.19731531585399148</v>
      </c>
      <c r="U1262" s="31">
        <f>(S1262/R1262)/I1142*1000</f>
        <v>0.12332207240874467</v>
      </c>
      <c r="V1262" s="44">
        <f>O1262-O1142</f>
        <v>-2.9279126046981574E-3</v>
      </c>
      <c r="W1262" s="44">
        <f>(V1262/O1142)*100</f>
        <v>-3.8807720465051827E-2</v>
      </c>
      <c r="X1262" s="44">
        <f>1000*(V1262/R1262)/O1142</f>
        <v>-2.4254825290657391E-2</v>
      </c>
      <c r="Y1262" s="45">
        <f>1000*(V1262/R1262)/Q1142</f>
        <v>-1.3950997586606249E-2</v>
      </c>
      <c r="Z1262" s="57">
        <f t="shared" si="126"/>
        <v>-0.14757689769940205</v>
      </c>
    </row>
    <row r="1263" spans="1:26" s="1" customFormat="1" x14ac:dyDescent="0.15">
      <c r="A1263" s="56">
        <v>300</v>
      </c>
      <c r="B1263" s="15" t="s">
        <v>22</v>
      </c>
      <c r="C1263" s="15" t="s">
        <v>29</v>
      </c>
      <c r="D1263" s="15" t="s">
        <v>12</v>
      </c>
      <c r="E1263" s="17" t="s">
        <v>14</v>
      </c>
      <c r="F1263" s="17" t="s">
        <v>14</v>
      </c>
      <c r="G1263" s="17" t="s">
        <v>14</v>
      </c>
      <c r="H1263" s="17" t="s">
        <v>14</v>
      </c>
      <c r="I1263" s="18" t="s">
        <v>14</v>
      </c>
      <c r="J1263" s="17"/>
      <c r="K1263" s="99" t="s">
        <v>14</v>
      </c>
      <c r="L1263" s="99" t="s">
        <v>14</v>
      </c>
      <c r="M1263" s="99" t="s">
        <v>14</v>
      </c>
      <c r="N1263" s="99" t="s">
        <v>14</v>
      </c>
      <c r="O1263" s="44" t="s">
        <v>14</v>
      </c>
      <c r="P1263" s="32" t="e">
        <f t="shared" si="122"/>
        <v>#VALUE!</v>
      </c>
      <c r="Q1263" s="29" t="s">
        <v>14</v>
      </c>
      <c r="R1263" s="4" t="s">
        <v>14</v>
      </c>
      <c r="S1263" s="100" t="s">
        <v>14</v>
      </c>
      <c r="T1263" s="100" t="s">
        <v>14</v>
      </c>
      <c r="U1263" s="100" t="s">
        <v>14</v>
      </c>
      <c r="V1263" s="29" t="s">
        <v>14</v>
      </c>
      <c r="W1263" s="29" t="s">
        <v>14</v>
      </c>
      <c r="X1263" s="29" t="s">
        <v>14</v>
      </c>
      <c r="Y1263" s="29" t="s">
        <v>14</v>
      </c>
      <c r="Z1263" s="101" t="s">
        <v>14</v>
      </c>
    </row>
    <row r="1264" spans="1:26" s="1" customFormat="1" x14ac:dyDescent="0.15">
      <c r="A1264" s="56">
        <v>145</v>
      </c>
      <c r="B1264" s="15" t="s">
        <v>23</v>
      </c>
      <c r="C1264" s="15" t="s">
        <v>29</v>
      </c>
      <c r="D1264" s="15" t="s">
        <v>12</v>
      </c>
      <c r="E1264" s="16">
        <v>43145</v>
      </c>
      <c r="F1264" s="17">
        <v>28.1</v>
      </c>
      <c r="G1264" s="17">
        <v>34.9</v>
      </c>
      <c r="H1264" s="17">
        <v>17.521999999999998</v>
      </c>
      <c r="I1264" s="18">
        <v>1.8419000000000001</v>
      </c>
      <c r="J1264" s="17" t="s">
        <v>30</v>
      </c>
      <c r="K1264" s="37">
        <f>1000*(1-(F1264+288.9414)/(508929.2*(F1264+68.12963))*(F1264-3.9863)^2)</f>
        <v>996.23575832309621</v>
      </c>
      <c r="L1264" s="37">
        <f xml:space="preserve"> 0.824493 - 0.0040899*F1264 + 0.000076438*F1264^2 -0.00000082467*F1264^3 + 0.0000000053675*F1264^4</f>
        <v>0.75497175752142665</v>
      </c>
      <c r="M1264" s="37">
        <f xml:space="preserve"> -0.005724 + 0.00010227*F1264 - 0.0000016546*F1264^2</f>
        <v>-4.1567017060000003E-3</v>
      </c>
      <c r="N1264" s="37">
        <f xml:space="preserve"> K1264 + (L1264*G1264) + M1264*G1264^(3/2) + 0.00048314*G1264^2</f>
        <v>1022.315729820333</v>
      </c>
      <c r="O1264" s="39">
        <f t="shared" ref="O1264:O1294" si="127">I1264*(1/     (1-   (0.001*N1264/1.84)))</f>
        <v>4.1447489252243104</v>
      </c>
      <c r="P1264" s="32">
        <f t="shared" si="122"/>
        <v>23.537754053343953</v>
      </c>
      <c r="Q1264" s="29">
        <f t="shared" ref="Q1264:Q1294" si="128">-5.28+5.5*I1264</f>
        <v>4.8504499999999995</v>
      </c>
      <c r="R1264" s="30">
        <f>E1264-E1144</f>
        <v>16</v>
      </c>
      <c r="S1264" s="31">
        <f>I1264-I1144</f>
        <v>7.4000000000000732E-3</v>
      </c>
      <c r="T1264" s="31">
        <f>(S1264/I1144)*100</f>
        <v>0.40337966748433213</v>
      </c>
      <c r="U1264" s="31">
        <f>(S1264/R1264)/I1144*1000</f>
        <v>0.25211229217770759</v>
      </c>
      <c r="V1264" s="44">
        <f>O1264-O1144</f>
        <v>6.9007318012079821E-3</v>
      </c>
      <c r="W1264" s="44">
        <f>(V1264/O1144)*100</f>
        <v>0.16677102393887583</v>
      </c>
      <c r="X1264" s="44">
        <f>1000*(V1264/R1264)/O1144</f>
        <v>0.10423188996179737</v>
      </c>
      <c r="Y1264" s="45">
        <f>1000*(V1264/R1264)/Q1144</f>
        <v>8.9671134170278888E-2</v>
      </c>
      <c r="Z1264" s="57">
        <f t="shared" ref="Z1264:Z1294" si="129">X1264-U1264</f>
        <v>-0.1478804022159102</v>
      </c>
    </row>
    <row r="1265" spans="1:26" s="1" customFormat="1" x14ac:dyDescent="0.15">
      <c r="A1265" s="56">
        <v>179</v>
      </c>
      <c r="B1265" s="15" t="s">
        <v>17</v>
      </c>
      <c r="C1265" s="15" t="s">
        <v>11</v>
      </c>
      <c r="D1265" s="15" t="s">
        <v>32</v>
      </c>
      <c r="E1265" s="16">
        <v>43145</v>
      </c>
      <c r="F1265" s="17">
        <v>29.3</v>
      </c>
      <c r="G1265" s="17">
        <v>35</v>
      </c>
      <c r="H1265" s="17">
        <v>17.5137</v>
      </c>
      <c r="I1265" s="18">
        <v>6.3769</v>
      </c>
      <c r="J1265" s="17"/>
      <c r="K1265" s="37">
        <f>1000*(1-(F1265+288.9414)/(508929.2*(F1265+68.12963))*(F1265-3.9863)^2)</f>
        <v>995.8873712106838</v>
      </c>
      <c r="L1265" s="37">
        <f xml:space="preserve"> 0.824493 - 0.0040899*F1265 + 0.000076438*F1265^2 -0.00000082467*F1265^3 + 0.0000000053675*F1265^4</f>
        <v>0.75349251460224675</v>
      </c>
      <c r="M1265" s="37">
        <f xml:space="preserve"> -0.005724 + 0.00010227*F1265 - 0.0000016546*F1265^2</f>
        <v>-4.147946554E-3</v>
      </c>
      <c r="N1265" s="37">
        <f xml:space="preserve"> K1265 + (L1265*G1265) + M1265*G1265^(3/2) + 0.00048314*G1265^2</f>
        <v>1021.99257032553</v>
      </c>
      <c r="O1265" s="39">
        <f t="shared" si="127"/>
        <v>14.343996856690408</v>
      </c>
      <c r="P1265" s="32">
        <f t="shared" si="122"/>
        <v>23.524051451966251</v>
      </c>
      <c r="Q1265" s="29">
        <f t="shared" si="128"/>
        <v>29.792949999999998</v>
      </c>
      <c r="R1265" s="30">
        <f>E1265-E1145</f>
        <v>16</v>
      </c>
      <c r="S1265" s="31">
        <f>I1265-I1145</f>
        <v>0.28800000000000026</v>
      </c>
      <c r="T1265" s="31">
        <f>(S1265/I1145)*100</f>
        <v>4.7299183760613621</v>
      </c>
      <c r="U1265" s="31">
        <f>(S1265/R1265)/I1145*1000</f>
        <v>2.9561989850383514</v>
      </c>
      <c r="V1265" s="44">
        <f>O1265-O1145</f>
        <v>0.61531191445703115</v>
      </c>
      <c r="W1265" s="44">
        <f>(V1265/O1145)*100</f>
        <v>4.481943587795179</v>
      </c>
      <c r="X1265" s="44">
        <f>1000*(V1265/R1265)/O1145</f>
        <v>2.8012147423719873</v>
      </c>
      <c r="Y1265" s="45">
        <f>1000*(V1265/R1265)/Q1145</f>
        <v>1.3632905391219616</v>
      </c>
      <c r="Z1265" s="57">
        <f t="shared" si="129"/>
        <v>-0.15498424266636412</v>
      </c>
    </row>
    <row r="1266" spans="1:26" s="1" customFormat="1" x14ac:dyDescent="0.15">
      <c r="A1266" s="56">
        <v>186</v>
      </c>
      <c r="B1266" s="15" t="s">
        <v>17</v>
      </c>
      <c r="C1266" s="15" t="s">
        <v>11</v>
      </c>
      <c r="D1266" s="15" t="s">
        <v>32</v>
      </c>
      <c r="E1266" s="16">
        <v>43145</v>
      </c>
      <c r="F1266" s="17">
        <v>29.3</v>
      </c>
      <c r="G1266" s="17">
        <v>35</v>
      </c>
      <c r="H1266" s="17">
        <v>17.5137</v>
      </c>
      <c r="I1266" s="18">
        <v>4.4755000000000003</v>
      </c>
      <c r="J1266" s="17"/>
      <c r="K1266" s="37">
        <f>1000*(1-(F1266+288.9414)/(508929.2*(F1266+68.12963))*(F1266-3.9863)^2)</f>
        <v>995.8873712106838</v>
      </c>
      <c r="L1266" s="37">
        <f xml:space="preserve"> 0.824493 - 0.0040899*F1266 + 0.000076438*F1266^2 -0.00000082467*F1266^3 + 0.0000000053675*F1266^4</f>
        <v>0.75349251460224675</v>
      </c>
      <c r="M1266" s="37">
        <f xml:space="preserve"> -0.005724 + 0.00010227*F1266 - 0.0000016546*F1266^2</f>
        <v>-4.147946554E-3</v>
      </c>
      <c r="N1266" s="37">
        <f xml:space="preserve"> K1266 + (L1266*G1266) + M1266*G1266^(3/2) + 0.00048314*G1266^2</f>
        <v>1021.99257032553</v>
      </c>
      <c r="O1266" s="39">
        <f t="shared" si="127"/>
        <v>10.067047928008583</v>
      </c>
      <c r="P1266" s="32">
        <f t="shared" si="122"/>
        <v>23.524051451966251</v>
      </c>
      <c r="Q1266" s="29">
        <f t="shared" si="128"/>
        <v>19.335250000000002</v>
      </c>
      <c r="R1266" s="30">
        <f>E1266-E1146</f>
        <v>16</v>
      </c>
      <c r="S1266" s="31">
        <f>I1266-I1146</f>
        <v>0.2038000000000002</v>
      </c>
      <c r="T1266" s="31">
        <f>(S1266/I1146)*100</f>
        <v>4.7709342884565906</v>
      </c>
      <c r="U1266" s="31">
        <f>(S1266/R1266)/I1146*1000</f>
        <v>2.9818339302853691</v>
      </c>
      <c r="V1266" s="44">
        <f>O1266-O1146</f>
        <v>0.43561639394851959</v>
      </c>
      <c r="W1266" s="44">
        <f>(V1266/O1146)*100</f>
        <v>4.5228623845586169</v>
      </c>
      <c r="X1266" s="44">
        <f>1000*(V1266/R1266)/O1146</f>
        <v>2.8267889903491361</v>
      </c>
      <c r="Y1266" s="45">
        <f>1000*(V1266/R1266)/Q1146</f>
        <v>1.4947568604854127</v>
      </c>
      <c r="Z1266" s="57">
        <f t="shared" si="129"/>
        <v>-0.15504493993623303</v>
      </c>
    </row>
    <row r="1267" spans="1:26" s="1" customFormat="1" x14ac:dyDescent="0.15">
      <c r="A1267" s="56">
        <v>277</v>
      </c>
      <c r="B1267" s="15" t="s">
        <v>17</v>
      </c>
      <c r="C1267" s="15" t="s">
        <v>11</v>
      </c>
      <c r="D1267" s="15" t="s">
        <v>32</v>
      </c>
      <c r="E1267" s="16">
        <v>43145</v>
      </c>
      <c r="F1267" s="17">
        <v>29.3</v>
      </c>
      <c r="G1267" s="17">
        <v>35</v>
      </c>
      <c r="H1267" s="17">
        <v>17.5137</v>
      </c>
      <c r="I1267" s="18">
        <v>5.6146000000000003</v>
      </c>
      <c r="J1267" s="17"/>
      <c r="K1267" s="37">
        <f>1000*(1-(F1267+288.9414)/(508929.2*(F1267+68.12963))*(F1267-3.9863)^2)</f>
        <v>995.8873712106838</v>
      </c>
      <c r="L1267" s="37">
        <f xml:space="preserve"> 0.824493 - 0.0040899*F1267 + 0.000076438*F1267^2 -0.00000082467*F1267^3 + 0.0000000053675*F1267^4</f>
        <v>0.75349251460224675</v>
      </c>
      <c r="M1267" s="37">
        <f xml:space="preserve"> -0.005724 + 0.00010227*F1267 - 0.0000016546*F1267^2</f>
        <v>-4.147946554E-3</v>
      </c>
      <c r="N1267" s="37">
        <f xml:space="preserve"> K1267 + (L1267*G1267) + M1267*G1267^(3/2) + 0.00048314*G1267^2</f>
        <v>1021.99257032553</v>
      </c>
      <c r="O1267" s="39">
        <f t="shared" si="127"/>
        <v>12.629303384336271</v>
      </c>
      <c r="P1267" s="32">
        <f t="shared" si="122"/>
        <v>23.524051451966251</v>
      </c>
      <c r="Q1267" s="29">
        <f t="shared" si="128"/>
        <v>25.600300000000001</v>
      </c>
      <c r="R1267" s="30">
        <f>E1267-E1147</f>
        <v>16</v>
      </c>
      <c r="S1267" s="31">
        <f>I1267-I1147</f>
        <v>0.25250000000000039</v>
      </c>
      <c r="T1267" s="31">
        <f>(S1267/I1147)*100</f>
        <v>4.7089759609108448</v>
      </c>
      <c r="U1267" s="31">
        <f>(S1267/R1267)/I1147*1000</f>
        <v>2.943109975569278</v>
      </c>
      <c r="V1267" s="44">
        <f>O1267-O1147</f>
        <v>0.53933942881892172</v>
      </c>
      <c r="W1267" s="44">
        <f>(V1267/O1147)*100</f>
        <v>4.4610507591529247</v>
      </c>
      <c r="X1267" s="44">
        <f>1000*(V1267/R1267)/O1147</f>
        <v>2.7881567244705785</v>
      </c>
      <c r="Y1267" s="45">
        <f>1000*(V1267/R1267)/Q1147</f>
        <v>1.3922575919832729</v>
      </c>
      <c r="Z1267" s="57">
        <f t="shared" si="129"/>
        <v>-0.15495325109869951</v>
      </c>
    </row>
    <row r="1268" spans="1:26" s="1" customFormat="1" x14ac:dyDescent="0.15">
      <c r="A1268" s="56">
        <v>284</v>
      </c>
      <c r="B1268" s="15" t="s">
        <v>17</v>
      </c>
      <c r="C1268" s="15" t="s">
        <v>11</v>
      </c>
      <c r="D1268" s="15" t="s">
        <v>32</v>
      </c>
      <c r="E1268" s="16">
        <v>43145</v>
      </c>
      <c r="F1268" s="17">
        <v>29.3</v>
      </c>
      <c r="G1268" s="17">
        <v>35</v>
      </c>
      <c r="H1268" s="17">
        <v>17.5137</v>
      </c>
      <c r="I1268" s="18">
        <v>5.9385000000000003</v>
      </c>
      <c r="J1268" s="17"/>
      <c r="K1268" s="37">
        <f>1000*(1-(F1268+288.9414)/(508929.2*(F1268+68.12963))*(F1268-3.9863)^2)</f>
        <v>995.8873712106838</v>
      </c>
      <c r="L1268" s="37">
        <f xml:space="preserve"> 0.824493 - 0.0040899*F1268 + 0.000076438*F1268^2 -0.00000082467*F1268^3 + 0.0000000053675*F1268^4</f>
        <v>0.75349251460224675</v>
      </c>
      <c r="M1268" s="37">
        <f xml:space="preserve"> -0.005724 + 0.00010227*F1268 - 0.0000016546*F1268^2</f>
        <v>-4.147946554E-3</v>
      </c>
      <c r="N1268" s="37">
        <f xml:space="preserve"> K1268 + (L1268*G1268) + M1268*G1268^(3/2) + 0.00048314*G1268^2</f>
        <v>1021.99257032553</v>
      </c>
      <c r="O1268" s="39">
        <f t="shared" si="127"/>
        <v>13.357873784041775</v>
      </c>
      <c r="P1268" s="32">
        <f t="shared" si="122"/>
        <v>23.524051451966251</v>
      </c>
      <c r="Q1268" s="29">
        <f t="shared" si="128"/>
        <v>27.381750000000004</v>
      </c>
      <c r="R1268" s="30">
        <f>E1268-E1148</f>
        <v>16</v>
      </c>
      <c r="S1268" s="31">
        <f>I1268-I1148</f>
        <v>0.27210000000000001</v>
      </c>
      <c r="T1268" s="31">
        <f>(S1268/I1148)*100</f>
        <v>4.8019906819144431</v>
      </c>
      <c r="U1268" s="31">
        <f>(S1268/R1268)/I1148*1000</f>
        <v>3.0012441761965265</v>
      </c>
      <c r="V1268" s="44">
        <f>O1268-O1148</f>
        <v>0.58180251391561022</v>
      </c>
      <c r="W1268" s="44">
        <f>(V1268/O1148)*100</f>
        <v>4.5538452440854682</v>
      </c>
      <c r="X1268" s="44">
        <f>1000*(V1268/R1268)/O1148</f>
        <v>2.8461532775534177</v>
      </c>
      <c r="Y1268" s="45">
        <f>1000*(V1268/R1268)/Q1148</f>
        <v>1.4047663189670405</v>
      </c>
      <c r="Z1268" s="57">
        <f t="shared" si="129"/>
        <v>-0.15509089864310877</v>
      </c>
    </row>
    <row r="1269" spans="1:26" s="1" customFormat="1" x14ac:dyDescent="0.15">
      <c r="A1269" s="56">
        <v>290</v>
      </c>
      <c r="B1269" s="15" t="s">
        <v>17</v>
      </c>
      <c r="C1269" s="15" t="s">
        <v>11</v>
      </c>
      <c r="D1269" s="15" t="s">
        <v>32</v>
      </c>
      <c r="E1269" s="17" t="s">
        <v>13</v>
      </c>
      <c r="F1269" s="17" t="s">
        <v>14</v>
      </c>
      <c r="G1269" s="17" t="s">
        <v>14</v>
      </c>
      <c r="H1269" s="17" t="s">
        <v>14</v>
      </c>
      <c r="I1269" s="18" t="s">
        <v>14</v>
      </c>
      <c r="J1269" s="17" t="s">
        <v>14</v>
      </c>
      <c r="K1269" s="99" t="s">
        <v>14</v>
      </c>
      <c r="L1269" s="99" t="s">
        <v>14</v>
      </c>
      <c r="M1269" s="99" t="s">
        <v>14</v>
      </c>
      <c r="N1269" s="99" t="s">
        <v>14</v>
      </c>
      <c r="O1269" s="44" t="s">
        <v>14</v>
      </c>
      <c r="P1269" s="32" t="e">
        <f t="shared" si="122"/>
        <v>#VALUE!</v>
      </c>
      <c r="Q1269" s="29" t="s">
        <v>14</v>
      </c>
      <c r="R1269" s="4" t="s">
        <v>14</v>
      </c>
      <c r="S1269" s="100" t="s">
        <v>14</v>
      </c>
      <c r="T1269" s="100" t="s">
        <v>14</v>
      </c>
      <c r="U1269" s="100" t="s">
        <v>14</v>
      </c>
      <c r="V1269" s="29" t="s">
        <v>14</v>
      </c>
      <c r="W1269" s="29" t="s">
        <v>14</v>
      </c>
      <c r="X1269" s="29" t="s">
        <v>14</v>
      </c>
      <c r="Y1269" s="29" t="s">
        <v>14</v>
      </c>
      <c r="Z1269" s="101" t="s">
        <v>14</v>
      </c>
    </row>
    <row r="1270" spans="1:26" s="1" customFormat="1" x14ac:dyDescent="0.15">
      <c r="A1270" s="56">
        <v>119</v>
      </c>
      <c r="B1270" s="15" t="s">
        <v>18</v>
      </c>
      <c r="C1270" s="15" t="s">
        <v>11</v>
      </c>
      <c r="D1270" s="15" t="s">
        <v>32</v>
      </c>
      <c r="E1270" s="16">
        <v>43145</v>
      </c>
      <c r="F1270" s="17">
        <v>29.3</v>
      </c>
      <c r="G1270" s="17">
        <v>35</v>
      </c>
      <c r="H1270" s="17">
        <v>17.5137</v>
      </c>
      <c r="I1270" s="18">
        <v>5.1131000000000002</v>
      </c>
      <c r="J1270" s="17"/>
      <c r="K1270" s="37">
        <f>1000*(1-(F1270+288.9414)/(508929.2*(F1270+68.12963))*(F1270-3.9863)^2)</f>
        <v>995.8873712106838</v>
      </c>
      <c r="L1270" s="37">
        <f xml:space="preserve"> 0.824493 - 0.0040899*F1270 + 0.000076438*F1270^2 -0.00000082467*F1270^3 + 0.0000000053675*F1270^4</f>
        <v>0.75349251460224675</v>
      </c>
      <c r="M1270" s="37">
        <f xml:space="preserve"> -0.005724 + 0.00010227*F1270 - 0.0000016546*F1270^2</f>
        <v>-4.147946554E-3</v>
      </c>
      <c r="N1270" s="37">
        <f xml:space="preserve"> K1270 + (L1270*G1270) + M1270*G1270^(3/2) + 0.00048314*G1270^2</f>
        <v>1021.99257032553</v>
      </c>
      <c r="O1270" s="39">
        <f t="shared" si="127"/>
        <v>11.501245170528584</v>
      </c>
      <c r="P1270" s="32">
        <f t="shared" si="122"/>
        <v>23.524051451966251</v>
      </c>
      <c r="Q1270" s="29">
        <f t="shared" si="128"/>
        <v>22.84205</v>
      </c>
      <c r="R1270" s="30">
        <f>E1270-E1150</f>
        <v>16</v>
      </c>
      <c r="S1270" s="31">
        <f>I1270-I1150</f>
        <v>0.18949999999999978</v>
      </c>
      <c r="T1270" s="31">
        <f>(S1270/I1150)*100</f>
        <v>3.8488098139572622</v>
      </c>
      <c r="U1270" s="31">
        <f>(S1270/R1270)/I1150*1000</f>
        <v>2.4055061337232888</v>
      </c>
      <c r="V1270" s="44">
        <f>O1270-O1150</f>
        <v>0.39997019777812604</v>
      </c>
      <c r="W1270" s="44">
        <f>(V1270/O1150)*100</f>
        <v>3.6029212748977537</v>
      </c>
      <c r="X1270" s="44">
        <f>1000*(V1270/R1270)/O1150</f>
        <v>2.251825796811096</v>
      </c>
      <c r="Y1270" s="45">
        <f>1000*(V1270/R1270)/Q1150</f>
        <v>1.1467140689883795</v>
      </c>
      <c r="Z1270" s="57">
        <f t="shared" si="129"/>
        <v>-0.15368033691219285</v>
      </c>
    </row>
    <row r="1271" spans="1:26" s="1" customFormat="1" x14ac:dyDescent="0.15">
      <c r="A1271" s="56">
        <v>125</v>
      </c>
      <c r="B1271" s="15" t="s">
        <v>18</v>
      </c>
      <c r="C1271" s="15" t="s">
        <v>11</v>
      </c>
      <c r="D1271" s="15" t="s">
        <v>32</v>
      </c>
      <c r="E1271" s="16">
        <v>43145</v>
      </c>
      <c r="F1271" s="17">
        <v>29.3</v>
      </c>
      <c r="G1271" s="17">
        <v>35</v>
      </c>
      <c r="H1271" s="17">
        <v>17.5137</v>
      </c>
      <c r="I1271" s="18">
        <v>4.2953999999999999</v>
      </c>
      <c r="J1271" s="17"/>
      <c r="K1271" s="37">
        <f>1000*(1-(F1271+288.9414)/(508929.2*(F1271+68.12963))*(F1271-3.9863)^2)</f>
        <v>995.8873712106838</v>
      </c>
      <c r="L1271" s="37">
        <f xml:space="preserve"> 0.824493 - 0.0040899*F1271 + 0.000076438*F1271^2 -0.00000082467*F1271^3 + 0.0000000053675*F1271^4</f>
        <v>0.75349251460224675</v>
      </c>
      <c r="M1271" s="37">
        <f xml:space="preserve"> -0.005724 + 0.00010227*F1271 - 0.0000016546*F1271^2</f>
        <v>-4.147946554E-3</v>
      </c>
      <c r="N1271" s="37">
        <f xml:space="preserve"> K1271 + (L1271*G1271) + M1271*G1271^(3/2) + 0.00048314*G1271^2</f>
        <v>1021.99257032553</v>
      </c>
      <c r="O1271" s="39">
        <f t="shared" si="127"/>
        <v>9.6619366930997792</v>
      </c>
      <c r="P1271" s="32">
        <f t="shared" si="122"/>
        <v>23.524051451966251</v>
      </c>
      <c r="Q1271" s="29">
        <f t="shared" si="128"/>
        <v>18.3447</v>
      </c>
      <c r="R1271" s="30">
        <f>E1271-E1151</f>
        <v>16</v>
      </c>
      <c r="S1271" s="31">
        <f>I1271-I1151</f>
        <v>0.19259999999999966</v>
      </c>
      <c r="T1271" s="31">
        <f>(S1271/I1151)*100</f>
        <v>4.6943550745832026</v>
      </c>
      <c r="U1271" s="31">
        <f>(S1271/R1271)/I1151*1000</f>
        <v>2.9339719216145017</v>
      </c>
      <c r="V1271" s="44">
        <f>O1271-O1151</f>
        <v>0.41132515719097817</v>
      </c>
      <c r="W1271" s="44">
        <f>(V1271/O1151)*100</f>
        <v>4.4464644915020601</v>
      </c>
      <c r="X1271" s="44">
        <f>1000*(V1271/R1271)/O1151</f>
        <v>2.7790403071887875</v>
      </c>
      <c r="Y1271" s="45">
        <f>1000*(V1271/R1271)/Q1151</f>
        <v>1.4872564316958901</v>
      </c>
      <c r="Z1271" s="57">
        <f t="shared" si="129"/>
        <v>-0.15493161442571424</v>
      </c>
    </row>
    <row r="1272" spans="1:26" s="1" customFormat="1" x14ac:dyDescent="0.15">
      <c r="A1272" s="56">
        <v>217</v>
      </c>
      <c r="B1272" s="15" t="s">
        <v>18</v>
      </c>
      <c r="C1272" s="15" t="s">
        <v>11</v>
      </c>
      <c r="D1272" s="15" t="s">
        <v>32</v>
      </c>
      <c r="E1272" s="16">
        <v>43145</v>
      </c>
      <c r="F1272" s="17">
        <v>29.3</v>
      </c>
      <c r="G1272" s="17">
        <v>35</v>
      </c>
      <c r="H1272" s="17">
        <v>17.5137</v>
      </c>
      <c r="I1272" s="18">
        <v>3.7776999999999998</v>
      </c>
      <c r="J1272" s="17"/>
      <c r="K1272" s="37">
        <f>1000*(1-(F1272+288.9414)/(508929.2*(F1272+68.12963))*(F1272-3.9863)^2)</f>
        <v>995.8873712106838</v>
      </c>
      <c r="L1272" s="37">
        <f xml:space="preserve"> 0.824493 - 0.0040899*F1272 + 0.000076438*F1272^2 -0.00000082467*F1272^3 + 0.0000000053675*F1272^4</f>
        <v>0.75349251460224675</v>
      </c>
      <c r="M1272" s="37">
        <f xml:space="preserve"> -0.005724 + 0.00010227*F1272 - 0.0000016546*F1272^2</f>
        <v>-4.147946554E-3</v>
      </c>
      <c r="N1272" s="37">
        <f xml:space="preserve"> K1272 + (L1272*G1272) + M1272*G1272^(3/2) + 0.00048314*G1272^2</f>
        <v>1021.99257032553</v>
      </c>
      <c r="O1272" s="39">
        <f t="shared" si="127"/>
        <v>8.497438712465204</v>
      </c>
      <c r="P1272" s="32">
        <f t="shared" si="122"/>
        <v>23.524051451966251</v>
      </c>
      <c r="Q1272" s="29">
        <f t="shared" si="128"/>
        <v>15.497349999999997</v>
      </c>
      <c r="R1272" s="30">
        <f>E1272-E1152</f>
        <v>16</v>
      </c>
      <c r="S1272" s="31">
        <f>I1272-I1152</f>
        <v>8.7899999999999867E-2</v>
      </c>
      <c r="T1272" s="31">
        <f>(S1272/I1152)*100</f>
        <v>2.3822429399967442</v>
      </c>
      <c r="U1272" s="31">
        <f>(S1272/R1272)/I1152*1000</f>
        <v>1.4889018374979652</v>
      </c>
      <c r="V1272" s="44">
        <f>O1272-O1152</f>
        <v>0.17802113295942945</v>
      </c>
      <c r="W1272" s="44">
        <f>(V1272/O1152)*100</f>
        <v>2.1398268719912603</v>
      </c>
      <c r="X1272" s="44">
        <f>1000*(V1272/R1272)/O1152</f>
        <v>1.3373917949945378</v>
      </c>
      <c r="Y1272" s="45">
        <f>1000*(V1272/R1272)/Q1152</f>
        <v>0.74106799765313081</v>
      </c>
      <c r="Z1272" s="57">
        <f t="shared" si="129"/>
        <v>-0.15151004250342748</v>
      </c>
    </row>
    <row r="1273" spans="1:26" s="1" customFormat="1" x14ac:dyDescent="0.15">
      <c r="A1273" s="56">
        <v>223</v>
      </c>
      <c r="B1273" s="15" t="s">
        <v>18</v>
      </c>
      <c r="C1273" s="15" t="s">
        <v>11</v>
      </c>
      <c r="D1273" s="15" t="s">
        <v>32</v>
      </c>
      <c r="E1273" s="17" t="s">
        <v>13</v>
      </c>
      <c r="F1273" s="17" t="s">
        <v>14</v>
      </c>
      <c r="G1273" s="17" t="s">
        <v>14</v>
      </c>
      <c r="H1273" s="17" t="s">
        <v>14</v>
      </c>
      <c r="I1273" s="18" t="s">
        <v>14</v>
      </c>
      <c r="J1273" s="17" t="s">
        <v>14</v>
      </c>
      <c r="K1273" s="99" t="s">
        <v>14</v>
      </c>
      <c r="L1273" s="99" t="s">
        <v>14</v>
      </c>
      <c r="M1273" s="99" t="s">
        <v>14</v>
      </c>
      <c r="N1273" s="99" t="s">
        <v>14</v>
      </c>
      <c r="O1273" s="44" t="s">
        <v>14</v>
      </c>
      <c r="P1273" s="32" t="e">
        <f t="shared" si="122"/>
        <v>#VALUE!</v>
      </c>
      <c r="Q1273" s="29" t="s">
        <v>14</v>
      </c>
      <c r="R1273" s="4" t="s">
        <v>14</v>
      </c>
      <c r="S1273" s="100" t="s">
        <v>14</v>
      </c>
      <c r="T1273" s="100" t="s">
        <v>14</v>
      </c>
      <c r="U1273" s="100" t="s">
        <v>14</v>
      </c>
      <c r="V1273" s="29" t="s">
        <v>14</v>
      </c>
      <c r="W1273" s="29" t="s">
        <v>14</v>
      </c>
      <c r="X1273" s="29" t="s">
        <v>14</v>
      </c>
      <c r="Y1273" s="29" t="s">
        <v>14</v>
      </c>
      <c r="Z1273" s="101" t="s">
        <v>14</v>
      </c>
    </row>
    <row r="1274" spans="1:26" s="1" customFormat="1" x14ac:dyDescent="0.15">
      <c r="A1274" s="56">
        <v>152</v>
      </c>
      <c r="B1274" s="15" t="s">
        <v>19</v>
      </c>
      <c r="C1274" s="15" t="s">
        <v>11</v>
      </c>
      <c r="D1274" s="15" t="s">
        <v>32</v>
      </c>
      <c r="E1274" s="16">
        <v>43145</v>
      </c>
      <c r="F1274" s="17">
        <v>29.3</v>
      </c>
      <c r="G1274" s="17">
        <v>35</v>
      </c>
      <c r="H1274" s="17">
        <v>17.5137</v>
      </c>
      <c r="I1274" s="18">
        <v>6.9813000000000001</v>
      </c>
      <c r="J1274" s="17"/>
      <c r="K1274" s="37">
        <f>1000*(1-(F1274+288.9414)/(508929.2*(F1274+68.12963))*(F1274-3.9863)^2)</f>
        <v>995.8873712106838</v>
      </c>
      <c r="L1274" s="37">
        <f xml:space="preserve"> 0.824493 - 0.0040899*F1274 + 0.000076438*F1274^2 -0.00000082467*F1274^3 + 0.0000000053675*F1274^4</f>
        <v>0.75349251460224675</v>
      </c>
      <c r="M1274" s="37">
        <f xml:space="preserve"> -0.005724 + 0.00010227*F1274 - 0.0000016546*F1274^2</f>
        <v>-4.147946554E-3</v>
      </c>
      <c r="N1274" s="37">
        <f xml:space="preserve"> K1274 + (L1274*G1274) + M1274*G1274^(3/2) + 0.00048314*G1274^2</f>
        <v>1021.99257032553</v>
      </c>
      <c r="O1274" s="39">
        <f t="shared" si="127"/>
        <v>15.703515070898517</v>
      </c>
      <c r="P1274" s="32">
        <f t="shared" si="122"/>
        <v>23.524051451966251</v>
      </c>
      <c r="Q1274" s="29">
        <f t="shared" si="128"/>
        <v>33.117150000000002</v>
      </c>
      <c r="R1274" s="30">
        <f>E1274-E1154</f>
        <v>16</v>
      </c>
      <c r="S1274" s="31">
        <f>I1274-I1154</f>
        <v>0.27380000000000049</v>
      </c>
      <c r="T1274" s="31">
        <f>(S1274/I1154)*100</f>
        <v>4.0819977636973617</v>
      </c>
      <c r="U1274" s="31">
        <f>(S1274/R1274)/I1154*1000</f>
        <v>2.5512486023108507</v>
      </c>
      <c r="V1274" s="44">
        <f>O1274-O1154</f>
        <v>0.58006843028520905</v>
      </c>
      <c r="W1274" s="44">
        <f>(V1274/O1154)*100</f>
        <v>3.8355570927030778</v>
      </c>
      <c r="X1274" s="44">
        <f>1000*(V1274/R1274)/O1154</f>
        <v>2.3972231829394235</v>
      </c>
      <c r="Y1274" s="45">
        <f>1000*(V1274/R1274)/Q1154</f>
        <v>1.1468789400237436</v>
      </c>
      <c r="Z1274" s="57">
        <f t="shared" si="129"/>
        <v>-0.15402541937142722</v>
      </c>
    </row>
    <row r="1275" spans="1:26" s="1" customFormat="1" x14ac:dyDescent="0.15">
      <c r="A1275" s="56">
        <v>160</v>
      </c>
      <c r="B1275" s="15" t="s">
        <v>19</v>
      </c>
      <c r="C1275" s="15" t="s">
        <v>11</v>
      </c>
      <c r="D1275" s="15" t="s">
        <v>32</v>
      </c>
      <c r="E1275" s="16">
        <v>43145</v>
      </c>
      <c r="F1275" s="17">
        <v>29.3</v>
      </c>
      <c r="G1275" s="17">
        <v>35</v>
      </c>
      <c r="H1275" s="17">
        <v>17.5137</v>
      </c>
      <c r="I1275" s="18">
        <v>5.6965000000000003</v>
      </c>
      <c r="J1275" s="17"/>
      <c r="K1275" s="37">
        <f>1000*(1-(F1275+288.9414)/(508929.2*(F1275+68.12963))*(F1275-3.9863)^2)</f>
        <v>995.8873712106838</v>
      </c>
      <c r="L1275" s="37">
        <f xml:space="preserve"> 0.824493 - 0.0040899*F1275 + 0.000076438*F1275^2 -0.00000082467*F1275^3 + 0.0000000053675*F1275^4</f>
        <v>0.75349251460224675</v>
      </c>
      <c r="M1275" s="37">
        <f xml:space="preserve"> -0.005724 + 0.00010227*F1275 - 0.0000016546*F1275^2</f>
        <v>-4.147946554E-3</v>
      </c>
      <c r="N1275" s="37">
        <f xml:space="preserve"> K1275 + (L1275*G1275) + M1275*G1275^(3/2) + 0.00048314*G1275^2</f>
        <v>1021.99257032553</v>
      </c>
      <c r="O1275" s="39">
        <f t="shared" si="127"/>
        <v>12.813526649961096</v>
      </c>
      <c r="P1275" s="32">
        <f t="shared" si="122"/>
        <v>23.524051451966251</v>
      </c>
      <c r="Q1275" s="29">
        <f t="shared" si="128"/>
        <v>26.050750000000001</v>
      </c>
      <c r="R1275" s="30">
        <f>E1275-E1155</f>
        <v>16</v>
      </c>
      <c r="S1275" s="31">
        <f>I1275-I1155</f>
        <v>0.26200000000000045</v>
      </c>
      <c r="T1275" s="31">
        <f>(S1275/I1155)*100</f>
        <v>4.8210506946361296</v>
      </c>
      <c r="U1275" s="31">
        <f>(S1275/R1275)/I1155*1000</f>
        <v>3.0131566841475808</v>
      </c>
      <c r="V1275" s="44">
        <f>O1275-O1155</f>
        <v>0.56032191370868922</v>
      </c>
      <c r="W1275" s="44">
        <f>(V1275/O1155)*100</f>
        <v>4.572860127366658</v>
      </c>
      <c r="X1275" s="44">
        <f>1000*(V1275/R1275)/O1155</f>
        <v>2.858037579604161</v>
      </c>
      <c r="Y1275" s="45">
        <f>1000*(V1275/R1275)/Q1155</f>
        <v>1.4230180967621806</v>
      </c>
      <c r="Z1275" s="57">
        <f t="shared" si="129"/>
        <v>-0.15511910454341971</v>
      </c>
    </row>
    <row r="1276" spans="1:26" s="1" customFormat="1" x14ac:dyDescent="0.15">
      <c r="A1276" s="56">
        <v>166</v>
      </c>
      <c r="B1276" s="15" t="s">
        <v>20</v>
      </c>
      <c r="C1276" s="15" t="s">
        <v>11</v>
      </c>
      <c r="D1276" s="15" t="s">
        <v>32</v>
      </c>
      <c r="E1276" s="16">
        <v>43145</v>
      </c>
      <c r="F1276" s="17">
        <v>29.3</v>
      </c>
      <c r="G1276" s="17">
        <v>35</v>
      </c>
      <c r="H1276" s="17">
        <v>17.5137</v>
      </c>
      <c r="I1276" s="18">
        <v>5.3967999999999998</v>
      </c>
      <c r="J1276" s="17"/>
      <c r="K1276" s="37">
        <f>1000*(1-(F1276+288.9414)/(508929.2*(F1276+68.12963))*(F1276-3.9863)^2)</f>
        <v>995.8873712106838</v>
      </c>
      <c r="L1276" s="37">
        <f xml:space="preserve"> 0.824493 - 0.0040899*F1276 + 0.000076438*F1276^2 -0.00000082467*F1276^3 + 0.0000000053675*F1276^4</f>
        <v>0.75349251460224675</v>
      </c>
      <c r="M1276" s="37">
        <f xml:space="preserve"> -0.005724 + 0.00010227*F1276 - 0.0000016546*F1276^2</f>
        <v>-4.147946554E-3</v>
      </c>
      <c r="N1276" s="37">
        <f xml:space="preserve"> K1276 + (L1276*G1276) + M1276*G1276^(3/2) + 0.00048314*G1276^2</f>
        <v>1021.99257032553</v>
      </c>
      <c r="O1276" s="39">
        <f t="shared" si="127"/>
        <v>12.13939096366366</v>
      </c>
      <c r="P1276" s="32">
        <f t="shared" si="122"/>
        <v>23.524051451966251</v>
      </c>
      <c r="Q1276" s="29">
        <f t="shared" si="128"/>
        <v>24.402399999999997</v>
      </c>
      <c r="R1276" s="30">
        <f>E1276-E1156</f>
        <v>16</v>
      </c>
      <c r="S1276" s="31">
        <f>I1276-I1156</f>
        <v>0.1711999999999998</v>
      </c>
      <c r="T1276" s="31">
        <f>(S1276/I1156)*100</f>
        <v>3.2761788120024455</v>
      </c>
      <c r="U1276" s="31">
        <f>(S1276/R1276)/I1156*1000</f>
        <v>2.0476117575015285</v>
      </c>
      <c r="V1276" s="44">
        <f>O1276-O1156</f>
        <v>0.35719450221171734</v>
      </c>
      <c r="W1276" s="44">
        <f>(V1276/O1156)*100</f>
        <v>3.0316461228630671</v>
      </c>
      <c r="X1276" s="44">
        <f>1000*(V1276/R1276)/O1156</f>
        <v>1.8947788267894172</v>
      </c>
      <c r="Y1276" s="45">
        <f>1000*(V1276/R1276)/Q1156</f>
        <v>0.95157268244187476</v>
      </c>
      <c r="Z1276" s="57">
        <f t="shared" si="129"/>
        <v>-0.15283293071211124</v>
      </c>
    </row>
    <row r="1277" spans="1:26" s="1" customFormat="1" x14ac:dyDescent="0.15">
      <c r="A1277" s="56">
        <v>173</v>
      </c>
      <c r="B1277" s="15" t="s">
        <v>20</v>
      </c>
      <c r="C1277" s="15" t="s">
        <v>11</v>
      </c>
      <c r="D1277" s="15" t="s">
        <v>32</v>
      </c>
      <c r="E1277" s="16">
        <v>43145</v>
      </c>
      <c r="F1277" s="17">
        <v>29.3</v>
      </c>
      <c r="G1277" s="17">
        <v>35</v>
      </c>
      <c r="H1277" s="17">
        <v>17.5137</v>
      </c>
      <c r="I1277" s="18">
        <v>5.6365999999999996</v>
      </c>
      <c r="J1277" s="17"/>
      <c r="K1277" s="37">
        <f>1000*(1-(F1277+288.9414)/(508929.2*(F1277+68.12963))*(F1277-3.9863)^2)</f>
        <v>995.8873712106838</v>
      </c>
      <c r="L1277" s="37">
        <f xml:space="preserve"> 0.824493 - 0.0040899*F1277 + 0.000076438*F1277^2 -0.00000082467*F1277^3 + 0.0000000053675*F1277^4</f>
        <v>0.75349251460224675</v>
      </c>
      <c r="M1277" s="37">
        <f xml:space="preserve"> -0.005724 + 0.00010227*F1277 - 0.0000016546*F1277^2</f>
        <v>-4.147946554E-3</v>
      </c>
      <c r="N1277" s="37">
        <f xml:space="preserve"> K1277 + (L1277*G1277) + M1277*G1277^(3/2) + 0.00048314*G1277^2</f>
        <v>1021.99257032553</v>
      </c>
      <c r="O1277" s="39">
        <f t="shared" si="127"/>
        <v>12.678789487434514</v>
      </c>
      <c r="P1277" s="32">
        <f t="shared" si="122"/>
        <v>23.524051451966251</v>
      </c>
      <c r="Q1277" s="29">
        <f t="shared" si="128"/>
        <v>25.721299999999996</v>
      </c>
      <c r="R1277" s="30">
        <f>E1277-E1157</f>
        <v>16</v>
      </c>
      <c r="S1277" s="31">
        <f>I1277-I1157</f>
        <v>0.19359999999999999</v>
      </c>
      <c r="T1277" s="31">
        <f>(S1277/I1157)*100</f>
        <v>3.5568620246187765</v>
      </c>
      <c r="U1277" s="31">
        <f>(S1277/R1277)/I1157*1000</f>
        <v>2.2230387653867356</v>
      </c>
      <c r="V1277" s="44">
        <f>O1277-O1157</f>
        <v>0.40641974239415113</v>
      </c>
      <c r="W1277" s="44">
        <f>(V1277/O1157)*100</f>
        <v>3.311664746398288</v>
      </c>
      <c r="X1277" s="44">
        <f>1000*(V1277/R1277)/O1157</f>
        <v>2.0697904664989299</v>
      </c>
      <c r="Y1277" s="45">
        <f>1000*(V1277/R1277)/Q1157</f>
        <v>1.0302043639459959</v>
      </c>
      <c r="Z1277" s="57">
        <f t="shared" si="129"/>
        <v>-0.15324829888780567</v>
      </c>
    </row>
    <row r="1278" spans="1:26" s="1" customFormat="1" x14ac:dyDescent="0.15">
      <c r="A1278" s="56">
        <v>264</v>
      </c>
      <c r="B1278" s="15" t="s">
        <v>20</v>
      </c>
      <c r="C1278" s="15" t="s">
        <v>11</v>
      </c>
      <c r="D1278" s="15" t="s">
        <v>32</v>
      </c>
      <c r="E1278" s="16">
        <v>43145</v>
      </c>
      <c r="F1278" s="17">
        <v>29.3</v>
      </c>
      <c r="G1278" s="17">
        <v>35</v>
      </c>
      <c r="H1278" s="17">
        <v>17.5137</v>
      </c>
      <c r="I1278" s="18">
        <v>5.3090000000000002</v>
      </c>
      <c r="J1278" s="17"/>
      <c r="K1278" s="37">
        <f>1000*(1-(F1278+288.9414)/(508929.2*(F1278+68.12963))*(F1278-3.9863)^2)</f>
        <v>995.8873712106838</v>
      </c>
      <c r="L1278" s="37">
        <f xml:space="preserve"> 0.824493 - 0.0040899*F1278 + 0.000076438*F1278^2 -0.00000082467*F1278^3 + 0.0000000053675*F1278^4</f>
        <v>0.75349251460224675</v>
      </c>
      <c r="M1278" s="37">
        <f xml:space="preserve"> -0.005724 + 0.00010227*F1278 - 0.0000016546*F1278^2</f>
        <v>-4.147946554E-3</v>
      </c>
      <c r="N1278" s="37">
        <f xml:space="preserve"> K1278 + (L1278*G1278) + M1278*G1278^(3/2) + 0.00048314*G1278^2</f>
        <v>1021.99257032553</v>
      </c>
      <c r="O1278" s="39">
        <f t="shared" si="127"/>
        <v>11.941896424935216</v>
      </c>
      <c r="P1278" s="32">
        <f t="shared" si="122"/>
        <v>23.524051451966251</v>
      </c>
      <c r="Q1278" s="29">
        <f t="shared" si="128"/>
        <v>23.919499999999999</v>
      </c>
      <c r="R1278" s="30">
        <f>E1278-E1158</f>
        <v>16</v>
      </c>
      <c r="S1278" s="31">
        <f>I1278-I1158</f>
        <v>0.19430000000000014</v>
      </c>
      <c r="T1278" s="31">
        <f>(S1278/I1158)*100</f>
        <v>3.7988542827536347</v>
      </c>
      <c r="U1278" s="31">
        <f>(S1278/R1278)/I1158*1000</f>
        <v>2.3742839267210214</v>
      </c>
      <c r="V1278" s="44">
        <f>O1278-O1158</f>
        <v>0.40974696049318915</v>
      </c>
      <c r="W1278" s="44">
        <f>(V1278/O1158)*100</f>
        <v>3.5530840261530936</v>
      </c>
      <c r="X1278" s="44">
        <f>1000*(V1278/R1278)/O1158</f>
        <v>2.2206775163456833</v>
      </c>
      <c r="Y1278" s="45">
        <f>1000*(V1278/R1278)/Q1158</f>
        <v>1.1207103906779976</v>
      </c>
      <c r="Z1278" s="57">
        <f t="shared" si="129"/>
        <v>-0.15360641037533806</v>
      </c>
    </row>
    <row r="1279" spans="1:26" s="1" customFormat="1" x14ac:dyDescent="0.15">
      <c r="A1279" s="56">
        <v>270</v>
      </c>
      <c r="B1279" s="15" t="s">
        <v>20</v>
      </c>
      <c r="C1279" s="15" t="s">
        <v>11</v>
      </c>
      <c r="D1279" s="15" t="s">
        <v>32</v>
      </c>
      <c r="E1279" s="17" t="s">
        <v>13</v>
      </c>
      <c r="F1279" s="17" t="s">
        <v>14</v>
      </c>
      <c r="G1279" s="17" t="s">
        <v>14</v>
      </c>
      <c r="H1279" s="17" t="s">
        <v>14</v>
      </c>
      <c r="I1279" s="18" t="s">
        <v>14</v>
      </c>
      <c r="J1279" s="17" t="s">
        <v>14</v>
      </c>
      <c r="K1279" s="99" t="s">
        <v>14</v>
      </c>
      <c r="L1279" s="99" t="s">
        <v>14</v>
      </c>
      <c r="M1279" s="99" t="s">
        <v>14</v>
      </c>
      <c r="N1279" s="99" t="s">
        <v>14</v>
      </c>
      <c r="O1279" s="44" t="s">
        <v>14</v>
      </c>
      <c r="P1279" s="32" t="e">
        <f t="shared" si="122"/>
        <v>#VALUE!</v>
      </c>
      <c r="Q1279" s="29" t="s">
        <v>14</v>
      </c>
      <c r="R1279" s="4" t="s">
        <v>14</v>
      </c>
      <c r="S1279" s="100" t="s">
        <v>14</v>
      </c>
      <c r="T1279" s="100" t="s">
        <v>14</v>
      </c>
      <c r="U1279" s="100" t="s">
        <v>14</v>
      </c>
      <c r="V1279" s="29" t="s">
        <v>14</v>
      </c>
      <c r="W1279" s="29" t="s">
        <v>14</v>
      </c>
      <c r="X1279" s="29" t="s">
        <v>14</v>
      </c>
      <c r="Y1279" s="29" t="s">
        <v>14</v>
      </c>
      <c r="Z1279" s="101" t="s">
        <v>14</v>
      </c>
    </row>
    <row r="1280" spans="1:26" s="1" customFormat="1" x14ac:dyDescent="0.15">
      <c r="A1280" s="56">
        <v>102</v>
      </c>
      <c r="B1280" s="15" t="s">
        <v>22</v>
      </c>
      <c r="C1280" s="15" t="s">
        <v>11</v>
      </c>
      <c r="D1280" s="15" t="s">
        <v>32</v>
      </c>
      <c r="E1280" s="16">
        <v>43145</v>
      </c>
      <c r="F1280" s="17">
        <v>29.3</v>
      </c>
      <c r="G1280" s="17">
        <v>35</v>
      </c>
      <c r="H1280" s="17">
        <v>17.5137</v>
      </c>
      <c r="I1280" s="18">
        <v>4.4790000000000001</v>
      </c>
      <c r="J1280" s="17"/>
      <c r="K1280" s="37">
        <f>1000*(1-(F1280+288.9414)/(508929.2*(F1280+68.12963))*(F1280-3.9863)^2)</f>
        <v>995.8873712106838</v>
      </c>
      <c r="L1280" s="37">
        <f xml:space="preserve"> 0.824493 - 0.0040899*F1280 + 0.000076438*F1280^2 -0.00000082467*F1280^3 + 0.0000000053675*F1280^4</f>
        <v>0.75349251460224675</v>
      </c>
      <c r="M1280" s="37">
        <f xml:space="preserve"> -0.005724 + 0.00010227*F1280 - 0.0000016546*F1280^2</f>
        <v>-4.147946554E-3</v>
      </c>
      <c r="N1280" s="37">
        <f xml:space="preserve"> K1280 + (L1280*G1280) + M1280*G1280^(3/2) + 0.00048314*G1280^2</f>
        <v>1021.99257032553</v>
      </c>
      <c r="O1280" s="39">
        <f t="shared" si="127"/>
        <v>10.074920717137848</v>
      </c>
      <c r="P1280" s="32">
        <f t="shared" si="122"/>
        <v>23.524051451966251</v>
      </c>
      <c r="Q1280" s="29">
        <f t="shared" si="128"/>
        <v>19.354499999999998</v>
      </c>
      <c r="R1280" s="30">
        <f>E1280-E1160</f>
        <v>16</v>
      </c>
      <c r="S1280" s="31">
        <f>I1280-I1160</f>
        <v>9.0600000000000236E-2</v>
      </c>
      <c r="T1280" s="31">
        <f>(S1280/I1160)*100</f>
        <v>2.0645337708504292</v>
      </c>
      <c r="U1280" s="31">
        <f>(S1280/R1280)/I1160*1000</f>
        <v>1.2903336067815183</v>
      </c>
      <c r="V1280" s="44">
        <f>O1280-O1160</f>
        <v>0.18036488595373434</v>
      </c>
      <c r="W1280" s="44">
        <f>(V1280/O1160)*100</f>
        <v>1.8228699603198812</v>
      </c>
      <c r="X1280" s="44">
        <f>1000*(V1280/R1280)/O1160</f>
        <v>1.1392937251999258</v>
      </c>
      <c r="Y1280" s="45">
        <f>1000*(V1280/R1280)/Q1160</f>
        <v>0.59783017639335601</v>
      </c>
      <c r="Z1280" s="57">
        <f t="shared" si="129"/>
        <v>-0.15103988158159254</v>
      </c>
    </row>
    <row r="1281" spans="1:30" s="1" customFormat="1" x14ac:dyDescent="0.15">
      <c r="A1281" s="56">
        <v>108</v>
      </c>
      <c r="B1281" s="15" t="s">
        <v>22</v>
      </c>
      <c r="C1281" s="15" t="s">
        <v>11</v>
      </c>
      <c r="D1281" s="15" t="s">
        <v>32</v>
      </c>
      <c r="E1281" s="16">
        <v>43145</v>
      </c>
      <c r="F1281" s="17">
        <v>29.3</v>
      </c>
      <c r="G1281" s="17">
        <v>35</v>
      </c>
      <c r="H1281" s="17">
        <v>17.5137</v>
      </c>
      <c r="I1281" s="18">
        <v>4.8989000000000003</v>
      </c>
      <c r="J1281" s="17"/>
      <c r="K1281" s="37">
        <f>1000*(1-(F1281+288.9414)/(508929.2*(F1281+68.12963))*(F1281-3.9863)^2)</f>
        <v>995.8873712106838</v>
      </c>
      <c r="L1281" s="37">
        <f xml:space="preserve"> 0.824493 - 0.0040899*F1281 + 0.000076438*F1281^2 -0.00000082467*F1281^3 + 0.0000000053675*F1281^4</f>
        <v>0.75349251460224675</v>
      </c>
      <c r="M1281" s="37">
        <f xml:space="preserve"> -0.005724 + 0.00010227*F1281 - 0.0000016546*F1281^2</f>
        <v>-4.147946554E-3</v>
      </c>
      <c r="N1281" s="37">
        <f xml:space="preserve"> K1281 + (L1281*G1281) + M1281*G1281^(3/2) + 0.00048314*G1281^2</f>
        <v>1021.99257032553</v>
      </c>
      <c r="O1281" s="39">
        <f t="shared" si="127"/>
        <v>11.019430475817504</v>
      </c>
      <c r="P1281" s="32">
        <f t="shared" si="122"/>
        <v>23.524051451966251</v>
      </c>
      <c r="Q1281" s="29">
        <f t="shared" si="128"/>
        <v>21.66395</v>
      </c>
      <c r="R1281" s="30">
        <f>E1281-E1161</f>
        <v>16</v>
      </c>
      <c r="S1281" s="31">
        <f>I1281-I1161</f>
        <v>0.14390000000000036</v>
      </c>
      <c r="T1281" s="31">
        <f>(S1281/I1161)*100</f>
        <v>3.0262881177707754</v>
      </c>
      <c r="U1281" s="31">
        <f>(S1281/R1281)/I1161*1000</f>
        <v>1.8914300736067347</v>
      </c>
      <c r="V1281" s="44">
        <f>O1281-O1161</f>
        <v>0.29829908914344117</v>
      </c>
      <c r="W1281" s="44">
        <f>(V1281/O1161)*100</f>
        <v>2.782347108573028</v>
      </c>
      <c r="X1281" s="44">
        <f>1000*(V1281/R1281)/O1161</f>
        <v>1.7389669428581425</v>
      </c>
      <c r="Y1281" s="45">
        <f>1000*(V1281/R1281)/Q1161</f>
        <v>0.89321801755731578</v>
      </c>
      <c r="Z1281" s="57">
        <f t="shared" si="129"/>
        <v>-0.15246313074859219</v>
      </c>
    </row>
    <row r="1282" spans="1:30" s="1" customFormat="1" x14ac:dyDescent="0.15">
      <c r="A1282" s="56">
        <v>231</v>
      </c>
      <c r="B1282" s="15" t="s">
        <v>23</v>
      </c>
      <c r="C1282" s="15" t="s">
        <v>11</v>
      </c>
      <c r="D1282" s="15" t="s">
        <v>32</v>
      </c>
      <c r="E1282" s="16">
        <v>43145</v>
      </c>
      <c r="F1282" s="17">
        <v>29.3</v>
      </c>
      <c r="G1282" s="17">
        <v>35</v>
      </c>
      <c r="H1282" s="17">
        <v>17.5137</v>
      </c>
      <c r="I1282" s="18">
        <v>3.1970999999999998</v>
      </c>
      <c r="J1282" s="17"/>
      <c r="K1282" s="37">
        <f>1000*(1-(F1282+288.9414)/(508929.2*(F1282+68.12963))*(F1282-3.9863)^2)</f>
        <v>995.8873712106838</v>
      </c>
      <c r="L1282" s="37">
        <f xml:space="preserve"> 0.824493 - 0.0040899*F1282 + 0.000076438*F1282^2 -0.00000082467*F1282^3 + 0.0000000053675*F1282^4</f>
        <v>0.75349251460224675</v>
      </c>
      <c r="M1282" s="37">
        <f xml:space="preserve"> -0.005724 + 0.00010227*F1282 - 0.0000016546*F1282^2</f>
        <v>-4.147946554E-3</v>
      </c>
      <c r="N1282" s="37">
        <f xml:space="preserve"> K1282 + (L1282*G1282) + M1282*G1282^(3/2) + 0.00048314*G1282^2</f>
        <v>1021.99257032553</v>
      </c>
      <c r="O1282" s="39">
        <f t="shared" si="127"/>
        <v>7.1914554643361042</v>
      </c>
      <c r="P1282" s="32">
        <f t="shared" si="122"/>
        <v>23.524051451966251</v>
      </c>
      <c r="Q1282" s="29">
        <f t="shared" si="128"/>
        <v>12.304049999999997</v>
      </c>
      <c r="R1282" s="30">
        <f>E1282-E1162</f>
        <v>16</v>
      </c>
      <c r="S1282" s="31">
        <f>I1282-I1162</f>
        <v>6.7499999999999893E-2</v>
      </c>
      <c r="T1282" s="31">
        <f>(S1282/I1162)*100</f>
        <v>2.1568251533742298</v>
      </c>
      <c r="U1282" s="31">
        <f>(S1282/R1282)/I1162*1000</f>
        <v>1.3480157208588937</v>
      </c>
      <c r="V1282" s="44">
        <f>O1282-O1162</f>
        <v>0.13241501400253064</v>
      </c>
      <c r="W1282" s="44">
        <f>(V1282/O1162)*100</f>
        <v>1.8758217201641534</v>
      </c>
      <c r="X1282" s="44">
        <f>1000*(V1282/R1282)/O1162</f>
        <v>1.172388575102596</v>
      </c>
      <c r="Y1282" s="45">
        <f>1000*(V1282/R1282)/Q1162</f>
        <v>0.69354538542154109</v>
      </c>
      <c r="Z1282" s="57">
        <f t="shared" si="129"/>
        <v>-0.17562714575629768</v>
      </c>
    </row>
    <row r="1283" spans="1:30" s="1" customFormat="1" x14ac:dyDescent="0.15">
      <c r="A1283" s="56">
        <v>180</v>
      </c>
      <c r="B1283" s="15" t="s">
        <v>17</v>
      </c>
      <c r="C1283" s="15" t="s">
        <v>24</v>
      </c>
      <c r="D1283" s="15" t="s">
        <v>32</v>
      </c>
      <c r="E1283" s="17" t="s">
        <v>13</v>
      </c>
      <c r="F1283" s="17" t="s">
        <v>14</v>
      </c>
      <c r="G1283" s="17" t="s">
        <v>14</v>
      </c>
      <c r="H1283" s="17" t="s">
        <v>14</v>
      </c>
      <c r="I1283" s="18" t="s">
        <v>14</v>
      </c>
      <c r="J1283" s="17" t="s">
        <v>14</v>
      </c>
      <c r="K1283" s="99" t="s">
        <v>14</v>
      </c>
      <c r="L1283" s="99" t="s">
        <v>14</v>
      </c>
      <c r="M1283" s="99" t="s">
        <v>14</v>
      </c>
      <c r="N1283" s="99" t="s">
        <v>14</v>
      </c>
      <c r="O1283" s="44" t="s">
        <v>14</v>
      </c>
      <c r="P1283" s="32" t="e">
        <f t="shared" ref="P1283:P1346" si="130">H1283*(1/     (1-   (0.001*N1283/4)))</f>
        <v>#VALUE!</v>
      </c>
      <c r="Q1283" s="29" t="s">
        <v>14</v>
      </c>
      <c r="R1283" s="4" t="s">
        <v>14</v>
      </c>
      <c r="S1283" s="100" t="s">
        <v>14</v>
      </c>
      <c r="T1283" s="100" t="s">
        <v>14</v>
      </c>
      <c r="U1283" s="100" t="s">
        <v>14</v>
      </c>
      <c r="V1283" s="29" t="s">
        <v>14</v>
      </c>
      <c r="W1283" s="29" t="s">
        <v>14</v>
      </c>
      <c r="X1283" s="29" t="s">
        <v>14</v>
      </c>
      <c r="Y1283" s="29" t="s">
        <v>14</v>
      </c>
      <c r="Z1283" s="101" t="s">
        <v>14</v>
      </c>
    </row>
    <row r="1284" spans="1:30" s="1" customFormat="1" x14ac:dyDescent="0.15">
      <c r="A1284" s="56">
        <v>187</v>
      </c>
      <c r="B1284" s="15" t="s">
        <v>17</v>
      </c>
      <c r="C1284" s="15" t="s">
        <v>24</v>
      </c>
      <c r="D1284" s="15" t="s">
        <v>32</v>
      </c>
      <c r="E1284" s="16">
        <v>43145</v>
      </c>
      <c r="F1284" s="17">
        <v>28.1</v>
      </c>
      <c r="G1284" s="17">
        <v>34.9</v>
      </c>
      <c r="H1284" s="17">
        <v>17.552</v>
      </c>
      <c r="I1284" s="18">
        <v>0.96179999999999999</v>
      </c>
      <c r="J1284" s="17"/>
      <c r="K1284" s="37">
        <f>1000*(1-(F1284+288.9414)/(508929.2*(F1284+68.12963))*(F1284-3.9863)^2)</f>
        <v>996.23575832309621</v>
      </c>
      <c r="L1284" s="37">
        <f xml:space="preserve"> 0.824493 - 0.0040899*F1284 + 0.000076438*F1284^2 -0.00000082467*F1284^3 + 0.0000000053675*F1284^4</f>
        <v>0.75497175752142665</v>
      </c>
      <c r="M1284" s="37">
        <f xml:space="preserve"> -0.005724 + 0.00010227*F1284 - 0.0000016546*F1284^2</f>
        <v>-4.1567017060000003E-3</v>
      </c>
      <c r="N1284" s="37">
        <f xml:space="preserve"> K1284 + (L1284*G1284) + M1284*G1284^(3/2) + 0.00048314*G1284^2</f>
        <v>1022.315729820333</v>
      </c>
      <c r="O1284" s="39">
        <f t="shared" si="127"/>
        <v>2.1642974734137259</v>
      </c>
      <c r="P1284" s="32">
        <f t="shared" si="130"/>
        <v>23.578053826292265</v>
      </c>
      <c r="Q1284" s="29">
        <f t="shared" si="128"/>
        <v>9.9000000000000199E-3</v>
      </c>
      <c r="R1284" s="30">
        <f>E1284-E1164</f>
        <v>16</v>
      </c>
      <c r="S1284" s="31">
        <f>I1284-I1164</f>
        <v>6.7999999999999949E-2</v>
      </c>
      <c r="T1284" s="31">
        <f>(S1284/I1164)*100</f>
        <v>7.6079659879167538</v>
      </c>
      <c r="U1284" s="31">
        <f>(S1284/R1284)/I1164*1000</f>
        <v>4.754978742447971</v>
      </c>
      <c r="V1284" s="44">
        <f>O1284-O1164</f>
        <v>0.14848525199581308</v>
      </c>
      <c r="W1284" s="44">
        <f>(V1284/O1164)*100</f>
        <v>7.3660259828849162</v>
      </c>
      <c r="X1284" s="44">
        <f>1000*(V1284/R1284)/O1164</f>
        <v>4.6037662393030727</v>
      </c>
      <c r="Y1284" s="45">
        <f>1000*(V1284/R1284)/Q1164</f>
        <v>-25.488404970443085</v>
      </c>
      <c r="Z1284" s="57">
        <f t="shared" si="129"/>
        <v>-0.15121250314489831</v>
      </c>
    </row>
    <row r="1285" spans="1:30" s="1" customFormat="1" x14ac:dyDescent="0.15">
      <c r="A1285" s="56">
        <v>278</v>
      </c>
      <c r="B1285" s="15" t="s">
        <v>17</v>
      </c>
      <c r="C1285" s="15" t="s">
        <v>24</v>
      </c>
      <c r="D1285" s="15" t="s">
        <v>32</v>
      </c>
      <c r="E1285" s="16">
        <v>43145</v>
      </c>
      <c r="F1285" s="17">
        <v>28.1</v>
      </c>
      <c r="G1285" s="17">
        <v>34.9</v>
      </c>
      <c r="H1285" s="17">
        <v>17.552</v>
      </c>
      <c r="I1285" s="18">
        <v>4.3211000000000004</v>
      </c>
      <c r="J1285" s="17"/>
      <c r="K1285" s="37">
        <f>1000*(1-(F1285+288.9414)/(508929.2*(F1285+68.12963))*(F1285-3.9863)^2)</f>
        <v>996.23575832309621</v>
      </c>
      <c r="L1285" s="37">
        <f xml:space="preserve"> 0.824493 - 0.0040899*F1285 + 0.000076438*F1285^2 -0.00000082467*F1285^3 + 0.0000000053675*F1285^4</f>
        <v>0.75497175752142665</v>
      </c>
      <c r="M1285" s="37">
        <f xml:space="preserve"> -0.005724 + 0.00010227*F1285 - 0.0000016546*F1285^2</f>
        <v>-4.1567017060000003E-3</v>
      </c>
      <c r="N1285" s="37">
        <f xml:space="preserve"> K1285 + (L1285*G1285) + M1285*G1285^(3/2) + 0.00048314*G1285^2</f>
        <v>1022.315729820333</v>
      </c>
      <c r="O1285" s="39">
        <f t="shared" si="127"/>
        <v>9.7235868292452192</v>
      </c>
      <c r="P1285" s="32">
        <f t="shared" si="130"/>
        <v>23.578053826292265</v>
      </c>
      <c r="Q1285" s="29">
        <f t="shared" si="128"/>
        <v>18.486050000000002</v>
      </c>
      <c r="R1285" s="30">
        <f>E1285-E1165</f>
        <v>16</v>
      </c>
      <c r="S1285" s="31">
        <f>I1285-I1165</f>
        <v>4.0900000000000603E-2</v>
      </c>
      <c r="T1285" s="31">
        <f>(S1285/I1165)*100</f>
        <v>0.95556282416710914</v>
      </c>
      <c r="U1285" s="31">
        <f>(S1285/R1285)/I1165*1000</f>
        <v>0.59722676510444317</v>
      </c>
      <c r="V1285" s="44">
        <f>O1285-O1165</f>
        <v>7.033166017725101E-2</v>
      </c>
      <c r="W1285" s="44">
        <f>(V1285/O1165)*100</f>
        <v>0.72857972720554953</v>
      </c>
      <c r="X1285" s="44">
        <f>1000*(V1285/R1285)/O1165</f>
        <v>0.45536232950346844</v>
      </c>
      <c r="Y1285" s="45">
        <f>1000*(V1285/R1285)/Q1165</f>
        <v>0.24071544217370194</v>
      </c>
      <c r="Z1285" s="57">
        <f t="shared" si="129"/>
        <v>-0.14186443560097473</v>
      </c>
    </row>
    <row r="1286" spans="1:30" s="1" customFormat="1" x14ac:dyDescent="0.15">
      <c r="A1286" s="56">
        <v>285</v>
      </c>
      <c r="B1286" s="15" t="s">
        <v>17</v>
      </c>
      <c r="C1286" s="15" t="s">
        <v>24</v>
      </c>
      <c r="D1286" s="15" t="s">
        <v>32</v>
      </c>
      <c r="E1286" s="16">
        <v>43145</v>
      </c>
      <c r="F1286" s="17">
        <v>28.1</v>
      </c>
      <c r="G1286" s="17">
        <v>34.9</v>
      </c>
      <c r="H1286" s="17">
        <v>17.552</v>
      </c>
      <c r="I1286" s="18">
        <v>2.6202999999999999</v>
      </c>
      <c r="J1286" s="17"/>
      <c r="K1286" s="37">
        <f>1000*(1-(F1286+288.9414)/(508929.2*(F1286+68.12963))*(F1286-3.9863)^2)</f>
        <v>996.23575832309621</v>
      </c>
      <c r="L1286" s="37">
        <f xml:space="preserve"> 0.824493 - 0.0040899*F1286 + 0.000076438*F1286^2 -0.00000082467*F1286^3 + 0.0000000053675*F1286^4</f>
        <v>0.75497175752142665</v>
      </c>
      <c r="M1286" s="37">
        <f xml:space="preserve"> -0.005724 + 0.00010227*F1286 - 0.0000016546*F1286^2</f>
        <v>-4.1567017060000003E-3</v>
      </c>
      <c r="N1286" s="37">
        <f xml:space="preserve"> K1286 + (L1286*G1286) + M1286*G1286^(3/2) + 0.00048314*G1286^2</f>
        <v>1022.315729820333</v>
      </c>
      <c r="O1286" s="39">
        <f t="shared" si="127"/>
        <v>5.8963492093844723</v>
      </c>
      <c r="P1286" s="32">
        <f t="shared" si="130"/>
        <v>23.578053826292265</v>
      </c>
      <c r="Q1286" s="29">
        <f t="shared" si="128"/>
        <v>9.1316500000000005</v>
      </c>
      <c r="R1286" s="30">
        <f>E1286-E1166</f>
        <v>16</v>
      </c>
      <c r="S1286" s="31">
        <f>I1286-I1166</f>
        <v>3.1099999999999905E-2</v>
      </c>
      <c r="T1286" s="31">
        <f>(S1286/I1166)*100</f>
        <v>1.2011432102579911</v>
      </c>
      <c r="U1286" s="31">
        <f>(S1286/R1286)/I1166*1000</f>
        <v>0.75071450641124438</v>
      </c>
      <c r="V1286" s="44">
        <f>O1286-O1166</f>
        <v>5.685379240611077E-2</v>
      </c>
      <c r="W1286" s="44">
        <f>(V1286/O1166)*100</f>
        <v>0.973607963469037</v>
      </c>
      <c r="X1286" s="44">
        <f>1000*(V1286/R1286)/O1166</f>
        <v>0.60850497716814811</v>
      </c>
      <c r="Y1286" s="45">
        <f>1000*(V1286/R1286)/Q1166</f>
        <v>0.39655402823269909</v>
      </c>
      <c r="Z1286" s="57">
        <f t="shared" si="129"/>
        <v>-0.14220952924309627</v>
      </c>
    </row>
    <row r="1287" spans="1:30" s="1" customFormat="1" x14ac:dyDescent="0.15">
      <c r="A1287" s="56">
        <v>120</v>
      </c>
      <c r="B1287" s="15" t="s">
        <v>18</v>
      </c>
      <c r="C1287" s="15" t="s">
        <v>24</v>
      </c>
      <c r="D1287" s="15" t="s">
        <v>32</v>
      </c>
      <c r="E1287" s="16">
        <v>43145</v>
      </c>
      <c r="F1287" s="17">
        <v>28.1</v>
      </c>
      <c r="G1287" s="17">
        <v>34.9</v>
      </c>
      <c r="H1287" s="17">
        <v>17.552</v>
      </c>
      <c r="I1287" s="18">
        <v>5.3489000000000004</v>
      </c>
      <c r="J1287" s="17"/>
      <c r="K1287" s="37">
        <f>1000*(1-(F1287+288.9414)/(508929.2*(F1287+68.12963))*(F1287-3.9863)^2)</f>
        <v>996.23575832309621</v>
      </c>
      <c r="L1287" s="37">
        <f xml:space="preserve"> 0.824493 - 0.0040899*F1287 + 0.000076438*F1287^2 -0.00000082467*F1287^3 + 0.0000000053675*F1287^4</f>
        <v>0.75497175752142665</v>
      </c>
      <c r="M1287" s="37">
        <f xml:space="preserve"> -0.005724 + 0.00010227*F1287 - 0.0000016546*F1287^2</f>
        <v>-4.1567017060000003E-3</v>
      </c>
      <c r="N1287" s="37">
        <f xml:space="preserve"> K1287 + (L1287*G1287) + M1287*G1287^(3/2) + 0.00048314*G1287^2</f>
        <v>1022.315729820333</v>
      </c>
      <c r="O1287" s="39">
        <f t="shared" si="127"/>
        <v>12.036401284614971</v>
      </c>
      <c r="P1287" s="32">
        <f t="shared" si="130"/>
        <v>23.578053826292265</v>
      </c>
      <c r="Q1287" s="29">
        <f t="shared" si="128"/>
        <v>24.138950000000001</v>
      </c>
      <c r="R1287" s="30">
        <f>E1287-E1167</f>
        <v>16</v>
      </c>
      <c r="S1287" s="31">
        <f>I1287-I1167</f>
        <v>4.8700000000000188E-2</v>
      </c>
      <c r="T1287" s="31">
        <f>(S1287/I1167)*100</f>
        <v>0.91883325157541573</v>
      </c>
      <c r="U1287" s="31">
        <f>(S1287/R1287)/I1167*1000</f>
        <v>0.57427078223463479</v>
      </c>
      <c r="V1287" s="44">
        <f>O1287-O1167</f>
        <v>8.2711492760841665E-2</v>
      </c>
      <c r="W1287" s="44">
        <f>(V1287/O1167)*100</f>
        <v>0.69193273542371503</v>
      </c>
      <c r="X1287" s="44">
        <f>1000*(V1287/R1287)/O1167</f>
        <v>0.43245795963982187</v>
      </c>
      <c r="Y1287" s="45">
        <f>1000*(V1287/R1287)/Q1167</f>
        <v>0.21655760721343401</v>
      </c>
      <c r="Z1287" s="57">
        <f t="shared" si="129"/>
        <v>-0.14181282259481293</v>
      </c>
    </row>
    <row r="1288" spans="1:30" s="1" customFormat="1" x14ac:dyDescent="0.15">
      <c r="A1288" s="56">
        <v>126</v>
      </c>
      <c r="B1288" s="15" t="s">
        <v>18</v>
      </c>
      <c r="C1288" s="15" t="s">
        <v>24</v>
      </c>
      <c r="D1288" s="15" t="s">
        <v>32</v>
      </c>
      <c r="E1288" s="16">
        <v>43145</v>
      </c>
      <c r="F1288" s="17">
        <v>28.1</v>
      </c>
      <c r="G1288" s="17">
        <v>34.9</v>
      </c>
      <c r="H1288" s="17">
        <v>17.552</v>
      </c>
      <c r="I1288" s="18">
        <v>2.1375000000000002</v>
      </c>
      <c r="J1288" s="17"/>
      <c r="K1288" s="37">
        <f>1000*(1-(F1288+288.9414)/(508929.2*(F1288+68.12963))*(F1288-3.9863)^2)</f>
        <v>996.23575832309621</v>
      </c>
      <c r="L1288" s="37">
        <f xml:space="preserve"> 0.824493 - 0.0040899*F1288 + 0.000076438*F1288^2 -0.00000082467*F1288^3 + 0.0000000053675*F1288^4</f>
        <v>0.75497175752142665</v>
      </c>
      <c r="M1288" s="37">
        <f xml:space="preserve"> -0.005724 + 0.00010227*F1288 - 0.0000016546*F1288^2</f>
        <v>-4.1567017060000003E-3</v>
      </c>
      <c r="N1288" s="37">
        <f xml:space="preserve"> K1288 + (L1288*G1288) + M1288*G1288^(3/2) + 0.00048314*G1288^2</f>
        <v>1022.315729820333</v>
      </c>
      <c r="O1288" s="39">
        <f t="shared" si="127"/>
        <v>4.8099249838031186</v>
      </c>
      <c r="P1288" s="32">
        <f t="shared" si="130"/>
        <v>23.578053826292265</v>
      </c>
      <c r="Q1288" s="29">
        <f t="shared" si="128"/>
        <v>6.4762500000000012</v>
      </c>
      <c r="R1288" s="30">
        <f>E1288-E1168</f>
        <v>16</v>
      </c>
      <c r="S1288" s="31">
        <f>I1288-I1168</f>
        <v>1.3800000000000257E-2</v>
      </c>
      <c r="T1288" s="31">
        <f>(S1288/I1168)*100</f>
        <v>0.64980929509818974</v>
      </c>
      <c r="U1288" s="31">
        <f>(S1288/R1288)/I1168*1000</f>
        <v>0.40613080943636859</v>
      </c>
      <c r="V1288" s="44">
        <f>O1288-O1168</f>
        <v>2.0284779478637383E-2</v>
      </c>
      <c r="W1288" s="44">
        <f>(V1288/O1168)*100</f>
        <v>0.4235136380457683</v>
      </c>
      <c r="X1288" s="44">
        <f>1000*(V1288/R1288)/O1168</f>
        <v>0.26469602377860524</v>
      </c>
      <c r="Y1288" s="45">
        <f>1000*(V1288/R1288)/Q1168</f>
        <v>0.19808271694748517</v>
      </c>
      <c r="Z1288" s="57">
        <f t="shared" si="129"/>
        <v>-0.14143478565776335</v>
      </c>
    </row>
    <row r="1289" spans="1:30" s="1" customFormat="1" x14ac:dyDescent="0.15">
      <c r="A1289" s="56">
        <v>218</v>
      </c>
      <c r="B1289" s="15" t="s">
        <v>18</v>
      </c>
      <c r="C1289" s="15" t="s">
        <v>24</v>
      </c>
      <c r="D1289" s="15" t="s">
        <v>32</v>
      </c>
      <c r="E1289" s="17" t="s">
        <v>13</v>
      </c>
      <c r="F1289" s="17" t="s">
        <v>14</v>
      </c>
      <c r="G1289" s="17" t="s">
        <v>14</v>
      </c>
      <c r="H1289" s="17" t="s">
        <v>14</v>
      </c>
      <c r="I1289" s="18" t="s">
        <v>14</v>
      </c>
      <c r="J1289" s="17" t="s">
        <v>14</v>
      </c>
      <c r="K1289" s="99" t="s">
        <v>14</v>
      </c>
      <c r="L1289" s="99" t="s">
        <v>14</v>
      </c>
      <c r="M1289" s="99" t="s">
        <v>14</v>
      </c>
      <c r="N1289" s="99" t="s">
        <v>14</v>
      </c>
      <c r="O1289" s="44" t="s">
        <v>14</v>
      </c>
      <c r="P1289" s="32" t="e">
        <f t="shared" si="130"/>
        <v>#VALUE!</v>
      </c>
      <c r="Q1289" s="29" t="s">
        <v>14</v>
      </c>
      <c r="R1289" s="4" t="s">
        <v>14</v>
      </c>
      <c r="S1289" s="100" t="s">
        <v>14</v>
      </c>
      <c r="T1289" s="100" t="s">
        <v>14</v>
      </c>
      <c r="U1289" s="100" t="s">
        <v>14</v>
      </c>
      <c r="V1289" s="29" t="s">
        <v>14</v>
      </c>
      <c r="W1289" s="29" t="s">
        <v>14</v>
      </c>
      <c r="X1289" s="29" t="s">
        <v>14</v>
      </c>
      <c r="Y1289" s="29" t="s">
        <v>14</v>
      </c>
      <c r="Z1289" s="101" t="s">
        <v>14</v>
      </c>
    </row>
    <row r="1290" spans="1:30" s="1" customFormat="1" x14ac:dyDescent="0.15">
      <c r="A1290" s="56">
        <v>224</v>
      </c>
      <c r="B1290" s="15" t="s">
        <v>18</v>
      </c>
      <c r="C1290" s="15" t="s">
        <v>24</v>
      </c>
      <c r="D1290" s="15" t="s">
        <v>32</v>
      </c>
      <c r="E1290" s="16">
        <v>43145</v>
      </c>
      <c r="F1290" s="17">
        <v>28.1</v>
      </c>
      <c r="G1290" s="17">
        <v>34.9</v>
      </c>
      <c r="H1290" s="17">
        <v>17.552</v>
      </c>
      <c r="I1290" s="18">
        <v>4.4943</v>
      </c>
      <c r="J1290" s="17"/>
      <c r="K1290" s="37">
        <f>1000*(1-(F1290+288.9414)/(508929.2*(F1290+68.12963))*(F1290-3.9863)^2)</f>
        <v>996.23575832309621</v>
      </c>
      <c r="L1290" s="37">
        <f xml:space="preserve"> 0.824493 - 0.0040899*F1290 + 0.000076438*F1290^2 -0.00000082467*F1290^3 + 0.0000000053675*F1290^4</f>
        <v>0.75497175752142665</v>
      </c>
      <c r="M1290" s="37">
        <f xml:space="preserve"> -0.005724 + 0.00010227*F1290 - 0.0000016546*F1290^2</f>
        <v>-4.1567017060000003E-3</v>
      </c>
      <c r="N1290" s="37">
        <f xml:space="preserve"> K1290 + (L1290*G1290) + M1290*G1290^(3/2) + 0.00048314*G1290^2</f>
        <v>1022.315729820333</v>
      </c>
      <c r="O1290" s="39">
        <f t="shared" si="127"/>
        <v>10.113331394014669</v>
      </c>
      <c r="P1290" s="32">
        <f t="shared" si="130"/>
        <v>23.578053826292265</v>
      </c>
      <c r="Q1290" s="29">
        <f t="shared" si="128"/>
        <v>19.438649999999999</v>
      </c>
      <c r="R1290" s="30">
        <f>E1290-E1170</f>
        <v>16</v>
      </c>
      <c r="S1290" s="31">
        <f>I1290-I1170</f>
        <v>4.0300000000000225E-2</v>
      </c>
      <c r="T1290" s="31">
        <f>(S1290/I1170)*100</f>
        <v>0.90480466995959197</v>
      </c>
      <c r="U1290" s="31">
        <f>(S1290/R1290)/I1170*1000</f>
        <v>0.56550291872474501</v>
      </c>
      <c r="V1290" s="44">
        <f>O1290-O1170</f>
        <v>6.8100207848431182E-2</v>
      </c>
      <c r="W1290" s="44">
        <f>(V1290/O1170)*100</f>
        <v>0.67793569492173755</v>
      </c>
      <c r="X1290" s="44">
        <f>1000*(V1290/R1290)/O1170</f>
        <v>0.42370980932608598</v>
      </c>
      <c r="Y1290" s="45">
        <f>1000*(V1290/R1290)/Q1170</f>
        <v>0.22148425823629855</v>
      </c>
      <c r="Z1290" s="57">
        <f t="shared" si="129"/>
        <v>-0.14179310939865902</v>
      </c>
    </row>
    <row r="1291" spans="1:30" s="1" customFormat="1" x14ac:dyDescent="0.15">
      <c r="A1291" s="56">
        <v>230</v>
      </c>
      <c r="B1291" s="15" t="s">
        <v>18</v>
      </c>
      <c r="C1291" s="15" t="s">
        <v>24</v>
      </c>
      <c r="D1291" s="15" t="s">
        <v>32</v>
      </c>
      <c r="E1291" s="16">
        <v>43145</v>
      </c>
      <c r="F1291" s="17">
        <v>28.1</v>
      </c>
      <c r="G1291" s="17">
        <v>34.9</v>
      </c>
      <c r="H1291" s="17">
        <v>17.552</v>
      </c>
      <c r="I1291" s="18">
        <v>2.6499000000000001</v>
      </c>
      <c r="J1291" s="17"/>
      <c r="K1291" s="37">
        <f>1000*(1-(F1291+288.9414)/(508929.2*(F1291+68.12963))*(F1291-3.9863)^2)</f>
        <v>996.23575832309621</v>
      </c>
      <c r="L1291" s="37">
        <f xml:space="preserve"> 0.824493 - 0.0040899*F1291 + 0.000076438*F1291^2 -0.00000082467*F1291^3 + 0.0000000053675*F1291^4</f>
        <v>0.75497175752142665</v>
      </c>
      <c r="M1291" s="37">
        <f xml:space="preserve"> -0.005724 + 0.00010227*F1291 - 0.0000016546*F1291^2</f>
        <v>-4.1567017060000003E-3</v>
      </c>
      <c r="N1291" s="37">
        <f xml:space="preserve"> K1291 + (L1291*G1291) + M1291*G1291^(3/2) + 0.00048314*G1291^2</f>
        <v>1022.315729820333</v>
      </c>
      <c r="O1291" s="39">
        <f t="shared" si="127"/>
        <v>5.9629568255344489</v>
      </c>
      <c r="P1291" s="32">
        <f t="shared" si="130"/>
        <v>23.578053826292265</v>
      </c>
      <c r="Q1291" s="29">
        <f t="shared" si="128"/>
        <v>9.2944500000000012</v>
      </c>
      <c r="R1291" s="30">
        <f>E1291-E1171</f>
        <v>16</v>
      </c>
      <c r="S1291" s="31">
        <f>I1291-I1171</f>
        <v>2.4199999999999999E-2</v>
      </c>
      <c r="T1291" s="31">
        <f>(S1291/I1171)*100</f>
        <v>0.92165898617511521</v>
      </c>
      <c r="U1291" s="31">
        <f>(S1291/R1291)/I1171*1000</f>
        <v>0.57603686635944695</v>
      </c>
      <c r="V1291" s="44">
        <f>O1291-O1171</f>
        <v>4.1141934309327333E-2</v>
      </c>
      <c r="W1291" s="44">
        <f>(V1291/O1171)*100</f>
        <v>0.69475211679262361</v>
      </c>
      <c r="X1291" s="44">
        <f>1000*(V1291/R1291)/O1171</f>
        <v>0.43422007299538973</v>
      </c>
      <c r="Y1291" s="45">
        <f>1000*(V1291/R1291)/Q1171</f>
        <v>0.28067598054140042</v>
      </c>
      <c r="Z1291" s="57">
        <f t="shared" si="129"/>
        <v>-0.14181679336405723</v>
      </c>
    </row>
    <row r="1292" spans="1:30" s="1" customFormat="1" x14ac:dyDescent="0.15">
      <c r="A1292" s="56">
        <v>154</v>
      </c>
      <c r="B1292" s="15" t="s">
        <v>19</v>
      </c>
      <c r="C1292" s="15" t="s">
        <v>24</v>
      </c>
      <c r="D1292" s="15" t="s">
        <v>32</v>
      </c>
      <c r="E1292" s="16">
        <v>43145</v>
      </c>
      <c r="F1292" s="17">
        <v>28.1</v>
      </c>
      <c r="G1292" s="17">
        <v>34.9</v>
      </c>
      <c r="H1292" s="17">
        <v>17.552</v>
      </c>
      <c r="I1292" s="18">
        <v>4.1664000000000003</v>
      </c>
      <c r="J1292" s="17"/>
      <c r="K1292" s="37">
        <f>1000*(1-(F1292+288.9414)/(508929.2*(F1292+68.12963))*(F1292-3.9863)^2)</f>
        <v>996.23575832309621</v>
      </c>
      <c r="L1292" s="37">
        <f xml:space="preserve"> 0.824493 - 0.0040899*F1292 + 0.000076438*F1292^2 -0.00000082467*F1292^3 + 0.0000000053675*F1292^4</f>
        <v>0.75497175752142665</v>
      </c>
      <c r="M1292" s="37">
        <f xml:space="preserve"> -0.005724 + 0.00010227*F1292 - 0.0000016546*F1292^2</f>
        <v>-4.1567017060000003E-3</v>
      </c>
      <c r="N1292" s="37">
        <f xml:space="preserve"> K1292 + (L1292*G1292) + M1292*G1292^(3/2) + 0.00048314*G1292^2</f>
        <v>1022.315729820333</v>
      </c>
      <c r="O1292" s="39">
        <f t="shared" si="127"/>
        <v>9.375472024569504</v>
      </c>
      <c r="P1292" s="32">
        <f t="shared" si="130"/>
        <v>23.578053826292265</v>
      </c>
      <c r="Q1292" s="29">
        <f t="shared" si="128"/>
        <v>17.635200000000001</v>
      </c>
      <c r="R1292" s="30">
        <f>E1292-E1172</f>
        <v>16</v>
      </c>
      <c r="S1292" s="31">
        <f>I1292-I1172</f>
        <v>1.0299999999999976E-2</v>
      </c>
      <c r="T1292" s="31">
        <f>(S1292/I1172)*100</f>
        <v>0.24782849305839549</v>
      </c>
      <c r="U1292" s="31">
        <f>(S1292/R1292)/I1172*1000</f>
        <v>0.15489280816149717</v>
      </c>
      <c r="V1292" s="44">
        <f>O1292-O1172</f>
        <v>2.1030679405171782E-3</v>
      </c>
      <c r="W1292" s="44">
        <f>(V1292/O1172)*100</f>
        <v>2.2436628177639983E-2</v>
      </c>
      <c r="X1292" s="44">
        <f>1000*(V1292/R1292)/O1172</f>
        <v>1.402289261102499E-2</v>
      </c>
      <c r="Y1292" s="45">
        <f>1000*(V1292/R1292)/Q1172</f>
        <v>7.4773941128434161E-3</v>
      </c>
      <c r="Z1292" s="57">
        <f t="shared" si="129"/>
        <v>-0.14086991555047218</v>
      </c>
    </row>
    <row r="1293" spans="1:30" s="1" customFormat="1" x14ac:dyDescent="0.15">
      <c r="A1293" s="56">
        <v>246</v>
      </c>
      <c r="B1293" s="15" t="s">
        <v>19</v>
      </c>
      <c r="C1293" s="15" t="s">
        <v>24</v>
      </c>
      <c r="D1293" s="15" t="s">
        <v>32</v>
      </c>
      <c r="E1293" s="17" t="s">
        <v>13</v>
      </c>
      <c r="F1293" s="17" t="s">
        <v>14</v>
      </c>
      <c r="G1293" s="17" t="s">
        <v>14</v>
      </c>
      <c r="H1293" s="17" t="s">
        <v>14</v>
      </c>
      <c r="I1293" s="18" t="s">
        <v>14</v>
      </c>
      <c r="J1293" s="17" t="s">
        <v>14</v>
      </c>
      <c r="K1293" s="99" t="s">
        <v>14</v>
      </c>
      <c r="L1293" s="99" t="s">
        <v>14</v>
      </c>
      <c r="M1293" s="99" t="s">
        <v>14</v>
      </c>
      <c r="N1293" s="99" t="s">
        <v>14</v>
      </c>
      <c r="O1293" s="44" t="s">
        <v>14</v>
      </c>
      <c r="P1293" s="32" t="e">
        <f t="shared" si="130"/>
        <v>#VALUE!</v>
      </c>
      <c r="Q1293" s="29" t="s">
        <v>14</v>
      </c>
      <c r="R1293" s="4" t="s">
        <v>14</v>
      </c>
      <c r="S1293" s="100" t="s">
        <v>14</v>
      </c>
      <c r="T1293" s="100" t="s">
        <v>14</v>
      </c>
      <c r="U1293" s="100" t="s">
        <v>14</v>
      </c>
      <c r="V1293" s="29" t="s">
        <v>14</v>
      </c>
      <c r="W1293" s="29" t="s">
        <v>14</v>
      </c>
      <c r="X1293" s="29" t="s">
        <v>14</v>
      </c>
      <c r="Y1293" s="29" t="s">
        <v>14</v>
      </c>
      <c r="Z1293" s="101" t="s">
        <v>14</v>
      </c>
    </row>
    <row r="1294" spans="1:30" s="1" customFormat="1" x14ac:dyDescent="0.15">
      <c r="A1294" s="56">
        <v>299</v>
      </c>
      <c r="B1294" s="15" t="s">
        <v>19</v>
      </c>
      <c r="C1294" s="15" t="s">
        <v>24</v>
      </c>
      <c r="D1294" s="15" t="s">
        <v>32</v>
      </c>
      <c r="E1294" s="16">
        <v>43145</v>
      </c>
      <c r="F1294" s="17">
        <v>28.1</v>
      </c>
      <c r="G1294" s="17">
        <v>34.9</v>
      </c>
      <c r="H1294" s="17">
        <v>17.552</v>
      </c>
      <c r="I1294" s="18">
        <v>0.77039999999999997</v>
      </c>
      <c r="J1294" s="17"/>
      <c r="K1294" s="37">
        <f>1000*(1-(F1294+288.9414)/(508929.2*(F1294+68.12963))*(F1294-3.9863)^2)</f>
        <v>996.23575832309621</v>
      </c>
      <c r="L1294" s="37">
        <f xml:space="preserve"> 0.824493 - 0.0040899*F1294 + 0.000076438*F1294^2 -0.00000082467*F1294^3 + 0.0000000053675*F1294^4</f>
        <v>0.75497175752142665</v>
      </c>
      <c r="M1294" s="37">
        <f xml:space="preserve"> -0.005724 + 0.00010227*F1294 - 0.0000016546*F1294^2</f>
        <v>-4.1567017060000003E-3</v>
      </c>
      <c r="N1294" s="37">
        <f xml:space="preserve"> K1294 + (L1294*G1294) + M1294*G1294^(3/2) + 0.00048314*G1294^2</f>
        <v>1022.315729820333</v>
      </c>
      <c r="O1294" s="39">
        <f t="shared" si="127"/>
        <v>1.7335982257412501</v>
      </c>
      <c r="P1294" s="32">
        <f t="shared" si="130"/>
        <v>23.578053826292265</v>
      </c>
      <c r="Q1294" s="29">
        <f t="shared" si="128"/>
        <v>-1.0428000000000006</v>
      </c>
      <c r="R1294" s="30">
        <f>E1294-E1174</f>
        <v>16</v>
      </c>
      <c r="S1294" s="31">
        <f>I1294-I1174</f>
        <v>5.3999999999999604E-3</v>
      </c>
      <c r="T1294" s="31">
        <f>(S1294/I1174)*100</f>
        <v>0.7058823529411713</v>
      </c>
      <c r="U1294" s="31">
        <f>(S1294/R1294)/I1174*1000</f>
        <v>0.44117647058823206</v>
      </c>
      <c r="V1294" s="44">
        <f>O1294-O1174</f>
        <v>8.2722586516290608E-3</v>
      </c>
      <c r="W1294" s="44">
        <f>(V1294/O1174)*100</f>
        <v>0.47946062421950225</v>
      </c>
      <c r="X1294" s="44">
        <f>1000*(V1294/R1294)/O1174</f>
        <v>0.29966289013718889</v>
      </c>
      <c r="Y1294" s="45">
        <f>1000*(V1294/R1294)/Q1174</f>
        <v>-0.48206635499003858</v>
      </c>
      <c r="Z1294" s="57">
        <f t="shared" si="129"/>
        <v>-0.14151358045104317</v>
      </c>
    </row>
    <row r="1295" spans="1:30" s="1" customFormat="1" x14ac:dyDescent="0.15">
      <c r="A1295" s="56">
        <v>167</v>
      </c>
      <c r="B1295" s="15" t="s">
        <v>20</v>
      </c>
      <c r="C1295" s="15" t="s">
        <v>24</v>
      </c>
      <c r="D1295" s="15" t="s">
        <v>32</v>
      </c>
      <c r="E1295" s="17" t="s">
        <v>14</v>
      </c>
      <c r="F1295" s="17" t="s">
        <v>14</v>
      </c>
      <c r="G1295" s="17" t="s">
        <v>14</v>
      </c>
      <c r="H1295" s="17" t="s">
        <v>14</v>
      </c>
      <c r="I1295" s="18" t="s">
        <v>14</v>
      </c>
      <c r="J1295" s="17"/>
      <c r="K1295" s="99" t="s">
        <v>14</v>
      </c>
      <c r="L1295" s="99" t="s">
        <v>14</v>
      </c>
      <c r="M1295" s="99" t="s">
        <v>14</v>
      </c>
      <c r="N1295" s="99" t="s">
        <v>14</v>
      </c>
      <c r="O1295" s="44" t="s">
        <v>14</v>
      </c>
      <c r="P1295" s="32" t="e">
        <f t="shared" si="130"/>
        <v>#VALUE!</v>
      </c>
      <c r="Q1295" s="29" t="s">
        <v>14</v>
      </c>
      <c r="R1295" s="4" t="s">
        <v>14</v>
      </c>
      <c r="S1295" s="100" t="s">
        <v>14</v>
      </c>
      <c r="T1295" s="100" t="s">
        <v>14</v>
      </c>
      <c r="U1295" s="100" t="s">
        <v>14</v>
      </c>
      <c r="V1295" s="29" t="s">
        <v>14</v>
      </c>
      <c r="W1295" s="29" t="s">
        <v>14</v>
      </c>
      <c r="X1295" s="29" t="s">
        <v>14</v>
      </c>
      <c r="Y1295" s="29" t="s">
        <v>14</v>
      </c>
      <c r="Z1295" s="101" t="s">
        <v>14</v>
      </c>
      <c r="AB1295" s="1" t="s">
        <v>14</v>
      </c>
      <c r="AC1295" s="1" t="s">
        <v>14</v>
      </c>
      <c r="AD1295" s="1" t="s">
        <v>14</v>
      </c>
    </row>
    <row r="1296" spans="1:30" s="10" customFormat="1" x14ac:dyDescent="0.15">
      <c r="A1296" s="109">
        <v>174</v>
      </c>
      <c r="B1296" s="110" t="s">
        <v>20</v>
      </c>
      <c r="C1296" s="110" t="s">
        <v>24</v>
      </c>
      <c r="D1296" s="110" t="s">
        <v>32</v>
      </c>
      <c r="E1296" s="111">
        <v>43145</v>
      </c>
      <c r="F1296" s="112">
        <v>28.1</v>
      </c>
      <c r="G1296" s="112">
        <v>34.9</v>
      </c>
      <c r="H1296" s="112">
        <v>17.552</v>
      </c>
      <c r="I1296" s="113">
        <v>2.5950000000000002</v>
      </c>
      <c r="J1296" s="112" t="s">
        <v>36</v>
      </c>
      <c r="K1296" s="114">
        <f>1000*(1-(F1296+288.9414)/(508929.2*(F1296+68.12963))*(F1296-3.9863)^2)</f>
        <v>996.23575832309621</v>
      </c>
      <c r="L1296" s="114">
        <f xml:space="preserve"> 0.824493 - 0.0040899*F1296 + 0.000076438*F1296^2 -0.00000082467*F1296^3 + 0.0000000053675*F1296^4</f>
        <v>0.75497175752142665</v>
      </c>
      <c r="M1296" s="114">
        <f xml:space="preserve"> -0.005724 + 0.00010227*F1296 - 0.0000016546*F1296^2</f>
        <v>-4.1567017060000003E-3</v>
      </c>
      <c r="N1296" s="114">
        <f xml:space="preserve"> K1296 + (L1296*G1296) + M1296*G1296^(3/2) + 0.00048314*G1296^2</f>
        <v>1022.315729820333</v>
      </c>
      <c r="O1296" s="115">
        <f t="shared" ref="O1296" si="131">I1296*(1/     (1-   (0.001*N1296/1.84)))</f>
        <v>5.8394176996346632</v>
      </c>
      <c r="P1296" s="32">
        <f t="shared" si="130"/>
        <v>23.578053826292265</v>
      </c>
      <c r="Q1296" s="116">
        <f t="shared" ref="Q1296" si="132">-5.28+5.5*I1296</f>
        <v>8.9924999999999997</v>
      </c>
      <c r="R1296" s="117">
        <f>E1296-E1176</f>
        <v>16</v>
      </c>
      <c r="S1296" s="34">
        <f>I1296-I1176</f>
        <v>-0.64249999999999963</v>
      </c>
      <c r="T1296" s="34">
        <f>(S1296/I1176)*100</f>
        <v>-19.845559845559833</v>
      </c>
      <c r="U1296" s="34">
        <f>(S1296/R1296)/I1176*1000</f>
        <v>-12.403474903474896</v>
      </c>
      <c r="V1296" s="115">
        <f>O1296-O1176</f>
        <v>-1.4629990494562568</v>
      </c>
      <c r="W1296" s="115">
        <f>(V1296/O1176)*100</f>
        <v>-20.03445023373099</v>
      </c>
      <c r="X1296" s="115">
        <f>1000*(V1296/R1296)/O1176</f>
        <v>-12.521531396081869</v>
      </c>
      <c r="Y1296" s="115">
        <f>1000*(V1296/R1296)/Q1176</f>
        <v>-7.2996659487888298</v>
      </c>
      <c r="Z1296" s="118">
        <f t="shared" ref="Z1296" si="133">X1296-U1296</f>
        <v>-0.11805649260697315</v>
      </c>
      <c r="AB1296" s="10" t="s">
        <v>14</v>
      </c>
      <c r="AC1296" s="10" t="s">
        <v>14</v>
      </c>
      <c r="AD1296" s="10" t="s">
        <v>14</v>
      </c>
    </row>
    <row r="1297" spans="1:30" s="1" customFormat="1" x14ac:dyDescent="0.15">
      <c r="A1297" s="56">
        <v>265</v>
      </c>
      <c r="B1297" s="15" t="s">
        <v>20</v>
      </c>
      <c r="C1297" s="15" t="s">
        <v>24</v>
      </c>
      <c r="D1297" s="15" t="s">
        <v>32</v>
      </c>
      <c r="E1297" s="17" t="s">
        <v>13</v>
      </c>
      <c r="F1297" s="17" t="s">
        <v>14</v>
      </c>
      <c r="G1297" s="17" t="s">
        <v>14</v>
      </c>
      <c r="H1297" s="17" t="s">
        <v>14</v>
      </c>
      <c r="I1297" s="18" t="s">
        <v>14</v>
      </c>
      <c r="J1297" s="17" t="s">
        <v>14</v>
      </c>
      <c r="K1297" s="99" t="s">
        <v>14</v>
      </c>
      <c r="L1297" s="99" t="s">
        <v>14</v>
      </c>
      <c r="M1297" s="99" t="s">
        <v>14</v>
      </c>
      <c r="N1297" s="99" t="s">
        <v>14</v>
      </c>
      <c r="O1297" s="44" t="s">
        <v>14</v>
      </c>
      <c r="P1297" s="32" t="e">
        <f t="shared" si="130"/>
        <v>#VALUE!</v>
      </c>
      <c r="Q1297" s="29" t="s">
        <v>14</v>
      </c>
      <c r="R1297" s="4" t="s">
        <v>14</v>
      </c>
      <c r="S1297" s="100" t="s">
        <v>14</v>
      </c>
      <c r="T1297" s="100" t="s">
        <v>14</v>
      </c>
      <c r="U1297" s="100" t="s">
        <v>14</v>
      </c>
      <c r="V1297" s="29" t="s">
        <v>14</v>
      </c>
      <c r="W1297" s="29" t="s">
        <v>14</v>
      </c>
      <c r="X1297" s="29" t="s">
        <v>14</v>
      </c>
      <c r="Y1297" s="29" t="s">
        <v>14</v>
      </c>
      <c r="Z1297" s="101" t="s">
        <v>14</v>
      </c>
      <c r="AB1297" s="1" t="s">
        <v>14</v>
      </c>
      <c r="AC1297" s="1" t="s">
        <v>14</v>
      </c>
      <c r="AD1297" s="1" t="s">
        <v>14</v>
      </c>
    </row>
    <row r="1298" spans="1:30" s="1" customFormat="1" x14ac:dyDescent="0.15">
      <c r="A1298" s="56">
        <v>271</v>
      </c>
      <c r="B1298" s="15" t="s">
        <v>20</v>
      </c>
      <c r="C1298" s="15" t="s">
        <v>24</v>
      </c>
      <c r="D1298" s="15" t="s">
        <v>32</v>
      </c>
      <c r="E1298" s="16">
        <v>43145</v>
      </c>
      <c r="F1298" s="17">
        <v>28.1</v>
      </c>
      <c r="G1298" s="17">
        <v>34.9</v>
      </c>
      <c r="H1298" s="17">
        <v>17.552</v>
      </c>
      <c r="I1298" s="18" t="s">
        <v>16</v>
      </c>
      <c r="J1298" s="17"/>
      <c r="K1298" s="99" t="s">
        <v>14</v>
      </c>
      <c r="L1298" s="99" t="s">
        <v>14</v>
      </c>
      <c r="M1298" s="99" t="s">
        <v>14</v>
      </c>
      <c r="N1298" s="99" t="s">
        <v>14</v>
      </c>
      <c r="O1298" s="44" t="s">
        <v>14</v>
      </c>
      <c r="P1298" s="32" t="e">
        <f t="shared" si="130"/>
        <v>#VALUE!</v>
      </c>
      <c r="Q1298" s="29" t="s">
        <v>14</v>
      </c>
      <c r="R1298" s="33" t="s">
        <v>14</v>
      </c>
      <c r="S1298" s="100" t="s">
        <v>14</v>
      </c>
      <c r="T1298" s="100" t="s">
        <v>14</v>
      </c>
      <c r="U1298" s="100" t="s">
        <v>14</v>
      </c>
      <c r="V1298" s="29" t="s">
        <v>14</v>
      </c>
      <c r="W1298" s="29" t="s">
        <v>14</v>
      </c>
      <c r="X1298" s="29" t="s">
        <v>14</v>
      </c>
      <c r="Y1298" s="29" t="s">
        <v>14</v>
      </c>
      <c r="Z1298" s="101" t="s">
        <v>14</v>
      </c>
      <c r="AB1298" s="1" t="s">
        <v>14</v>
      </c>
      <c r="AC1298" s="1" t="s">
        <v>14</v>
      </c>
      <c r="AD1298" s="1" t="s">
        <v>14</v>
      </c>
    </row>
    <row r="1299" spans="1:30" s="1" customFormat="1" x14ac:dyDescent="0.15">
      <c r="A1299" s="56">
        <v>103</v>
      </c>
      <c r="B1299" s="15" t="s">
        <v>22</v>
      </c>
      <c r="C1299" s="15" t="s">
        <v>24</v>
      </c>
      <c r="D1299" s="15" t="s">
        <v>32</v>
      </c>
      <c r="E1299" s="17" t="s">
        <v>14</v>
      </c>
      <c r="F1299" s="17" t="s">
        <v>14</v>
      </c>
      <c r="G1299" s="17" t="s">
        <v>14</v>
      </c>
      <c r="H1299" s="17" t="s">
        <v>14</v>
      </c>
      <c r="I1299" s="18" t="s">
        <v>14</v>
      </c>
      <c r="J1299" s="17"/>
      <c r="K1299" s="99" t="s">
        <v>14</v>
      </c>
      <c r="L1299" s="99" t="s">
        <v>14</v>
      </c>
      <c r="M1299" s="99" t="s">
        <v>14</v>
      </c>
      <c r="N1299" s="99" t="s">
        <v>14</v>
      </c>
      <c r="O1299" s="44" t="s">
        <v>14</v>
      </c>
      <c r="P1299" s="32" t="e">
        <f t="shared" si="130"/>
        <v>#VALUE!</v>
      </c>
      <c r="Q1299" s="29" t="s">
        <v>14</v>
      </c>
      <c r="R1299" s="4" t="s">
        <v>14</v>
      </c>
      <c r="S1299" s="100" t="s">
        <v>14</v>
      </c>
      <c r="T1299" s="100" t="s">
        <v>14</v>
      </c>
      <c r="U1299" s="100" t="s">
        <v>14</v>
      </c>
      <c r="V1299" s="29" t="s">
        <v>14</v>
      </c>
      <c r="W1299" s="29" t="s">
        <v>14</v>
      </c>
      <c r="X1299" s="29" t="s">
        <v>14</v>
      </c>
      <c r="Y1299" s="29" t="s">
        <v>14</v>
      </c>
      <c r="Z1299" s="101" t="s">
        <v>14</v>
      </c>
      <c r="AB1299" s="1" t="s">
        <v>14</v>
      </c>
      <c r="AC1299" s="1" t="s">
        <v>14</v>
      </c>
      <c r="AD1299" s="1" t="s">
        <v>14</v>
      </c>
    </row>
    <row r="1300" spans="1:30" s="1" customFormat="1" x14ac:dyDescent="0.15">
      <c r="A1300" s="56">
        <v>109</v>
      </c>
      <c r="B1300" s="15" t="s">
        <v>22</v>
      </c>
      <c r="C1300" s="15" t="s">
        <v>24</v>
      </c>
      <c r="D1300" s="15" t="s">
        <v>32</v>
      </c>
      <c r="E1300" s="17" t="s">
        <v>14</v>
      </c>
      <c r="F1300" s="17" t="s">
        <v>14</v>
      </c>
      <c r="G1300" s="17" t="s">
        <v>14</v>
      </c>
      <c r="H1300" s="17" t="s">
        <v>14</v>
      </c>
      <c r="I1300" s="18" t="s">
        <v>14</v>
      </c>
      <c r="J1300" s="17"/>
      <c r="K1300" s="99" t="s">
        <v>14</v>
      </c>
      <c r="L1300" s="99" t="s">
        <v>14</v>
      </c>
      <c r="M1300" s="99" t="s">
        <v>14</v>
      </c>
      <c r="N1300" s="99" t="s">
        <v>14</v>
      </c>
      <c r="O1300" s="44" t="s">
        <v>14</v>
      </c>
      <c r="P1300" s="32" t="e">
        <f t="shared" si="130"/>
        <v>#VALUE!</v>
      </c>
      <c r="Q1300" s="29" t="s">
        <v>14</v>
      </c>
      <c r="R1300" s="4" t="s">
        <v>14</v>
      </c>
      <c r="S1300" s="100" t="s">
        <v>14</v>
      </c>
      <c r="T1300" s="100" t="s">
        <v>14</v>
      </c>
      <c r="U1300" s="100" t="s">
        <v>14</v>
      </c>
      <c r="V1300" s="29" t="s">
        <v>14</v>
      </c>
      <c r="W1300" s="29" t="s">
        <v>14</v>
      </c>
      <c r="X1300" s="29" t="s">
        <v>14</v>
      </c>
      <c r="Y1300" s="29" t="s">
        <v>14</v>
      </c>
      <c r="Z1300" s="101" t="s">
        <v>14</v>
      </c>
      <c r="AB1300" s="1" t="s">
        <v>14</v>
      </c>
      <c r="AC1300" s="1" t="s">
        <v>14</v>
      </c>
      <c r="AD1300" s="1" t="s">
        <v>14</v>
      </c>
    </row>
    <row r="1301" spans="1:30" s="10" customFormat="1" x14ac:dyDescent="0.15">
      <c r="A1301" s="109">
        <v>232</v>
      </c>
      <c r="B1301" s="110" t="s">
        <v>23</v>
      </c>
      <c r="C1301" s="110" t="s">
        <v>24</v>
      </c>
      <c r="D1301" s="110" t="s">
        <v>32</v>
      </c>
      <c r="E1301" s="111">
        <v>43145</v>
      </c>
      <c r="F1301" s="112">
        <v>28.1</v>
      </c>
      <c r="G1301" s="112">
        <v>34.9</v>
      </c>
      <c r="H1301" s="112">
        <v>17.552</v>
      </c>
      <c r="I1301" s="113">
        <v>2.8077000000000001</v>
      </c>
      <c r="J1301" s="112" t="s">
        <v>36</v>
      </c>
      <c r="K1301" s="114">
        <f>1000*(1-(F1301+288.9414)/(508929.2*(F1301+68.12963))*(F1301-3.9863)^2)</f>
        <v>996.23575832309621</v>
      </c>
      <c r="L1301" s="114">
        <f xml:space="preserve"> 0.824493 - 0.0040899*F1301 + 0.000076438*F1301^2 -0.00000082467*F1301^3 + 0.0000000053675*F1301^4</f>
        <v>0.75497175752142665</v>
      </c>
      <c r="M1301" s="114">
        <f xml:space="preserve"> -0.005724 + 0.00010227*F1301 - 0.0000016546*F1301^2</f>
        <v>-4.1567017060000003E-3</v>
      </c>
      <c r="N1301" s="114">
        <f xml:space="preserve"> K1301 + (L1301*G1301) + M1301*G1301^(3/2) + 0.00048314*G1301^2</f>
        <v>1022.315729820333</v>
      </c>
      <c r="O1301" s="115">
        <f t="shared" ref="O1301:O1320" si="134">I1301*(1/     (1-   (0.001*N1301/1.84)))</f>
        <v>6.3180474278474925</v>
      </c>
      <c r="P1301" s="32">
        <f t="shared" si="130"/>
        <v>23.578053826292265</v>
      </c>
      <c r="Q1301" s="116">
        <f t="shared" ref="Q1301:Q1320" si="135">-5.28+5.5*I1301</f>
        <v>10.16235</v>
      </c>
      <c r="R1301" s="117">
        <f>E1301-E1181</f>
        <v>16</v>
      </c>
      <c r="S1301" s="34">
        <f>I1301-I1181</f>
        <v>-1.9575</v>
      </c>
      <c r="T1301" s="34">
        <f>(S1301/I1181)*100</f>
        <v>-41.079073281289347</v>
      </c>
      <c r="U1301" s="34">
        <f>(S1301/R1301)/I1181*1000</f>
        <v>-25.674420800805841</v>
      </c>
      <c r="V1301" s="115">
        <f>O1301-O1181</f>
        <v>-4.4290418510746807</v>
      </c>
      <c r="W1301" s="115">
        <f>(V1301/O1181)*100</f>
        <v>-41.21154794685831</v>
      </c>
      <c r="X1301" s="115">
        <f>1000*(V1301/R1301)/O1181</f>
        <v>-25.757217466786443</v>
      </c>
      <c r="Y1301" s="115">
        <f>1000*(V1301/R1301)/Q1181</f>
        <v>-13.2266427612056</v>
      </c>
      <c r="Z1301" s="118">
        <f t="shared" ref="Z1301:Z1320" si="136">X1301-U1301</f>
        <v>-8.2796665980602313E-2</v>
      </c>
      <c r="AB1301" s="10" t="s">
        <v>14</v>
      </c>
      <c r="AC1301" s="10" t="s">
        <v>14</v>
      </c>
      <c r="AD1301" s="10" t="s">
        <v>14</v>
      </c>
    </row>
    <row r="1302" spans="1:30" s="1" customFormat="1" x14ac:dyDescent="0.15">
      <c r="A1302" s="56">
        <v>234</v>
      </c>
      <c r="B1302" s="15" t="s">
        <v>23</v>
      </c>
      <c r="C1302" s="15" t="s">
        <v>24</v>
      </c>
      <c r="D1302" s="15" t="s">
        <v>32</v>
      </c>
      <c r="E1302" s="17" t="s">
        <v>13</v>
      </c>
      <c r="F1302" s="17" t="s">
        <v>14</v>
      </c>
      <c r="G1302" s="17" t="s">
        <v>14</v>
      </c>
      <c r="H1302" s="17" t="s">
        <v>14</v>
      </c>
      <c r="I1302" s="18" t="s">
        <v>14</v>
      </c>
      <c r="J1302" s="17" t="s">
        <v>14</v>
      </c>
      <c r="K1302" s="99" t="s">
        <v>14</v>
      </c>
      <c r="L1302" s="99" t="s">
        <v>14</v>
      </c>
      <c r="M1302" s="99" t="s">
        <v>14</v>
      </c>
      <c r="N1302" s="99" t="s">
        <v>14</v>
      </c>
      <c r="O1302" s="44" t="s">
        <v>14</v>
      </c>
      <c r="P1302" s="32" t="e">
        <f t="shared" si="130"/>
        <v>#VALUE!</v>
      </c>
      <c r="Q1302" s="29" t="s">
        <v>14</v>
      </c>
      <c r="R1302" s="4" t="s">
        <v>14</v>
      </c>
      <c r="S1302" s="100" t="s">
        <v>14</v>
      </c>
      <c r="T1302" s="100" t="s">
        <v>14</v>
      </c>
      <c r="U1302" s="100" t="s">
        <v>14</v>
      </c>
      <c r="V1302" s="29" t="s">
        <v>14</v>
      </c>
      <c r="W1302" s="29" t="s">
        <v>14</v>
      </c>
      <c r="X1302" s="29" t="s">
        <v>14</v>
      </c>
      <c r="Y1302" s="29" t="s">
        <v>14</v>
      </c>
      <c r="Z1302" s="101" t="s">
        <v>14</v>
      </c>
      <c r="AB1302" s="1" t="s">
        <v>14</v>
      </c>
      <c r="AC1302" s="1" t="s">
        <v>14</v>
      </c>
      <c r="AD1302" s="1" t="s">
        <v>14</v>
      </c>
    </row>
    <row r="1303" spans="1:30" s="1" customFormat="1" x14ac:dyDescent="0.15">
      <c r="A1303" s="56">
        <v>181</v>
      </c>
      <c r="B1303" s="15" t="s">
        <v>17</v>
      </c>
      <c r="C1303" s="15" t="s">
        <v>29</v>
      </c>
      <c r="D1303" s="15" t="s">
        <v>32</v>
      </c>
      <c r="E1303" s="17" t="s">
        <v>13</v>
      </c>
      <c r="F1303" s="17" t="s">
        <v>14</v>
      </c>
      <c r="G1303" s="17" t="s">
        <v>14</v>
      </c>
      <c r="H1303" s="17" t="s">
        <v>14</v>
      </c>
      <c r="I1303" s="18" t="s">
        <v>14</v>
      </c>
      <c r="J1303" s="17" t="s">
        <v>14</v>
      </c>
      <c r="K1303" s="99" t="s">
        <v>14</v>
      </c>
      <c r="L1303" s="99" t="s">
        <v>14</v>
      </c>
      <c r="M1303" s="99" t="s">
        <v>14</v>
      </c>
      <c r="N1303" s="99" t="s">
        <v>14</v>
      </c>
      <c r="O1303" s="44" t="s">
        <v>14</v>
      </c>
      <c r="P1303" s="32" t="e">
        <f t="shared" si="130"/>
        <v>#VALUE!</v>
      </c>
      <c r="Q1303" s="29" t="s">
        <v>14</v>
      </c>
      <c r="R1303" s="4" t="s">
        <v>14</v>
      </c>
      <c r="S1303" s="100" t="s">
        <v>14</v>
      </c>
      <c r="T1303" s="100" t="s">
        <v>14</v>
      </c>
      <c r="U1303" s="100" t="s">
        <v>14</v>
      </c>
      <c r="V1303" s="29" t="s">
        <v>14</v>
      </c>
      <c r="W1303" s="29" t="s">
        <v>14</v>
      </c>
      <c r="X1303" s="29" t="s">
        <v>14</v>
      </c>
      <c r="Y1303" s="29" t="s">
        <v>14</v>
      </c>
      <c r="Z1303" s="101" t="s">
        <v>14</v>
      </c>
      <c r="AB1303" s="1" t="s">
        <v>14</v>
      </c>
      <c r="AC1303" s="1" t="s">
        <v>14</v>
      </c>
      <c r="AD1303" s="1" t="s">
        <v>14</v>
      </c>
    </row>
    <row r="1304" spans="1:30" s="1" customFormat="1" x14ac:dyDescent="0.15">
      <c r="A1304" s="56">
        <v>188</v>
      </c>
      <c r="B1304" s="15" t="s">
        <v>17</v>
      </c>
      <c r="C1304" s="15" t="s">
        <v>29</v>
      </c>
      <c r="D1304" s="15" t="s">
        <v>32</v>
      </c>
      <c r="E1304" s="16">
        <v>43145</v>
      </c>
      <c r="F1304" s="17">
        <v>27.5</v>
      </c>
      <c r="G1304" s="17">
        <v>35.299999999999997</v>
      </c>
      <c r="H1304" s="17">
        <v>17.516500000000001</v>
      </c>
      <c r="I1304" s="18">
        <v>11.396599999999999</v>
      </c>
      <c r="J1304" s="17"/>
      <c r="K1304" s="37">
        <f>1000*(1-(F1304+288.9414)/(508929.2*(F1304+68.12963))*(F1304-3.9863)^2)</f>
        <v>996.40511171892535</v>
      </c>
      <c r="L1304" s="37">
        <f xml:space="preserve"> 0.824493 - 0.0040899*F1304 + 0.000076438*F1304^2 -0.00000082467*F1304^3 + 0.0000000053675*F1304^4</f>
        <v>0.75574617732421867</v>
      </c>
      <c r="M1304" s="37">
        <f xml:space="preserve"> -0.005724 + 0.00010227*F1304 - 0.0000016546*F1304^2</f>
        <v>-4.1628662500000002E-3</v>
      </c>
      <c r="N1304" s="37">
        <f xml:space="preserve"> K1304 + (L1304*G1304) + M1304*G1304^(3/2) + 0.00048314*G1304^2</f>
        <v>1022.8119067444693</v>
      </c>
      <c r="O1304" s="39">
        <f t="shared" si="134"/>
        <v>25.660853569782578</v>
      </c>
      <c r="P1304" s="32">
        <f t="shared" si="130"/>
        <v>23.534287322566652</v>
      </c>
      <c r="Q1304" s="29">
        <f t="shared" si="135"/>
        <v>57.401299999999992</v>
      </c>
      <c r="R1304" s="30">
        <f>E1304-E1184</f>
        <v>16</v>
      </c>
      <c r="S1304" s="31">
        <f>I1304-I1184</f>
        <v>0.27529999999999966</v>
      </c>
      <c r="T1304" s="31">
        <f>(S1304/I1184)*100</f>
        <v>2.4754300306618799</v>
      </c>
      <c r="U1304" s="31">
        <f>(S1304/R1304)/I1184*1000</f>
        <v>1.5471437691636749</v>
      </c>
      <c r="V1304" s="44">
        <f>O1304-O1184</f>
        <v>0.57776418516812456</v>
      </c>
      <c r="W1304" s="44">
        <f>(V1304/O1184)*100</f>
        <v>2.3034012130998325</v>
      </c>
      <c r="X1304" s="44">
        <f>1000*(V1304/R1304)/O1184</f>
        <v>1.439625758187395</v>
      </c>
      <c r="Y1304" s="45">
        <f>1000*(V1304/R1304)/Q1184</f>
        <v>0.64612816314676602</v>
      </c>
      <c r="Z1304" s="57">
        <f t="shared" si="136"/>
        <v>-0.10751801097627989</v>
      </c>
    </row>
    <row r="1305" spans="1:30" s="1" customFormat="1" x14ac:dyDescent="0.15">
      <c r="A1305" s="56">
        <v>280</v>
      </c>
      <c r="B1305" s="15" t="s">
        <v>17</v>
      </c>
      <c r="C1305" s="15" t="s">
        <v>29</v>
      </c>
      <c r="D1305" s="15" t="s">
        <v>32</v>
      </c>
      <c r="E1305" s="16">
        <v>43145</v>
      </c>
      <c r="F1305" s="17">
        <v>27.5</v>
      </c>
      <c r="G1305" s="17">
        <v>35.299999999999997</v>
      </c>
      <c r="H1305" s="17">
        <v>17.516500000000001</v>
      </c>
      <c r="I1305" s="18">
        <v>4.2801999999999998</v>
      </c>
      <c r="J1305" s="17"/>
      <c r="K1305" s="37">
        <f>1000*(1-(F1305+288.9414)/(508929.2*(F1305+68.12963))*(F1305-3.9863)^2)</f>
        <v>996.40511171892535</v>
      </c>
      <c r="L1305" s="37">
        <f xml:space="preserve"> 0.824493 - 0.0040899*F1305 + 0.000076438*F1305^2 -0.00000082467*F1305^3 + 0.0000000053675*F1305^4</f>
        <v>0.75574617732421867</v>
      </c>
      <c r="M1305" s="37">
        <f xml:space="preserve"> -0.005724 + 0.00010227*F1305 - 0.0000016546*F1305^2</f>
        <v>-4.1628662500000002E-3</v>
      </c>
      <c r="N1305" s="37">
        <f xml:space="preserve"> K1305 + (L1305*G1305) + M1305*G1305^(3/2) + 0.00048314*G1305^2</f>
        <v>1022.8119067444693</v>
      </c>
      <c r="O1305" s="39">
        <f t="shared" si="134"/>
        <v>9.6373993515068861</v>
      </c>
      <c r="P1305" s="32">
        <f t="shared" si="130"/>
        <v>23.534287322566652</v>
      </c>
      <c r="Q1305" s="29">
        <f t="shared" si="135"/>
        <v>18.261099999999999</v>
      </c>
      <c r="R1305" s="30">
        <f>E1305-E1185</f>
        <v>16</v>
      </c>
      <c r="S1305" s="31">
        <f>I1305-I1185</f>
        <v>0.11139999999999972</v>
      </c>
      <c r="T1305" s="31">
        <f>(S1305/I1185)*100</f>
        <v>2.6722318173095307</v>
      </c>
      <c r="U1305" s="31">
        <f>(S1305/R1305)/I1185*1000</f>
        <v>1.6701448858184567</v>
      </c>
      <c r="V1305" s="44">
        <f>O1305-O1185</f>
        <v>0.23504683637099966</v>
      </c>
      <c r="W1305" s="44">
        <f>(V1305/O1185)*100</f>
        <v>2.4998726222253609</v>
      </c>
      <c r="X1305" s="44">
        <f>1000*(V1305/R1305)/O1185</f>
        <v>1.5624203888908506</v>
      </c>
      <c r="Y1305" s="45">
        <f>1000*(V1305/R1305)/Q1185</f>
        <v>0.83239428351507661</v>
      </c>
      <c r="Z1305" s="57">
        <f t="shared" si="136"/>
        <v>-0.10772449692760611</v>
      </c>
    </row>
    <row r="1306" spans="1:30" s="1" customFormat="1" x14ac:dyDescent="0.15">
      <c r="A1306" s="56">
        <v>286</v>
      </c>
      <c r="B1306" s="15" t="s">
        <v>17</v>
      </c>
      <c r="C1306" s="15" t="s">
        <v>29</v>
      </c>
      <c r="D1306" s="15" t="s">
        <v>32</v>
      </c>
      <c r="E1306" s="16">
        <v>43145</v>
      </c>
      <c r="F1306" s="17">
        <v>27.5</v>
      </c>
      <c r="G1306" s="17">
        <v>35.299999999999997</v>
      </c>
      <c r="H1306" s="17">
        <v>17.516500000000001</v>
      </c>
      <c r="I1306" s="18">
        <v>3.5903</v>
      </c>
      <c r="J1306" s="17"/>
      <c r="K1306" s="37">
        <f>1000*(1-(F1306+288.9414)/(508929.2*(F1306+68.12963))*(F1306-3.9863)^2)</f>
        <v>996.40511171892535</v>
      </c>
      <c r="L1306" s="37">
        <f xml:space="preserve"> 0.824493 - 0.0040899*F1306 + 0.000076438*F1306^2 -0.00000082467*F1306^3 + 0.0000000053675*F1306^4</f>
        <v>0.75574617732421867</v>
      </c>
      <c r="M1306" s="37">
        <f xml:space="preserve"> -0.005724 + 0.00010227*F1306 - 0.0000016546*F1306^2</f>
        <v>-4.1628662500000002E-3</v>
      </c>
      <c r="N1306" s="37">
        <f xml:space="preserve"> K1306 + (L1306*G1306) + M1306*G1306^(3/2) + 0.00048314*G1306^2</f>
        <v>1022.8119067444693</v>
      </c>
      <c r="O1306" s="39">
        <f t="shared" si="134"/>
        <v>8.08400422683874</v>
      </c>
      <c r="P1306" s="32">
        <f t="shared" si="130"/>
        <v>23.534287322566652</v>
      </c>
      <c r="Q1306" s="29">
        <f t="shared" si="135"/>
        <v>14.466649999999998</v>
      </c>
      <c r="R1306" s="30">
        <f>E1306-E1186</f>
        <v>16</v>
      </c>
      <c r="S1306" s="31">
        <f>I1306-I1186</f>
        <v>0.10460000000000003</v>
      </c>
      <c r="T1306" s="31">
        <f>(S1306/I1186)*100</f>
        <v>3.0008319706228312</v>
      </c>
      <c r="U1306" s="31">
        <f>(S1306/R1306)/I1186*1000</f>
        <v>1.8755199816392694</v>
      </c>
      <c r="V1306" s="44">
        <f>O1306-O1186</f>
        <v>0.22232216917006742</v>
      </c>
      <c r="W1306" s="44">
        <f>(V1306/O1186)*100</f>
        <v>2.8279211438371945</v>
      </c>
      <c r="X1306" s="44">
        <f>1000*(V1306/R1306)/O1186</f>
        <v>1.7674507148982466</v>
      </c>
      <c r="Y1306" s="45">
        <f>1000*(V1306/R1306)/Q1186</f>
        <v>1.0002725129760042</v>
      </c>
      <c r="Z1306" s="57">
        <f t="shared" si="136"/>
        <v>-0.1080692667410228</v>
      </c>
    </row>
    <row r="1307" spans="1:30" s="1" customFormat="1" x14ac:dyDescent="0.15">
      <c r="A1307" s="56">
        <v>121</v>
      </c>
      <c r="B1307" s="15" t="s">
        <v>18</v>
      </c>
      <c r="C1307" s="15" t="s">
        <v>29</v>
      </c>
      <c r="D1307" s="15" t="s">
        <v>32</v>
      </c>
      <c r="E1307" s="17" t="s">
        <v>13</v>
      </c>
      <c r="F1307" s="17" t="s">
        <v>14</v>
      </c>
      <c r="G1307" s="17" t="s">
        <v>14</v>
      </c>
      <c r="H1307" s="17" t="s">
        <v>14</v>
      </c>
      <c r="I1307" s="18" t="s">
        <v>14</v>
      </c>
      <c r="J1307" s="17" t="s">
        <v>14</v>
      </c>
      <c r="K1307" s="99" t="s">
        <v>14</v>
      </c>
      <c r="L1307" s="99" t="s">
        <v>14</v>
      </c>
      <c r="M1307" s="99" t="s">
        <v>14</v>
      </c>
      <c r="N1307" s="99" t="s">
        <v>14</v>
      </c>
      <c r="O1307" s="44" t="s">
        <v>14</v>
      </c>
      <c r="P1307" s="32" t="e">
        <f t="shared" si="130"/>
        <v>#VALUE!</v>
      </c>
      <c r="Q1307" s="29" t="s">
        <v>14</v>
      </c>
      <c r="R1307" s="4" t="s">
        <v>14</v>
      </c>
      <c r="S1307" s="100" t="s">
        <v>14</v>
      </c>
      <c r="T1307" s="100" t="s">
        <v>14</v>
      </c>
      <c r="U1307" s="100" t="s">
        <v>14</v>
      </c>
      <c r="V1307" s="29" t="s">
        <v>14</v>
      </c>
      <c r="W1307" s="29" t="s">
        <v>14</v>
      </c>
      <c r="X1307" s="29" t="s">
        <v>14</v>
      </c>
      <c r="Y1307" s="29" t="s">
        <v>14</v>
      </c>
      <c r="Z1307" s="101" t="s">
        <v>14</v>
      </c>
    </row>
    <row r="1308" spans="1:30" s="1" customFormat="1" x14ac:dyDescent="0.15">
      <c r="A1308" s="56">
        <v>128</v>
      </c>
      <c r="B1308" s="15" t="s">
        <v>18</v>
      </c>
      <c r="C1308" s="15" t="s">
        <v>29</v>
      </c>
      <c r="D1308" s="15" t="s">
        <v>32</v>
      </c>
      <c r="E1308" s="16">
        <v>43145</v>
      </c>
      <c r="F1308" s="17">
        <v>27.5</v>
      </c>
      <c r="G1308" s="17">
        <v>35.299999999999997</v>
      </c>
      <c r="H1308" s="17">
        <v>17.516500000000001</v>
      </c>
      <c r="I1308" s="18">
        <v>4.0155000000000003</v>
      </c>
      <c r="J1308" s="17"/>
      <c r="K1308" s="37">
        <f>1000*(1-(F1308+288.9414)/(508929.2*(F1308+68.12963))*(F1308-3.9863)^2)</f>
        <v>996.40511171892535</v>
      </c>
      <c r="L1308" s="37">
        <f xml:space="preserve"> 0.824493 - 0.0040899*F1308 + 0.000076438*F1308^2 -0.00000082467*F1308^3 + 0.0000000053675*F1308^4</f>
        <v>0.75574617732421867</v>
      </c>
      <c r="M1308" s="37">
        <f xml:space="preserve"> -0.005724 + 0.00010227*F1308 - 0.0000016546*F1308^2</f>
        <v>-4.1628662500000002E-3</v>
      </c>
      <c r="N1308" s="37">
        <f xml:space="preserve"> K1308 + (L1308*G1308) + M1308*G1308^(3/2) + 0.00048314*G1308^2</f>
        <v>1022.8119067444693</v>
      </c>
      <c r="O1308" s="39">
        <f t="shared" si="134"/>
        <v>9.0413945834250526</v>
      </c>
      <c r="P1308" s="32">
        <f t="shared" si="130"/>
        <v>23.534287322566652</v>
      </c>
      <c r="Q1308" s="29">
        <f t="shared" si="135"/>
        <v>16.805250000000001</v>
      </c>
      <c r="R1308" s="30">
        <f>E1308-E1188</f>
        <v>16</v>
      </c>
      <c r="S1308" s="31">
        <f>I1308-I1188</f>
        <v>0.13700000000000045</v>
      </c>
      <c r="T1308" s="31">
        <f>(S1308/I1188)*100</f>
        <v>3.5322934124017138</v>
      </c>
      <c r="U1308" s="31">
        <f>(S1308/R1308)/I1188*1000</f>
        <v>2.2076833827510711</v>
      </c>
      <c r="V1308" s="44">
        <f>O1308-O1188</f>
        <v>0.29378754304064003</v>
      </c>
      <c r="W1308" s="44">
        <f>(V1308/O1188)*100</f>
        <v>3.3584904041109005</v>
      </c>
      <c r="X1308" s="44">
        <f>1000*(V1308/R1308)/O1188</f>
        <v>2.0990565025693124</v>
      </c>
      <c r="Y1308" s="45">
        <f>1000*(V1308/R1308)/Q1188</f>
        <v>1.1439077633304782</v>
      </c>
      <c r="Z1308" s="57">
        <f t="shared" si="136"/>
        <v>-0.1086268801817587</v>
      </c>
    </row>
    <row r="1309" spans="1:30" s="1" customFormat="1" x14ac:dyDescent="0.15">
      <c r="A1309" s="56">
        <v>219</v>
      </c>
      <c r="B1309" s="15" t="s">
        <v>18</v>
      </c>
      <c r="C1309" s="15" t="s">
        <v>29</v>
      </c>
      <c r="D1309" s="15" t="s">
        <v>32</v>
      </c>
      <c r="E1309" s="17" t="s">
        <v>13</v>
      </c>
      <c r="F1309" s="17" t="s">
        <v>14</v>
      </c>
      <c r="G1309" s="17" t="s">
        <v>14</v>
      </c>
      <c r="H1309" s="17" t="s">
        <v>14</v>
      </c>
      <c r="I1309" s="18" t="s">
        <v>14</v>
      </c>
      <c r="J1309" s="17" t="s">
        <v>14</v>
      </c>
      <c r="K1309" s="99" t="s">
        <v>14</v>
      </c>
      <c r="L1309" s="99" t="s">
        <v>14</v>
      </c>
      <c r="M1309" s="99" t="s">
        <v>14</v>
      </c>
      <c r="N1309" s="99" t="s">
        <v>14</v>
      </c>
      <c r="O1309" s="44" t="s">
        <v>14</v>
      </c>
      <c r="P1309" s="32" t="e">
        <f t="shared" si="130"/>
        <v>#VALUE!</v>
      </c>
      <c r="Q1309" s="29" t="s">
        <v>14</v>
      </c>
      <c r="R1309" s="4" t="s">
        <v>14</v>
      </c>
      <c r="S1309" s="100" t="s">
        <v>14</v>
      </c>
      <c r="T1309" s="100" t="s">
        <v>14</v>
      </c>
      <c r="U1309" s="100" t="s">
        <v>14</v>
      </c>
      <c r="V1309" s="29" t="s">
        <v>14</v>
      </c>
      <c r="W1309" s="29" t="s">
        <v>14</v>
      </c>
      <c r="X1309" s="29" t="s">
        <v>14</v>
      </c>
      <c r="Y1309" s="29" t="s">
        <v>14</v>
      </c>
      <c r="Z1309" s="101" t="s">
        <v>14</v>
      </c>
    </row>
    <row r="1310" spans="1:30" s="1" customFormat="1" x14ac:dyDescent="0.15">
      <c r="A1310" s="56">
        <v>225</v>
      </c>
      <c r="B1310" s="15" t="s">
        <v>18</v>
      </c>
      <c r="C1310" s="15" t="s">
        <v>29</v>
      </c>
      <c r="D1310" s="15" t="s">
        <v>32</v>
      </c>
      <c r="E1310" s="16">
        <v>43145</v>
      </c>
      <c r="F1310" s="17">
        <v>27.5</v>
      </c>
      <c r="G1310" s="17">
        <v>35.299999999999997</v>
      </c>
      <c r="H1310" s="17">
        <v>17.516500000000001</v>
      </c>
      <c r="I1310" s="18">
        <v>2.9617</v>
      </c>
      <c r="J1310" s="17"/>
      <c r="K1310" s="37">
        <f>1000*(1-(F1310+288.9414)/(508929.2*(F1310+68.12963))*(F1310-3.9863)^2)</f>
        <v>996.40511171892535</v>
      </c>
      <c r="L1310" s="37">
        <f xml:space="preserve"> 0.824493 - 0.0040899*F1310 + 0.000076438*F1310^2 -0.00000082467*F1310^3 + 0.0000000053675*F1310^4</f>
        <v>0.75574617732421867</v>
      </c>
      <c r="M1310" s="37">
        <f xml:space="preserve"> -0.005724 + 0.00010227*F1310 - 0.0000016546*F1310^2</f>
        <v>-4.1628662500000002E-3</v>
      </c>
      <c r="N1310" s="37">
        <f xml:space="preserve"> K1310 + (L1310*G1310) + M1310*G1310^(3/2) + 0.00048314*G1310^2</f>
        <v>1022.8119067444693</v>
      </c>
      <c r="O1310" s="39">
        <f t="shared" si="134"/>
        <v>6.6686336291196548</v>
      </c>
      <c r="P1310" s="32">
        <f t="shared" si="130"/>
        <v>23.534287322566652</v>
      </c>
      <c r="Q1310" s="29">
        <f t="shared" si="135"/>
        <v>11.009349999999998</v>
      </c>
      <c r="R1310" s="30">
        <f>E1310-E1190</f>
        <v>16</v>
      </c>
      <c r="S1310" s="31">
        <f>I1310-I1190</f>
        <v>7.7399999999999913E-2</v>
      </c>
      <c r="T1310" s="31">
        <f>(S1310/I1190)*100</f>
        <v>2.6834933952778806</v>
      </c>
      <c r="U1310" s="31">
        <f>(S1310/R1310)/I1190*1000</f>
        <v>1.6771833720486753</v>
      </c>
      <c r="V1310" s="44">
        <f>O1310-O1190</f>
        <v>0.16335504549692459</v>
      </c>
      <c r="W1310" s="44">
        <f>(V1310/O1190)*100</f>
        <v>2.5111152950186746</v>
      </c>
      <c r="X1310" s="44">
        <f>1000*(V1310/R1310)/O1190</f>
        <v>1.5694470593866716</v>
      </c>
      <c r="Y1310" s="45">
        <f>1000*(V1310/R1310)/Q1190</f>
        <v>0.96466628654176845</v>
      </c>
      <c r="Z1310" s="57">
        <f t="shared" si="136"/>
        <v>-0.10773631266200367</v>
      </c>
    </row>
    <row r="1311" spans="1:30" s="1" customFormat="1" x14ac:dyDescent="0.15">
      <c r="A1311" s="56">
        <v>229</v>
      </c>
      <c r="B1311" s="15" t="s">
        <v>18</v>
      </c>
      <c r="C1311" s="15" t="s">
        <v>29</v>
      </c>
      <c r="D1311" s="15" t="s">
        <v>32</v>
      </c>
      <c r="E1311" s="16">
        <v>43145</v>
      </c>
      <c r="F1311" s="17">
        <v>27.5</v>
      </c>
      <c r="G1311" s="17">
        <v>35.299999999999997</v>
      </c>
      <c r="H1311" s="17">
        <v>17.516500000000001</v>
      </c>
      <c r="I1311" s="18">
        <v>2.6713</v>
      </c>
      <c r="J1311" s="17"/>
      <c r="K1311" s="37">
        <f>1000*(1-(F1311+288.9414)/(508929.2*(F1311+68.12963))*(F1311-3.9863)^2)</f>
        <v>996.40511171892535</v>
      </c>
      <c r="L1311" s="37">
        <f xml:space="preserve"> 0.824493 - 0.0040899*F1311 + 0.000076438*F1311^2 -0.00000082467*F1311^3 + 0.0000000053675*F1311^4</f>
        <v>0.75574617732421867</v>
      </c>
      <c r="M1311" s="37">
        <f xml:space="preserve"> -0.005724 + 0.00010227*F1311 - 0.0000016546*F1311^2</f>
        <v>-4.1628662500000002E-3</v>
      </c>
      <c r="N1311" s="37">
        <f xml:space="preserve"> K1311 + (L1311*G1311) + M1311*G1311^(3/2) + 0.00048314*G1311^2</f>
        <v>1022.8119067444693</v>
      </c>
      <c r="O1311" s="39">
        <f t="shared" si="134"/>
        <v>6.0147621344050162</v>
      </c>
      <c r="P1311" s="32">
        <f t="shared" si="130"/>
        <v>23.534287322566652</v>
      </c>
      <c r="Q1311" s="29">
        <f t="shared" si="135"/>
        <v>9.4121500000000005</v>
      </c>
      <c r="R1311" s="30">
        <f>E1311-E1191</f>
        <v>16</v>
      </c>
      <c r="S1311" s="31">
        <f>I1311-I1191</f>
        <v>4.2499999999999982E-2</v>
      </c>
      <c r="T1311" s="31">
        <f>(S1311/I1191)*100</f>
        <v>1.616707242848447</v>
      </c>
      <c r="U1311" s="31">
        <f>(S1311/R1311)/I1191*1000</f>
        <v>1.0104420267802794</v>
      </c>
      <c r="V1311" s="44">
        <f>O1311-O1191</f>
        <v>8.574076331760061E-2</v>
      </c>
      <c r="W1311" s="44">
        <f>(V1311/O1191)*100</f>
        <v>1.4461199909939821</v>
      </c>
      <c r="X1311" s="44">
        <f>1000*(V1311/R1311)/O1191</f>
        <v>0.90382499437123887</v>
      </c>
      <c r="Y1311" s="45">
        <f>1000*(V1311/R1311)/Q1191</f>
        <v>0.58384878708163057</v>
      </c>
      <c r="Z1311" s="57">
        <f t="shared" si="136"/>
        <v>-0.10661703240904052</v>
      </c>
    </row>
    <row r="1312" spans="1:30" s="1" customFormat="1" x14ac:dyDescent="0.15">
      <c r="A1312" s="56">
        <v>155</v>
      </c>
      <c r="B1312" s="15" t="s">
        <v>19</v>
      </c>
      <c r="C1312" s="15" t="s">
        <v>29</v>
      </c>
      <c r="D1312" s="15" t="s">
        <v>32</v>
      </c>
      <c r="E1312" s="16">
        <v>43145</v>
      </c>
      <c r="F1312" s="17">
        <v>27.5</v>
      </c>
      <c r="G1312" s="17">
        <v>35.299999999999997</v>
      </c>
      <c r="H1312" s="17">
        <v>17.516500000000001</v>
      </c>
      <c r="I1312" s="18">
        <v>1.6154999999999999</v>
      </c>
      <c r="J1312" s="17"/>
      <c r="K1312" s="37">
        <f>1000*(1-(F1312+288.9414)/(508929.2*(F1312+68.12963))*(F1312-3.9863)^2)</f>
        <v>996.40511171892535</v>
      </c>
      <c r="L1312" s="37">
        <f xml:space="preserve"> 0.824493 - 0.0040899*F1312 + 0.000076438*F1312^2 -0.00000082467*F1312^3 + 0.0000000053675*F1312^4</f>
        <v>0.75574617732421867</v>
      </c>
      <c r="M1312" s="37">
        <f xml:space="preserve"> -0.005724 + 0.00010227*F1312 - 0.0000016546*F1312^2</f>
        <v>-4.1628662500000002E-3</v>
      </c>
      <c r="N1312" s="37">
        <f xml:space="preserve"> K1312 + (L1312*G1312) + M1312*G1312^(3/2) + 0.00048314*G1312^2</f>
        <v>1022.8119067444693</v>
      </c>
      <c r="O1312" s="39">
        <f t="shared" si="134"/>
        <v>3.6374979328908408</v>
      </c>
      <c r="P1312" s="32">
        <f t="shared" si="130"/>
        <v>23.534287322566652</v>
      </c>
      <c r="Q1312" s="29">
        <f t="shared" si="135"/>
        <v>3.605249999999999</v>
      </c>
      <c r="R1312" s="30">
        <f>E1312-E1192</f>
        <v>16</v>
      </c>
      <c r="S1312" s="31">
        <f>I1312-I1192</f>
        <v>5.2699999999999969E-2</v>
      </c>
      <c r="T1312" s="31">
        <f>(S1312/I1192)*100</f>
        <v>3.3721525467110296</v>
      </c>
      <c r="U1312" s="31">
        <f>(S1312/R1312)/I1192*1000</f>
        <v>2.1075953416943936</v>
      </c>
      <c r="V1312" s="44">
        <f>O1312-O1192</f>
        <v>0.1127434446317821</v>
      </c>
      <c r="W1312" s="44">
        <f>(V1312/O1192)*100</f>
        <v>3.1986183720690335</v>
      </c>
      <c r="X1312" s="44">
        <f>1000*(V1312/R1312)/O1192</f>
        <v>1.9991364825431459</v>
      </c>
      <c r="Y1312" s="45">
        <f>1000*(V1312/R1312)/Q1192</f>
        <v>2.1253740995012311</v>
      </c>
      <c r="Z1312" s="57">
        <f t="shared" si="136"/>
        <v>-0.10845885915124764</v>
      </c>
    </row>
    <row r="1313" spans="1:26" s="1" customFormat="1" x14ac:dyDescent="0.15">
      <c r="A1313" s="56">
        <v>247</v>
      </c>
      <c r="B1313" s="15" t="s">
        <v>19</v>
      </c>
      <c r="C1313" s="15" t="s">
        <v>29</v>
      </c>
      <c r="D1313" s="15" t="s">
        <v>32</v>
      </c>
      <c r="E1313" s="16">
        <v>43145</v>
      </c>
      <c r="F1313" s="17">
        <v>27.5</v>
      </c>
      <c r="G1313" s="17">
        <v>35.299999999999997</v>
      </c>
      <c r="H1313" s="17">
        <v>17.516500000000001</v>
      </c>
      <c r="I1313" s="18">
        <v>5.3144</v>
      </c>
      <c r="J1313" s="17"/>
      <c r="K1313" s="37">
        <f>1000*(1-(F1313+288.9414)/(508929.2*(F1313+68.12963))*(F1313-3.9863)^2)</f>
        <v>996.40511171892535</v>
      </c>
      <c r="L1313" s="37">
        <f xml:space="preserve"> 0.824493 - 0.0040899*F1313 + 0.000076438*F1313^2 -0.00000082467*F1313^3 + 0.0000000053675*F1313^4</f>
        <v>0.75574617732421867</v>
      </c>
      <c r="M1313" s="37">
        <f xml:space="preserve"> -0.005724 + 0.00010227*F1313 - 0.0000016546*F1313^2</f>
        <v>-4.1628662500000002E-3</v>
      </c>
      <c r="N1313" s="37">
        <f xml:space="preserve"> K1313 + (L1313*G1313) + M1313*G1313^(3/2) + 0.00048314*G1313^2</f>
        <v>1022.8119067444693</v>
      </c>
      <c r="O1313" s="39">
        <f t="shared" si="134"/>
        <v>11.966028483166255</v>
      </c>
      <c r="P1313" s="32">
        <f t="shared" si="130"/>
        <v>23.534287322566652</v>
      </c>
      <c r="Q1313" s="29">
        <f t="shared" si="135"/>
        <v>23.949199999999998</v>
      </c>
      <c r="R1313" s="30">
        <f>E1313-E1193</f>
        <v>16</v>
      </c>
      <c r="S1313" s="31">
        <f>I1313-I1193</f>
        <v>3.0700000000000394E-2</v>
      </c>
      <c r="T1313" s="31">
        <f>(S1313/I1193)*100</f>
        <v>0.5810322312016275</v>
      </c>
      <c r="U1313" s="31">
        <f>(S1313/R1313)/I1193*1000</f>
        <v>0.3631451445010172</v>
      </c>
      <c r="V1313" s="44">
        <f>O1313-O1193</f>
        <v>4.9119544329304432E-2</v>
      </c>
      <c r="W1313" s="44">
        <f>(V1313/O1193)*100</f>
        <v>0.41218360047398606</v>
      </c>
      <c r="X1313" s="44">
        <f>1000*(V1313/R1313)/O1193</f>
        <v>0.25761475029624131</v>
      </c>
      <c r="Y1313" s="45">
        <f>1000*(V1313/R1313)/Q1193</f>
        <v>0.12909698640186235</v>
      </c>
      <c r="Z1313" s="57">
        <f t="shared" si="136"/>
        <v>-0.10553039420477589</v>
      </c>
    </row>
    <row r="1314" spans="1:26" s="10" customFormat="1" x14ac:dyDescent="0.15">
      <c r="A1314" s="109">
        <v>168</v>
      </c>
      <c r="B1314" s="110" t="s">
        <v>20</v>
      </c>
      <c r="C1314" s="110" t="s">
        <v>29</v>
      </c>
      <c r="D1314" s="110" t="s">
        <v>32</v>
      </c>
      <c r="E1314" s="111">
        <v>43145</v>
      </c>
      <c r="F1314" s="112">
        <v>27.5</v>
      </c>
      <c r="G1314" s="112">
        <v>35.299999999999997</v>
      </c>
      <c r="H1314" s="112">
        <v>17.516500000000001</v>
      </c>
      <c r="I1314" s="113">
        <v>1.8878999999999999</v>
      </c>
      <c r="J1314" s="112" t="s">
        <v>36</v>
      </c>
      <c r="K1314" s="114">
        <f>1000*(1-(F1314+288.9414)/(508929.2*(F1314+68.12963))*(F1314-3.9863)^2)</f>
        <v>996.40511171892535</v>
      </c>
      <c r="L1314" s="114">
        <f xml:space="preserve"> 0.824493 - 0.0040899*F1314 + 0.000076438*F1314^2 -0.00000082467*F1314^3 + 0.0000000053675*F1314^4</f>
        <v>0.75574617732421867</v>
      </c>
      <c r="M1314" s="114">
        <f xml:space="preserve"> -0.005724 + 0.00010227*F1314 - 0.0000016546*F1314^2</f>
        <v>-4.1628662500000002E-3</v>
      </c>
      <c r="N1314" s="114">
        <f xml:space="preserve"> K1314 + (L1314*G1314) + M1314*G1314^(3/2) + 0.00048314*G1314^2</f>
        <v>1022.8119067444693</v>
      </c>
      <c r="O1314" s="115">
        <f t="shared" si="134"/>
        <v>4.2508402027264731</v>
      </c>
      <c r="P1314" s="32">
        <f t="shared" si="130"/>
        <v>23.534287322566652</v>
      </c>
      <c r="Q1314" s="116">
        <f t="shared" si="135"/>
        <v>5.1034499999999996</v>
      </c>
      <c r="R1314" s="117">
        <f>E1314-E1194</f>
        <v>16</v>
      </c>
      <c r="S1314" s="34">
        <f>I1314-I1194</f>
        <v>-0.98619999999999997</v>
      </c>
      <c r="T1314" s="34">
        <f>(S1314/I1194)*100</f>
        <v>-34.313350266170275</v>
      </c>
      <c r="U1314" s="34">
        <f>(S1314/R1314)/I1194*1000</f>
        <v>-21.445843916356424</v>
      </c>
      <c r="V1314" s="115">
        <f>O1314-O1194</f>
        <v>-2.2314332005915203</v>
      </c>
      <c r="W1314" s="115">
        <f>(V1314/O1194)*100</f>
        <v>-34.423620568816901</v>
      </c>
      <c r="X1314" s="115">
        <f>1000*(V1314/R1314)/O1194</f>
        <v>-21.514762855510565</v>
      </c>
      <c r="Y1314" s="115">
        <f>1000*(V1314/R1314)/Q1194</f>
        <v>-13.247581349598914</v>
      </c>
      <c r="Z1314" s="118">
        <f t="shared" si="136"/>
        <v>-6.8918939154141157E-2</v>
      </c>
    </row>
    <row r="1315" spans="1:26" s="1" customFormat="1" x14ac:dyDescent="0.15">
      <c r="A1315" s="56">
        <v>175</v>
      </c>
      <c r="B1315" s="15" t="s">
        <v>20</v>
      </c>
      <c r="C1315" s="15" t="s">
        <v>29</v>
      </c>
      <c r="D1315" s="15" t="s">
        <v>32</v>
      </c>
      <c r="E1315" s="16">
        <v>43145</v>
      </c>
      <c r="F1315" s="17">
        <v>27.5</v>
      </c>
      <c r="G1315" s="17">
        <v>35.299999999999997</v>
      </c>
      <c r="H1315" s="17">
        <v>17.516500000000001</v>
      </c>
      <c r="I1315" s="18">
        <v>2.7440000000000002</v>
      </c>
      <c r="J1315" s="17"/>
      <c r="K1315" s="37">
        <f>1000*(1-(F1315+288.9414)/(508929.2*(F1315+68.12963))*(F1315-3.9863)^2)</f>
        <v>996.40511171892535</v>
      </c>
      <c r="L1315" s="37">
        <f xml:space="preserve"> 0.824493 - 0.0040899*F1315 + 0.000076438*F1315^2 -0.00000082467*F1315^3 + 0.0000000053675*F1315^4</f>
        <v>0.75574617732421867</v>
      </c>
      <c r="M1315" s="37">
        <f xml:space="preserve"> -0.005724 + 0.00010227*F1315 - 0.0000016546*F1315^2</f>
        <v>-4.1628662500000002E-3</v>
      </c>
      <c r="N1315" s="37">
        <f xml:space="preserve"> K1315 + (L1315*G1315) + M1315*G1315^(3/2) + 0.00048314*G1315^2</f>
        <v>1022.8119067444693</v>
      </c>
      <c r="O1315" s="39">
        <f t="shared" si="134"/>
        <v>6.1784551704441153</v>
      </c>
      <c r="P1315" s="32">
        <f t="shared" si="130"/>
        <v>23.534287322566652</v>
      </c>
      <c r="Q1315" s="29">
        <f t="shared" si="135"/>
        <v>9.8120000000000012</v>
      </c>
      <c r="R1315" s="30">
        <f>E1315-E1195</f>
        <v>16</v>
      </c>
      <c r="S1315" s="31">
        <f>I1315-I1195</f>
        <v>4.0800000000000392E-2</v>
      </c>
      <c r="T1315" s="31">
        <f>(S1315/I1195)*100</f>
        <v>1.5093222846996299</v>
      </c>
      <c r="U1315" s="31">
        <f>(S1315/R1315)/I1195*1000</f>
        <v>0.94332642793726873</v>
      </c>
      <c r="V1315" s="44">
        <f>O1315-O1195</f>
        <v>8.1631307722150659E-2</v>
      </c>
      <c r="W1315" s="44">
        <f>(V1315/O1195)*100</f>
        <v>1.3389153034463073</v>
      </c>
      <c r="X1315" s="44">
        <f>1000*(V1315/R1315)/O1195</f>
        <v>0.83682206465394204</v>
      </c>
      <c r="Y1315" s="45">
        <f>1000*(V1315/R1315)/Q1195</f>
        <v>0.53214117533422522</v>
      </c>
      <c r="Z1315" s="57">
        <f t="shared" si="136"/>
        <v>-0.10650436328332669</v>
      </c>
    </row>
    <row r="1316" spans="1:26" s="1" customFormat="1" x14ac:dyDescent="0.15">
      <c r="A1316" s="56">
        <v>266</v>
      </c>
      <c r="B1316" s="15" t="s">
        <v>20</v>
      </c>
      <c r="C1316" s="15" t="s">
        <v>29</v>
      </c>
      <c r="D1316" s="15" t="s">
        <v>32</v>
      </c>
      <c r="E1316" s="17" t="s">
        <v>13</v>
      </c>
      <c r="F1316" s="17" t="s">
        <v>14</v>
      </c>
      <c r="G1316" s="17" t="s">
        <v>14</v>
      </c>
      <c r="H1316" s="17" t="s">
        <v>14</v>
      </c>
      <c r="I1316" s="18" t="s">
        <v>14</v>
      </c>
      <c r="J1316" s="17" t="s">
        <v>14</v>
      </c>
      <c r="K1316" s="99" t="s">
        <v>14</v>
      </c>
      <c r="L1316" s="99" t="s">
        <v>14</v>
      </c>
      <c r="M1316" s="99" t="s">
        <v>14</v>
      </c>
      <c r="N1316" s="99" t="s">
        <v>14</v>
      </c>
      <c r="O1316" s="44" t="s">
        <v>14</v>
      </c>
      <c r="P1316" s="32" t="e">
        <f t="shared" si="130"/>
        <v>#VALUE!</v>
      </c>
      <c r="Q1316" s="29" t="s">
        <v>14</v>
      </c>
      <c r="R1316" s="4" t="s">
        <v>14</v>
      </c>
      <c r="S1316" s="100" t="s">
        <v>14</v>
      </c>
      <c r="T1316" s="100" t="s">
        <v>14</v>
      </c>
      <c r="U1316" s="100" t="s">
        <v>14</v>
      </c>
      <c r="V1316" s="29" t="s">
        <v>14</v>
      </c>
      <c r="W1316" s="29" t="s">
        <v>14</v>
      </c>
      <c r="X1316" s="29" t="s">
        <v>14</v>
      </c>
      <c r="Y1316" s="29" t="s">
        <v>14</v>
      </c>
      <c r="Z1316" s="101" t="s">
        <v>14</v>
      </c>
    </row>
    <row r="1317" spans="1:26" s="1" customFormat="1" x14ac:dyDescent="0.15">
      <c r="A1317" s="56">
        <v>272</v>
      </c>
      <c r="B1317" s="15" t="s">
        <v>20</v>
      </c>
      <c r="C1317" s="15" t="s">
        <v>29</v>
      </c>
      <c r="D1317" s="15" t="s">
        <v>32</v>
      </c>
      <c r="E1317" s="16">
        <v>43145</v>
      </c>
      <c r="F1317" s="17">
        <v>27.5</v>
      </c>
      <c r="G1317" s="17">
        <v>35.299999999999997</v>
      </c>
      <c r="H1317" s="17">
        <v>17.516500000000001</v>
      </c>
      <c r="I1317" s="18">
        <v>2.4163999999999999</v>
      </c>
      <c r="J1317" s="17"/>
      <c r="K1317" s="37">
        <f>1000*(1-(F1317+288.9414)/(508929.2*(F1317+68.12963))*(F1317-3.9863)^2)</f>
        <v>996.40511171892535</v>
      </c>
      <c r="L1317" s="37">
        <f xml:space="preserve"> 0.824493 - 0.0040899*F1317 + 0.000076438*F1317^2 -0.00000082467*F1317^3 + 0.0000000053675*F1317^4</f>
        <v>0.75574617732421867</v>
      </c>
      <c r="M1317" s="37">
        <f xml:space="preserve"> -0.005724 + 0.00010227*F1317 - 0.0000016546*F1317^2</f>
        <v>-4.1628662500000002E-3</v>
      </c>
      <c r="N1317" s="37">
        <f xml:space="preserve"> K1317 + (L1317*G1317) + M1317*G1317^(3/2) + 0.00048314*G1317^2</f>
        <v>1022.8119067444693</v>
      </c>
      <c r="O1317" s="39">
        <f t="shared" si="134"/>
        <v>5.4408232776461949</v>
      </c>
      <c r="P1317" s="32">
        <f t="shared" si="130"/>
        <v>23.534287322566652</v>
      </c>
      <c r="Q1317" s="29">
        <f t="shared" si="135"/>
        <v>8.0101999999999975</v>
      </c>
      <c r="R1317" s="30">
        <f>E1317-E1197</f>
        <v>16</v>
      </c>
      <c r="S1317" s="31">
        <f>I1317-I1197</f>
        <v>1.980000000000004E-2</v>
      </c>
      <c r="T1317" s="31">
        <f>(S1317/I1197)*100</f>
        <v>0.82617040807811226</v>
      </c>
      <c r="U1317" s="31">
        <f>(S1317/R1317)/I1197*1000</f>
        <v>0.51635650504882014</v>
      </c>
      <c r="V1317" s="44">
        <f>O1317-O1197</f>
        <v>3.5508069966606826E-2</v>
      </c>
      <c r="W1317" s="44">
        <f>(V1317/O1197)*100</f>
        <v>0.65691025596728991</v>
      </c>
      <c r="X1317" s="44">
        <f>1000*(V1317/R1317)/O1197</f>
        <v>0.41056890997955614</v>
      </c>
      <c r="Y1317" s="45">
        <f>1000*(V1317/R1317)/Q1197</f>
        <v>0.28087205560008188</v>
      </c>
      <c r="Z1317" s="57">
        <f t="shared" si="136"/>
        <v>-0.105787595069264</v>
      </c>
    </row>
    <row r="1318" spans="1:26" s="1" customFormat="1" x14ac:dyDescent="0.15">
      <c r="A1318" s="56">
        <v>104</v>
      </c>
      <c r="B1318" s="15" t="s">
        <v>22</v>
      </c>
      <c r="C1318" s="15" t="s">
        <v>29</v>
      </c>
      <c r="D1318" s="15" t="s">
        <v>32</v>
      </c>
      <c r="E1318" s="16">
        <v>43145</v>
      </c>
      <c r="F1318" s="17">
        <v>27.5</v>
      </c>
      <c r="G1318" s="17">
        <v>35.299999999999997</v>
      </c>
      <c r="H1318" s="17">
        <v>17.516500000000001</v>
      </c>
      <c r="I1318" s="18">
        <v>3.7524000000000002</v>
      </c>
      <c r="J1318" s="17" t="s">
        <v>30</v>
      </c>
      <c r="K1318" s="37">
        <f>1000*(1-(F1318+288.9414)/(508929.2*(F1318+68.12963))*(F1318-3.9863)^2)</f>
        <v>996.40511171892535</v>
      </c>
      <c r="L1318" s="37">
        <f xml:space="preserve"> 0.824493 - 0.0040899*F1318 + 0.000076438*F1318^2 -0.00000082467*F1318^3 + 0.0000000053675*F1318^4</f>
        <v>0.75574617732421867</v>
      </c>
      <c r="M1318" s="37">
        <f xml:space="preserve"> -0.005724 + 0.00010227*F1318 - 0.0000016546*F1318^2</f>
        <v>-4.1628662500000002E-3</v>
      </c>
      <c r="N1318" s="37">
        <f xml:space="preserve"> K1318 + (L1318*G1318) + M1318*G1318^(3/2) + 0.00048314*G1318^2</f>
        <v>1022.8119067444693</v>
      </c>
      <c r="O1318" s="39">
        <f t="shared" si="134"/>
        <v>8.4489924131102399</v>
      </c>
      <c r="P1318" s="32">
        <f t="shared" si="130"/>
        <v>23.534287322566652</v>
      </c>
      <c r="Q1318" s="29">
        <f t="shared" si="135"/>
        <v>15.3582</v>
      </c>
      <c r="R1318" s="30">
        <f>E1318-E1198</f>
        <v>16</v>
      </c>
      <c r="S1318" s="31">
        <f>I1318-I1198</f>
        <v>7.2000000000000952E-3</v>
      </c>
      <c r="T1318" s="31">
        <f>(S1318/I1198)*100</f>
        <v>0.19224607497597179</v>
      </c>
      <c r="U1318" s="31">
        <f>(S1318/R1318)/I1198*1000</f>
        <v>0.12015379685998237</v>
      </c>
      <c r="V1318" s="44">
        <f>O1318-O1198</f>
        <v>1.4213833974014989E-3</v>
      </c>
      <c r="W1318" s="44">
        <f>(V1318/O1198)*100</f>
        <v>1.6825941947123429E-2</v>
      </c>
      <c r="X1318" s="44">
        <f>1000*(V1318/R1318)/O1198</f>
        <v>1.0516213716952142E-2</v>
      </c>
      <c r="Y1318" s="45">
        <f>1000*(V1318/R1318)/Q1198</f>
        <v>5.7992546536624551E-3</v>
      </c>
      <c r="Z1318" s="57">
        <f t="shared" si="136"/>
        <v>-0.10963758314303022</v>
      </c>
    </row>
    <row r="1319" spans="1:26" s="1" customFormat="1" x14ac:dyDescent="0.15">
      <c r="A1319" s="56">
        <v>110</v>
      </c>
      <c r="B1319" s="15" t="s">
        <v>22</v>
      </c>
      <c r="C1319" s="15" t="s">
        <v>29</v>
      </c>
      <c r="D1319" s="15" t="s">
        <v>32</v>
      </c>
      <c r="E1319" s="17" t="s">
        <v>13</v>
      </c>
      <c r="F1319" s="17" t="s">
        <v>14</v>
      </c>
      <c r="G1319" s="17" t="s">
        <v>14</v>
      </c>
      <c r="H1319" s="17" t="s">
        <v>14</v>
      </c>
      <c r="I1319" s="18" t="s">
        <v>14</v>
      </c>
      <c r="J1319" s="17" t="s">
        <v>14</v>
      </c>
      <c r="K1319" s="99" t="s">
        <v>14</v>
      </c>
      <c r="L1319" s="99" t="s">
        <v>14</v>
      </c>
      <c r="M1319" s="99" t="s">
        <v>14</v>
      </c>
      <c r="N1319" s="99" t="s">
        <v>14</v>
      </c>
      <c r="O1319" s="44" t="s">
        <v>14</v>
      </c>
      <c r="P1319" s="32" t="e">
        <f t="shared" si="130"/>
        <v>#VALUE!</v>
      </c>
      <c r="Q1319" s="29" t="s">
        <v>14</v>
      </c>
      <c r="R1319" s="4" t="s">
        <v>14</v>
      </c>
      <c r="S1319" s="100" t="s">
        <v>14</v>
      </c>
      <c r="T1319" s="100" t="s">
        <v>14</v>
      </c>
      <c r="U1319" s="100" t="s">
        <v>14</v>
      </c>
      <c r="V1319" s="29" t="s">
        <v>14</v>
      </c>
      <c r="W1319" s="29" t="s">
        <v>14</v>
      </c>
      <c r="X1319" s="29" t="s">
        <v>14</v>
      </c>
      <c r="Y1319" s="29" t="s">
        <v>14</v>
      </c>
      <c r="Z1319" s="101" t="s">
        <v>14</v>
      </c>
    </row>
    <row r="1320" spans="1:26" s="1" customFormat="1" x14ac:dyDescent="0.15">
      <c r="A1320" s="56">
        <v>233</v>
      </c>
      <c r="B1320" s="15" t="s">
        <v>23</v>
      </c>
      <c r="C1320" s="15" t="s">
        <v>29</v>
      </c>
      <c r="D1320" s="15" t="s">
        <v>32</v>
      </c>
      <c r="E1320" s="16">
        <v>43145</v>
      </c>
      <c r="F1320" s="17">
        <v>27.5</v>
      </c>
      <c r="G1320" s="17">
        <v>35.299999999999997</v>
      </c>
      <c r="H1320" s="17">
        <v>17.516500000000001</v>
      </c>
      <c r="I1320" s="18">
        <v>5.1223999999999998</v>
      </c>
      <c r="J1320" s="17" t="s">
        <v>42</v>
      </c>
      <c r="K1320" s="37">
        <f>1000*(1-(F1320+288.9414)/(508929.2*(F1320+68.12963))*(F1320-3.9863)^2)</f>
        <v>996.40511171892535</v>
      </c>
      <c r="L1320" s="37">
        <f xml:space="preserve"> 0.824493 - 0.0040899*F1320 + 0.000076438*F1320^2 -0.00000082467*F1320^3 + 0.0000000053675*F1320^4</f>
        <v>0.75574617732421867</v>
      </c>
      <c r="M1320" s="37">
        <f xml:space="preserve"> -0.005724 + 0.00010227*F1320 - 0.0000016546*F1320^2</f>
        <v>-4.1628662500000002E-3</v>
      </c>
      <c r="N1320" s="37">
        <f xml:space="preserve"> K1320 + (L1320*G1320) + M1320*G1320^(3/2) + 0.00048314*G1320^2</f>
        <v>1022.8119067444693</v>
      </c>
      <c r="O1320" s="39">
        <f t="shared" si="134"/>
        <v>11.533716751123517</v>
      </c>
      <c r="P1320" s="32">
        <f t="shared" si="130"/>
        <v>23.534287322566652</v>
      </c>
      <c r="Q1320" s="29">
        <f t="shared" si="135"/>
        <v>22.893199999999997</v>
      </c>
      <c r="R1320" s="30">
        <f>E1320-E1200</f>
        <v>16</v>
      </c>
      <c r="S1320" s="31">
        <f>I1320-I1200</f>
        <v>3.0100000000000016E-2</v>
      </c>
      <c r="T1320" s="31">
        <f>(S1320/I1200)*100</f>
        <v>0.59108850617599151</v>
      </c>
      <c r="U1320" s="31">
        <f>(S1320/R1320)/I1200*1000</f>
        <v>0.36943031635999468</v>
      </c>
      <c r="V1320" s="44">
        <f>O1320-O1200</f>
        <v>4.84932544754475E-2</v>
      </c>
      <c r="W1320" s="44">
        <f>(V1320/O1200)*100</f>
        <v>0.42222299365441268</v>
      </c>
      <c r="X1320" s="44">
        <f>1000*(V1320/R1320)/O1200</f>
        <v>0.26388937103400795</v>
      </c>
      <c r="Y1320" s="45">
        <f>1000*(V1320/R1320)/Q1200</f>
        <v>0.13335423612716094</v>
      </c>
      <c r="Z1320" s="57">
        <f t="shared" si="136"/>
        <v>-0.10554094532598673</v>
      </c>
    </row>
    <row r="1321" spans="1:26" s="1" customFormat="1" ht="14" thickBot="1" x14ac:dyDescent="0.2">
      <c r="A1321" s="58">
        <v>235</v>
      </c>
      <c r="B1321" s="59" t="s">
        <v>23</v>
      </c>
      <c r="C1321" s="59" t="s">
        <v>29</v>
      </c>
      <c r="D1321" s="59" t="s">
        <v>32</v>
      </c>
      <c r="E1321" s="60">
        <v>43145</v>
      </c>
      <c r="F1321" s="61">
        <v>27.5</v>
      </c>
      <c r="G1321" s="61">
        <v>35.299999999999997</v>
      </c>
      <c r="H1321" s="61">
        <v>17.516500000000001</v>
      </c>
      <c r="I1321" s="62" t="s">
        <v>16</v>
      </c>
      <c r="J1321" s="61"/>
      <c r="K1321" s="103" t="s">
        <v>14</v>
      </c>
      <c r="L1321" s="103" t="s">
        <v>14</v>
      </c>
      <c r="M1321" s="103" t="s">
        <v>14</v>
      </c>
      <c r="N1321" s="103" t="s">
        <v>14</v>
      </c>
      <c r="O1321" s="68" t="s">
        <v>14</v>
      </c>
      <c r="P1321" s="32" t="e">
        <f t="shared" si="130"/>
        <v>#VALUE!</v>
      </c>
      <c r="Q1321" s="65" t="s">
        <v>14</v>
      </c>
      <c r="R1321" s="104" t="s">
        <v>14</v>
      </c>
      <c r="S1321" s="105" t="s">
        <v>14</v>
      </c>
      <c r="T1321" s="105" t="s">
        <v>14</v>
      </c>
      <c r="U1321" s="105" t="s">
        <v>14</v>
      </c>
      <c r="V1321" s="65" t="s">
        <v>14</v>
      </c>
      <c r="W1321" s="65" t="s">
        <v>14</v>
      </c>
      <c r="X1321" s="65" t="s">
        <v>14</v>
      </c>
      <c r="Y1321" s="65" t="s">
        <v>14</v>
      </c>
      <c r="Z1321" s="106" t="s">
        <v>14</v>
      </c>
    </row>
    <row r="1322" spans="1:26" s="1" customFormat="1" x14ac:dyDescent="0.15">
      <c r="A1322" s="56">
        <v>176</v>
      </c>
      <c r="B1322" s="15" t="s">
        <v>17</v>
      </c>
      <c r="C1322" s="15" t="s">
        <v>11</v>
      </c>
      <c r="D1322" s="15" t="s">
        <v>12</v>
      </c>
      <c r="E1322" s="16">
        <v>43154</v>
      </c>
      <c r="F1322" s="17">
        <v>30.4</v>
      </c>
      <c r="G1322" s="17">
        <v>37.4</v>
      </c>
      <c r="H1322" s="17">
        <v>17.512499999999999</v>
      </c>
      <c r="I1322" s="18">
        <v>2.129</v>
      </c>
      <c r="J1322" s="17"/>
      <c r="K1322" s="37">
        <f>1000*(1-(F1322+288.9414)/(508929.2*(F1322+68.12963))*(F1322-3.9863)^2)</f>
        <v>995.55686524112969</v>
      </c>
      <c r="L1322" s="37">
        <f xml:space="preserve"> 0.824493 - 0.0040899*F1322 + 0.000076438*F1322^2 -0.00000082467*F1322^3 + 0.0000000053675*F1322^4</f>
        <v>0.75221655033292811</v>
      </c>
      <c r="M1322" s="37">
        <f xml:space="preserve"> -0.005724 + 0.00010227*F1322 - 0.0000016546*F1322^2</f>
        <v>-4.1441071360000005E-3</v>
      </c>
      <c r="N1322" s="37">
        <f xml:space="preserve"> K1322 + (L1322*G1322) + M1322*G1322^(3/2) + 0.00048314*G1322^2</f>
        <v>1023.41771382884</v>
      </c>
      <c r="O1322" s="39">
        <f>I1322*(1/     (1-   (0.001*N1322/1.84)))</f>
        <v>4.7972630148125708</v>
      </c>
      <c r="P1322" s="32">
        <f t="shared" si="130"/>
        <v>23.533701831608617</v>
      </c>
      <c r="Q1322" s="29">
        <f>-5.28+5.5*I1322</f>
        <v>6.4295</v>
      </c>
      <c r="R1322" s="30">
        <f>E1322-E1202</f>
        <v>9</v>
      </c>
      <c r="S1322" s="31">
        <f>I1322-I1202</f>
        <v>1.7900000000000027E-2</v>
      </c>
      <c r="T1322" s="31">
        <f>(S1322/I1202)*100</f>
        <v>0.84789919946947223</v>
      </c>
      <c r="U1322" s="31">
        <f>(S1322/R1322)/I1202*1000</f>
        <v>0.94211022163274694</v>
      </c>
      <c r="V1322" s="44">
        <f>O1322-O1202</f>
        <v>5.0359209809979433E-2</v>
      </c>
      <c r="W1322" s="44">
        <f>(V1322/O1202)*100</f>
        <v>1.0608854082298376</v>
      </c>
      <c r="X1322" s="44">
        <f>1000*(V1322/R1322)/O1202</f>
        <v>1.1787615646998195</v>
      </c>
      <c r="Y1322" s="45">
        <f>1000*(V1322/R1322)/Q1202</f>
        <v>0.88381354698894821</v>
      </c>
      <c r="Z1322" s="57">
        <f>X1322-U1322</f>
        <v>0.23665134306707258</v>
      </c>
    </row>
    <row r="1323" spans="1:26" s="1" customFormat="1" x14ac:dyDescent="0.15">
      <c r="A1323" s="56">
        <v>182</v>
      </c>
      <c r="B1323" s="15" t="s">
        <v>17</v>
      </c>
      <c r="C1323" s="15" t="s">
        <v>11</v>
      </c>
      <c r="D1323" s="15" t="s">
        <v>12</v>
      </c>
      <c r="E1323" s="16">
        <v>43154</v>
      </c>
      <c r="F1323" s="17">
        <v>30.4</v>
      </c>
      <c r="G1323" s="17">
        <v>37.4</v>
      </c>
      <c r="H1323" s="17">
        <v>17.512499999999999</v>
      </c>
      <c r="I1323" s="18">
        <v>5.0382999999999996</v>
      </c>
      <c r="J1323" s="17"/>
      <c r="K1323" s="37">
        <f>1000*(1-(F1323+288.9414)/(508929.2*(F1323+68.12963))*(F1323-3.9863)^2)</f>
        <v>995.55686524112969</v>
      </c>
      <c r="L1323" s="37">
        <f xml:space="preserve"> 0.824493 - 0.0040899*F1323 + 0.000076438*F1323^2 -0.00000082467*F1323^3 + 0.0000000053675*F1323^4</f>
        <v>0.75221655033292811</v>
      </c>
      <c r="M1323" s="37">
        <f xml:space="preserve"> -0.005724 + 0.00010227*F1323 - 0.0000016546*F1323^2</f>
        <v>-4.1441071360000005E-3</v>
      </c>
      <c r="N1323" s="37">
        <f xml:space="preserve"> K1323 + (L1323*G1323) + M1323*G1323^(3/2) + 0.00048314*G1323^2</f>
        <v>1023.41771382884</v>
      </c>
      <c r="O1323" s="39">
        <f t="shared" ref="O1323" si="137">I1323*(1/     (1-   (0.001*N1323/1.84)))</f>
        <v>11.352771370375844</v>
      </c>
      <c r="P1323" s="32">
        <f t="shared" si="130"/>
        <v>23.533701831608617</v>
      </c>
      <c r="Q1323" s="29">
        <f t="shared" ref="Q1323" si="138">-5.28+5.5*I1323</f>
        <v>22.430649999999996</v>
      </c>
      <c r="R1323" s="30">
        <f>E1323-E1203</f>
        <v>9</v>
      </c>
      <c r="S1323" s="31">
        <f>I1323-I1203</f>
        <v>6.0299999999999798E-2</v>
      </c>
      <c r="T1323" s="31">
        <f>(S1323/I1203)*100</f>
        <v>1.2113298513459181</v>
      </c>
      <c r="U1323" s="31">
        <f>(S1323/R1323)/I1203*1000</f>
        <v>1.34592205705102</v>
      </c>
      <c r="V1323" s="44">
        <f>O1323-O1203</f>
        <v>0.15951328629508055</v>
      </c>
      <c r="W1323" s="44">
        <f>(V1323/O1203)*100</f>
        <v>1.4250836092303008</v>
      </c>
      <c r="X1323" s="44">
        <f>1000*(V1323/R1323)/O1203</f>
        <v>1.5834262324781117</v>
      </c>
      <c r="Y1323" s="45">
        <f>1000*(V1323/R1323)/Q1203</f>
        <v>0.80201359687004725</v>
      </c>
      <c r="Z1323" s="57">
        <f t="shared" ref="Z1323" si="139">X1323-U1323</f>
        <v>0.23750417542709168</v>
      </c>
    </row>
    <row r="1324" spans="1:26" s="1" customFormat="1" x14ac:dyDescent="0.15">
      <c r="A1324" s="56">
        <v>189</v>
      </c>
      <c r="B1324" s="15" t="s">
        <v>17</v>
      </c>
      <c r="C1324" s="15" t="s">
        <v>11</v>
      </c>
      <c r="D1324" s="15" t="s">
        <v>12</v>
      </c>
      <c r="E1324" s="17" t="s">
        <v>14</v>
      </c>
      <c r="F1324" s="17" t="s">
        <v>14</v>
      </c>
      <c r="G1324" s="17" t="s">
        <v>14</v>
      </c>
      <c r="H1324" s="17" t="s">
        <v>14</v>
      </c>
      <c r="I1324" s="18" t="s">
        <v>14</v>
      </c>
      <c r="J1324" s="17" t="s">
        <v>14</v>
      </c>
      <c r="K1324" s="99" t="s">
        <v>14</v>
      </c>
      <c r="L1324" s="99" t="s">
        <v>14</v>
      </c>
      <c r="M1324" s="99" t="s">
        <v>14</v>
      </c>
      <c r="N1324" s="99" t="s">
        <v>14</v>
      </c>
      <c r="O1324" s="44" t="s">
        <v>14</v>
      </c>
      <c r="P1324" s="32" t="e">
        <f t="shared" si="130"/>
        <v>#VALUE!</v>
      </c>
      <c r="Q1324" s="29" t="s">
        <v>14</v>
      </c>
      <c r="R1324" s="4" t="s">
        <v>14</v>
      </c>
      <c r="S1324" s="100" t="s">
        <v>14</v>
      </c>
      <c r="T1324" s="100" t="s">
        <v>14</v>
      </c>
      <c r="U1324" s="100" t="s">
        <v>14</v>
      </c>
      <c r="V1324" s="29" t="s">
        <v>14</v>
      </c>
      <c r="W1324" s="29" t="s">
        <v>14</v>
      </c>
      <c r="X1324" s="29" t="s">
        <v>14</v>
      </c>
      <c r="Y1324" s="29" t="s">
        <v>14</v>
      </c>
      <c r="Z1324" s="101" t="s">
        <v>14</v>
      </c>
    </row>
    <row r="1325" spans="1:26" s="1" customFormat="1" x14ac:dyDescent="0.15">
      <c r="A1325" s="56">
        <v>281</v>
      </c>
      <c r="B1325" s="15" t="s">
        <v>17</v>
      </c>
      <c r="C1325" s="15" t="s">
        <v>11</v>
      </c>
      <c r="D1325" s="15" t="s">
        <v>12</v>
      </c>
      <c r="E1325" s="16">
        <v>43154</v>
      </c>
      <c r="F1325" s="17">
        <v>30.4</v>
      </c>
      <c r="G1325" s="17">
        <v>37.4</v>
      </c>
      <c r="H1325" s="17">
        <v>17.512499999999999</v>
      </c>
      <c r="I1325" s="18">
        <v>4.4362000000000004</v>
      </c>
      <c r="J1325" s="17"/>
      <c r="K1325" s="37">
        <f>1000*(1-(F1325+288.9414)/(508929.2*(F1325+68.12963))*(F1325-3.9863)^2)</f>
        <v>995.55686524112969</v>
      </c>
      <c r="L1325" s="37">
        <f xml:space="preserve"> 0.824493 - 0.0040899*F1325 + 0.000076438*F1325^2 -0.00000082467*F1325^3 + 0.0000000053675*F1325^4</f>
        <v>0.75221655033292811</v>
      </c>
      <c r="M1325" s="37">
        <f xml:space="preserve"> -0.005724 + 0.00010227*F1325 - 0.0000016546*F1325^2</f>
        <v>-4.1441071360000005E-3</v>
      </c>
      <c r="N1325" s="37">
        <f xml:space="preserve"> K1325 + (L1325*G1325) + M1325*G1325^(3/2) + 0.00048314*G1325^2</f>
        <v>1023.41771382884</v>
      </c>
      <c r="O1325" s="39">
        <f>I1325*(1/     (1-   (0.001*N1325/1.84)))</f>
        <v>9.9960630278588667</v>
      </c>
      <c r="P1325" s="32">
        <f t="shared" si="130"/>
        <v>23.533701831608617</v>
      </c>
      <c r="Q1325" s="29">
        <f t="shared" ref="Q1325" si="140">-5.28+5.5*I1325</f>
        <v>19.1191</v>
      </c>
      <c r="R1325" s="30">
        <f>E1325-E1205</f>
        <v>9</v>
      </c>
      <c r="S1325" s="31">
        <f>I1325-I1205</f>
        <v>6.8000000000000504E-2</v>
      </c>
      <c r="T1325" s="31">
        <f>(S1325/I1205)*100</f>
        <v>1.5567052790623255</v>
      </c>
      <c r="U1325" s="31">
        <f>(S1325/R1325)/I1205*1000</f>
        <v>1.7296725322914728</v>
      </c>
      <c r="V1325" s="44">
        <f>O1325-O1205</f>
        <v>0.17396781635191871</v>
      </c>
      <c r="W1325" s="44">
        <f>(V1325/O1205)*100</f>
        <v>1.7711884542527034</v>
      </c>
      <c r="X1325" s="44">
        <f>1000*(V1325/R1325)/O1205</f>
        <v>1.9679871713918928</v>
      </c>
      <c r="Y1325" s="45">
        <f>1000*(V1325/R1325)/Q1205</f>
        <v>1.0311898774845381</v>
      </c>
      <c r="Z1325" s="57">
        <f t="shared" ref="Z1325:Z1328" si="141">X1325-U1325</f>
        <v>0.23831463910042006</v>
      </c>
    </row>
    <row r="1326" spans="1:26" s="1" customFormat="1" x14ac:dyDescent="0.15">
      <c r="A1326" s="56">
        <v>287</v>
      </c>
      <c r="B1326" s="15" t="s">
        <v>17</v>
      </c>
      <c r="C1326" s="15" t="s">
        <v>11</v>
      </c>
      <c r="D1326" s="15" t="s">
        <v>12</v>
      </c>
      <c r="E1326" s="16">
        <v>43154</v>
      </c>
      <c r="F1326" s="17">
        <v>30.4</v>
      </c>
      <c r="G1326" s="17">
        <v>37.4</v>
      </c>
      <c r="H1326" s="17">
        <v>17.512499999999999</v>
      </c>
      <c r="I1326" s="18">
        <v>2.9954000000000001</v>
      </c>
      <c r="J1326" s="17"/>
      <c r="K1326" s="37">
        <f>1000*(1-(F1326+288.9414)/(508929.2*(F1326+68.12963))*(F1326-3.9863)^2)</f>
        <v>995.55686524112969</v>
      </c>
      <c r="L1326" s="37">
        <f xml:space="preserve"> 0.824493 - 0.0040899*F1326 + 0.000076438*F1326^2 -0.00000082467*F1326^3 + 0.0000000053675*F1326^4</f>
        <v>0.75221655033292811</v>
      </c>
      <c r="M1326" s="37">
        <f xml:space="preserve"> -0.005724 + 0.00010227*F1326 - 0.0000016546*F1326^2</f>
        <v>-4.1441071360000005E-3</v>
      </c>
      <c r="N1326" s="37">
        <f xml:space="preserve"> K1326 + (L1326*G1326) + M1326*G1326^(3/2) + 0.00048314*G1326^2</f>
        <v>1023.41771382884</v>
      </c>
      <c r="O1326" s="39">
        <f t="shared" ref="O1326:O1328" si="142">I1326*(1/     (1-   (0.001*N1326/1.84)))</f>
        <v>6.7495169725549902</v>
      </c>
      <c r="P1326" s="32">
        <f t="shared" si="130"/>
        <v>23.533701831608617</v>
      </c>
      <c r="Q1326" s="29">
        <f>-5.28+5.5*I1326</f>
        <v>11.194699999999997</v>
      </c>
      <c r="R1326" s="30">
        <f>E1326-E1206</f>
        <v>9</v>
      </c>
      <c r="S1326" s="31">
        <f>I1326-I1206</f>
        <v>4.7299999999999898E-2</v>
      </c>
      <c r="T1326" s="31">
        <f>(S1326/I1206)*100</f>
        <v>1.6044231878158777</v>
      </c>
      <c r="U1326" s="31">
        <f>(S1326/R1326)/I1206*1000</f>
        <v>1.7826924309065311</v>
      </c>
      <c r="V1326" s="44">
        <f>O1326-O1206</f>
        <v>0.12058082195665687</v>
      </c>
      <c r="W1326" s="44">
        <f>(V1326/O1206)*100</f>
        <v>1.8190071410745621</v>
      </c>
      <c r="X1326" s="44">
        <f>1000*(V1326/R1326)/O1206</f>
        <v>2.0211190456384025</v>
      </c>
      <c r="Y1326" s="45">
        <f>1000*(V1326/R1326)/Q1206</f>
        <v>1.2252785076930652</v>
      </c>
      <c r="Z1326" s="57">
        <f t="shared" si="141"/>
        <v>0.23842661473187143</v>
      </c>
    </row>
    <row r="1327" spans="1:26" s="1" customFormat="1" x14ac:dyDescent="0.15">
      <c r="A1327" s="56">
        <v>116</v>
      </c>
      <c r="B1327" s="15" t="s">
        <v>18</v>
      </c>
      <c r="C1327" s="15" t="s">
        <v>11</v>
      </c>
      <c r="D1327" s="15" t="s">
        <v>12</v>
      </c>
      <c r="E1327" s="16">
        <v>43154</v>
      </c>
      <c r="F1327" s="17">
        <v>30.4</v>
      </c>
      <c r="G1327" s="17">
        <v>37.4</v>
      </c>
      <c r="H1327" s="17">
        <v>17.512499999999999</v>
      </c>
      <c r="I1327" s="18">
        <v>6.2830000000000004</v>
      </c>
      <c r="J1327" s="17"/>
      <c r="K1327" s="37">
        <f>1000*(1-(F1327+288.9414)/(508929.2*(F1327+68.12963))*(F1327-3.9863)^2)</f>
        <v>995.55686524112969</v>
      </c>
      <c r="L1327" s="37">
        <f xml:space="preserve"> 0.824493 - 0.0040899*F1327 + 0.000076438*F1327^2 -0.00000082467*F1327^3 + 0.0000000053675*F1327^4</f>
        <v>0.75221655033292811</v>
      </c>
      <c r="M1327" s="37">
        <f xml:space="preserve"> -0.005724 + 0.00010227*F1327 - 0.0000016546*F1327^2</f>
        <v>-4.1441071360000005E-3</v>
      </c>
      <c r="N1327" s="37">
        <f xml:space="preserve"> K1327 + (L1327*G1327) + M1327*G1327^(3/2) + 0.00048314*G1327^2</f>
        <v>1023.41771382884</v>
      </c>
      <c r="O1327" s="39">
        <f t="shared" si="142"/>
        <v>14.157446464099287</v>
      </c>
      <c r="P1327" s="32">
        <f t="shared" si="130"/>
        <v>23.533701831608617</v>
      </c>
      <c r="Q1327" s="29">
        <f t="shared" ref="Q1327:Q1328" si="143">-5.28+5.5*I1327</f>
        <v>29.276499999999999</v>
      </c>
      <c r="R1327" s="30">
        <f>E1327-E1207</f>
        <v>9</v>
      </c>
      <c r="S1327" s="31">
        <f>I1327-I1207</f>
        <v>9.670000000000023E-2</v>
      </c>
      <c r="T1327" s="31">
        <f>(S1327/I1207)*100</f>
        <v>1.5631314355915527</v>
      </c>
      <c r="U1327" s="31">
        <f>(S1327/R1327)/I1207*1000</f>
        <v>1.7368127062128365</v>
      </c>
      <c r="V1327" s="44">
        <f>O1327-O1207</f>
        <v>0.247271195809045</v>
      </c>
      <c r="W1327" s="44">
        <f>(V1327/O1207)*100</f>
        <v>1.7776281825343108</v>
      </c>
      <c r="X1327" s="44">
        <f>1000*(V1327/R1327)/O1207</f>
        <v>1.9751424250381229</v>
      </c>
      <c r="Y1327" s="45">
        <f>1000*(V1327/R1327)/Q1207</f>
        <v>0.95581533649274253</v>
      </c>
      <c r="Z1327" s="57">
        <f t="shared" si="141"/>
        <v>0.23832971882528642</v>
      </c>
    </row>
    <row r="1328" spans="1:26" s="1" customFormat="1" x14ac:dyDescent="0.15">
      <c r="A1328" s="56">
        <v>122</v>
      </c>
      <c r="B1328" s="15" t="s">
        <v>18</v>
      </c>
      <c r="C1328" s="15" t="s">
        <v>11</v>
      </c>
      <c r="D1328" s="15" t="s">
        <v>12</v>
      </c>
      <c r="E1328" s="16">
        <v>43154</v>
      </c>
      <c r="F1328" s="17">
        <v>30.4</v>
      </c>
      <c r="G1328" s="17">
        <v>37.4</v>
      </c>
      <c r="H1328" s="17">
        <v>17.512499999999999</v>
      </c>
      <c r="I1328" s="18">
        <v>7.5416999999999996</v>
      </c>
      <c r="J1328" s="17"/>
      <c r="K1328" s="37">
        <f>1000*(1-(F1328+288.9414)/(508929.2*(F1328+68.12963))*(F1328-3.9863)^2)</f>
        <v>995.55686524112969</v>
      </c>
      <c r="L1328" s="37">
        <f xml:space="preserve"> 0.824493 - 0.0040899*F1328 + 0.000076438*F1328^2 -0.00000082467*F1328^3 + 0.0000000053675*F1328^4</f>
        <v>0.75221655033292811</v>
      </c>
      <c r="M1328" s="37">
        <f xml:space="preserve"> -0.005724 + 0.00010227*F1328 - 0.0000016546*F1328^2</f>
        <v>-4.1441071360000005E-3</v>
      </c>
      <c r="N1328" s="37">
        <f xml:space="preserve"> K1328 + (L1328*G1328) + M1328*G1328^(3/2) + 0.00048314*G1328^2</f>
        <v>1023.41771382884</v>
      </c>
      <c r="O1328" s="39">
        <f t="shared" si="142"/>
        <v>16.993667674406744</v>
      </c>
      <c r="P1328" s="32">
        <f t="shared" si="130"/>
        <v>23.533701831608617</v>
      </c>
      <c r="Q1328" s="29">
        <f t="shared" si="143"/>
        <v>36.199349999999995</v>
      </c>
      <c r="R1328" s="30">
        <f>E1328-E1208</f>
        <v>9</v>
      </c>
      <c r="S1328" s="31">
        <f>I1328-I1208</f>
        <v>0.10599999999999987</v>
      </c>
      <c r="T1328" s="31">
        <f>(S1328/I1208)*100</f>
        <v>1.4255550923248634</v>
      </c>
      <c r="U1328" s="31">
        <f>(S1328/R1328)/I1208*1000</f>
        <v>1.5839501025831817</v>
      </c>
      <c r="V1328" s="44">
        <f>O1328-O1208</f>
        <v>0.27416001353905983</v>
      </c>
      <c r="W1328" s="44">
        <f>(V1328/O1208)*100</f>
        <v>1.6397612842436526</v>
      </c>
      <c r="X1328" s="44">
        <f>1000*(V1328/R1328)/O1208</f>
        <v>1.8219569824929474</v>
      </c>
      <c r="Y1328" s="45">
        <f>1000*(V1328/R1328)/Q1208</f>
        <v>0.85528763409395425</v>
      </c>
      <c r="Z1328" s="57">
        <f t="shared" si="141"/>
        <v>0.23800687990976566</v>
      </c>
    </row>
    <row r="1329" spans="1:26" s="1" customFormat="1" x14ac:dyDescent="0.15">
      <c r="A1329" s="56">
        <v>129</v>
      </c>
      <c r="B1329" s="15" t="s">
        <v>18</v>
      </c>
      <c r="C1329" s="15" t="s">
        <v>11</v>
      </c>
      <c r="D1329" s="15" t="s">
        <v>12</v>
      </c>
      <c r="E1329" s="17" t="s">
        <v>14</v>
      </c>
      <c r="F1329" s="17" t="s">
        <v>14</v>
      </c>
      <c r="G1329" s="17" t="s">
        <v>14</v>
      </c>
      <c r="H1329" s="17" t="s">
        <v>14</v>
      </c>
      <c r="I1329" s="18" t="s">
        <v>14</v>
      </c>
      <c r="J1329" s="17" t="s">
        <v>14</v>
      </c>
      <c r="K1329" s="99" t="s">
        <v>14</v>
      </c>
      <c r="L1329" s="99" t="s">
        <v>14</v>
      </c>
      <c r="M1329" s="99" t="s">
        <v>14</v>
      </c>
      <c r="N1329" s="99" t="s">
        <v>14</v>
      </c>
      <c r="O1329" s="44" t="s">
        <v>14</v>
      </c>
      <c r="P1329" s="32" t="e">
        <f t="shared" si="130"/>
        <v>#VALUE!</v>
      </c>
      <c r="Q1329" s="29" t="s">
        <v>14</v>
      </c>
      <c r="R1329" s="4" t="s">
        <v>14</v>
      </c>
      <c r="S1329" s="100" t="s">
        <v>14</v>
      </c>
      <c r="T1329" s="100" t="s">
        <v>14</v>
      </c>
      <c r="U1329" s="100" t="s">
        <v>14</v>
      </c>
      <c r="V1329" s="29" t="s">
        <v>14</v>
      </c>
      <c r="W1329" s="29" t="s">
        <v>14</v>
      </c>
      <c r="X1329" s="29" t="s">
        <v>14</v>
      </c>
      <c r="Y1329" s="29" t="s">
        <v>14</v>
      </c>
      <c r="Z1329" s="101" t="s">
        <v>14</v>
      </c>
    </row>
    <row r="1330" spans="1:26" s="1" customFormat="1" x14ac:dyDescent="0.15">
      <c r="A1330" s="56">
        <v>220</v>
      </c>
      <c r="B1330" s="15" t="s">
        <v>18</v>
      </c>
      <c r="C1330" s="15" t="s">
        <v>11</v>
      </c>
      <c r="D1330" s="15" t="s">
        <v>12</v>
      </c>
      <c r="E1330" s="16">
        <v>43154</v>
      </c>
      <c r="F1330" s="17">
        <v>30.4</v>
      </c>
      <c r="G1330" s="17">
        <v>37.4</v>
      </c>
      <c r="H1330" s="17">
        <v>17.512499999999999</v>
      </c>
      <c r="I1330" s="18">
        <v>4.931</v>
      </c>
      <c r="J1330" s="17"/>
      <c r="K1330" s="37">
        <f>1000*(1-(F1330+288.9414)/(508929.2*(F1330+68.12963))*(F1330-3.9863)^2)</f>
        <v>995.55686524112969</v>
      </c>
      <c r="L1330" s="37">
        <f xml:space="preserve"> 0.824493 - 0.0040899*F1330 + 0.000076438*F1330^2 -0.00000082467*F1330^3 + 0.0000000053675*F1330^4</f>
        <v>0.75221655033292811</v>
      </c>
      <c r="M1330" s="37">
        <f xml:space="preserve"> -0.005724 + 0.00010227*F1330 - 0.0000016546*F1330^2</f>
        <v>-4.1441071360000005E-3</v>
      </c>
      <c r="N1330" s="37">
        <f xml:space="preserve"> K1330 + (L1330*G1330) + M1330*G1330^(3/2) + 0.00048314*G1330^2</f>
        <v>1023.41771382884</v>
      </c>
      <c r="O1330" s="39">
        <f t="shared" ref="O1330:O1331" si="144">I1330*(1/     (1-   (0.001*N1330/1.84)))</f>
        <v>11.110992919699758</v>
      </c>
      <c r="P1330" s="32">
        <f t="shared" si="130"/>
        <v>23.533701831608617</v>
      </c>
      <c r="Q1330" s="29">
        <f t="shared" ref="Q1330:Q1331" si="145">-5.28+5.5*I1330</f>
        <v>21.840499999999999</v>
      </c>
      <c r="R1330" s="30">
        <f>E1330-E1210</f>
        <v>9</v>
      </c>
      <c r="S1330" s="31">
        <f>I1330-I1210</f>
        <v>6.4400000000000013E-2</v>
      </c>
      <c r="T1330" s="31">
        <f>(S1330/I1210)*100</f>
        <v>1.3233057987095715</v>
      </c>
      <c r="U1330" s="31">
        <f>(S1330/R1330)/I1210*1000</f>
        <v>1.4703397763439685</v>
      </c>
      <c r="V1330" s="44">
        <f>O1330-O1210</f>
        <v>0.16822277265527319</v>
      </c>
      <c r="W1330" s="44">
        <f>(V1330/O1210)*100</f>
        <v>1.5372960447378876</v>
      </c>
      <c r="X1330" s="44">
        <f>1000*(V1330/R1330)/O1210</f>
        <v>1.7081067163754304</v>
      </c>
      <c r="Y1330" s="45">
        <f>1000*(V1330/R1330)/Q1210</f>
        <v>0.86992265694508786</v>
      </c>
      <c r="Z1330" s="57">
        <f t="shared" ref="Z1330:Z1331" si="146">X1330-U1330</f>
        <v>0.23776694003146193</v>
      </c>
    </row>
    <row r="1331" spans="1:26" s="1" customFormat="1" x14ac:dyDescent="0.15">
      <c r="A1331" s="56">
        <v>226</v>
      </c>
      <c r="B1331" s="15" t="s">
        <v>18</v>
      </c>
      <c r="C1331" s="15" t="s">
        <v>11</v>
      </c>
      <c r="D1331" s="15" t="s">
        <v>12</v>
      </c>
      <c r="E1331" s="16">
        <v>43154</v>
      </c>
      <c r="F1331" s="17">
        <v>30.4</v>
      </c>
      <c r="G1331" s="17">
        <v>37.4</v>
      </c>
      <c r="H1331" s="17">
        <v>17.512499999999999</v>
      </c>
      <c r="I1331" s="18">
        <v>4.6868999999999996</v>
      </c>
      <c r="J1331" s="17"/>
      <c r="K1331" s="37">
        <f>1000*(1-(F1331+288.9414)/(508929.2*(F1331+68.12963))*(F1331-3.9863)^2)</f>
        <v>995.55686524112969</v>
      </c>
      <c r="L1331" s="37">
        <f xml:space="preserve"> 0.824493 - 0.0040899*F1331 + 0.000076438*F1331^2 -0.00000082467*F1331^3 + 0.0000000053675*F1331^4</f>
        <v>0.75221655033292811</v>
      </c>
      <c r="M1331" s="37">
        <f xml:space="preserve"> -0.005724 + 0.00010227*F1331 - 0.0000016546*F1331^2</f>
        <v>-4.1441071360000005E-3</v>
      </c>
      <c r="N1331" s="37">
        <f xml:space="preserve"> K1331 + (L1331*G1331) + M1331*G1331^(3/2) + 0.00048314*G1331^2</f>
        <v>1023.41771382884</v>
      </c>
      <c r="O1331" s="39">
        <f t="shared" si="144"/>
        <v>10.560963844116973</v>
      </c>
      <c r="P1331" s="32">
        <f t="shared" si="130"/>
        <v>23.533701831608617</v>
      </c>
      <c r="Q1331" s="29">
        <f t="shared" si="145"/>
        <v>20.497949999999996</v>
      </c>
      <c r="R1331" s="30">
        <f>E1331-E1211</f>
        <v>9</v>
      </c>
      <c r="S1331" s="31">
        <f>I1331-I1211</f>
        <v>5.259999999999998E-2</v>
      </c>
      <c r="T1331" s="31">
        <f>(S1331/I1211)*100</f>
        <v>1.135014996871156</v>
      </c>
      <c r="U1331" s="31">
        <f>(S1331/R1331)/I1211*1000</f>
        <v>1.2611277743012845</v>
      </c>
      <c r="V1331" s="44">
        <f>O1331-O1211</f>
        <v>0.14053075069482013</v>
      </c>
      <c r="W1331" s="44">
        <f>(V1331/O1211)*100</f>
        <v>1.3486075812293203</v>
      </c>
      <c r="X1331" s="44">
        <f>1000*(V1331/R1331)/O1211</f>
        <v>1.4984528680325779</v>
      </c>
      <c r="Y1331" s="45">
        <f>1000*(V1331/R1331)/Q1211</f>
        <v>0.77266555930158687</v>
      </c>
      <c r="Z1331" s="57">
        <f t="shared" si="146"/>
        <v>0.2373250937312934</v>
      </c>
    </row>
    <row r="1332" spans="1:26" s="1" customFormat="1" x14ac:dyDescent="0.15">
      <c r="A1332" s="56">
        <v>149</v>
      </c>
      <c r="B1332" s="15" t="s">
        <v>19</v>
      </c>
      <c r="C1332" s="15" t="s">
        <v>11</v>
      </c>
      <c r="D1332" s="15" t="s">
        <v>12</v>
      </c>
      <c r="E1332" s="17" t="s">
        <v>14</v>
      </c>
      <c r="F1332" s="17" t="s">
        <v>14</v>
      </c>
      <c r="G1332" s="17" t="s">
        <v>14</v>
      </c>
      <c r="H1332" s="17" t="s">
        <v>14</v>
      </c>
      <c r="I1332" s="18" t="s">
        <v>14</v>
      </c>
      <c r="J1332" s="17" t="s">
        <v>14</v>
      </c>
      <c r="K1332" s="99" t="s">
        <v>14</v>
      </c>
      <c r="L1332" s="99" t="s">
        <v>14</v>
      </c>
      <c r="M1332" s="99" t="s">
        <v>14</v>
      </c>
      <c r="N1332" s="99" t="s">
        <v>14</v>
      </c>
      <c r="O1332" s="44" t="s">
        <v>14</v>
      </c>
      <c r="P1332" s="32" t="e">
        <f t="shared" si="130"/>
        <v>#VALUE!</v>
      </c>
      <c r="Q1332" s="29" t="s">
        <v>14</v>
      </c>
      <c r="R1332" s="4" t="s">
        <v>14</v>
      </c>
      <c r="S1332" s="100" t="s">
        <v>14</v>
      </c>
      <c r="T1332" s="100" t="s">
        <v>14</v>
      </c>
      <c r="U1332" s="100" t="s">
        <v>14</v>
      </c>
      <c r="V1332" s="29" t="s">
        <v>14</v>
      </c>
      <c r="W1332" s="29" t="s">
        <v>14</v>
      </c>
      <c r="X1332" s="29" t="s">
        <v>14</v>
      </c>
      <c r="Y1332" s="29" t="s">
        <v>14</v>
      </c>
      <c r="Z1332" s="101" t="s">
        <v>14</v>
      </c>
    </row>
    <row r="1333" spans="1:26" s="1" customFormat="1" x14ac:dyDescent="0.15">
      <c r="A1333" s="56">
        <v>157</v>
      </c>
      <c r="B1333" s="15" t="s">
        <v>19</v>
      </c>
      <c r="C1333" s="15" t="s">
        <v>11</v>
      </c>
      <c r="D1333" s="15" t="s">
        <v>12</v>
      </c>
      <c r="E1333" s="16">
        <v>43154</v>
      </c>
      <c r="F1333" s="17">
        <v>30.4</v>
      </c>
      <c r="G1333" s="17">
        <v>37.4</v>
      </c>
      <c r="H1333" s="17">
        <v>17.512499999999999</v>
      </c>
      <c r="I1333" s="18">
        <v>2.7385999999999999</v>
      </c>
      <c r="J1333" s="17"/>
      <c r="K1333" s="37">
        <f>1000*(1-(F1333+288.9414)/(508929.2*(F1333+68.12963))*(F1333-3.9863)^2)</f>
        <v>995.55686524112969</v>
      </c>
      <c r="L1333" s="37">
        <f xml:space="preserve"> 0.824493 - 0.0040899*F1333 + 0.000076438*F1333^2 -0.00000082467*F1333^3 + 0.0000000053675*F1333^4</f>
        <v>0.75221655033292811</v>
      </c>
      <c r="M1333" s="37">
        <f xml:space="preserve"> -0.005724 + 0.00010227*F1333 - 0.0000016546*F1333^2</f>
        <v>-4.1441071360000005E-3</v>
      </c>
      <c r="N1333" s="37">
        <f xml:space="preserve"> K1333 + (L1333*G1333) + M1333*G1333^(3/2) + 0.00048314*G1333^2</f>
        <v>1023.41771382884</v>
      </c>
      <c r="O1333" s="39">
        <f t="shared" ref="O1333:O1337" si="147">I1333*(1/     (1-   (0.001*N1333/1.84)))</f>
        <v>6.1708710626424166</v>
      </c>
      <c r="P1333" s="32">
        <f t="shared" si="130"/>
        <v>23.533701831608617</v>
      </c>
      <c r="Q1333" s="29">
        <f t="shared" ref="Q1333:Q1337" si="148">-5.28+5.5*I1333</f>
        <v>9.7822999999999993</v>
      </c>
      <c r="R1333" s="30">
        <f>E1333-E1213</f>
        <v>9</v>
      </c>
      <c r="S1333" s="31">
        <f>I1333-I1213</f>
        <v>7.0399999999999796E-2</v>
      </c>
      <c r="T1333" s="31">
        <f>(S1333/I1213)*100</f>
        <v>2.638482872348392</v>
      </c>
      <c r="U1333" s="31">
        <f>(S1333/R1333)/I1213*1000</f>
        <v>2.9316476359426575</v>
      </c>
      <c r="V1333" s="44">
        <f>O1333-O1213</f>
        <v>0.17130271793685292</v>
      </c>
      <c r="W1333" s="44">
        <f>(V1333/O1213)*100</f>
        <v>2.8552507129620808</v>
      </c>
      <c r="X1333" s="44">
        <f>1000*(V1333/R1333)/O1213</f>
        <v>3.1725007921800898</v>
      </c>
      <c r="Y1333" s="45">
        <f>1000*(V1333/R1333)/Q1213</f>
        <v>2.0259108818764027</v>
      </c>
      <c r="Z1333" s="57">
        <f t="shared" ref="Z1333:Z1337" si="149">X1333-U1333</f>
        <v>0.24085315623743231</v>
      </c>
    </row>
    <row r="1334" spans="1:26" s="1" customFormat="1" x14ac:dyDescent="0.15">
      <c r="A1334" s="56">
        <v>248</v>
      </c>
      <c r="B1334" s="15" t="s">
        <v>19</v>
      </c>
      <c r="C1334" s="15" t="s">
        <v>11</v>
      </c>
      <c r="D1334" s="15" t="s">
        <v>12</v>
      </c>
      <c r="E1334" s="16">
        <v>43154</v>
      </c>
      <c r="F1334" s="17">
        <v>30.4</v>
      </c>
      <c r="G1334" s="17">
        <v>37.4</v>
      </c>
      <c r="H1334" s="17">
        <v>17.512499999999999</v>
      </c>
      <c r="I1334" s="18">
        <v>4.5925000000000002</v>
      </c>
      <c r="J1334" s="17"/>
      <c r="K1334" s="37">
        <f>1000*(1-(F1334+288.9414)/(508929.2*(F1334+68.12963))*(F1334-3.9863)^2)</f>
        <v>995.55686524112969</v>
      </c>
      <c r="L1334" s="37">
        <f xml:space="preserve"> 0.824493 - 0.0040899*F1334 + 0.000076438*F1334^2 -0.00000082467*F1334^3 + 0.0000000053675*F1334^4</f>
        <v>0.75221655033292811</v>
      </c>
      <c r="M1334" s="37">
        <f xml:space="preserve"> -0.005724 + 0.00010227*F1334 - 0.0000016546*F1334^2</f>
        <v>-4.1441071360000005E-3</v>
      </c>
      <c r="N1334" s="37">
        <f xml:space="preserve"> K1334 + (L1334*G1334) + M1334*G1334^(3/2) + 0.00048314*G1334^2</f>
        <v>1023.41771382884</v>
      </c>
      <c r="O1334" s="39">
        <f t="shared" si="147"/>
        <v>10.348252886579019</v>
      </c>
      <c r="P1334" s="32">
        <f t="shared" si="130"/>
        <v>23.533701831608617</v>
      </c>
      <c r="Q1334" s="29">
        <f t="shared" si="148"/>
        <v>19.978750000000002</v>
      </c>
      <c r="R1334" s="30">
        <f>E1334-E1214</f>
        <v>9</v>
      </c>
      <c r="S1334" s="31">
        <f>I1334-I1214</f>
        <v>8.5200000000000387E-2</v>
      </c>
      <c r="T1334" s="31">
        <f>(S1334/I1214)*100</f>
        <v>1.8902669003616441</v>
      </c>
      <c r="U1334" s="31">
        <f>(S1334/R1334)/I1214*1000</f>
        <v>2.1002965559573825</v>
      </c>
      <c r="V1334" s="44">
        <f>O1334-O1214</f>
        <v>0.21338503555908694</v>
      </c>
      <c r="W1334" s="44">
        <f>(V1334/O1214)*100</f>
        <v>2.1054545426323714</v>
      </c>
      <c r="X1334" s="44">
        <f>1000*(V1334/R1334)/O1214</f>
        <v>2.3393939362581904</v>
      </c>
      <c r="Y1334" s="45">
        <f>1000*(V1334/R1334)/Q1214</f>
        <v>1.2152366022533965</v>
      </c>
      <c r="Z1334" s="57">
        <f t="shared" si="149"/>
        <v>0.23909738030080785</v>
      </c>
    </row>
    <row r="1335" spans="1:26" s="1" customFormat="1" x14ac:dyDescent="0.15">
      <c r="A1335" s="56">
        <v>162</v>
      </c>
      <c r="B1335" s="15" t="s">
        <v>20</v>
      </c>
      <c r="C1335" s="15" t="s">
        <v>11</v>
      </c>
      <c r="D1335" s="15" t="s">
        <v>12</v>
      </c>
      <c r="E1335" s="16">
        <v>43154</v>
      </c>
      <c r="F1335" s="17">
        <v>30.4</v>
      </c>
      <c r="G1335" s="17">
        <v>37.4</v>
      </c>
      <c r="H1335" s="17">
        <v>17.512499999999999</v>
      </c>
      <c r="I1335" s="18">
        <v>7.7615999999999996</v>
      </c>
      <c r="J1335" s="17"/>
      <c r="K1335" s="37">
        <f>1000*(1-(F1335+288.9414)/(508929.2*(F1335+68.12963))*(F1335-3.9863)^2)</f>
        <v>995.55686524112969</v>
      </c>
      <c r="L1335" s="37">
        <f xml:space="preserve"> 0.824493 - 0.0040899*F1335 + 0.000076438*F1335^2 -0.00000082467*F1335^3 + 0.0000000053675*F1335^4</f>
        <v>0.75221655033292811</v>
      </c>
      <c r="M1335" s="37">
        <f xml:space="preserve"> -0.005724 + 0.00010227*F1335 - 0.0000016546*F1335^2</f>
        <v>-4.1441071360000005E-3</v>
      </c>
      <c r="N1335" s="37">
        <f xml:space="preserve"> K1335 + (L1335*G1335) + M1335*G1335^(3/2) + 0.00048314*G1335^2</f>
        <v>1023.41771382884</v>
      </c>
      <c r="O1335" s="39">
        <f t="shared" si="147"/>
        <v>17.489167034180014</v>
      </c>
      <c r="P1335" s="32">
        <f t="shared" si="130"/>
        <v>23.533701831608617</v>
      </c>
      <c r="Q1335" s="29">
        <f t="shared" si="148"/>
        <v>37.408799999999999</v>
      </c>
      <c r="R1335" s="30">
        <f>E1335-E1215</f>
        <v>9</v>
      </c>
      <c r="S1335" s="31">
        <f>I1335-I1215</f>
        <v>8.5499999999999687E-2</v>
      </c>
      <c r="T1335" s="31">
        <f>(S1335/I1215)*100</f>
        <v>1.113846875366393</v>
      </c>
      <c r="U1335" s="31">
        <f>(S1335/R1335)/I1215*1000</f>
        <v>1.2376076392959923</v>
      </c>
      <c r="V1335" s="44">
        <f>O1335-O1215</f>
        <v>0.22910910344229762</v>
      </c>
      <c r="W1335" s="44">
        <f>(V1335/O1215)*100</f>
        <v>1.3273947536079052</v>
      </c>
      <c r="X1335" s="44">
        <f>1000*(V1335/R1335)/O1215</f>
        <v>1.4748830595643392</v>
      </c>
      <c r="Y1335" s="45">
        <f>1000*(V1335/R1335)/Q1215</f>
        <v>0.68915988984798215</v>
      </c>
      <c r="Z1335" s="57">
        <f t="shared" si="149"/>
        <v>0.23727542026834691</v>
      </c>
    </row>
    <row r="1336" spans="1:26" s="1" customFormat="1" x14ac:dyDescent="0.15">
      <c r="A1336" s="56">
        <v>169</v>
      </c>
      <c r="B1336" s="15" t="s">
        <v>20</v>
      </c>
      <c r="C1336" s="15" t="s">
        <v>11</v>
      </c>
      <c r="D1336" s="15" t="s">
        <v>12</v>
      </c>
      <c r="E1336" s="16">
        <v>43154</v>
      </c>
      <c r="F1336" s="17">
        <v>30.4</v>
      </c>
      <c r="G1336" s="17">
        <v>37.4</v>
      </c>
      <c r="H1336" s="17">
        <v>17.512499999999999</v>
      </c>
      <c r="I1336" s="18">
        <v>4.7343000000000002</v>
      </c>
      <c r="J1336" s="17"/>
      <c r="K1336" s="37">
        <f>1000*(1-(F1336+288.9414)/(508929.2*(F1336+68.12963))*(F1336-3.9863)^2)</f>
        <v>995.55686524112969</v>
      </c>
      <c r="L1336" s="37">
        <f xml:space="preserve"> 0.824493 - 0.0040899*F1336 + 0.000076438*F1336^2 -0.00000082467*F1336^3 + 0.0000000053675*F1336^4</f>
        <v>0.75221655033292811</v>
      </c>
      <c r="M1336" s="37">
        <f xml:space="preserve"> -0.005724 + 0.00010227*F1336 - 0.0000016546*F1336^2</f>
        <v>-4.1441071360000005E-3</v>
      </c>
      <c r="N1336" s="37">
        <f xml:space="preserve"> K1336 + (L1336*G1336) + M1336*G1336^(3/2) + 0.00048314*G1336^2</f>
        <v>1023.41771382884</v>
      </c>
      <c r="O1336" s="39">
        <f t="shared" si="147"/>
        <v>10.667769981694295</v>
      </c>
      <c r="P1336" s="32">
        <f t="shared" si="130"/>
        <v>23.533701831608617</v>
      </c>
      <c r="Q1336" s="29">
        <f t="shared" si="148"/>
        <v>20.758649999999999</v>
      </c>
      <c r="R1336" s="30">
        <f>E1336-E1216</f>
        <v>9</v>
      </c>
      <c r="S1336" s="31">
        <f>I1336-I1216</f>
        <v>4.9000000000000377E-2</v>
      </c>
      <c r="T1336" s="31">
        <f>(S1336/I1216)*100</f>
        <v>1.0458241734787608</v>
      </c>
      <c r="U1336" s="31">
        <f>(S1336/R1336)/I1216*1000</f>
        <v>1.1620268594208454</v>
      </c>
      <c r="V1336" s="44">
        <f>O1336-O1216</f>
        <v>0.13266108226810047</v>
      </c>
      <c r="W1336" s="44">
        <f>(V1336/O1216)*100</f>
        <v>1.2592283908458317</v>
      </c>
      <c r="X1336" s="44">
        <f>1000*(V1336/R1336)/O1216</f>
        <v>1.3991426564953686</v>
      </c>
      <c r="Y1336" s="45">
        <f>1000*(V1336/R1336)/Q1216</f>
        <v>0.71941101763670845</v>
      </c>
      <c r="Z1336" s="57">
        <f t="shared" si="149"/>
        <v>0.23711579707452324</v>
      </c>
    </row>
    <row r="1337" spans="1:26" s="1" customFormat="1" x14ac:dyDescent="0.15">
      <c r="A1337" s="56">
        <v>261</v>
      </c>
      <c r="B1337" s="15" t="s">
        <v>20</v>
      </c>
      <c r="C1337" s="15" t="s">
        <v>11</v>
      </c>
      <c r="D1337" s="15" t="s">
        <v>12</v>
      </c>
      <c r="E1337" s="16">
        <v>43154</v>
      </c>
      <c r="F1337" s="17">
        <v>30.4</v>
      </c>
      <c r="G1337" s="17">
        <v>37.4</v>
      </c>
      <c r="H1337" s="17">
        <v>17.512499999999999</v>
      </c>
      <c r="I1337" s="18">
        <v>5.1382000000000003</v>
      </c>
      <c r="J1337" s="17"/>
      <c r="K1337" s="37">
        <f>1000*(1-(F1337+288.9414)/(508929.2*(F1337+68.12963))*(F1337-3.9863)^2)</f>
        <v>995.55686524112969</v>
      </c>
      <c r="L1337" s="37">
        <f xml:space="preserve"> 0.824493 - 0.0040899*F1337 + 0.000076438*F1337^2 -0.00000082467*F1337^3 + 0.0000000053675*F1337^4</f>
        <v>0.75221655033292811</v>
      </c>
      <c r="M1337" s="37">
        <f xml:space="preserve"> -0.005724 + 0.00010227*F1337 - 0.0000016546*F1337^2</f>
        <v>-4.1441071360000005E-3</v>
      </c>
      <c r="N1337" s="37">
        <f xml:space="preserve"> K1337 + (L1337*G1337) + M1337*G1337^(3/2) + 0.00048314*G1337^2</f>
        <v>1023.41771382884</v>
      </c>
      <c r="O1337" s="39">
        <f t="shared" si="147"/>
        <v>11.577875445143237</v>
      </c>
      <c r="P1337" s="32">
        <f t="shared" si="130"/>
        <v>23.533701831608617</v>
      </c>
      <c r="Q1337" s="29">
        <f t="shared" si="148"/>
        <v>22.9801</v>
      </c>
      <c r="R1337" s="30">
        <f>E1337-E1217</f>
        <v>9</v>
      </c>
      <c r="S1337" s="31">
        <f>I1337-I1217</f>
        <v>5.7000000000000384E-2</v>
      </c>
      <c r="T1337" s="31">
        <f>(S1337/I1217)*100</f>
        <v>1.1217822561599697</v>
      </c>
      <c r="U1337" s="31">
        <f>(S1337/R1337)/I1217*1000</f>
        <v>1.246424729066633</v>
      </c>
      <c r="V1337" s="44">
        <f>O1337-O1217</f>
        <v>0.1525674947954716</v>
      </c>
      <c r="W1337" s="44">
        <f>(V1337/O1217)*100</f>
        <v>1.3353468935673436</v>
      </c>
      <c r="X1337" s="44">
        <f>1000*(V1337/R1337)/O1217</f>
        <v>1.4837187706303818</v>
      </c>
      <c r="Y1337" s="45">
        <f>1000*(V1337/R1337)/Q1217</f>
        <v>0.74788207610155533</v>
      </c>
      <c r="Z1337" s="57">
        <f t="shared" si="149"/>
        <v>0.23729404156374878</v>
      </c>
    </row>
    <row r="1338" spans="1:26" s="1" customFormat="1" x14ac:dyDescent="0.15">
      <c r="A1338" s="56">
        <v>267</v>
      </c>
      <c r="B1338" s="15" t="s">
        <v>20</v>
      </c>
      <c r="C1338" s="15" t="s">
        <v>11</v>
      </c>
      <c r="D1338" s="15" t="s">
        <v>12</v>
      </c>
      <c r="E1338" s="17" t="s">
        <v>14</v>
      </c>
      <c r="F1338" s="17" t="s">
        <v>14</v>
      </c>
      <c r="G1338" s="17" t="s">
        <v>14</v>
      </c>
      <c r="H1338" s="17" t="s">
        <v>14</v>
      </c>
      <c r="I1338" s="18" t="s">
        <v>14</v>
      </c>
      <c r="J1338" s="17" t="s">
        <v>14</v>
      </c>
      <c r="K1338" s="99" t="s">
        <v>14</v>
      </c>
      <c r="L1338" s="99" t="s">
        <v>14</v>
      </c>
      <c r="M1338" s="99" t="s">
        <v>14</v>
      </c>
      <c r="N1338" s="99" t="s">
        <v>14</v>
      </c>
      <c r="O1338" s="44" t="s">
        <v>14</v>
      </c>
      <c r="P1338" s="32" t="e">
        <f t="shared" si="130"/>
        <v>#VALUE!</v>
      </c>
      <c r="Q1338" s="29" t="s">
        <v>14</v>
      </c>
      <c r="R1338" s="4" t="s">
        <v>14</v>
      </c>
      <c r="S1338" s="100" t="s">
        <v>14</v>
      </c>
      <c r="T1338" s="100" t="s">
        <v>14</v>
      </c>
      <c r="U1338" s="100" t="s">
        <v>14</v>
      </c>
      <c r="V1338" s="29" t="s">
        <v>14</v>
      </c>
      <c r="W1338" s="29" t="s">
        <v>14</v>
      </c>
      <c r="X1338" s="29" t="s">
        <v>14</v>
      </c>
      <c r="Y1338" s="29" t="s">
        <v>14</v>
      </c>
      <c r="Z1338" s="101" t="s">
        <v>14</v>
      </c>
    </row>
    <row r="1339" spans="1:26" s="1" customFormat="1" x14ac:dyDescent="0.15">
      <c r="A1339" s="56">
        <v>273</v>
      </c>
      <c r="B1339" s="15" t="s">
        <v>20</v>
      </c>
      <c r="C1339" s="15" t="s">
        <v>11</v>
      </c>
      <c r="D1339" s="15" t="s">
        <v>12</v>
      </c>
      <c r="E1339" s="16">
        <v>43154</v>
      </c>
      <c r="F1339" s="17">
        <v>30.4</v>
      </c>
      <c r="G1339" s="17">
        <v>37.4</v>
      </c>
      <c r="H1339" s="17">
        <v>17.512499999999999</v>
      </c>
      <c r="I1339" s="18">
        <v>6.1590999999999996</v>
      </c>
      <c r="J1339" s="17"/>
      <c r="K1339" s="37">
        <f>1000*(1-(F1339+288.9414)/(508929.2*(F1339+68.12963))*(F1339-3.9863)^2)</f>
        <v>995.55686524112969</v>
      </c>
      <c r="L1339" s="37">
        <f xml:space="preserve"> 0.824493 - 0.0040899*F1339 + 0.000076438*F1339^2 -0.00000082467*F1339^3 + 0.0000000053675*F1339^4</f>
        <v>0.75221655033292811</v>
      </c>
      <c r="M1339" s="37">
        <f xml:space="preserve"> -0.005724 + 0.00010227*F1339 - 0.0000016546*F1339^2</f>
        <v>-4.1441071360000005E-3</v>
      </c>
      <c r="N1339" s="37">
        <f xml:space="preserve"> K1339 + (L1339*G1339) + M1339*G1339^(3/2) + 0.00048314*G1339^2</f>
        <v>1023.41771382884</v>
      </c>
      <c r="O1339" s="39">
        <f t="shared" ref="O1339:O1343" si="150">I1339*(1/     (1-   (0.001*N1339/1.84)))</f>
        <v>13.87826333233072</v>
      </c>
      <c r="P1339" s="32">
        <f t="shared" si="130"/>
        <v>23.533701831608617</v>
      </c>
      <c r="Q1339" s="29">
        <f t="shared" ref="Q1339:Q1343" si="151">-5.28+5.5*I1339</f>
        <v>28.595049999999993</v>
      </c>
      <c r="R1339" s="30">
        <f>E1339-E1219</f>
        <v>9</v>
      </c>
      <c r="S1339" s="31">
        <f>I1339-I1219</f>
        <v>6.2199999999999811E-2</v>
      </c>
      <c r="T1339" s="31">
        <f>(S1339/I1219)*100</f>
        <v>1.0201905886598077</v>
      </c>
      <c r="U1339" s="31">
        <f>(S1339/R1339)/I1219*1000</f>
        <v>1.1335450985108975</v>
      </c>
      <c r="V1339" s="44">
        <f>O1339-O1219</f>
        <v>0.16910800632991574</v>
      </c>
      <c r="W1339" s="44">
        <f>(V1339/O1219)*100</f>
        <v>1.2335406690533679</v>
      </c>
      <c r="X1339" s="44">
        <f>1000*(V1339/R1339)/O1219</f>
        <v>1.370600743392631</v>
      </c>
      <c r="Y1339" s="45">
        <f>1000*(V1339/R1339)/Q1219</f>
        <v>0.66505545371728436</v>
      </c>
      <c r="Z1339" s="57">
        <f t="shared" ref="Z1339:Z1343" si="152">X1339-U1339</f>
        <v>0.23705564488173358</v>
      </c>
    </row>
    <row r="1340" spans="1:26" s="1" customFormat="1" x14ac:dyDescent="0.15">
      <c r="A1340" s="56">
        <v>105</v>
      </c>
      <c r="B1340" s="15" t="s">
        <v>22</v>
      </c>
      <c r="C1340" s="15" t="s">
        <v>11</v>
      </c>
      <c r="D1340" s="15" t="s">
        <v>12</v>
      </c>
      <c r="E1340" s="16">
        <v>43154</v>
      </c>
      <c r="F1340" s="17">
        <v>30.4</v>
      </c>
      <c r="G1340" s="17">
        <v>37.4</v>
      </c>
      <c r="H1340" s="17">
        <v>17.512499999999999</v>
      </c>
      <c r="I1340" s="18">
        <v>4.6506999999999996</v>
      </c>
      <c r="J1340" s="17"/>
      <c r="K1340" s="37">
        <f>1000*(1-(F1340+288.9414)/(508929.2*(F1340+68.12963))*(F1340-3.9863)^2)</f>
        <v>995.55686524112969</v>
      </c>
      <c r="L1340" s="37">
        <f xml:space="preserve"> 0.824493 - 0.0040899*F1340 + 0.000076438*F1340^2 -0.00000082467*F1340^3 + 0.0000000053675*F1340^4</f>
        <v>0.75221655033292811</v>
      </c>
      <c r="M1340" s="37">
        <f xml:space="preserve"> -0.005724 + 0.00010227*F1340 - 0.0000016546*F1340^2</f>
        <v>-4.1441071360000005E-3</v>
      </c>
      <c r="N1340" s="37">
        <f xml:space="preserve"> K1340 + (L1340*G1340) + M1340*G1340^(3/2) + 0.00048314*G1340^2</f>
        <v>1023.41771382884</v>
      </c>
      <c r="O1340" s="39">
        <f t="shared" si="150"/>
        <v>10.479394599806866</v>
      </c>
      <c r="P1340" s="32">
        <f t="shared" si="130"/>
        <v>23.533701831608617</v>
      </c>
      <c r="Q1340" s="29">
        <f t="shared" si="151"/>
        <v>20.298849999999998</v>
      </c>
      <c r="R1340" s="30">
        <f>E1340-E1220</f>
        <v>9</v>
      </c>
      <c r="S1340" s="31">
        <f>I1340-I1220</f>
        <v>6.0099999999999376E-2</v>
      </c>
      <c r="T1340" s="31">
        <f>(S1340/I1220)*100</f>
        <v>1.3091970548512042</v>
      </c>
      <c r="U1340" s="31">
        <f>(S1340/R1340)/I1220*1000</f>
        <v>1.4546633942791156</v>
      </c>
      <c r="V1340" s="44">
        <f>O1340-O1220</f>
        <v>0.15722293231366535</v>
      </c>
      <c r="W1340" s="44">
        <f>(V1340/O1220)*100</f>
        <v>1.523157503849651</v>
      </c>
      <c r="X1340" s="44">
        <f>1000*(V1340/R1340)/O1220</f>
        <v>1.6923972264996123</v>
      </c>
      <c r="Y1340" s="45">
        <f>1000*(V1340/R1340)/Q1220</f>
        <v>0.87484736815444342</v>
      </c>
      <c r="Z1340" s="57">
        <f t="shared" si="152"/>
        <v>0.23773383222049671</v>
      </c>
    </row>
    <row r="1341" spans="1:26" s="1" customFormat="1" x14ac:dyDescent="0.15">
      <c r="A1341" s="56">
        <v>204</v>
      </c>
      <c r="B1341" s="15" t="s">
        <v>22</v>
      </c>
      <c r="C1341" s="15" t="s">
        <v>11</v>
      </c>
      <c r="D1341" s="15" t="s">
        <v>12</v>
      </c>
      <c r="E1341" s="16">
        <v>43154</v>
      </c>
      <c r="F1341" s="17">
        <v>30.4</v>
      </c>
      <c r="G1341" s="17">
        <v>37.4</v>
      </c>
      <c r="H1341" s="17">
        <v>17.512499999999999</v>
      </c>
      <c r="I1341" s="18">
        <v>5.3936000000000002</v>
      </c>
      <c r="J1341" s="17"/>
      <c r="K1341" s="37">
        <f>1000*(1-(F1341+288.9414)/(508929.2*(F1341+68.12963))*(F1341-3.9863)^2)</f>
        <v>995.55686524112969</v>
      </c>
      <c r="L1341" s="37">
        <f xml:space="preserve"> 0.824493 - 0.0040899*F1341 + 0.000076438*F1341^2 -0.00000082467*F1341^3 + 0.0000000053675*F1341^4</f>
        <v>0.75221655033292811</v>
      </c>
      <c r="M1341" s="37">
        <f xml:space="preserve"> -0.005724 + 0.00010227*F1341 - 0.0000016546*F1341^2</f>
        <v>-4.1441071360000005E-3</v>
      </c>
      <c r="N1341" s="37">
        <f xml:space="preserve"> K1341 + (L1341*G1341) + M1341*G1341^(3/2) + 0.00048314*G1341^2</f>
        <v>1023.41771382884</v>
      </c>
      <c r="O1341" s="39">
        <f t="shared" si="150"/>
        <v>12.153366743397408</v>
      </c>
      <c r="P1341" s="32">
        <f t="shared" si="130"/>
        <v>23.533701831608617</v>
      </c>
      <c r="Q1341" s="29">
        <f t="shared" si="151"/>
        <v>24.384799999999998</v>
      </c>
      <c r="R1341" s="30">
        <f>E1341-E1221</f>
        <v>9</v>
      </c>
      <c r="S1341" s="31">
        <f>I1341-I1221</f>
        <v>9.2500000000000249E-2</v>
      </c>
      <c r="T1341" s="31">
        <f>(S1341/I1221)*100</f>
        <v>1.744920865480754</v>
      </c>
      <c r="U1341" s="31">
        <f>(S1341/R1341)/I1221*1000</f>
        <v>1.9388009616452824</v>
      </c>
      <c r="V1341" s="44">
        <f>O1341-O1221</f>
        <v>0.23360370010280462</v>
      </c>
      <c r="W1341" s="44">
        <f>(V1341/O1221)*100</f>
        <v>1.959801543489718</v>
      </c>
      <c r="X1341" s="44">
        <f>1000*(V1341/R1341)/O1221</f>
        <v>2.1775572705441308</v>
      </c>
      <c r="Y1341" s="45">
        <f>1000*(V1341/R1341)/Q1221</f>
        <v>1.0871130977732666</v>
      </c>
      <c r="Z1341" s="57">
        <f t="shared" si="152"/>
        <v>0.23875630889884847</v>
      </c>
    </row>
    <row r="1342" spans="1:26" s="1" customFormat="1" x14ac:dyDescent="0.15">
      <c r="A1342" s="56">
        <v>143</v>
      </c>
      <c r="B1342" s="15" t="s">
        <v>23</v>
      </c>
      <c r="C1342" s="15" t="s">
        <v>11</v>
      </c>
      <c r="D1342" s="15" t="s">
        <v>12</v>
      </c>
      <c r="E1342" s="16">
        <v>43154</v>
      </c>
      <c r="F1342" s="17">
        <v>30.4</v>
      </c>
      <c r="G1342" s="17">
        <v>37.4</v>
      </c>
      <c r="H1342" s="17">
        <v>17.512499999999999</v>
      </c>
      <c r="I1342" s="18">
        <v>5.6397000000000004</v>
      </c>
      <c r="J1342" s="17"/>
      <c r="K1342" s="37">
        <f>1000*(1-(F1342+288.9414)/(508929.2*(F1342+68.12963))*(F1342-3.9863)^2)</f>
        <v>995.55686524112969</v>
      </c>
      <c r="L1342" s="37">
        <f xml:space="preserve"> 0.824493 - 0.0040899*F1342 + 0.000076438*F1342^2 -0.00000082467*F1342^3 + 0.0000000053675*F1342^4</f>
        <v>0.75221655033292811</v>
      </c>
      <c r="M1342" s="37">
        <f xml:space="preserve"> -0.005724 + 0.00010227*F1342 - 0.0000016546*F1342^2</f>
        <v>-4.1441071360000005E-3</v>
      </c>
      <c r="N1342" s="37">
        <f xml:space="preserve"> K1342 + (L1342*G1342) + M1342*G1342^(3/2) + 0.00048314*G1342^2</f>
        <v>1023.41771382884</v>
      </c>
      <c r="O1342" s="39">
        <f t="shared" si="150"/>
        <v>12.707902407063624</v>
      </c>
      <c r="P1342" s="32">
        <f t="shared" si="130"/>
        <v>23.533701831608617</v>
      </c>
      <c r="Q1342" s="29">
        <f t="shared" si="151"/>
        <v>25.738350000000001</v>
      </c>
      <c r="R1342" s="30">
        <f>E1342-E1222</f>
        <v>9</v>
      </c>
      <c r="S1342" s="31">
        <f>I1342-I1222</f>
        <v>0.11250000000000071</v>
      </c>
      <c r="T1342" s="31">
        <f>(S1342/I1222)*100</f>
        <v>2.0353886235345331</v>
      </c>
      <c r="U1342" s="31">
        <f>(S1342/R1342)/I1222*1000</f>
        <v>2.2615429150383703</v>
      </c>
      <c r="V1342" s="44">
        <f>O1342-O1222</f>
        <v>0.27974329048443813</v>
      </c>
      <c r="W1342" s="44">
        <f>(V1342/O1222)*100</f>
        <v>2.2508827563308236</v>
      </c>
      <c r="X1342" s="44">
        <f>1000*(V1342/R1342)/O1222</f>
        <v>2.5009808403675819</v>
      </c>
      <c r="Y1342" s="45">
        <f>1000*(V1342/R1342)/Q1222</f>
        <v>1.23738386883566</v>
      </c>
      <c r="Z1342" s="57">
        <f t="shared" si="152"/>
        <v>0.2394379253292116</v>
      </c>
    </row>
    <row r="1343" spans="1:26" s="1" customFormat="1" x14ac:dyDescent="0.15">
      <c r="A1343" s="56">
        <v>177</v>
      </c>
      <c r="B1343" s="15" t="s">
        <v>17</v>
      </c>
      <c r="C1343" s="15" t="s">
        <v>24</v>
      </c>
      <c r="D1343" s="15" t="s">
        <v>12</v>
      </c>
      <c r="E1343" s="16">
        <v>43154</v>
      </c>
      <c r="F1343" s="17">
        <v>28.8</v>
      </c>
      <c r="G1343" s="17">
        <v>37.1</v>
      </c>
      <c r="H1343" s="17">
        <v>17.513200000000001</v>
      </c>
      <c r="I1343" s="18">
        <v>6.1595000000000004</v>
      </c>
      <c r="J1343" s="17"/>
      <c r="K1343" s="37">
        <f>1000*(1-(F1343+288.9414)/(508929.2*(F1343+68.12963))*(F1343-3.9863)^2)</f>
        <v>996.03408926421082</v>
      </c>
      <c r="L1343" s="37">
        <f xml:space="preserve"> 0.824493 - 0.0040899*F1343 + 0.000076438*F1343^2 -0.00000082467*F1343^3 + 0.0000000053675*F1343^4</f>
        <v>0.75409768612300809</v>
      </c>
      <c r="M1343" s="37">
        <f xml:space="preserve"> -0.005724 + 0.00010227*F1343 - 0.0000016546*F1343^2</f>
        <v>-4.1510154240000001E-3</v>
      </c>
      <c r="N1343" s="37">
        <f xml:space="preserve"> K1343 + (L1343*G1343) + M1343*G1343^(3/2) + 0.00048314*G1343^2</f>
        <v>1023.7380854225776</v>
      </c>
      <c r="O1343" s="39">
        <f t="shared" si="150"/>
        <v>13.884612031503792</v>
      </c>
      <c r="P1343" s="32">
        <f t="shared" si="130"/>
        <v>23.53717583015414</v>
      </c>
      <c r="Q1343" s="29">
        <f t="shared" si="151"/>
        <v>28.597250000000003</v>
      </c>
      <c r="R1343" s="30">
        <f>E1343-E1223</f>
        <v>9</v>
      </c>
      <c r="S1343" s="31">
        <f>I1343-I1223</f>
        <v>-2.3299999999999876E-2</v>
      </c>
      <c r="T1343" s="31">
        <f>(S1343/I1223)*100</f>
        <v>-0.37685191175518978</v>
      </c>
      <c r="U1343" s="31">
        <f>(S1343/R1343)/I1223*1000</f>
        <v>-0.41872434639465528</v>
      </c>
      <c r="V1343" s="44">
        <f>O1343-O1223</f>
        <v>-2.2782433760751175E-2</v>
      </c>
      <c r="W1343" s="44">
        <f>(V1343/O1223)*100</f>
        <v>-0.16381525538556593</v>
      </c>
      <c r="X1343" s="44">
        <f>1000*(V1343/R1343)/O1223</f>
        <v>-0.18201695042840663</v>
      </c>
      <c r="Y1343" s="45">
        <f>1000*(V1343/R1343)/Q1223</f>
        <v>-8.8123456208524617E-2</v>
      </c>
      <c r="Z1343" s="57">
        <f t="shared" si="152"/>
        <v>0.23670739596624865</v>
      </c>
    </row>
    <row r="1344" spans="1:26" s="1" customFormat="1" x14ac:dyDescent="0.15">
      <c r="A1344" s="56">
        <v>183</v>
      </c>
      <c r="B1344" s="15" t="s">
        <v>17</v>
      </c>
      <c r="C1344" s="15" t="s">
        <v>24</v>
      </c>
      <c r="D1344" s="15" t="s">
        <v>12</v>
      </c>
      <c r="E1344" s="17" t="s">
        <v>14</v>
      </c>
      <c r="F1344" s="17" t="s">
        <v>14</v>
      </c>
      <c r="G1344" s="17" t="s">
        <v>14</v>
      </c>
      <c r="H1344" s="17" t="s">
        <v>14</v>
      </c>
      <c r="I1344" s="18" t="s">
        <v>14</v>
      </c>
      <c r="J1344" s="17" t="s">
        <v>14</v>
      </c>
      <c r="K1344" s="99" t="s">
        <v>14</v>
      </c>
      <c r="L1344" s="99" t="s">
        <v>14</v>
      </c>
      <c r="M1344" s="99" t="s">
        <v>14</v>
      </c>
      <c r="N1344" s="99" t="s">
        <v>14</v>
      </c>
      <c r="O1344" s="44" t="s">
        <v>14</v>
      </c>
      <c r="P1344" s="32" t="e">
        <f t="shared" si="130"/>
        <v>#VALUE!</v>
      </c>
      <c r="Q1344" s="29" t="s">
        <v>14</v>
      </c>
      <c r="R1344" s="4" t="s">
        <v>14</v>
      </c>
      <c r="S1344" s="100" t="s">
        <v>14</v>
      </c>
      <c r="T1344" s="100" t="s">
        <v>14</v>
      </c>
      <c r="U1344" s="100" t="s">
        <v>14</v>
      </c>
      <c r="V1344" s="29" t="s">
        <v>14</v>
      </c>
      <c r="W1344" s="29" t="s">
        <v>14</v>
      </c>
      <c r="X1344" s="29" t="s">
        <v>14</v>
      </c>
      <c r="Y1344" s="29" t="s">
        <v>14</v>
      </c>
      <c r="Z1344" s="101" t="s">
        <v>14</v>
      </c>
    </row>
    <row r="1345" spans="1:26" s="1" customFormat="1" x14ac:dyDescent="0.15">
      <c r="A1345" s="56">
        <v>190</v>
      </c>
      <c r="B1345" s="15" t="s">
        <v>17</v>
      </c>
      <c r="C1345" s="15" t="s">
        <v>24</v>
      </c>
      <c r="D1345" s="15" t="s">
        <v>12</v>
      </c>
      <c r="E1345" s="16">
        <v>43154</v>
      </c>
      <c r="F1345" s="17">
        <v>28.8</v>
      </c>
      <c r="G1345" s="17">
        <v>37.1</v>
      </c>
      <c r="H1345" s="17">
        <v>17.513200000000001</v>
      </c>
      <c r="I1345" s="18">
        <v>4.7983000000000002</v>
      </c>
      <c r="J1345" s="17"/>
      <c r="K1345" s="37">
        <f>1000*(1-(F1345+288.9414)/(508929.2*(F1345+68.12963))*(F1345-3.9863)^2)</f>
        <v>996.03408926421082</v>
      </c>
      <c r="L1345" s="37">
        <f xml:space="preserve"> 0.824493 - 0.0040899*F1345 + 0.000076438*F1345^2 -0.00000082467*F1345^3 + 0.0000000053675*F1345^4</f>
        <v>0.75409768612300809</v>
      </c>
      <c r="M1345" s="37">
        <f xml:space="preserve"> -0.005724 + 0.00010227*F1345 - 0.0000016546*F1345^2</f>
        <v>-4.1510154240000001E-3</v>
      </c>
      <c r="N1345" s="37">
        <f xml:space="preserve"> K1345 + (L1345*G1345) + M1345*G1345^(3/2) + 0.00048314*G1345^2</f>
        <v>1023.7380854225776</v>
      </c>
      <c r="O1345" s="39">
        <f t="shared" ref="O1345:O1351" si="153">I1345*(1/     (1-   (0.001*N1345/1.84)))</f>
        <v>10.816224354373675</v>
      </c>
      <c r="P1345" s="32">
        <f t="shared" si="130"/>
        <v>23.53717583015414</v>
      </c>
      <c r="Q1345" s="29">
        <f t="shared" ref="Q1345:Q1351" si="154">-5.28+5.5*I1345</f>
        <v>21.11065</v>
      </c>
      <c r="R1345" s="30">
        <f>E1345-E1225</f>
        <v>9</v>
      </c>
      <c r="S1345" s="31">
        <f>I1345-I1225</f>
        <v>-2.8399999999999537E-2</v>
      </c>
      <c r="T1345" s="31">
        <f>(S1345/I1225)*100</f>
        <v>-0.58839372656265232</v>
      </c>
      <c r="U1345" s="31">
        <f>(S1345/R1345)/I1225*1000</f>
        <v>-0.65377080729183579</v>
      </c>
      <c r="V1345" s="44">
        <f>O1345-O1225</f>
        <v>-4.0801728548684579E-2</v>
      </c>
      <c r="W1345" s="44">
        <f>(V1345/O1225)*100</f>
        <v>-0.37580943655338511</v>
      </c>
      <c r="X1345" s="44">
        <f>1000*(V1345/R1345)/O1225</f>
        <v>-0.41756604061487235</v>
      </c>
      <c r="Y1345" s="45">
        <f>1000*(V1345/R1345)/Q1225</f>
        <v>-0.21317333757929768</v>
      </c>
      <c r="Z1345" s="57">
        <f t="shared" ref="Z1345:Z1351" si="155">X1345-U1345</f>
        <v>0.23620476667696344</v>
      </c>
    </row>
    <row r="1346" spans="1:26" s="1" customFormat="1" x14ac:dyDescent="0.15">
      <c r="A1346" s="56">
        <v>282</v>
      </c>
      <c r="B1346" s="15" t="s">
        <v>17</v>
      </c>
      <c r="C1346" s="15" t="s">
        <v>24</v>
      </c>
      <c r="D1346" s="15" t="s">
        <v>12</v>
      </c>
      <c r="E1346" s="16">
        <v>43154</v>
      </c>
      <c r="F1346" s="17">
        <v>28.8</v>
      </c>
      <c r="G1346" s="17">
        <v>37.1</v>
      </c>
      <c r="H1346" s="17">
        <v>17.513200000000001</v>
      </c>
      <c r="I1346" s="18">
        <v>2.2122000000000002</v>
      </c>
      <c r="J1346" s="17"/>
      <c r="K1346" s="37">
        <f>1000*(1-(F1346+288.9414)/(508929.2*(F1346+68.12963))*(F1346-3.9863)^2)</f>
        <v>996.03408926421082</v>
      </c>
      <c r="L1346" s="37">
        <f xml:space="preserve"> 0.824493 - 0.0040899*F1346 + 0.000076438*F1346^2 -0.00000082467*F1346^3 + 0.0000000053675*F1346^4</f>
        <v>0.75409768612300809</v>
      </c>
      <c r="M1346" s="37">
        <f xml:space="preserve"> -0.005724 + 0.00010227*F1346 - 0.0000016546*F1346^2</f>
        <v>-4.1510154240000001E-3</v>
      </c>
      <c r="N1346" s="37">
        <f xml:space="preserve"> K1346 + (L1346*G1346) + M1346*G1346^(3/2) + 0.00048314*G1346^2</f>
        <v>1023.7380854225776</v>
      </c>
      <c r="O1346" s="39">
        <f t="shared" si="153"/>
        <v>4.9866935199436142</v>
      </c>
      <c r="P1346" s="32">
        <f t="shared" si="130"/>
        <v>23.53717583015414</v>
      </c>
      <c r="Q1346" s="29">
        <f t="shared" si="154"/>
        <v>6.8871000000000011</v>
      </c>
      <c r="R1346" s="30">
        <f>E1346-E1226</f>
        <v>9</v>
      </c>
      <c r="S1346" s="31">
        <f>I1346-I1226</f>
        <v>-2.4000000000000021E-2</v>
      </c>
      <c r="T1346" s="31">
        <f>(S1346/I1226)*100</f>
        <v>-1.0732492621411331</v>
      </c>
      <c r="U1346" s="31">
        <f>(S1346/R1346)/I1226*1000</f>
        <v>-1.1924991801568148</v>
      </c>
      <c r="V1346" s="44">
        <f>O1346-O1226</f>
        <v>-4.3343923160573894E-2</v>
      </c>
      <c r="W1346" s="44">
        <f>(V1346/O1226)*100</f>
        <v>-0.86170179945668657</v>
      </c>
      <c r="X1346" s="44">
        <f>1000*(V1346/R1346)/O1226</f>
        <v>-0.95744644384076283</v>
      </c>
      <c r="Y1346" s="45">
        <f>1000*(V1346/R1346)/Q1226</f>
        <v>-0.68612663479448766</v>
      </c>
      <c r="Z1346" s="57">
        <f t="shared" si="155"/>
        <v>0.23505273631605195</v>
      </c>
    </row>
    <row r="1347" spans="1:26" s="1" customFormat="1" x14ac:dyDescent="0.15">
      <c r="A1347" s="56">
        <v>288</v>
      </c>
      <c r="B1347" s="15" t="s">
        <v>17</v>
      </c>
      <c r="C1347" s="15" t="s">
        <v>24</v>
      </c>
      <c r="D1347" s="15" t="s">
        <v>12</v>
      </c>
      <c r="E1347" s="16">
        <v>43154</v>
      </c>
      <c r="F1347" s="17">
        <v>28.8</v>
      </c>
      <c r="G1347" s="17">
        <v>37.1</v>
      </c>
      <c r="H1347" s="17">
        <v>17.513200000000001</v>
      </c>
      <c r="I1347" s="18">
        <v>7.5434999999999999</v>
      </c>
      <c r="J1347" s="17"/>
      <c r="K1347" s="37">
        <f>1000*(1-(F1347+288.9414)/(508929.2*(F1347+68.12963))*(F1347-3.9863)^2)</f>
        <v>996.03408926421082</v>
      </c>
      <c r="L1347" s="37">
        <f xml:space="preserve"> 0.824493 - 0.0040899*F1347 + 0.000076438*F1347^2 -0.00000082467*F1347^3 + 0.0000000053675*F1347^4</f>
        <v>0.75409768612300809</v>
      </c>
      <c r="M1347" s="37">
        <f xml:space="preserve"> -0.005724 + 0.00010227*F1347 - 0.0000016546*F1347^2</f>
        <v>-4.1510154240000001E-3</v>
      </c>
      <c r="N1347" s="37">
        <f xml:space="preserve"> K1347 + (L1347*G1347) + M1347*G1347^(3/2) + 0.00048314*G1347^2</f>
        <v>1023.7380854225776</v>
      </c>
      <c r="O1347" s="39">
        <f t="shared" si="153"/>
        <v>17.004394976807998</v>
      </c>
      <c r="P1347" s="32">
        <f t="shared" ref="P1347:P1410" si="156">H1347*(1/     (1-   (0.001*N1347/4)))</f>
        <v>23.53717583015414</v>
      </c>
      <c r="Q1347" s="29">
        <f t="shared" si="154"/>
        <v>36.209249999999997</v>
      </c>
      <c r="R1347" s="30">
        <f>E1347-E1227</f>
        <v>9</v>
      </c>
      <c r="S1347" s="31">
        <f>I1347-I1227</f>
        <v>-3.2899999999999707E-2</v>
      </c>
      <c r="T1347" s="31">
        <f>(S1347/I1227)*100</f>
        <v>-0.43424317617865615</v>
      </c>
      <c r="U1347" s="31">
        <f>(S1347/R1347)/I1227*1000</f>
        <v>-0.48249241797628467</v>
      </c>
      <c r="V1347" s="44">
        <f>O1347-O1227</f>
        <v>-3.7719182898005243E-2</v>
      </c>
      <c r="W1347" s="44">
        <f>(V1347/O1227)*100</f>
        <v>-0.22132924673857451</v>
      </c>
      <c r="X1347" s="44">
        <f>1000*(V1347/R1347)/O1227</f>
        <v>-0.24592138526508278</v>
      </c>
      <c r="Y1347" s="45">
        <f>1000*(V1347/R1347)/Q1227</f>
        <v>-0.11516892795314627</v>
      </c>
      <c r="Z1347" s="57">
        <f t="shared" si="155"/>
        <v>0.23657103271120189</v>
      </c>
    </row>
    <row r="1348" spans="1:26" s="1" customFormat="1" x14ac:dyDescent="0.15">
      <c r="A1348" s="56">
        <v>117</v>
      </c>
      <c r="B1348" s="15" t="s">
        <v>18</v>
      </c>
      <c r="C1348" s="15" t="s">
        <v>24</v>
      </c>
      <c r="D1348" s="15" t="s">
        <v>12</v>
      </c>
      <c r="E1348" s="16">
        <v>43154</v>
      </c>
      <c r="F1348" s="17">
        <v>28.8</v>
      </c>
      <c r="G1348" s="17">
        <v>37.1</v>
      </c>
      <c r="H1348" s="17">
        <v>17.513200000000001</v>
      </c>
      <c r="I1348" s="18">
        <v>3.4710000000000001</v>
      </c>
      <c r="J1348" s="17"/>
      <c r="K1348" s="37">
        <f>1000*(1-(F1348+288.9414)/(508929.2*(F1348+68.12963))*(F1348-3.9863)^2)</f>
        <v>996.03408926421082</v>
      </c>
      <c r="L1348" s="37">
        <f xml:space="preserve"> 0.824493 - 0.0040899*F1348 + 0.000076438*F1348^2 -0.00000082467*F1348^3 + 0.0000000053675*F1348^4</f>
        <v>0.75409768612300809</v>
      </c>
      <c r="M1348" s="37">
        <f xml:space="preserve"> -0.005724 + 0.00010227*F1348 - 0.0000016546*F1348^2</f>
        <v>-4.1510154240000001E-3</v>
      </c>
      <c r="N1348" s="37">
        <f xml:space="preserve"> K1348 + (L1348*G1348) + M1348*G1348^(3/2) + 0.00048314*G1348^2</f>
        <v>1023.7380854225776</v>
      </c>
      <c r="O1348" s="39">
        <f t="shared" si="153"/>
        <v>7.8242533259760796</v>
      </c>
      <c r="P1348" s="32">
        <f t="shared" si="156"/>
        <v>23.53717583015414</v>
      </c>
      <c r="Q1348" s="29">
        <f t="shared" si="154"/>
        <v>13.810499999999998</v>
      </c>
      <c r="R1348" s="30">
        <f>E1348-E1228</f>
        <v>9</v>
      </c>
      <c r="S1348" s="31">
        <f>I1348-I1228</f>
        <v>-1.6899999999999693E-2</v>
      </c>
      <c r="T1348" s="31">
        <f>(S1348/I1228)*100</f>
        <v>-0.48453224002980866</v>
      </c>
      <c r="U1348" s="31">
        <f>(S1348/R1348)/I1228*1000</f>
        <v>-0.53836915558867615</v>
      </c>
      <c r="V1348" s="44">
        <f>O1348-O1228</f>
        <v>-2.1318446585897988E-2</v>
      </c>
      <c r="W1348" s="44">
        <f>(V1348/O1228)*100</f>
        <v>-0.27172584999418636</v>
      </c>
      <c r="X1348" s="44">
        <f>1000*(V1348/R1348)/O1228</f>
        <v>-0.30191761110465154</v>
      </c>
      <c r="Y1348" s="45">
        <f>1000*(V1348/R1348)/Q1228</f>
        <v>-0.17036895787175116</v>
      </c>
      <c r="Z1348" s="57">
        <f t="shared" si="155"/>
        <v>0.23645154448402461</v>
      </c>
    </row>
    <row r="1349" spans="1:26" s="1" customFormat="1" x14ac:dyDescent="0.15">
      <c r="A1349" s="56">
        <v>123</v>
      </c>
      <c r="B1349" s="15" t="s">
        <v>18</v>
      </c>
      <c r="C1349" s="15" t="s">
        <v>24</v>
      </c>
      <c r="D1349" s="15" t="s">
        <v>12</v>
      </c>
      <c r="E1349" s="16">
        <v>43154</v>
      </c>
      <c r="F1349" s="17">
        <v>28.8</v>
      </c>
      <c r="G1349" s="17">
        <v>37.1</v>
      </c>
      <c r="H1349" s="17">
        <v>17.513200000000001</v>
      </c>
      <c r="I1349" s="18">
        <v>6.2704000000000004</v>
      </c>
      <c r="J1349" s="17"/>
      <c r="K1349" s="37">
        <f>1000*(1-(F1349+288.9414)/(508929.2*(F1349+68.12963))*(F1349-3.9863)^2)</f>
        <v>996.03408926421082</v>
      </c>
      <c r="L1349" s="37">
        <f xml:space="preserve"> 0.824493 - 0.0040899*F1349 + 0.000076438*F1349^2 -0.00000082467*F1349^3 + 0.0000000053675*F1349^4</f>
        <v>0.75409768612300809</v>
      </c>
      <c r="M1349" s="37">
        <f xml:space="preserve"> -0.005724 + 0.00010227*F1349 - 0.0000016546*F1349^2</f>
        <v>-4.1510154240000001E-3</v>
      </c>
      <c r="N1349" s="37">
        <f xml:space="preserve"> K1349 + (L1349*G1349) + M1349*G1349^(3/2) + 0.00048314*G1349^2</f>
        <v>1023.7380854225776</v>
      </c>
      <c r="O1349" s="39">
        <f t="shared" si="153"/>
        <v>14.134600419245293</v>
      </c>
      <c r="P1349" s="32">
        <f t="shared" si="156"/>
        <v>23.53717583015414</v>
      </c>
      <c r="Q1349" s="29">
        <f t="shared" si="154"/>
        <v>29.2072</v>
      </c>
      <c r="R1349" s="30">
        <f>E1349-E1229</f>
        <v>9</v>
      </c>
      <c r="S1349" s="31">
        <f>I1349-I1229</f>
        <v>-1.9999999999999574E-2</v>
      </c>
      <c r="T1349" s="31">
        <f>(S1349/I1229)*100</f>
        <v>-0.31794480478188308</v>
      </c>
      <c r="U1349" s="31">
        <f>(S1349/R1349)/I1229*1000</f>
        <v>-0.35327200531320346</v>
      </c>
      <c r="V1349" s="44">
        <f>O1349-O1229</f>
        <v>-1.4826077536111981E-2</v>
      </c>
      <c r="W1349" s="44">
        <f>(V1349/O1229)*100</f>
        <v>-0.10478217996668979</v>
      </c>
      <c r="X1349" s="44">
        <f>1000*(V1349/R1349)/O1229</f>
        <v>-0.11642464440743309</v>
      </c>
      <c r="Y1349" s="45">
        <f>1000*(V1349/R1349)/Q1229</f>
        <v>-5.6190289265580853E-2</v>
      </c>
      <c r="Z1349" s="57">
        <f t="shared" si="155"/>
        <v>0.23684736090577035</v>
      </c>
    </row>
    <row r="1350" spans="1:26" s="1" customFormat="1" x14ac:dyDescent="0.15">
      <c r="A1350" s="56">
        <v>130</v>
      </c>
      <c r="B1350" s="15" t="s">
        <v>18</v>
      </c>
      <c r="C1350" s="15" t="s">
        <v>24</v>
      </c>
      <c r="D1350" s="15" t="s">
        <v>12</v>
      </c>
      <c r="E1350" s="16">
        <v>43154</v>
      </c>
      <c r="F1350" s="17">
        <v>28.8</v>
      </c>
      <c r="G1350" s="17">
        <v>37.1</v>
      </c>
      <c r="H1350" s="17">
        <v>17.513200000000001</v>
      </c>
      <c r="I1350" s="18">
        <v>5.2126000000000001</v>
      </c>
      <c r="J1350" s="17"/>
      <c r="K1350" s="37">
        <f>1000*(1-(F1350+288.9414)/(508929.2*(F1350+68.12963))*(F1350-3.9863)^2)</f>
        <v>996.03408926421082</v>
      </c>
      <c r="L1350" s="37">
        <f xml:space="preserve"> 0.824493 - 0.0040899*F1350 + 0.000076438*F1350^2 -0.00000082467*F1350^3 + 0.0000000053675*F1350^4</f>
        <v>0.75409768612300809</v>
      </c>
      <c r="M1350" s="37">
        <f xml:space="preserve"> -0.005724 + 0.00010227*F1350 - 0.0000016546*F1350^2</f>
        <v>-4.1510154240000001E-3</v>
      </c>
      <c r="N1350" s="37">
        <f xml:space="preserve"> K1350 + (L1350*G1350) + M1350*G1350^(3/2) + 0.00048314*G1350^2</f>
        <v>1023.7380854225776</v>
      </c>
      <c r="O1350" s="39">
        <f t="shared" si="153"/>
        <v>11.750130477379116</v>
      </c>
      <c r="P1350" s="32">
        <f t="shared" si="156"/>
        <v>23.53717583015414</v>
      </c>
      <c r="Q1350" s="29">
        <f t="shared" si="154"/>
        <v>23.389299999999999</v>
      </c>
      <c r="R1350" s="30">
        <f>E1350-E1230</f>
        <v>9</v>
      </c>
      <c r="S1350" s="31">
        <f>I1350-I1230</f>
        <v>-2.1300000000000097E-2</v>
      </c>
      <c r="T1350" s="31">
        <f>(S1350/I1230)*100</f>
        <v>-0.40696230344485174</v>
      </c>
      <c r="U1350" s="31">
        <f>(S1350/R1350)/I1230*1000</f>
        <v>-0.45218033716094641</v>
      </c>
      <c r="V1350" s="44">
        <f>O1350-O1230</f>
        <v>-2.2838386525277699E-2</v>
      </c>
      <c r="W1350" s="44">
        <f>(V1350/O1230)*100</f>
        <v>-0.19399003589739863</v>
      </c>
      <c r="X1350" s="44">
        <f>1000*(V1350/R1350)/O1230</f>
        <v>-0.2155444843304429</v>
      </c>
      <c r="Y1350" s="45">
        <f>1000*(V1350/R1350)/Q1230</f>
        <v>-0.10795328528164112</v>
      </c>
      <c r="Z1350" s="57">
        <f t="shared" si="155"/>
        <v>0.23663585283050351</v>
      </c>
    </row>
    <row r="1351" spans="1:26" s="1" customFormat="1" x14ac:dyDescent="0.15">
      <c r="A1351" s="56">
        <v>221</v>
      </c>
      <c r="B1351" s="15" t="s">
        <v>18</v>
      </c>
      <c r="C1351" s="15" t="s">
        <v>24</v>
      </c>
      <c r="D1351" s="15" t="s">
        <v>12</v>
      </c>
      <c r="E1351" s="16">
        <v>43154</v>
      </c>
      <c r="F1351" s="17">
        <v>28.8</v>
      </c>
      <c r="G1351" s="17">
        <v>37.1</v>
      </c>
      <c r="H1351" s="17">
        <v>17.513200000000001</v>
      </c>
      <c r="I1351" s="18">
        <v>5.3853999999999997</v>
      </c>
      <c r="J1351" s="17"/>
      <c r="K1351" s="37">
        <f>1000*(1-(F1351+288.9414)/(508929.2*(F1351+68.12963))*(F1351-3.9863)^2)</f>
        <v>996.03408926421082</v>
      </c>
      <c r="L1351" s="37">
        <f xml:space="preserve"> 0.824493 - 0.0040899*F1351 + 0.000076438*F1351^2 -0.00000082467*F1351^3 + 0.0000000053675*F1351^4</f>
        <v>0.75409768612300809</v>
      </c>
      <c r="M1351" s="37">
        <f xml:space="preserve"> -0.005724 + 0.00010227*F1351 - 0.0000016546*F1351^2</f>
        <v>-4.1510154240000001E-3</v>
      </c>
      <c r="N1351" s="37">
        <f xml:space="preserve"> K1351 + (L1351*G1351) + M1351*G1351^(3/2) + 0.00048314*G1351^2</f>
        <v>1023.7380854225776</v>
      </c>
      <c r="O1351" s="39">
        <f t="shared" si="153"/>
        <v>12.139652509856404</v>
      </c>
      <c r="P1351" s="32">
        <f t="shared" si="156"/>
        <v>23.53717583015414</v>
      </c>
      <c r="Q1351" s="29">
        <f t="shared" si="154"/>
        <v>24.339699999999997</v>
      </c>
      <c r="R1351" s="30">
        <f>E1351-E1231</f>
        <v>9</v>
      </c>
      <c r="S1351" s="31">
        <f>I1351-I1231</f>
        <v>-3.4999999999998366E-3</v>
      </c>
      <c r="T1351" s="31">
        <f>(S1351/I1231)*100</f>
        <v>-6.4948319694183174E-2</v>
      </c>
      <c r="U1351" s="31">
        <f>(S1351/R1351)/I1231*1000</f>
        <v>-7.2164799660203519E-2</v>
      </c>
      <c r="V1351" s="44">
        <f>O1351-O1231</f>
        <v>1.8031555941659505E-2</v>
      </c>
      <c r="W1351" s="44">
        <f>(V1351/O1231)*100</f>
        <v>0.14875531919545887</v>
      </c>
      <c r="X1351" s="44">
        <f>1000*(V1351/R1351)/O1231</f>
        <v>0.1652836879949543</v>
      </c>
      <c r="Y1351" s="45">
        <f>1000*(V1351/R1351)/Q1231</f>
        <v>8.2249284790187796E-2</v>
      </c>
      <c r="Z1351" s="57">
        <f t="shared" si="155"/>
        <v>0.2374484876551578</v>
      </c>
    </row>
    <row r="1352" spans="1:26" s="1" customFormat="1" x14ac:dyDescent="0.15">
      <c r="A1352" s="56">
        <v>227</v>
      </c>
      <c r="B1352" s="15" t="s">
        <v>18</v>
      </c>
      <c r="C1352" s="15" t="s">
        <v>24</v>
      </c>
      <c r="D1352" s="15" t="s">
        <v>12</v>
      </c>
      <c r="E1352" s="17" t="s">
        <v>14</v>
      </c>
      <c r="F1352" s="17" t="s">
        <v>14</v>
      </c>
      <c r="G1352" s="17" t="s">
        <v>14</v>
      </c>
      <c r="H1352" s="17" t="s">
        <v>14</v>
      </c>
      <c r="I1352" s="18" t="s">
        <v>14</v>
      </c>
      <c r="J1352" s="17" t="s">
        <v>14</v>
      </c>
      <c r="K1352" s="99" t="s">
        <v>14</v>
      </c>
      <c r="L1352" s="99" t="s">
        <v>14</v>
      </c>
      <c r="M1352" s="99" t="s">
        <v>14</v>
      </c>
      <c r="N1352" s="99" t="s">
        <v>14</v>
      </c>
      <c r="O1352" s="44" t="s">
        <v>14</v>
      </c>
      <c r="P1352" s="32" t="e">
        <f t="shared" si="156"/>
        <v>#VALUE!</v>
      </c>
      <c r="Q1352" s="29" t="s">
        <v>14</v>
      </c>
      <c r="R1352" s="4" t="s">
        <v>14</v>
      </c>
      <c r="S1352" s="100" t="s">
        <v>14</v>
      </c>
      <c r="T1352" s="100" t="s">
        <v>14</v>
      </c>
      <c r="U1352" s="100" t="s">
        <v>14</v>
      </c>
      <c r="V1352" s="29" t="s">
        <v>14</v>
      </c>
      <c r="W1352" s="29" t="s">
        <v>14</v>
      </c>
      <c r="X1352" s="29" t="s">
        <v>14</v>
      </c>
      <c r="Y1352" s="29" t="s">
        <v>14</v>
      </c>
      <c r="Z1352" s="101" t="s">
        <v>14</v>
      </c>
    </row>
    <row r="1353" spans="1:26" s="1" customFormat="1" x14ac:dyDescent="0.15">
      <c r="A1353" s="56">
        <v>150</v>
      </c>
      <c r="B1353" s="15" t="s">
        <v>19</v>
      </c>
      <c r="C1353" s="15" t="s">
        <v>24</v>
      </c>
      <c r="D1353" s="15" t="s">
        <v>12</v>
      </c>
      <c r="E1353" s="16">
        <v>43154</v>
      </c>
      <c r="F1353" s="17">
        <v>28.8</v>
      </c>
      <c r="G1353" s="17">
        <v>37.1</v>
      </c>
      <c r="H1353" s="17">
        <v>17.513200000000001</v>
      </c>
      <c r="I1353" s="18">
        <v>1.9375</v>
      </c>
      <c r="J1353" s="17" t="s">
        <v>26</v>
      </c>
      <c r="K1353" s="37">
        <f>1000*(1-(F1353+288.9414)/(508929.2*(F1353+68.12963))*(F1353-3.9863)^2)</f>
        <v>996.03408926421082</v>
      </c>
      <c r="L1353" s="37">
        <f xml:space="preserve"> 0.824493 - 0.0040899*F1353 + 0.000076438*F1353^2 -0.00000082467*F1353^3 + 0.0000000053675*F1353^4</f>
        <v>0.75409768612300809</v>
      </c>
      <c r="M1353" s="37">
        <f xml:space="preserve"> -0.005724 + 0.00010227*F1353 - 0.0000016546*F1353^2</f>
        <v>-4.1510154240000001E-3</v>
      </c>
      <c r="N1353" s="37">
        <f xml:space="preserve"> K1353 + (L1353*G1353) + M1353*G1353^(3/2) + 0.00048314*G1353^2</f>
        <v>1023.7380854225776</v>
      </c>
      <c r="O1353" s="39">
        <f t="shared" ref="O1353" si="157">I1353*(1/     (1-   (0.001*N1353/1.84)))</f>
        <v>4.3674707055830178</v>
      </c>
      <c r="P1353" s="32">
        <f t="shared" si="156"/>
        <v>23.53717583015414</v>
      </c>
      <c r="Q1353" s="29">
        <f t="shared" ref="Q1353" si="158">-5.28+5.5*I1353</f>
        <v>5.3762499999999998</v>
      </c>
      <c r="R1353" s="30">
        <f>E1353-E1233</f>
        <v>9</v>
      </c>
      <c r="S1353" s="31">
        <f>I1353-I1233</f>
        <v>-2.9500000000000082E-2</v>
      </c>
      <c r="T1353" s="31">
        <f>(S1353/I1233)*100</f>
        <v>-1.4997458057956321</v>
      </c>
      <c r="U1353" s="31">
        <f>(S1353/R1353)/I1233*1000</f>
        <v>-1.6663842286618133</v>
      </c>
      <c r="V1353" s="44">
        <f>O1353-O1233</f>
        <v>-5.7036785064481066E-2</v>
      </c>
      <c r="W1353" s="44">
        <f>(V1353/O1233)*100</f>
        <v>-1.2891103740935037</v>
      </c>
      <c r="X1353" s="44">
        <f>1000*(V1353/R1353)/O1233</f>
        <v>-1.4323448601038931</v>
      </c>
      <c r="Y1353" s="45">
        <f>1000*(V1353/R1353)/Q1233</f>
        <v>-1.1442485443206858</v>
      </c>
      <c r="Z1353" s="57">
        <f t="shared" ref="Z1353" si="159">X1353-U1353</f>
        <v>0.23403936855792029</v>
      </c>
    </row>
    <row r="1354" spans="1:26" s="1" customFormat="1" x14ac:dyDescent="0.15">
      <c r="A1354" s="56">
        <v>158</v>
      </c>
      <c r="B1354" s="15" t="s">
        <v>19</v>
      </c>
      <c r="C1354" s="15" t="s">
        <v>24</v>
      </c>
      <c r="D1354" s="15" t="s">
        <v>12</v>
      </c>
      <c r="E1354" s="17" t="s">
        <v>14</v>
      </c>
      <c r="F1354" s="17" t="s">
        <v>14</v>
      </c>
      <c r="G1354" s="17" t="s">
        <v>14</v>
      </c>
      <c r="H1354" s="17" t="s">
        <v>14</v>
      </c>
      <c r="I1354" s="18" t="s">
        <v>14</v>
      </c>
      <c r="J1354" s="17" t="s">
        <v>14</v>
      </c>
      <c r="K1354" s="99" t="s">
        <v>14</v>
      </c>
      <c r="L1354" s="99" t="s">
        <v>14</v>
      </c>
      <c r="M1354" s="99" t="s">
        <v>14</v>
      </c>
      <c r="N1354" s="99" t="s">
        <v>14</v>
      </c>
      <c r="O1354" s="44" t="s">
        <v>14</v>
      </c>
      <c r="P1354" s="32" t="e">
        <f t="shared" si="156"/>
        <v>#VALUE!</v>
      </c>
      <c r="Q1354" s="29" t="s">
        <v>14</v>
      </c>
      <c r="R1354" s="4" t="s">
        <v>14</v>
      </c>
      <c r="S1354" s="100" t="s">
        <v>14</v>
      </c>
      <c r="T1354" s="100" t="s">
        <v>14</v>
      </c>
      <c r="U1354" s="100" t="s">
        <v>14</v>
      </c>
      <c r="V1354" s="29" t="s">
        <v>14</v>
      </c>
      <c r="W1354" s="29" t="s">
        <v>14</v>
      </c>
      <c r="X1354" s="29" t="s">
        <v>14</v>
      </c>
      <c r="Y1354" s="29" t="s">
        <v>14</v>
      </c>
      <c r="Z1354" s="101" t="s">
        <v>14</v>
      </c>
    </row>
    <row r="1355" spans="1:26" s="1" customFormat="1" x14ac:dyDescent="0.15">
      <c r="A1355" s="56">
        <v>249</v>
      </c>
      <c r="B1355" s="15" t="s">
        <v>19</v>
      </c>
      <c r="C1355" s="15" t="s">
        <v>24</v>
      </c>
      <c r="D1355" s="15" t="s">
        <v>12</v>
      </c>
      <c r="E1355" s="16">
        <v>43154</v>
      </c>
      <c r="F1355" s="17">
        <v>28.8</v>
      </c>
      <c r="G1355" s="17">
        <v>37.1</v>
      </c>
      <c r="H1355" s="17">
        <v>17.513200000000001</v>
      </c>
      <c r="I1355" s="18" t="s">
        <v>16</v>
      </c>
      <c r="J1355" s="17"/>
      <c r="K1355" s="37">
        <f>1000*(1-(F1355+288.9414)/(508929.2*(F1355+68.12963))*(F1355-3.9863)^2)</f>
        <v>996.03408926421082</v>
      </c>
      <c r="L1355" s="37">
        <f xml:space="preserve"> 0.824493 - 0.0040899*F1355 + 0.000076438*F1355^2 -0.00000082467*F1355^3 + 0.0000000053675*F1355^4</f>
        <v>0.75409768612300809</v>
      </c>
      <c r="M1355" s="37">
        <f xml:space="preserve"> -0.005724 + 0.00010227*F1355 - 0.0000016546*F1355^2</f>
        <v>-4.1510154240000001E-3</v>
      </c>
      <c r="N1355" s="37">
        <f xml:space="preserve"> K1355 + (L1355*G1355) + M1355*G1355^(3/2) + 0.00048314*G1355^2</f>
        <v>1023.7380854225776</v>
      </c>
      <c r="O1355" s="44" t="s">
        <v>14</v>
      </c>
      <c r="P1355" s="32">
        <f t="shared" si="156"/>
        <v>23.53717583015414</v>
      </c>
      <c r="Q1355" s="29" t="s">
        <v>14</v>
      </c>
      <c r="R1355" s="4" t="s">
        <v>14</v>
      </c>
      <c r="S1355" s="100" t="s">
        <v>14</v>
      </c>
      <c r="T1355" s="100" t="s">
        <v>14</v>
      </c>
      <c r="U1355" s="100" t="s">
        <v>14</v>
      </c>
      <c r="V1355" s="29" t="s">
        <v>14</v>
      </c>
      <c r="W1355" s="29" t="s">
        <v>14</v>
      </c>
      <c r="X1355" s="29" t="s">
        <v>14</v>
      </c>
      <c r="Y1355" s="29" t="s">
        <v>14</v>
      </c>
      <c r="Z1355" s="101" t="s">
        <v>14</v>
      </c>
    </row>
    <row r="1356" spans="1:26" s="1" customFormat="1" x14ac:dyDescent="0.15">
      <c r="A1356" s="56">
        <v>164</v>
      </c>
      <c r="B1356" s="15" t="s">
        <v>20</v>
      </c>
      <c r="C1356" s="15" t="s">
        <v>24</v>
      </c>
      <c r="D1356" s="15" t="s">
        <v>12</v>
      </c>
      <c r="E1356" s="16">
        <v>43154</v>
      </c>
      <c r="F1356" s="17"/>
      <c r="G1356" s="17"/>
      <c r="H1356" s="17"/>
      <c r="I1356" s="18"/>
      <c r="J1356" s="17"/>
      <c r="K1356" s="37">
        <f>1000*(1-(F1356+288.9414)/(508929.2*(F1356+68.12963))*(F1356-3.9863)^2)</f>
        <v>999.86757916190493</v>
      </c>
      <c r="L1356" s="37">
        <f xml:space="preserve"> 0.824493 - 0.0040899*F1356 + 0.000076438*F1356^2 -0.00000082467*F1356^3 + 0.0000000053675*F1356^4</f>
        <v>0.82449300000000003</v>
      </c>
      <c r="M1356" s="37">
        <f xml:space="preserve"> -0.005724 + 0.00010227*F1356 - 0.0000016546*F1356^2</f>
        <v>-5.7239999999999999E-3</v>
      </c>
      <c r="N1356" s="37">
        <f xml:space="preserve"> K1356 + (L1356*G1356) + M1356*G1356^(3/2) + 0.00048314*G1356^2</f>
        <v>999.86757916190493</v>
      </c>
      <c r="O1356" s="44" t="s">
        <v>14</v>
      </c>
      <c r="P1356" s="32">
        <f t="shared" si="156"/>
        <v>0</v>
      </c>
      <c r="Q1356" s="29" t="s">
        <v>14</v>
      </c>
      <c r="R1356" s="4" t="s">
        <v>14</v>
      </c>
      <c r="S1356" s="100" t="s">
        <v>14</v>
      </c>
      <c r="T1356" s="100" t="s">
        <v>14</v>
      </c>
      <c r="U1356" s="100" t="s">
        <v>14</v>
      </c>
      <c r="V1356" s="29" t="s">
        <v>14</v>
      </c>
      <c r="W1356" s="29" t="s">
        <v>14</v>
      </c>
      <c r="X1356" s="29" t="s">
        <v>14</v>
      </c>
      <c r="Y1356" s="29" t="s">
        <v>14</v>
      </c>
      <c r="Z1356" s="101" t="s">
        <v>14</v>
      </c>
    </row>
    <row r="1357" spans="1:26" s="1" customFormat="1" x14ac:dyDescent="0.15">
      <c r="A1357" s="56">
        <v>170</v>
      </c>
      <c r="B1357" s="15" t="s">
        <v>20</v>
      </c>
      <c r="C1357" s="15" t="s">
        <v>24</v>
      </c>
      <c r="D1357" s="15" t="s">
        <v>12</v>
      </c>
      <c r="E1357" s="16">
        <v>43154</v>
      </c>
      <c r="F1357" s="17"/>
      <c r="G1357" s="17"/>
      <c r="H1357" s="17"/>
      <c r="I1357" s="18"/>
      <c r="J1357" s="17"/>
      <c r="K1357" s="37">
        <f>1000*(1-(F1357+288.9414)/(508929.2*(F1357+68.12963))*(F1357-3.9863)^2)</f>
        <v>999.86757916190493</v>
      </c>
      <c r="L1357" s="37">
        <f xml:space="preserve"> 0.824493 - 0.0040899*F1357 + 0.000076438*F1357^2 -0.00000082467*F1357^3 + 0.0000000053675*F1357^4</f>
        <v>0.82449300000000003</v>
      </c>
      <c r="M1357" s="37">
        <f xml:space="preserve"> -0.005724 + 0.00010227*F1357 - 0.0000016546*F1357^2</f>
        <v>-5.7239999999999999E-3</v>
      </c>
      <c r="N1357" s="37">
        <f xml:space="preserve"> K1357 + (L1357*G1357) + M1357*G1357^(3/2) + 0.00048314*G1357^2</f>
        <v>999.86757916190493</v>
      </c>
      <c r="O1357" s="44" t="s">
        <v>14</v>
      </c>
      <c r="P1357" s="32">
        <f t="shared" si="156"/>
        <v>0</v>
      </c>
      <c r="Q1357" s="29" t="s">
        <v>14</v>
      </c>
      <c r="R1357" s="4" t="s">
        <v>14</v>
      </c>
      <c r="S1357" s="100" t="s">
        <v>14</v>
      </c>
      <c r="T1357" s="100" t="s">
        <v>14</v>
      </c>
      <c r="U1357" s="100" t="s">
        <v>14</v>
      </c>
      <c r="V1357" s="29" t="s">
        <v>14</v>
      </c>
      <c r="W1357" s="29" t="s">
        <v>14</v>
      </c>
      <c r="X1357" s="29" t="s">
        <v>14</v>
      </c>
      <c r="Y1357" s="29" t="s">
        <v>14</v>
      </c>
      <c r="Z1357" s="101" t="s">
        <v>14</v>
      </c>
    </row>
    <row r="1358" spans="1:26" s="1" customFormat="1" x14ac:dyDescent="0.15">
      <c r="A1358" s="56">
        <v>262</v>
      </c>
      <c r="B1358" s="15" t="s">
        <v>20</v>
      </c>
      <c r="C1358" s="15" t="s">
        <v>24</v>
      </c>
      <c r="D1358" s="15" t="s">
        <v>12</v>
      </c>
      <c r="E1358" s="16">
        <v>43154</v>
      </c>
      <c r="F1358" s="17"/>
      <c r="G1358" s="17"/>
      <c r="H1358" s="17"/>
      <c r="I1358" s="18"/>
      <c r="J1358" s="17"/>
      <c r="K1358" s="37">
        <f>1000*(1-(F1358+288.9414)/(508929.2*(F1358+68.12963))*(F1358-3.9863)^2)</f>
        <v>999.86757916190493</v>
      </c>
      <c r="L1358" s="37">
        <f xml:space="preserve"> 0.824493 - 0.0040899*F1358 + 0.000076438*F1358^2 -0.00000082467*F1358^3 + 0.0000000053675*F1358^4</f>
        <v>0.82449300000000003</v>
      </c>
      <c r="M1358" s="37">
        <f xml:space="preserve"> -0.005724 + 0.00010227*F1358 - 0.0000016546*F1358^2</f>
        <v>-5.7239999999999999E-3</v>
      </c>
      <c r="N1358" s="37">
        <f xml:space="preserve"> K1358 + (L1358*G1358) + M1358*G1358^(3/2) + 0.00048314*G1358^2</f>
        <v>999.86757916190493</v>
      </c>
      <c r="O1358" s="44" t="s">
        <v>14</v>
      </c>
      <c r="P1358" s="32">
        <f t="shared" si="156"/>
        <v>0</v>
      </c>
      <c r="Q1358" s="29" t="s">
        <v>14</v>
      </c>
      <c r="R1358" s="4" t="s">
        <v>14</v>
      </c>
      <c r="S1358" s="100" t="s">
        <v>14</v>
      </c>
      <c r="T1358" s="100" t="s">
        <v>14</v>
      </c>
      <c r="U1358" s="100" t="s">
        <v>14</v>
      </c>
      <c r="V1358" s="29" t="s">
        <v>14</v>
      </c>
      <c r="W1358" s="29" t="s">
        <v>14</v>
      </c>
      <c r="X1358" s="29" t="s">
        <v>14</v>
      </c>
      <c r="Y1358" s="29" t="s">
        <v>14</v>
      </c>
      <c r="Z1358" s="101" t="s">
        <v>14</v>
      </c>
    </row>
    <row r="1359" spans="1:26" s="1" customFormat="1" x14ac:dyDescent="0.15">
      <c r="A1359" s="56">
        <v>268</v>
      </c>
      <c r="B1359" s="15" t="s">
        <v>20</v>
      </c>
      <c r="C1359" s="15" t="s">
        <v>24</v>
      </c>
      <c r="D1359" s="15" t="s">
        <v>12</v>
      </c>
      <c r="E1359" s="17" t="s">
        <v>14</v>
      </c>
      <c r="F1359" s="17" t="s">
        <v>14</v>
      </c>
      <c r="G1359" s="17" t="s">
        <v>14</v>
      </c>
      <c r="H1359" s="17" t="s">
        <v>14</v>
      </c>
      <c r="I1359" s="18" t="s">
        <v>14</v>
      </c>
      <c r="J1359" s="17" t="s">
        <v>14</v>
      </c>
      <c r="K1359" s="99" t="s">
        <v>14</v>
      </c>
      <c r="L1359" s="99" t="s">
        <v>14</v>
      </c>
      <c r="M1359" s="99" t="s">
        <v>14</v>
      </c>
      <c r="N1359" s="99" t="s">
        <v>14</v>
      </c>
      <c r="O1359" s="44" t="s">
        <v>14</v>
      </c>
      <c r="P1359" s="32" t="e">
        <f t="shared" si="156"/>
        <v>#VALUE!</v>
      </c>
      <c r="Q1359" s="29" t="s">
        <v>14</v>
      </c>
      <c r="R1359" s="4" t="s">
        <v>14</v>
      </c>
      <c r="S1359" s="100" t="s">
        <v>14</v>
      </c>
      <c r="T1359" s="100" t="s">
        <v>14</v>
      </c>
      <c r="U1359" s="100" t="s">
        <v>14</v>
      </c>
      <c r="V1359" s="29" t="s">
        <v>14</v>
      </c>
      <c r="W1359" s="29" t="s">
        <v>14</v>
      </c>
      <c r="X1359" s="29" t="s">
        <v>14</v>
      </c>
      <c r="Y1359" s="29" t="s">
        <v>14</v>
      </c>
      <c r="Z1359" s="101" t="s">
        <v>14</v>
      </c>
    </row>
    <row r="1360" spans="1:26" s="1" customFormat="1" x14ac:dyDescent="0.15">
      <c r="A1360" s="56">
        <v>274</v>
      </c>
      <c r="B1360" s="15" t="s">
        <v>20</v>
      </c>
      <c r="C1360" s="15" t="s">
        <v>24</v>
      </c>
      <c r="D1360" s="15" t="s">
        <v>12</v>
      </c>
      <c r="E1360" s="16">
        <v>43154</v>
      </c>
      <c r="F1360" s="17"/>
      <c r="G1360" s="17"/>
      <c r="H1360" s="17"/>
      <c r="I1360" s="18"/>
      <c r="J1360" s="17"/>
      <c r="K1360" s="37">
        <f>1000*(1-(F1360+288.9414)/(508929.2*(F1360+68.12963))*(F1360-3.9863)^2)</f>
        <v>999.86757916190493</v>
      </c>
      <c r="L1360" s="37">
        <f xml:space="preserve"> 0.824493 - 0.0040899*F1360 + 0.000076438*F1360^2 -0.00000082467*F1360^3 + 0.0000000053675*F1360^4</f>
        <v>0.82449300000000003</v>
      </c>
      <c r="M1360" s="37">
        <f xml:space="preserve"> -0.005724 + 0.00010227*F1360 - 0.0000016546*F1360^2</f>
        <v>-5.7239999999999999E-3</v>
      </c>
      <c r="N1360" s="37">
        <f xml:space="preserve"> K1360 + (L1360*G1360) + M1360*G1360^(3/2) + 0.00048314*G1360^2</f>
        <v>999.86757916190493</v>
      </c>
      <c r="O1360" s="44" t="s">
        <v>14</v>
      </c>
      <c r="P1360" s="32">
        <f t="shared" si="156"/>
        <v>0</v>
      </c>
      <c r="Q1360" s="29" t="s">
        <v>14</v>
      </c>
      <c r="R1360" s="4" t="s">
        <v>14</v>
      </c>
      <c r="S1360" s="100" t="s">
        <v>14</v>
      </c>
      <c r="T1360" s="100" t="s">
        <v>14</v>
      </c>
      <c r="U1360" s="100" t="s">
        <v>14</v>
      </c>
      <c r="V1360" s="29" t="s">
        <v>14</v>
      </c>
      <c r="W1360" s="29" t="s">
        <v>14</v>
      </c>
      <c r="X1360" s="29" t="s">
        <v>14</v>
      </c>
      <c r="Y1360" s="29" t="s">
        <v>14</v>
      </c>
      <c r="Z1360" s="101" t="s">
        <v>14</v>
      </c>
    </row>
    <row r="1361" spans="1:26" s="1" customFormat="1" x14ac:dyDescent="0.15">
      <c r="A1361" s="56">
        <v>106</v>
      </c>
      <c r="B1361" s="15" t="s">
        <v>22</v>
      </c>
      <c r="C1361" s="15" t="s">
        <v>24</v>
      </c>
      <c r="D1361" s="15" t="s">
        <v>12</v>
      </c>
      <c r="E1361" s="16">
        <v>43154</v>
      </c>
      <c r="F1361" s="17"/>
      <c r="G1361" s="17"/>
      <c r="H1361" s="17"/>
      <c r="I1361" s="18"/>
      <c r="J1361" s="17"/>
      <c r="K1361" s="37">
        <f>1000*(1-(F1361+288.9414)/(508929.2*(F1361+68.12963))*(F1361-3.9863)^2)</f>
        <v>999.86757916190493</v>
      </c>
      <c r="L1361" s="37">
        <f xml:space="preserve"> 0.824493 - 0.0040899*F1361 + 0.000076438*F1361^2 -0.00000082467*F1361^3 + 0.0000000053675*F1361^4</f>
        <v>0.82449300000000003</v>
      </c>
      <c r="M1361" s="37">
        <f xml:space="preserve"> -0.005724 + 0.00010227*F1361 - 0.0000016546*F1361^2</f>
        <v>-5.7239999999999999E-3</v>
      </c>
      <c r="N1361" s="37">
        <f xml:space="preserve"> K1361 + (L1361*G1361) + M1361*G1361^(3/2) + 0.00048314*G1361^2</f>
        <v>999.86757916190493</v>
      </c>
      <c r="O1361" s="44" t="s">
        <v>14</v>
      </c>
      <c r="P1361" s="32">
        <f t="shared" si="156"/>
        <v>0</v>
      </c>
      <c r="Q1361" s="29" t="s">
        <v>14</v>
      </c>
      <c r="R1361" s="4" t="s">
        <v>14</v>
      </c>
      <c r="S1361" s="100" t="s">
        <v>14</v>
      </c>
      <c r="T1361" s="100" t="s">
        <v>14</v>
      </c>
      <c r="U1361" s="100" t="s">
        <v>14</v>
      </c>
      <c r="V1361" s="29" t="s">
        <v>14</v>
      </c>
      <c r="W1361" s="29" t="s">
        <v>14</v>
      </c>
      <c r="X1361" s="29" t="s">
        <v>14</v>
      </c>
      <c r="Y1361" s="29" t="s">
        <v>14</v>
      </c>
      <c r="Z1361" s="101" t="s">
        <v>14</v>
      </c>
    </row>
    <row r="1362" spans="1:26" s="1" customFormat="1" x14ac:dyDescent="0.15">
      <c r="A1362" s="56">
        <v>206</v>
      </c>
      <c r="B1362" s="15" t="s">
        <v>22</v>
      </c>
      <c r="C1362" s="15" t="s">
        <v>24</v>
      </c>
      <c r="D1362" s="15" t="s">
        <v>12</v>
      </c>
      <c r="E1362" s="17" t="s">
        <v>14</v>
      </c>
      <c r="F1362" s="17" t="s">
        <v>14</v>
      </c>
      <c r="G1362" s="17" t="s">
        <v>14</v>
      </c>
      <c r="H1362" s="17" t="s">
        <v>14</v>
      </c>
      <c r="I1362" s="18" t="s">
        <v>14</v>
      </c>
      <c r="J1362" s="17"/>
      <c r="K1362" s="99" t="s">
        <v>14</v>
      </c>
      <c r="L1362" s="99" t="s">
        <v>14</v>
      </c>
      <c r="M1362" s="99" t="s">
        <v>14</v>
      </c>
      <c r="N1362" s="99" t="s">
        <v>14</v>
      </c>
      <c r="O1362" s="44" t="s">
        <v>14</v>
      </c>
      <c r="P1362" s="32" t="e">
        <f t="shared" si="156"/>
        <v>#VALUE!</v>
      </c>
      <c r="Q1362" s="29" t="s">
        <v>14</v>
      </c>
      <c r="R1362" s="4" t="s">
        <v>14</v>
      </c>
      <c r="S1362" s="100" t="s">
        <v>14</v>
      </c>
      <c r="T1362" s="100" t="s">
        <v>14</v>
      </c>
      <c r="U1362" s="100" t="s">
        <v>14</v>
      </c>
      <c r="V1362" s="29" t="s">
        <v>14</v>
      </c>
      <c r="W1362" s="29" t="s">
        <v>14</v>
      </c>
      <c r="X1362" s="29" t="s">
        <v>14</v>
      </c>
      <c r="Y1362" s="29" t="s">
        <v>14</v>
      </c>
      <c r="Z1362" s="101" t="s">
        <v>14</v>
      </c>
    </row>
    <row r="1363" spans="1:26" s="1" customFormat="1" x14ac:dyDescent="0.15">
      <c r="A1363" s="56">
        <v>144</v>
      </c>
      <c r="B1363" s="15" t="s">
        <v>23</v>
      </c>
      <c r="C1363" s="15" t="s">
        <v>24</v>
      </c>
      <c r="D1363" s="15" t="s">
        <v>12</v>
      </c>
      <c r="E1363" s="16">
        <v>43154</v>
      </c>
      <c r="F1363" s="17"/>
      <c r="G1363" s="17"/>
      <c r="H1363" s="17"/>
      <c r="I1363" s="18"/>
      <c r="J1363" s="17"/>
      <c r="K1363" s="37">
        <f>1000*(1-(F1363+288.9414)/(508929.2*(F1363+68.12963))*(F1363-3.9863)^2)</f>
        <v>999.86757916190493</v>
      </c>
      <c r="L1363" s="37">
        <f xml:space="preserve"> 0.824493 - 0.0040899*F1363 + 0.000076438*F1363^2 -0.00000082467*F1363^3 + 0.0000000053675*F1363^4</f>
        <v>0.82449300000000003</v>
      </c>
      <c r="M1363" s="37">
        <f xml:space="preserve"> -0.005724 + 0.00010227*F1363 - 0.0000016546*F1363^2</f>
        <v>-5.7239999999999999E-3</v>
      </c>
      <c r="N1363" s="37">
        <f xml:space="preserve"> K1363 + (L1363*G1363) + M1363*G1363^(3/2) + 0.00048314*G1363^2</f>
        <v>999.86757916190493</v>
      </c>
      <c r="O1363" s="44" t="s">
        <v>14</v>
      </c>
      <c r="P1363" s="32">
        <f t="shared" si="156"/>
        <v>0</v>
      </c>
      <c r="Q1363" s="29" t="s">
        <v>14</v>
      </c>
      <c r="R1363" s="4" t="s">
        <v>14</v>
      </c>
      <c r="S1363" s="100" t="s">
        <v>14</v>
      </c>
      <c r="T1363" s="100" t="s">
        <v>14</v>
      </c>
      <c r="U1363" s="100" t="s">
        <v>14</v>
      </c>
      <c r="V1363" s="29" t="s">
        <v>14</v>
      </c>
      <c r="W1363" s="29" t="s">
        <v>14</v>
      </c>
      <c r="X1363" s="29" t="s">
        <v>14</v>
      </c>
      <c r="Y1363" s="29" t="s">
        <v>14</v>
      </c>
      <c r="Z1363" s="101" t="s">
        <v>14</v>
      </c>
    </row>
    <row r="1364" spans="1:26" s="1" customFormat="1" x14ac:dyDescent="0.15">
      <c r="A1364" s="56">
        <v>178</v>
      </c>
      <c r="B1364" s="15" t="s">
        <v>17</v>
      </c>
      <c r="C1364" s="15" t="s">
        <v>29</v>
      </c>
      <c r="D1364" s="15" t="s">
        <v>12</v>
      </c>
      <c r="E1364" s="16">
        <v>43154</v>
      </c>
      <c r="F1364" s="17">
        <v>28.4</v>
      </c>
      <c r="G1364" s="17">
        <v>37.5</v>
      </c>
      <c r="H1364" s="17">
        <v>17.5121</v>
      </c>
      <c r="I1364" s="18">
        <v>6.5366</v>
      </c>
      <c r="J1364" s="17"/>
      <c r="K1364" s="37">
        <f>1000*(1-(F1364+288.9414)/(508929.2*(F1364+68.12963))*(F1364-3.9863)^2)</f>
        <v>996.14986524959227</v>
      </c>
      <c r="L1364" s="37">
        <f xml:space="preserve"> 0.824493 - 0.0040899*F1364 + 0.000076438*F1364^2 -0.00000082467*F1364^3 + 0.0000000053675*F1364^4</f>
        <v>0.75459329982316814</v>
      </c>
      <c r="M1364" s="37">
        <f xml:space="preserve"> -0.005724 + 0.00010227*F1364 - 0.0000016546*F1364^2</f>
        <v>-4.1540661759999998E-3</v>
      </c>
      <c r="N1364" s="37">
        <f xml:space="preserve"> K1364 + (L1364*G1364) + M1364*G1364^(3/2) + 0.00048314*G1364^2</f>
        <v>1024.1725912596214</v>
      </c>
      <c r="O1364" s="39">
        <f t="shared" ref="O1364:O1366" si="160">I1364*(1/     (1-   (0.001*N1364/1.84)))</f>
        <v>14.74251032895546</v>
      </c>
      <c r="P1364" s="32">
        <f t="shared" si="156"/>
        <v>23.539133954563042</v>
      </c>
      <c r="Q1364" s="29">
        <f t="shared" ref="Q1364:Q1366" si="161">-5.28+5.5*I1364</f>
        <v>30.671300000000002</v>
      </c>
      <c r="R1364" s="30">
        <f>E1364-E1244</f>
        <v>9</v>
      </c>
      <c r="S1364" s="31">
        <f>I1364-I1244</f>
        <v>-1.9899999999999807E-2</v>
      </c>
      <c r="T1364" s="31">
        <f>(S1364/I1244)*100</f>
        <v>-0.30351559521085653</v>
      </c>
      <c r="U1364" s="31">
        <f>(S1364/R1364)/I1244*1000</f>
        <v>-0.33723955023428498</v>
      </c>
      <c r="V1364" s="44">
        <f>O1364-O1244</f>
        <v>-1.1301673994315919E-2</v>
      </c>
      <c r="W1364" s="44">
        <f>(V1364/O1244)*100</f>
        <v>-7.6601721589351551E-2</v>
      </c>
      <c r="X1364" s="44">
        <f>1000*(V1364/R1364)/O1244</f>
        <v>-8.511302398816839E-2</v>
      </c>
      <c r="Y1364" s="45">
        <f>1000*(V1364/R1364)/Q1244</f>
        <v>-4.0796327409955604E-2</v>
      </c>
      <c r="Z1364" s="57">
        <f t="shared" ref="Z1364:Z1366" si="162">X1364-U1364</f>
        <v>0.25212652624611659</v>
      </c>
    </row>
    <row r="1365" spans="1:26" s="1" customFormat="1" x14ac:dyDescent="0.15">
      <c r="A1365" s="56">
        <v>184</v>
      </c>
      <c r="B1365" s="15" t="s">
        <v>17</v>
      </c>
      <c r="C1365" s="15" t="s">
        <v>29</v>
      </c>
      <c r="D1365" s="15" t="s">
        <v>12</v>
      </c>
      <c r="E1365" s="16">
        <v>43154</v>
      </c>
      <c r="F1365" s="17">
        <v>28.4</v>
      </c>
      <c r="G1365" s="17">
        <v>37.5</v>
      </c>
      <c r="H1365" s="17">
        <v>17.5121</v>
      </c>
      <c r="I1365" s="18">
        <v>3.1714000000000002</v>
      </c>
      <c r="J1365" s="17"/>
      <c r="K1365" s="37">
        <f>1000*(1-(F1365+288.9414)/(508929.2*(F1365+68.12963))*(F1365-3.9863)^2)</f>
        <v>996.14986524959227</v>
      </c>
      <c r="L1365" s="37">
        <f xml:space="preserve"> 0.824493 - 0.0040899*F1365 + 0.000076438*F1365^2 -0.00000082467*F1365^3 + 0.0000000053675*F1365^4</f>
        <v>0.75459329982316814</v>
      </c>
      <c r="M1365" s="37">
        <f xml:space="preserve"> -0.005724 + 0.00010227*F1365 - 0.0000016546*F1365^2</f>
        <v>-4.1540661759999998E-3</v>
      </c>
      <c r="N1365" s="37">
        <f xml:space="preserve"> K1365 + (L1365*G1365) + M1365*G1365^(3/2) + 0.00048314*G1365^2</f>
        <v>1024.1725912596214</v>
      </c>
      <c r="O1365" s="39">
        <f t="shared" si="160"/>
        <v>7.1527089400069377</v>
      </c>
      <c r="P1365" s="32">
        <f t="shared" si="156"/>
        <v>23.539133954563042</v>
      </c>
      <c r="Q1365" s="29">
        <f t="shared" si="161"/>
        <v>12.162700000000001</v>
      </c>
      <c r="R1365" s="30">
        <f>E1365-E1245</f>
        <v>9</v>
      </c>
      <c r="S1365" s="31">
        <f>I1365-I1245</f>
        <v>-2.0999999999999908E-2</v>
      </c>
      <c r="T1365" s="31">
        <f>(S1365/I1245)*100</f>
        <v>-0.65781230422252568</v>
      </c>
      <c r="U1365" s="31">
        <f>(S1365/R1365)/I1245*1000</f>
        <v>-0.73090256024725064</v>
      </c>
      <c r="V1365" s="44">
        <f>O1365-O1245</f>
        <v>-3.1012472059998686E-2</v>
      </c>
      <c r="W1365" s="44">
        <f>(V1365/O1245)*100</f>
        <v>-0.43170482652494208</v>
      </c>
      <c r="X1365" s="44">
        <f>1000*(V1365/R1365)/O1245</f>
        <v>-0.47967202947215787</v>
      </c>
      <c r="Y1365" s="45">
        <f>1000*(V1365/R1365)/Q1245</f>
        <v>-0.28064620456489903</v>
      </c>
      <c r="Z1365" s="57">
        <f t="shared" si="162"/>
        <v>0.25123053077509278</v>
      </c>
    </row>
    <row r="1366" spans="1:26" s="1" customFormat="1" x14ac:dyDescent="0.15">
      <c r="A1366" s="56">
        <v>276</v>
      </c>
      <c r="B1366" s="15" t="s">
        <v>17</v>
      </c>
      <c r="C1366" s="15" t="s">
        <v>29</v>
      </c>
      <c r="D1366" s="15" t="s">
        <v>12</v>
      </c>
      <c r="E1366" s="16">
        <v>43154</v>
      </c>
      <c r="F1366" s="17">
        <v>28.4</v>
      </c>
      <c r="G1366" s="17">
        <v>37.5</v>
      </c>
      <c r="H1366" s="17">
        <v>17.5121</v>
      </c>
      <c r="I1366" s="18">
        <v>5.1113999999999997</v>
      </c>
      <c r="J1366" s="17"/>
      <c r="K1366" s="37">
        <f>1000*(1-(F1366+288.9414)/(508929.2*(F1366+68.12963))*(F1366-3.9863)^2)</f>
        <v>996.14986524959227</v>
      </c>
      <c r="L1366" s="37">
        <f xml:space="preserve"> 0.824493 - 0.0040899*F1366 + 0.000076438*F1366^2 -0.00000082467*F1366^3 + 0.0000000053675*F1366^4</f>
        <v>0.75459329982316814</v>
      </c>
      <c r="M1366" s="37">
        <f xml:space="preserve"> -0.005724 + 0.00010227*F1366 - 0.0000016546*F1366^2</f>
        <v>-4.1540661759999998E-3</v>
      </c>
      <c r="N1366" s="37">
        <f xml:space="preserve"> K1366 + (L1366*G1366) + M1366*G1366^(3/2) + 0.00048314*G1366^2</f>
        <v>1024.1725912596214</v>
      </c>
      <c r="O1366" s="39">
        <f t="shared" si="160"/>
        <v>11.528144187409804</v>
      </c>
      <c r="P1366" s="32">
        <f t="shared" si="156"/>
        <v>23.539133954563042</v>
      </c>
      <c r="Q1366" s="29">
        <f t="shared" si="161"/>
        <v>22.832699999999996</v>
      </c>
      <c r="R1366" s="30">
        <f>E1366-E1246</f>
        <v>9</v>
      </c>
      <c r="S1366" s="31">
        <f>I1366-I1246</f>
        <v>-1.6000000000000014E-2</v>
      </c>
      <c r="T1366" s="31">
        <f>(S1366/I1246)*100</f>
        <v>-0.31204899169169587</v>
      </c>
      <c r="U1366" s="31">
        <f>(S1366/R1366)/I1246*1000</f>
        <v>-0.34672110187966215</v>
      </c>
      <c r="V1366" s="44">
        <f>O1366-O1246</f>
        <v>-9.8251047315329743E-3</v>
      </c>
      <c r="W1366" s="44">
        <f>(V1366/O1246)*100</f>
        <v>-8.5154540480749788E-2</v>
      </c>
      <c r="X1366" s="44">
        <f>1000*(V1366/R1366)/O1246</f>
        <v>-9.4616156089721987E-2</v>
      </c>
      <c r="Y1366" s="45">
        <f>1000*(V1366/R1366)/Q1246</f>
        <v>-4.7628488811583596E-2</v>
      </c>
      <c r="Z1366" s="57">
        <f t="shared" si="162"/>
        <v>0.25210494578994014</v>
      </c>
    </row>
    <row r="1367" spans="1:26" s="1" customFormat="1" x14ac:dyDescent="0.15">
      <c r="A1367" s="56">
        <v>283</v>
      </c>
      <c r="B1367" s="15" t="s">
        <v>17</v>
      </c>
      <c r="C1367" s="15" t="s">
        <v>29</v>
      </c>
      <c r="D1367" s="15" t="s">
        <v>12</v>
      </c>
      <c r="E1367" s="17" t="s">
        <v>14</v>
      </c>
      <c r="F1367" s="17" t="s">
        <v>14</v>
      </c>
      <c r="G1367" s="17" t="s">
        <v>14</v>
      </c>
      <c r="H1367" s="17" t="s">
        <v>14</v>
      </c>
      <c r="I1367" s="18" t="s">
        <v>14</v>
      </c>
      <c r="J1367" s="17" t="s">
        <v>14</v>
      </c>
      <c r="K1367" s="99" t="s">
        <v>14</v>
      </c>
      <c r="L1367" s="99" t="s">
        <v>14</v>
      </c>
      <c r="M1367" s="99" t="s">
        <v>14</v>
      </c>
      <c r="N1367" s="99" t="s">
        <v>14</v>
      </c>
      <c r="O1367" s="44" t="s">
        <v>14</v>
      </c>
      <c r="P1367" s="32" t="e">
        <f t="shared" si="156"/>
        <v>#VALUE!</v>
      </c>
      <c r="Q1367" s="29" t="s">
        <v>14</v>
      </c>
      <c r="R1367" s="4" t="s">
        <v>14</v>
      </c>
      <c r="S1367" s="100" t="s">
        <v>14</v>
      </c>
      <c r="T1367" s="100" t="s">
        <v>14</v>
      </c>
      <c r="U1367" s="100" t="s">
        <v>14</v>
      </c>
      <c r="V1367" s="29" t="s">
        <v>14</v>
      </c>
      <c r="W1367" s="29" t="s">
        <v>14</v>
      </c>
      <c r="X1367" s="29" t="s">
        <v>14</v>
      </c>
      <c r="Y1367" s="29" t="s">
        <v>14</v>
      </c>
      <c r="Z1367" s="101" t="s">
        <v>14</v>
      </c>
    </row>
    <row r="1368" spans="1:26" s="1" customFormat="1" x14ac:dyDescent="0.15">
      <c r="A1368" s="56">
        <v>289</v>
      </c>
      <c r="B1368" s="15" t="s">
        <v>17</v>
      </c>
      <c r="C1368" s="15" t="s">
        <v>29</v>
      </c>
      <c r="D1368" s="15" t="s">
        <v>12</v>
      </c>
      <c r="E1368" s="16">
        <v>43154</v>
      </c>
      <c r="F1368" s="17">
        <v>28.4</v>
      </c>
      <c r="G1368" s="17">
        <v>37.5</v>
      </c>
      <c r="H1368" s="17">
        <v>17.5121</v>
      </c>
      <c r="I1368" s="18">
        <v>5.5585000000000004</v>
      </c>
      <c r="J1368" s="17"/>
      <c r="K1368" s="37">
        <f>1000*(1-(F1368+288.9414)/(508929.2*(F1368+68.12963))*(F1368-3.9863)^2)</f>
        <v>996.14986524959227</v>
      </c>
      <c r="L1368" s="37">
        <f xml:space="preserve"> 0.824493 - 0.0040899*F1368 + 0.000076438*F1368^2 -0.00000082467*F1368^3 + 0.0000000053675*F1368^4</f>
        <v>0.75459329982316814</v>
      </c>
      <c r="M1368" s="37">
        <f xml:space="preserve"> -0.005724 + 0.00010227*F1368 - 0.0000016546*F1368^2</f>
        <v>-4.1540661759999998E-3</v>
      </c>
      <c r="N1368" s="37">
        <f xml:space="preserve"> K1368 + (L1368*G1368) + M1368*G1368^(3/2) + 0.00048314*G1368^2</f>
        <v>1024.1725912596214</v>
      </c>
      <c r="O1368" s="39">
        <f t="shared" ref="O1368:O1370" si="163">I1368*(1/     (1-   (0.001*N1368/1.84)))</f>
        <v>12.536524135406623</v>
      </c>
      <c r="P1368" s="32">
        <f t="shared" si="156"/>
        <v>23.539133954563042</v>
      </c>
      <c r="Q1368" s="29">
        <f t="shared" ref="Q1368:Q1370" si="164">-5.28+5.5*I1368</f>
        <v>25.29175</v>
      </c>
      <c r="R1368" s="30">
        <f>E1368-E1248</f>
        <v>9</v>
      </c>
      <c r="S1368" s="31">
        <f>I1368-I1248</f>
        <v>-2.209999999999912E-2</v>
      </c>
      <c r="T1368" s="31">
        <f>(S1368/I1248)*100</f>
        <v>-0.39601476543739245</v>
      </c>
      <c r="U1368" s="31">
        <f>(S1368/R1368)/I1248*1000</f>
        <v>-0.44001640604154718</v>
      </c>
      <c r="V1368" s="44">
        <f>O1368-O1248</f>
        <v>-2.126176616609321E-2</v>
      </c>
      <c r="W1368" s="44">
        <f>(V1368/O1248)*100</f>
        <v>-0.16931142426492893</v>
      </c>
      <c r="X1368" s="44">
        <f>1000*(V1368/R1368)/O1248</f>
        <v>-0.18812380473880991</v>
      </c>
      <c r="Y1368" s="45">
        <f>1000*(V1368/R1368)/Q1248</f>
        <v>-9.2959925035286481E-2</v>
      </c>
      <c r="Z1368" s="57">
        <f t="shared" ref="Z1368:Z1370" si="165">X1368-U1368</f>
        <v>0.25189260130273727</v>
      </c>
    </row>
    <row r="1369" spans="1:26" s="1" customFormat="1" x14ac:dyDescent="0.15">
      <c r="A1369" s="56">
        <v>118</v>
      </c>
      <c r="B1369" s="15" t="s">
        <v>18</v>
      </c>
      <c r="C1369" s="15" t="s">
        <v>29</v>
      </c>
      <c r="D1369" s="15" t="s">
        <v>12</v>
      </c>
      <c r="E1369" s="16">
        <v>43154</v>
      </c>
      <c r="F1369" s="17">
        <v>28.4</v>
      </c>
      <c r="G1369" s="17">
        <v>37.5</v>
      </c>
      <c r="H1369" s="17">
        <v>17.5121</v>
      </c>
      <c r="I1369" s="18">
        <v>5.8784999999999998</v>
      </c>
      <c r="J1369" s="17"/>
      <c r="K1369" s="37">
        <f>1000*(1-(F1369+288.9414)/(508929.2*(F1369+68.12963))*(F1369-3.9863)^2)</f>
        <v>996.14986524959227</v>
      </c>
      <c r="L1369" s="37">
        <f xml:space="preserve"> 0.824493 - 0.0040899*F1369 + 0.000076438*F1369^2 -0.00000082467*F1369^3 + 0.0000000053675*F1369^4</f>
        <v>0.75459329982316814</v>
      </c>
      <c r="M1369" s="37">
        <f xml:space="preserve"> -0.005724 + 0.00010227*F1369 - 0.0000016546*F1369^2</f>
        <v>-4.1540661759999998E-3</v>
      </c>
      <c r="N1369" s="37">
        <f xml:space="preserve"> K1369 + (L1369*G1369) + M1369*G1369^(3/2) + 0.00048314*G1369^2</f>
        <v>1024.1725912596214</v>
      </c>
      <c r="O1369" s="39">
        <f t="shared" si="163"/>
        <v>13.258245413328744</v>
      </c>
      <c r="P1369" s="32">
        <f t="shared" si="156"/>
        <v>23.539133954563042</v>
      </c>
      <c r="Q1369" s="29">
        <f t="shared" si="164"/>
        <v>27.051749999999998</v>
      </c>
      <c r="R1369" s="30">
        <f>E1369-E1249</f>
        <v>9</v>
      </c>
      <c r="S1369" s="31">
        <f>I1369-I1249</f>
        <v>-2.0000000000000462E-2</v>
      </c>
      <c r="T1369" s="31">
        <f>(S1369/I1249)*100</f>
        <v>-0.33906925489532019</v>
      </c>
      <c r="U1369" s="31">
        <f>(S1369/R1369)/I1249*1000</f>
        <v>-0.37674361655035571</v>
      </c>
      <c r="V1369" s="44">
        <f>O1369-O1249</f>
        <v>-1.4897284665499555E-2</v>
      </c>
      <c r="W1369" s="44">
        <f>(V1369/O1249)*100</f>
        <v>-0.11223630307049093</v>
      </c>
      <c r="X1369" s="44">
        <f>1000*(V1369/R1369)/O1249</f>
        <v>-0.12470700341165658</v>
      </c>
      <c r="Y1369" s="45">
        <f>1000*(V1369/R1369)/Q1249</f>
        <v>-6.0940618764334882E-2</v>
      </c>
      <c r="Z1369" s="57">
        <f t="shared" si="165"/>
        <v>0.25203661313869913</v>
      </c>
    </row>
    <row r="1370" spans="1:26" s="1" customFormat="1" x14ac:dyDescent="0.15">
      <c r="A1370" s="56">
        <v>124</v>
      </c>
      <c r="B1370" s="15" t="s">
        <v>18</v>
      </c>
      <c r="C1370" s="15" t="s">
        <v>29</v>
      </c>
      <c r="D1370" s="15" t="s">
        <v>12</v>
      </c>
      <c r="E1370" s="16">
        <v>43154</v>
      </c>
      <c r="F1370" s="17">
        <v>28.4</v>
      </c>
      <c r="G1370" s="17">
        <v>37.5</v>
      </c>
      <c r="H1370" s="17">
        <v>17.5121</v>
      </c>
      <c r="I1370" s="18">
        <v>4.5529000000000002</v>
      </c>
      <c r="J1370" s="17"/>
      <c r="K1370" s="37">
        <f>1000*(1-(F1370+288.9414)/(508929.2*(F1370+68.12963))*(F1370-3.9863)^2)</f>
        <v>996.14986524959227</v>
      </c>
      <c r="L1370" s="37">
        <f xml:space="preserve"> 0.824493 - 0.0040899*F1370 + 0.000076438*F1370^2 -0.00000082467*F1370^3 + 0.0000000053675*F1370^4</f>
        <v>0.75459329982316814</v>
      </c>
      <c r="M1370" s="37">
        <f xml:space="preserve"> -0.005724 + 0.00010227*F1370 - 0.0000016546*F1370^2</f>
        <v>-4.1540661759999998E-3</v>
      </c>
      <c r="N1370" s="37">
        <f xml:space="preserve"> K1370 + (L1370*G1370) + M1370*G1370^(3/2) + 0.00048314*G1370^2</f>
        <v>1024.1725912596214</v>
      </c>
      <c r="O1370" s="39">
        <f t="shared" si="163"/>
        <v>10.268515019536352</v>
      </c>
      <c r="P1370" s="32">
        <f t="shared" si="156"/>
        <v>23.539133954563042</v>
      </c>
      <c r="Q1370" s="29">
        <f t="shared" si="164"/>
        <v>19.760950000000001</v>
      </c>
      <c r="R1370" s="30">
        <f>E1370-E1250</f>
        <v>9</v>
      </c>
      <c r="S1370" s="31">
        <f>I1370-I1250</f>
        <v>-1.1499999999999844E-2</v>
      </c>
      <c r="T1370" s="31">
        <f>(S1370/I1250)*100</f>
        <v>-0.25194987292962584</v>
      </c>
      <c r="U1370" s="31">
        <f>(S1370/R1370)/I1250*1000</f>
        <v>-0.27994430325513986</v>
      </c>
      <c r="V1370" s="44">
        <f>O1370-O1250</f>
        <v>-2.5594113740350366E-3</v>
      </c>
      <c r="W1370" s="44">
        <f>(V1370/O1250)*100</f>
        <v>-2.4918633306098833E-2</v>
      </c>
      <c r="X1370" s="44">
        <f>1000*(V1370/R1370)/O1250</f>
        <v>-2.7687370340109808E-2</v>
      </c>
      <c r="Y1370" s="45">
        <f>1000*(V1370/R1370)/Q1250</f>
        <v>-1.4345045023731021E-2</v>
      </c>
      <c r="Z1370" s="57">
        <f t="shared" si="165"/>
        <v>0.25225693291503004</v>
      </c>
    </row>
    <row r="1371" spans="1:26" s="1" customFormat="1" x14ac:dyDescent="0.15">
      <c r="A1371" s="56">
        <v>216</v>
      </c>
      <c r="B1371" s="15" t="s">
        <v>18</v>
      </c>
      <c r="C1371" s="15" t="s">
        <v>29</v>
      </c>
      <c r="D1371" s="15" t="s">
        <v>12</v>
      </c>
      <c r="E1371" s="17" t="s">
        <v>14</v>
      </c>
      <c r="F1371" s="17" t="s">
        <v>14</v>
      </c>
      <c r="G1371" s="17" t="s">
        <v>14</v>
      </c>
      <c r="H1371" s="17" t="s">
        <v>14</v>
      </c>
      <c r="I1371" s="18" t="s">
        <v>14</v>
      </c>
      <c r="J1371" s="17" t="s">
        <v>14</v>
      </c>
      <c r="K1371" s="99" t="s">
        <v>14</v>
      </c>
      <c r="L1371" s="99" t="s">
        <v>14</v>
      </c>
      <c r="M1371" s="99" t="s">
        <v>14</v>
      </c>
      <c r="N1371" s="99" t="s">
        <v>14</v>
      </c>
      <c r="O1371" s="44" t="s">
        <v>14</v>
      </c>
      <c r="P1371" s="32" t="e">
        <f t="shared" si="156"/>
        <v>#VALUE!</v>
      </c>
      <c r="Q1371" s="29" t="s">
        <v>14</v>
      </c>
      <c r="R1371" s="4" t="s">
        <v>14</v>
      </c>
      <c r="S1371" s="100" t="s">
        <v>14</v>
      </c>
      <c r="T1371" s="100" t="s">
        <v>14</v>
      </c>
      <c r="U1371" s="100" t="s">
        <v>14</v>
      </c>
      <c r="V1371" s="29" t="s">
        <v>14</v>
      </c>
      <c r="W1371" s="29" t="s">
        <v>14</v>
      </c>
      <c r="X1371" s="29" t="s">
        <v>14</v>
      </c>
      <c r="Y1371" s="29" t="s">
        <v>14</v>
      </c>
      <c r="Z1371" s="101" t="s">
        <v>14</v>
      </c>
    </row>
    <row r="1372" spans="1:26" s="1" customFormat="1" x14ac:dyDescent="0.15">
      <c r="A1372" s="56">
        <v>222</v>
      </c>
      <c r="B1372" s="15" t="s">
        <v>18</v>
      </c>
      <c r="C1372" s="15" t="s">
        <v>29</v>
      </c>
      <c r="D1372" s="15" t="s">
        <v>12</v>
      </c>
      <c r="E1372" s="16">
        <v>43154</v>
      </c>
      <c r="F1372" s="17">
        <v>28.4</v>
      </c>
      <c r="G1372" s="17">
        <v>37.5</v>
      </c>
      <c r="H1372" s="17">
        <v>17.5121</v>
      </c>
      <c r="I1372" s="18">
        <v>2.4125999999999999</v>
      </c>
      <c r="J1372" s="17"/>
      <c r="K1372" s="37">
        <f>1000*(1-(F1372+288.9414)/(508929.2*(F1372+68.12963))*(F1372-3.9863)^2)</f>
        <v>996.14986524959227</v>
      </c>
      <c r="L1372" s="37">
        <f xml:space="preserve"> 0.824493 - 0.0040899*F1372 + 0.000076438*F1372^2 -0.00000082467*F1372^3 + 0.0000000053675*F1372^4</f>
        <v>0.75459329982316814</v>
      </c>
      <c r="M1372" s="37">
        <f xml:space="preserve"> -0.005724 + 0.00010227*F1372 - 0.0000016546*F1372^2</f>
        <v>-4.1540661759999998E-3</v>
      </c>
      <c r="N1372" s="37">
        <f xml:space="preserve"> K1372 + (L1372*G1372) + M1372*G1372^(3/2) + 0.00048314*G1372^2</f>
        <v>1024.1725912596214</v>
      </c>
      <c r="O1372" s="39">
        <f t="shared" ref="O1372:O1374" si="166">I1372*(1/     (1-   (0.001*N1372/1.84)))</f>
        <v>5.4413273597341032</v>
      </c>
      <c r="P1372" s="32">
        <f t="shared" si="156"/>
        <v>23.539133954563042</v>
      </c>
      <c r="Q1372" s="29">
        <f t="shared" ref="Q1372:Q1374" si="167">-5.28+5.5*I1372</f>
        <v>7.9892999999999992</v>
      </c>
      <c r="R1372" s="30">
        <f>E1372-E1252</f>
        <v>9</v>
      </c>
      <c r="S1372" s="31">
        <f>I1372-I1252</f>
        <v>-2.0700000000000163E-2</v>
      </c>
      <c r="T1372" s="31">
        <f>(S1372/I1252)*100</f>
        <v>-0.85069658488473121</v>
      </c>
      <c r="U1372" s="31">
        <f>(S1372/R1372)/I1252*1000</f>
        <v>-0.94521842764970132</v>
      </c>
      <c r="V1372" s="44">
        <f>O1372-O1252</f>
        <v>-3.4223734108295822E-2</v>
      </c>
      <c r="W1372" s="44">
        <f>(V1372/O1252)*100</f>
        <v>-0.6250281208549503</v>
      </c>
      <c r="X1372" s="44">
        <f>1000*(V1372/R1372)/O1252</f>
        <v>-0.69447568983883368</v>
      </c>
      <c r="Y1372" s="45">
        <f>1000*(V1372/R1372)/Q1252</f>
        <v>-0.46927887588702921</v>
      </c>
      <c r="Z1372" s="57">
        <f t="shared" ref="Z1372:Z1373" si="168">X1372-U1372</f>
        <v>0.25074273781086764</v>
      </c>
    </row>
    <row r="1373" spans="1:26" s="1" customFormat="1" x14ac:dyDescent="0.15">
      <c r="A1373" s="56">
        <v>228</v>
      </c>
      <c r="B1373" s="15" t="s">
        <v>18</v>
      </c>
      <c r="C1373" s="15" t="s">
        <v>29</v>
      </c>
      <c r="D1373" s="15" t="s">
        <v>12</v>
      </c>
      <c r="E1373" s="16">
        <v>43154</v>
      </c>
      <c r="F1373" s="17">
        <v>28.4</v>
      </c>
      <c r="G1373" s="17">
        <v>37.5</v>
      </c>
      <c r="H1373" s="17">
        <v>17.5121</v>
      </c>
      <c r="I1373" s="18">
        <v>3.6006999999999998</v>
      </c>
      <c r="J1373" s="17"/>
      <c r="K1373" s="37">
        <f>1000*(1-(F1373+288.9414)/(508929.2*(F1373+68.12963))*(F1373-3.9863)^2)</f>
        <v>996.14986524959227</v>
      </c>
      <c r="L1373" s="37">
        <f xml:space="preserve"> 0.824493 - 0.0040899*F1373 + 0.000076438*F1373^2 -0.00000082467*F1373^3 + 0.0000000053675*F1373^4</f>
        <v>0.75459329982316814</v>
      </c>
      <c r="M1373" s="37">
        <f xml:space="preserve"> -0.005724 + 0.00010227*F1373 - 0.0000016546*F1373^2</f>
        <v>-4.1540661759999998E-3</v>
      </c>
      <c r="N1373" s="37">
        <f xml:space="preserve"> K1373 + (L1373*G1373) + M1373*G1373^(3/2) + 0.00048314*G1373^2</f>
        <v>1024.1725912596214</v>
      </c>
      <c r="O1373" s="39">
        <f t="shared" si="166"/>
        <v>8.1209431419193336</v>
      </c>
      <c r="P1373" s="32">
        <f t="shared" si="156"/>
        <v>23.539133954563042</v>
      </c>
      <c r="Q1373" s="29">
        <f t="shared" si="167"/>
        <v>14.523849999999996</v>
      </c>
      <c r="R1373" s="30">
        <f>E1373-E1253</f>
        <v>9</v>
      </c>
      <c r="S1373" s="31">
        <f>I1373-I1253</f>
        <v>-9.200000000000319E-3</v>
      </c>
      <c r="T1373" s="31">
        <f>(S1373/I1253)*100</f>
        <v>-0.25485470511649405</v>
      </c>
      <c r="U1373" s="31">
        <f>(S1373/R1373)/I1253*1000</f>
        <v>-0.28317189457388231</v>
      </c>
      <c r="V1373" s="44">
        <f>O1373-O1253</f>
        <v>-2.2606938845850522E-3</v>
      </c>
      <c r="W1373" s="44">
        <f>(V1373/O1253)*100</f>
        <v>-2.7830077027253635E-2</v>
      </c>
      <c r="X1373" s="44">
        <f>1000*(V1373/R1373)/O1253</f>
        <v>-3.0922307808059591E-2</v>
      </c>
      <c r="Y1373" s="45">
        <f>1000*(V1373/R1373)/Q1253</f>
        <v>-1.7234832834058175E-2</v>
      </c>
      <c r="Z1373" s="57">
        <f t="shared" si="168"/>
        <v>0.25224958676582271</v>
      </c>
    </row>
    <row r="1374" spans="1:26" s="1" customFormat="1" x14ac:dyDescent="0.15">
      <c r="A1374" s="56">
        <v>151</v>
      </c>
      <c r="B1374" s="15" t="s">
        <v>19</v>
      </c>
      <c r="C1374" s="15" t="s">
        <v>29</v>
      </c>
      <c r="D1374" s="15" t="s">
        <v>12</v>
      </c>
      <c r="E1374" s="16">
        <v>43154</v>
      </c>
      <c r="F1374" s="17">
        <v>28.4</v>
      </c>
      <c r="G1374" s="17">
        <v>37.5</v>
      </c>
      <c r="H1374" s="17">
        <v>17.5121</v>
      </c>
      <c r="I1374" s="18" t="s">
        <v>16</v>
      </c>
      <c r="J1374" s="17"/>
      <c r="K1374" s="37">
        <f>1000*(1-(F1374+288.9414)/(508929.2*(F1374+68.12963))*(F1374-3.9863)^2)</f>
        <v>996.14986524959227</v>
      </c>
      <c r="L1374" s="37">
        <f xml:space="preserve"> 0.824493 - 0.0040899*F1374 + 0.000076438*F1374^2 -0.00000082467*F1374^3 + 0.0000000053675*F1374^4</f>
        <v>0.75459329982316814</v>
      </c>
      <c r="M1374" s="37">
        <f xml:space="preserve"> -0.005724 + 0.00010227*F1374 - 0.0000016546*F1374^2</f>
        <v>-4.1540661759999998E-3</v>
      </c>
      <c r="N1374" s="37">
        <f xml:space="preserve"> K1374 + (L1374*G1374) + M1374*G1374^(3/2) + 0.00048314*G1374^2</f>
        <v>1024.1725912596214</v>
      </c>
      <c r="O1374" s="39" t="e">
        <f t="shared" si="166"/>
        <v>#VALUE!</v>
      </c>
      <c r="P1374" s="32">
        <f t="shared" si="156"/>
        <v>23.539133954563042</v>
      </c>
      <c r="Q1374" s="29" t="e">
        <f t="shared" si="167"/>
        <v>#VALUE!</v>
      </c>
      <c r="R1374" s="30">
        <f>E1374-E1254</f>
        <v>9</v>
      </c>
      <c r="S1374" s="100" t="s">
        <v>14</v>
      </c>
      <c r="T1374" s="100" t="s">
        <v>14</v>
      </c>
      <c r="U1374" s="100" t="s">
        <v>14</v>
      </c>
      <c r="V1374" s="29" t="s">
        <v>14</v>
      </c>
      <c r="W1374" s="29" t="s">
        <v>14</v>
      </c>
      <c r="X1374" s="29" t="s">
        <v>14</v>
      </c>
      <c r="Y1374" s="29" t="s">
        <v>14</v>
      </c>
      <c r="Z1374" s="101" t="s">
        <v>14</v>
      </c>
    </row>
    <row r="1375" spans="1:26" s="1" customFormat="1" x14ac:dyDescent="0.15">
      <c r="A1375" s="56">
        <v>159</v>
      </c>
      <c r="B1375" s="15" t="s">
        <v>19</v>
      </c>
      <c r="C1375" s="15" t="s">
        <v>29</v>
      </c>
      <c r="D1375" s="15" t="s">
        <v>12</v>
      </c>
      <c r="E1375" s="17" t="s">
        <v>14</v>
      </c>
      <c r="F1375" s="17" t="s">
        <v>14</v>
      </c>
      <c r="G1375" s="17" t="s">
        <v>14</v>
      </c>
      <c r="H1375" s="17" t="s">
        <v>14</v>
      </c>
      <c r="I1375" s="18" t="s">
        <v>14</v>
      </c>
      <c r="J1375" s="17" t="s">
        <v>14</v>
      </c>
      <c r="K1375" s="99" t="s">
        <v>14</v>
      </c>
      <c r="L1375" s="99" t="s">
        <v>14</v>
      </c>
      <c r="M1375" s="99" t="s">
        <v>14</v>
      </c>
      <c r="N1375" s="99" t="s">
        <v>14</v>
      </c>
      <c r="O1375" s="44" t="s">
        <v>14</v>
      </c>
      <c r="P1375" s="32" t="e">
        <f t="shared" si="156"/>
        <v>#VALUE!</v>
      </c>
      <c r="Q1375" s="29" t="s">
        <v>14</v>
      </c>
      <c r="R1375" s="4" t="s">
        <v>14</v>
      </c>
      <c r="S1375" s="100" t="s">
        <v>14</v>
      </c>
      <c r="T1375" s="100" t="s">
        <v>14</v>
      </c>
      <c r="U1375" s="100" t="s">
        <v>14</v>
      </c>
      <c r="V1375" s="29" t="s">
        <v>14</v>
      </c>
      <c r="W1375" s="29" t="s">
        <v>14</v>
      </c>
      <c r="X1375" s="29" t="s">
        <v>14</v>
      </c>
      <c r="Y1375" s="29" t="s">
        <v>14</v>
      </c>
      <c r="Z1375" s="101" t="s">
        <v>14</v>
      </c>
    </row>
    <row r="1376" spans="1:26" s="1" customFormat="1" x14ac:dyDescent="0.15">
      <c r="A1376" s="56">
        <v>250</v>
      </c>
      <c r="B1376" s="15" t="s">
        <v>19</v>
      </c>
      <c r="C1376" s="15" t="s">
        <v>29</v>
      </c>
      <c r="D1376" s="15" t="s">
        <v>12</v>
      </c>
      <c r="E1376" s="16">
        <v>43154</v>
      </c>
      <c r="F1376" s="17">
        <v>28.4</v>
      </c>
      <c r="G1376" s="17">
        <v>37.5</v>
      </c>
      <c r="H1376" s="17">
        <v>17.5121</v>
      </c>
      <c r="I1376" s="18">
        <v>5.0705</v>
      </c>
      <c r="J1376" s="17"/>
      <c r="K1376" s="37">
        <f>1000*(1-(F1376+288.9414)/(508929.2*(F1376+68.12963))*(F1376-3.9863)^2)</f>
        <v>996.14986524959227</v>
      </c>
      <c r="L1376" s="37">
        <f xml:space="preserve"> 0.824493 - 0.0040899*F1376 + 0.000076438*F1376^2 -0.00000082467*F1376^3 + 0.0000000053675*F1376^4</f>
        <v>0.75459329982316814</v>
      </c>
      <c r="M1376" s="37">
        <f xml:space="preserve"> -0.005724 + 0.00010227*F1376 - 0.0000016546*F1376^2</f>
        <v>-4.1540661759999998E-3</v>
      </c>
      <c r="N1376" s="37">
        <f xml:space="preserve"> K1376 + (L1376*G1376) + M1376*G1376^(3/2) + 0.00048314*G1376^2</f>
        <v>1024.1725912596214</v>
      </c>
      <c r="O1376" s="39">
        <f t="shared" ref="O1376:O1379" si="169">I1376*(1/     (1-   (0.001*N1376/1.84)))</f>
        <v>11.435899186575384</v>
      </c>
      <c r="P1376" s="32">
        <f t="shared" si="156"/>
        <v>23.539133954563042</v>
      </c>
      <c r="Q1376" s="29">
        <f t="shared" ref="Q1376:Q1379" si="170">-5.28+5.5*I1376</f>
        <v>22.607749999999999</v>
      </c>
      <c r="R1376" s="30">
        <f>E1376-E1256</f>
        <v>9</v>
      </c>
      <c r="S1376" s="31">
        <f>I1376-I1256</f>
        <v>-2.1499999999999631E-2</v>
      </c>
      <c r="T1376" s="31">
        <f>(S1376/I1256)*100</f>
        <v>-0.42223095051059767</v>
      </c>
      <c r="U1376" s="31">
        <f>(S1376/R1376)/I1256*1000</f>
        <v>-0.46914550056733073</v>
      </c>
      <c r="V1376" s="44">
        <f>O1376-O1256</f>
        <v>-2.2410997062266347E-2</v>
      </c>
      <c r="W1376" s="44">
        <f>(V1376/O1256)*100</f>
        <v>-0.19558727860473721</v>
      </c>
      <c r="X1376" s="44">
        <f>1000*(V1376/R1376)/O1256</f>
        <v>-0.21731919844970804</v>
      </c>
      <c r="Y1376" s="45">
        <f>1000*(V1376/R1376)/Q1256</f>
        <v>-0.10957101050322368</v>
      </c>
      <c r="Z1376" s="57">
        <f t="shared" ref="Z1376" si="171">X1376-U1376</f>
        <v>0.25182630211762269</v>
      </c>
    </row>
    <row r="1377" spans="1:26" s="1" customFormat="1" x14ac:dyDescent="0.15">
      <c r="A1377" s="56">
        <v>165</v>
      </c>
      <c r="B1377" s="15" t="s">
        <v>20</v>
      </c>
      <c r="C1377" s="15" t="s">
        <v>29</v>
      </c>
      <c r="D1377" s="15" t="s">
        <v>12</v>
      </c>
      <c r="E1377" s="16">
        <v>43154</v>
      </c>
      <c r="F1377" s="17">
        <v>28.4</v>
      </c>
      <c r="G1377" s="17">
        <v>37.5</v>
      </c>
      <c r="H1377" s="17">
        <v>17.5121</v>
      </c>
      <c r="I1377" s="18" t="s">
        <v>16</v>
      </c>
      <c r="J1377" s="17"/>
      <c r="K1377" s="37">
        <f>1000*(1-(F1377+288.9414)/(508929.2*(F1377+68.12963))*(F1377-3.9863)^2)</f>
        <v>996.14986524959227</v>
      </c>
      <c r="L1377" s="37">
        <f xml:space="preserve"> 0.824493 - 0.0040899*F1377 + 0.000076438*F1377^2 -0.00000082467*F1377^3 + 0.0000000053675*F1377^4</f>
        <v>0.75459329982316814</v>
      </c>
      <c r="M1377" s="37">
        <f xml:space="preserve"> -0.005724 + 0.00010227*F1377 - 0.0000016546*F1377^2</f>
        <v>-4.1540661759999998E-3</v>
      </c>
      <c r="N1377" s="37">
        <f xml:space="preserve"> K1377 + (L1377*G1377) + M1377*G1377^(3/2) + 0.00048314*G1377^2</f>
        <v>1024.1725912596214</v>
      </c>
      <c r="O1377" s="39" t="e">
        <f t="shared" si="169"/>
        <v>#VALUE!</v>
      </c>
      <c r="P1377" s="32">
        <f t="shared" si="156"/>
        <v>23.539133954563042</v>
      </c>
      <c r="Q1377" s="29" t="e">
        <f t="shared" si="170"/>
        <v>#VALUE!</v>
      </c>
      <c r="R1377" s="30">
        <f>E1377-E1257</f>
        <v>9</v>
      </c>
      <c r="S1377" s="100" t="s">
        <v>14</v>
      </c>
      <c r="T1377" s="100" t="s">
        <v>14</v>
      </c>
      <c r="U1377" s="100" t="s">
        <v>14</v>
      </c>
      <c r="V1377" s="29" t="s">
        <v>14</v>
      </c>
      <c r="W1377" s="29" t="s">
        <v>14</v>
      </c>
      <c r="X1377" s="29" t="s">
        <v>14</v>
      </c>
      <c r="Y1377" s="29" t="s">
        <v>14</v>
      </c>
      <c r="Z1377" s="101" t="s">
        <v>14</v>
      </c>
    </row>
    <row r="1378" spans="1:26" s="1" customFormat="1" x14ac:dyDescent="0.15">
      <c r="A1378" s="56">
        <v>171</v>
      </c>
      <c r="B1378" s="15" t="s">
        <v>20</v>
      </c>
      <c r="C1378" s="15" t="s">
        <v>29</v>
      </c>
      <c r="D1378" s="15" t="s">
        <v>12</v>
      </c>
      <c r="E1378" s="16">
        <v>43154</v>
      </c>
      <c r="F1378" s="17">
        <v>28.4</v>
      </c>
      <c r="G1378" s="17">
        <v>37.5</v>
      </c>
      <c r="H1378" s="17">
        <v>17.5121</v>
      </c>
      <c r="I1378" s="18" t="s">
        <v>16</v>
      </c>
      <c r="J1378" s="17"/>
      <c r="K1378" s="37">
        <f>1000*(1-(F1378+288.9414)/(508929.2*(F1378+68.12963))*(F1378-3.9863)^2)</f>
        <v>996.14986524959227</v>
      </c>
      <c r="L1378" s="37">
        <f xml:space="preserve"> 0.824493 - 0.0040899*F1378 + 0.000076438*F1378^2 -0.00000082467*F1378^3 + 0.0000000053675*F1378^4</f>
        <v>0.75459329982316814</v>
      </c>
      <c r="M1378" s="37">
        <f xml:space="preserve"> -0.005724 + 0.00010227*F1378 - 0.0000016546*F1378^2</f>
        <v>-4.1540661759999998E-3</v>
      </c>
      <c r="N1378" s="37">
        <f xml:space="preserve"> K1378 + (L1378*G1378) + M1378*G1378^(3/2) + 0.00048314*G1378^2</f>
        <v>1024.1725912596214</v>
      </c>
      <c r="O1378" s="39" t="e">
        <f t="shared" si="169"/>
        <v>#VALUE!</v>
      </c>
      <c r="P1378" s="32">
        <f t="shared" si="156"/>
        <v>23.539133954563042</v>
      </c>
      <c r="Q1378" s="29" t="e">
        <f t="shared" si="170"/>
        <v>#VALUE!</v>
      </c>
      <c r="R1378" s="30">
        <f>E1378-E1258</f>
        <v>9</v>
      </c>
      <c r="S1378" s="100" t="s">
        <v>14</v>
      </c>
      <c r="T1378" s="100" t="s">
        <v>14</v>
      </c>
      <c r="U1378" s="100" t="s">
        <v>14</v>
      </c>
      <c r="V1378" s="29" t="s">
        <v>14</v>
      </c>
      <c r="W1378" s="29" t="s">
        <v>14</v>
      </c>
      <c r="X1378" s="29" t="s">
        <v>14</v>
      </c>
      <c r="Y1378" s="29" t="s">
        <v>14</v>
      </c>
      <c r="Z1378" s="101" t="s">
        <v>14</v>
      </c>
    </row>
    <row r="1379" spans="1:26" s="1" customFormat="1" x14ac:dyDescent="0.15">
      <c r="A1379" s="56">
        <v>263</v>
      </c>
      <c r="B1379" s="15" t="s">
        <v>20</v>
      </c>
      <c r="C1379" s="15" t="s">
        <v>29</v>
      </c>
      <c r="D1379" s="15" t="s">
        <v>12</v>
      </c>
      <c r="E1379" s="16">
        <v>43154</v>
      </c>
      <c r="F1379" s="17">
        <v>28.4</v>
      </c>
      <c r="G1379" s="17">
        <v>37.5</v>
      </c>
      <c r="H1379" s="17">
        <v>17.5121</v>
      </c>
      <c r="I1379" s="18" t="s">
        <v>16</v>
      </c>
      <c r="J1379" s="17"/>
      <c r="K1379" s="37">
        <f>1000*(1-(F1379+288.9414)/(508929.2*(F1379+68.12963))*(F1379-3.9863)^2)</f>
        <v>996.14986524959227</v>
      </c>
      <c r="L1379" s="37">
        <f xml:space="preserve"> 0.824493 - 0.0040899*F1379 + 0.000076438*F1379^2 -0.00000082467*F1379^3 + 0.0000000053675*F1379^4</f>
        <v>0.75459329982316814</v>
      </c>
      <c r="M1379" s="37">
        <f xml:space="preserve"> -0.005724 + 0.00010227*F1379 - 0.0000016546*F1379^2</f>
        <v>-4.1540661759999998E-3</v>
      </c>
      <c r="N1379" s="37">
        <f xml:space="preserve"> K1379 + (L1379*G1379) + M1379*G1379^(3/2) + 0.00048314*G1379^2</f>
        <v>1024.1725912596214</v>
      </c>
      <c r="O1379" s="39" t="e">
        <f t="shared" si="169"/>
        <v>#VALUE!</v>
      </c>
      <c r="P1379" s="32">
        <f t="shared" si="156"/>
        <v>23.539133954563042</v>
      </c>
      <c r="Q1379" s="29" t="e">
        <f t="shared" si="170"/>
        <v>#VALUE!</v>
      </c>
      <c r="R1379" s="30">
        <f>E1379-E1259</f>
        <v>9</v>
      </c>
      <c r="S1379" s="100" t="s">
        <v>14</v>
      </c>
      <c r="T1379" s="100" t="s">
        <v>14</v>
      </c>
      <c r="U1379" s="100" t="s">
        <v>14</v>
      </c>
      <c r="V1379" s="29" t="s">
        <v>14</v>
      </c>
      <c r="W1379" s="29" t="s">
        <v>14</v>
      </c>
      <c r="X1379" s="29" t="s">
        <v>14</v>
      </c>
      <c r="Y1379" s="29" t="s">
        <v>14</v>
      </c>
      <c r="Z1379" s="101" t="s">
        <v>14</v>
      </c>
    </row>
    <row r="1380" spans="1:26" s="1" customFormat="1" x14ac:dyDescent="0.15">
      <c r="A1380" s="56">
        <v>269</v>
      </c>
      <c r="B1380" s="15" t="s">
        <v>20</v>
      </c>
      <c r="C1380" s="15" t="s">
        <v>29</v>
      </c>
      <c r="D1380" s="15" t="s">
        <v>12</v>
      </c>
      <c r="E1380" s="17" t="s">
        <v>14</v>
      </c>
      <c r="F1380" s="17" t="s">
        <v>14</v>
      </c>
      <c r="G1380" s="17" t="s">
        <v>14</v>
      </c>
      <c r="H1380" s="17" t="s">
        <v>14</v>
      </c>
      <c r="I1380" s="18" t="s">
        <v>14</v>
      </c>
      <c r="J1380" s="17" t="s">
        <v>14</v>
      </c>
      <c r="K1380" s="99" t="s">
        <v>14</v>
      </c>
      <c r="L1380" s="99" t="s">
        <v>14</v>
      </c>
      <c r="M1380" s="99" t="s">
        <v>14</v>
      </c>
      <c r="N1380" s="99" t="s">
        <v>14</v>
      </c>
      <c r="O1380" s="44" t="s">
        <v>14</v>
      </c>
      <c r="P1380" s="32" t="e">
        <f t="shared" si="156"/>
        <v>#VALUE!</v>
      </c>
      <c r="Q1380" s="29" t="s">
        <v>14</v>
      </c>
      <c r="R1380" s="4" t="s">
        <v>14</v>
      </c>
      <c r="S1380" s="100" t="s">
        <v>14</v>
      </c>
      <c r="T1380" s="100" t="s">
        <v>14</v>
      </c>
      <c r="U1380" s="100" t="s">
        <v>14</v>
      </c>
      <c r="V1380" s="29" t="s">
        <v>14</v>
      </c>
      <c r="W1380" s="29" t="s">
        <v>14</v>
      </c>
      <c r="X1380" s="29" t="s">
        <v>14</v>
      </c>
      <c r="Y1380" s="29" t="s">
        <v>14</v>
      </c>
      <c r="Z1380" s="101" t="s">
        <v>14</v>
      </c>
    </row>
    <row r="1381" spans="1:26" s="1" customFormat="1" x14ac:dyDescent="0.15">
      <c r="A1381" s="56">
        <v>101</v>
      </c>
      <c r="B1381" s="15" t="s">
        <v>22</v>
      </c>
      <c r="C1381" s="15" t="s">
        <v>29</v>
      </c>
      <c r="D1381" s="15" t="s">
        <v>12</v>
      </c>
      <c r="E1381" s="16">
        <v>43154</v>
      </c>
      <c r="F1381" s="17">
        <v>28.4</v>
      </c>
      <c r="G1381" s="17">
        <v>37.5</v>
      </c>
      <c r="H1381" s="17">
        <v>17.5121</v>
      </c>
      <c r="I1381" s="18" t="s">
        <v>16</v>
      </c>
      <c r="J1381" s="17"/>
      <c r="K1381" s="37">
        <f>1000*(1-(F1381+288.9414)/(508929.2*(F1381+68.12963))*(F1381-3.9863)^2)</f>
        <v>996.14986524959227</v>
      </c>
      <c r="L1381" s="37">
        <f xml:space="preserve"> 0.824493 - 0.0040899*F1381 + 0.000076438*F1381^2 -0.00000082467*F1381^3 + 0.0000000053675*F1381^4</f>
        <v>0.75459329982316814</v>
      </c>
      <c r="M1381" s="37">
        <f xml:space="preserve"> -0.005724 + 0.00010227*F1381 - 0.0000016546*F1381^2</f>
        <v>-4.1540661759999998E-3</v>
      </c>
      <c r="N1381" s="37">
        <f xml:space="preserve"> K1381 + (L1381*G1381) + M1381*G1381^(3/2) + 0.00048314*G1381^2</f>
        <v>1024.1725912596214</v>
      </c>
      <c r="O1381" s="39" t="e">
        <f t="shared" ref="O1381:O1382" si="172">I1381*(1/     (1-   (0.001*N1381/1.84)))</f>
        <v>#VALUE!</v>
      </c>
      <c r="P1381" s="32">
        <f t="shared" si="156"/>
        <v>23.539133954563042</v>
      </c>
      <c r="Q1381" s="29" t="e">
        <f t="shared" ref="Q1381:Q1382" si="173">-5.28+5.5*I1381</f>
        <v>#VALUE!</v>
      </c>
      <c r="R1381" s="30">
        <f>E1381-E1261</f>
        <v>9</v>
      </c>
      <c r="S1381" s="100" t="s">
        <v>14</v>
      </c>
      <c r="T1381" s="100" t="s">
        <v>14</v>
      </c>
      <c r="U1381" s="100" t="s">
        <v>14</v>
      </c>
      <c r="V1381" s="29" t="s">
        <v>14</v>
      </c>
      <c r="W1381" s="29" t="s">
        <v>14</v>
      </c>
      <c r="X1381" s="29" t="s">
        <v>14</v>
      </c>
      <c r="Y1381" s="29" t="s">
        <v>14</v>
      </c>
      <c r="Z1381" s="101" t="s">
        <v>14</v>
      </c>
    </row>
    <row r="1382" spans="1:26" s="1" customFormat="1" x14ac:dyDescent="0.15">
      <c r="A1382" s="56">
        <v>107</v>
      </c>
      <c r="B1382" s="15" t="s">
        <v>22</v>
      </c>
      <c r="C1382" s="15" t="s">
        <v>29</v>
      </c>
      <c r="D1382" s="15" t="s">
        <v>12</v>
      </c>
      <c r="E1382" s="16">
        <v>43154</v>
      </c>
      <c r="F1382" s="17">
        <v>28.4</v>
      </c>
      <c r="G1382" s="17">
        <v>37.5</v>
      </c>
      <c r="H1382" s="17">
        <v>17.5121</v>
      </c>
      <c r="I1382" s="18" t="s">
        <v>16</v>
      </c>
      <c r="J1382" s="17"/>
      <c r="K1382" s="37">
        <f>1000*(1-(F1382+288.9414)/(508929.2*(F1382+68.12963))*(F1382-3.9863)^2)</f>
        <v>996.14986524959227</v>
      </c>
      <c r="L1382" s="37">
        <f xml:space="preserve"> 0.824493 - 0.0040899*F1382 + 0.000076438*F1382^2 -0.00000082467*F1382^3 + 0.0000000053675*F1382^4</f>
        <v>0.75459329982316814</v>
      </c>
      <c r="M1382" s="37">
        <f xml:space="preserve"> -0.005724 + 0.00010227*F1382 - 0.0000016546*F1382^2</f>
        <v>-4.1540661759999998E-3</v>
      </c>
      <c r="N1382" s="37">
        <f xml:space="preserve"> K1382 + (L1382*G1382) + M1382*G1382^(3/2) + 0.00048314*G1382^2</f>
        <v>1024.1725912596214</v>
      </c>
      <c r="O1382" s="39" t="e">
        <f t="shared" si="172"/>
        <v>#VALUE!</v>
      </c>
      <c r="P1382" s="32">
        <f t="shared" si="156"/>
        <v>23.539133954563042</v>
      </c>
      <c r="Q1382" s="29" t="e">
        <f t="shared" si="173"/>
        <v>#VALUE!</v>
      </c>
      <c r="R1382" s="30">
        <f>E1382-E1262</f>
        <v>9</v>
      </c>
      <c r="S1382" s="100" t="s">
        <v>14</v>
      </c>
      <c r="T1382" s="100" t="s">
        <v>14</v>
      </c>
      <c r="U1382" s="100" t="s">
        <v>14</v>
      </c>
      <c r="V1382" s="29" t="s">
        <v>14</v>
      </c>
      <c r="W1382" s="29" t="s">
        <v>14</v>
      </c>
      <c r="X1382" s="29" t="s">
        <v>14</v>
      </c>
      <c r="Y1382" s="29" t="s">
        <v>14</v>
      </c>
      <c r="Z1382" s="101" t="s">
        <v>14</v>
      </c>
    </row>
    <row r="1383" spans="1:26" s="1" customFormat="1" x14ac:dyDescent="0.15">
      <c r="A1383" s="56">
        <v>300</v>
      </c>
      <c r="B1383" s="15" t="s">
        <v>22</v>
      </c>
      <c r="C1383" s="15" t="s">
        <v>29</v>
      </c>
      <c r="D1383" s="15" t="s">
        <v>12</v>
      </c>
      <c r="E1383" s="17" t="s">
        <v>14</v>
      </c>
      <c r="F1383" s="17" t="s">
        <v>14</v>
      </c>
      <c r="G1383" s="17" t="s">
        <v>14</v>
      </c>
      <c r="H1383" s="17" t="s">
        <v>14</v>
      </c>
      <c r="I1383" s="18" t="s">
        <v>14</v>
      </c>
      <c r="J1383" s="17"/>
      <c r="K1383" s="99" t="s">
        <v>14</v>
      </c>
      <c r="L1383" s="99" t="s">
        <v>14</v>
      </c>
      <c r="M1383" s="99" t="s">
        <v>14</v>
      </c>
      <c r="N1383" s="99" t="s">
        <v>14</v>
      </c>
      <c r="O1383" s="44" t="s">
        <v>14</v>
      </c>
      <c r="P1383" s="32" t="e">
        <f t="shared" si="156"/>
        <v>#VALUE!</v>
      </c>
      <c r="Q1383" s="29" t="s">
        <v>14</v>
      </c>
      <c r="R1383" s="4" t="s">
        <v>14</v>
      </c>
      <c r="S1383" s="100" t="s">
        <v>14</v>
      </c>
      <c r="T1383" s="100" t="s">
        <v>14</v>
      </c>
      <c r="U1383" s="100" t="s">
        <v>14</v>
      </c>
      <c r="V1383" s="29" t="s">
        <v>14</v>
      </c>
      <c r="W1383" s="29" t="s">
        <v>14</v>
      </c>
      <c r="X1383" s="29" t="s">
        <v>14</v>
      </c>
      <c r="Y1383" s="29" t="s">
        <v>14</v>
      </c>
      <c r="Z1383" s="101" t="s">
        <v>14</v>
      </c>
    </row>
    <row r="1384" spans="1:26" s="1" customFormat="1" x14ac:dyDescent="0.15">
      <c r="A1384" s="56">
        <v>145</v>
      </c>
      <c r="B1384" s="15" t="s">
        <v>23</v>
      </c>
      <c r="C1384" s="15" t="s">
        <v>29</v>
      </c>
      <c r="D1384" s="15" t="s">
        <v>12</v>
      </c>
      <c r="E1384" s="16">
        <v>43154</v>
      </c>
      <c r="F1384" s="17">
        <v>28.4</v>
      </c>
      <c r="G1384" s="17">
        <v>37.5</v>
      </c>
      <c r="H1384" s="17">
        <v>17.5121</v>
      </c>
      <c r="I1384" s="18" t="s">
        <v>16</v>
      </c>
      <c r="J1384" s="17"/>
      <c r="K1384" s="37">
        <f>1000*(1-(F1384+288.9414)/(508929.2*(F1384+68.12963))*(F1384-3.9863)^2)</f>
        <v>996.14986524959227</v>
      </c>
      <c r="L1384" s="37">
        <f xml:space="preserve"> 0.824493 - 0.0040899*F1384 + 0.000076438*F1384^2 -0.00000082467*F1384^3 + 0.0000000053675*F1384^4</f>
        <v>0.75459329982316814</v>
      </c>
      <c r="M1384" s="37">
        <f xml:space="preserve"> -0.005724 + 0.00010227*F1384 - 0.0000016546*F1384^2</f>
        <v>-4.1540661759999998E-3</v>
      </c>
      <c r="N1384" s="37">
        <f xml:space="preserve"> K1384 + (L1384*G1384) + M1384*G1384^(3/2) + 0.00048314*G1384^2</f>
        <v>1024.1725912596214</v>
      </c>
      <c r="O1384" s="39" t="e">
        <f t="shared" ref="O1384:O1388" si="174">I1384*(1/     (1-   (0.001*N1384/1.84)))</f>
        <v>#VALUE!</v>
      </c>
      <c r="P1384" s="32">
        <f t="shared" si="156"/>
        <v>23.539133954563042</v>
      </c>
      <c r="Q1384" s="29" t="e">
        <f t="shared" ref="Q1384:Q1388" si="175">-5.28+5.5*I1384</f>
        <v>#VALUE!</v>
      </c>
      <c r="R1384" s="30">
        <f>E1384-E1264</f>
        <v>9</v>
      </c>
      <c r="S1384" s="100" t="s">
        <v>14</v>
      </c>
      <c r="T1384" s="100" t="s">
        <v>14</v>
      </c>
      <c r="U1384" s="100" t="s">
        <v>14</v>
      </c>
      <c r="V1384" s="29" t="s">
        <v>14</v>
      </c>
      <c r="W1384" s="29" t="s">
        <v>14</v>
      </c>
      <c r="X1384" s="29" t="s">
        <v>14</v>
      </c>
      <c r="Y1384" s="29" t="s">
        <v>14</v>
      </c>
      <c r="Z1384" s="101" t="s">
        <v>14</v>
      </c>
    </row>
    <row r="1385" spans="1:26" s="1" customFormat="1" x14ac:dyDescent="0.15">
      <c r="A1385" s="56">
        <v>179</v>
      </c>
      <c r="B1385" s="15" t="s">
        <v>17</v>
      </c>
      <c r="C1385" s="15" t="s">
        <v>11</v>
      </c>
      <c r="D1385" s="15" t="s">
        <v>32</v>
      </c>
      <c r="E1385" s="16">
        <v>43154</v>
      </c>
      <c r="F1385" s="17">
        <v>29.8</v>
      </c>
      <c r="G1385" s="17">
        <v>37</v>
      </c>
      <c r="H1385" s="17">
        <v>17.5124</v>
      </c>
      <c r="I1385" s="18">
        <v>6.4730999999999996</v>
      </c>
      <c r="J1385" s="17"/>
      <c r="K1385" s="37">
        <f>1000*(1-(F1385+288.9414)/(508929.2*(F1385+68.12963))*(F1385-3.9863)^2)</f>
        <v>995.7384507704387</v>
      </c>
      <c r="L1385" s="37">
        <f xml:space="preserve"> 0.824493 - 0.0040899*F1385 + 0.000076438*F1385^2 -0.00000082467*F1385^3 + 0.0000000053675*F1385^4</f>
        <v>0.75290314234114797</v>
      </c>
      <c r="M1385" s="37">
        <f xml:space="preserve"> -0.005724 + 0.00010227*F1385 - 0.0000016546*F1385^2</f>
        <v>-4.1457049840000005E-3</v>
      </c>
      <c r="N1385" s="37">
        <f xml:space="preserve"> K1385 + (L1385*G1385) + M1385*G1385^(3/2) + 0.00048314*G1385^2</f>
        <v>1023.3242441563424</v>
      </c>
      <c r="O1385" s="39">
        <f t="shared" si="174"/>
        <v>14.584128296665286</v>
      </c>
      <c r="P1385" s="32">
        <f t="shared" si="156"/>
        <v>23.532828479044856</v>
      </c>
      <c r="Q1385" s="29">
        <f t="shared" si="175"/>
        <v>30.322049999999997</v>
      </c>
      <c r="R1385" s="30">
        <f>E1385-E1265</f>
        <v>9</v>
      </c>
      <c r="S1385" s="31">
        <f>I1385-I1265</f>
        <v>9.6199999999999619E-2</v>
      </c>
      <c r="T1385" s="31">
        <f>(S1385/I1265)*100</f>
        <v>1.5085699948250657</v>
      </c>
      <c r="U1385" s="31">
        <f>(S1385/R1385)/I1265*1000</f>
        <v>1.676188883138962</v>
      </c>
      <c r="V1385" s="44">
        <f>O1385-O1265</f>
        <v>0.24013143997487774</v>
      </c>
      <c r="W1385" s="44">
        <f>(V1385/O1265)*100</f>
        <v>1.674090160322883</v>
      </c>
      <c r="X1385" s="44">
        <f>1000*(V1385/R1385)/O1265</f>
        <v>1.8601001781365365</v>
      </c>
      <c r="Y1385" s="45">
        <f>1000*(V1385/R1385)/Q1265</f>
        <v>0.89555653630539278</v>
      </c>
      <c r="Z1385" s="57">
        <f t="shared" ref="Z1385:Z1388" si="176">X1385-U1385</f>
        <v>0.18391129499757453</v>
      </c>
    </row>
    <row r="1386" spans="1:26" s="1" customFormat="1" x14ac:dyDescent="0.15">
      <c r="A1386" s="56">
        <v>186</v>
      </c>
      <c r="B1386" s="15" t="s">
        <v>17</v>
      </c>
      <c r="C1386" s="15" t="s">
        <v>11</v>
      </c>
      <c r="D1386" s="15" t="s">
        <v>32</v>
      </c>
      <c r="E1386" s="16">
        <v>43154</v>
      </c>
      <c r="F1386" s="17">
        <v>29.8</v>
      </c>
      <c r="G1386" s="17">
        <v>37</v>
      </c>
      <c r="H1386" s="17">
        <v>17.5124</v>
      </c>
      <c r="I1386" s="18">
        <v>4.5373000000000001</v>
      </c>
      <c r="J1386" s="17"/>
      <c r="K1386" s="37">
        <f>1000*(1-(F1386+288.9414)/(508929.2*(F1386+68.12963))*(F1386-3.9863)^2)</f>
        <v>995.7384507704387</v>
      </c>
      <c r="L1386" s="37">
        <f xml:space="preserve"> 0.824493 - 0.0040899*F1386 + 0.000076438*F1386^2 -0.00000082467*F1386^3 + 0.0000000053675*F1386^4</f>
        <v>0.75290314234114797</v>
      </c>
      <c r="M1386" s="37">
        <f xml:space="preserve"> -0.005724 + 0.00010227*F1386 - 0.0000016546*F1386^2</f>
        <v>-4.1457049840000005E-3</v>
      </c>
      <c r="N1386" s="37">
        <f xml:space="preserve"> K1386 + (L1386*G1386) + M1386*G1386^(3/2) + 0.00048314*G1386^2</f>
        <v>1023.3242441563424</v>
      </c>
      <c r="O1386" s="39">
        <f t="shared" si="174"/>
        <v>10.222700919259614</v>
      </c>
      <c r="P1386" s="32">
        <f t="shared" si="156"/>
        <v>23.532828479044856</v>
      </c>
      <c r="Q1386" s="29">
        <f t="shared" si="175"/>
        <v>19.675149999999999</v>
      </c>
      <c r="R1386" s="30">
        <f>E1386-E1266</f>
        <v>9</v>
      </c>
      <c r="S1386" s="31">
        <f>I1386-I1266</f>
        <v>6.1799999999999855E-2</v>
      </c>
      <c r="T1386" s="31">
        <f>(S1386/I1266)*100</f>
        <v>1.3808513015305519</v>
      </c>
      <c r="U1386" s="31">
        <f>(S1386/R1386)/I1266*1000</f>
        <v>1.5342792239228356</v>
      </c>
      <c r="V1386" s="44">
        <f>O1386-O1266</f>
        <v>0.15565299125103138</v>
      </c>
      <c r="W1386" s="44">
        <f>(V1386/O1266)*100</f>
        <v>1.5461632085606047</v>
      </c>
      <c r="X1386" s="44">
        <f>1000*(V1386/R1386)/O1266</f>
        <v>1.7179591206228941</v>
      </c>
      <c r="Y1386" s="45">
        <f>1000*(V1386/R1386)/Q1266</f>
        <v>0.89446874520216457</v>
      </c>
      <c r="Z1386" s="57">
        <f t="shared" si="176"/>
        <v>0.18367989670005858</v>
      </c>
    </row>
    <row r="1387" spans="1:26" s="1" customFormat="1" x14ac:dyDescent="0.15">
      <c r="A1387" s="56">
        <v>277</v>
      </c>
      <c r="B1387" s="15" t="s">
        <v>17</v>
      </c>
      <c r="C1387" s="15" t="s">
        <v>11</v>
      </c>
      <c r="D1387" s="15" t="s">
        <v>32</v>
      </c>
      <c r="E1387" s="16">
        <v>43154</v>
      </c>
      <c r="F1387" s="17">
        <v>29.8</v>
      </c>
      <c r="G1387" s="17">
        <v>37</v>
      </c>
      <c r="H1387" s="17">
        <v>17.5124</v>
      </c>
      <c r="I1387" s="18">
        <v>5.6910999999999996</v>
      </c>
      <c r="J1387" s="17"/>
      <c r="K1387" s="37">
        <f>1000*(1-(F1387+288.9414)/(508929.2*(F1387+68.12963))*(F1387-3.9863)^2)</f>
        <v>995.7384507704387</v>
      </c>
      <c r="L1387" s="37">
        <f xml:space="preserve"> 0.824493 - 0.0040899*F1387 + 0.000076438*F1387^2 -0.00000082467*F1387^3 + 0.0000000053675*F1387^4</f>
        <v>0.75290314234114797</v>
      </c>
      <c r="M1387" s="37">
        <f xml:space="preserve"> -0.005724 + 0.00010227*F1387 - 0.0000016546*F1387^2</f>
        <v>-4.1457049840000005E-3</v>
      </c>
      <c r="N1387" s="37">
        <f xml:space="preserve"> K1387 + (L1387*G1387) + M1387*G1387^(3/2) + 0.00048314*G1387^2</f>
        <v>1023.3242441563424</v>
      </c>
      <c r="O1387" s="39">
        <f t="shared" si="174"/>
        <v>12.822254028078017</v>
      </c>
      <c r="P1387" s="32">
        <f t="shared" si="156"/>
        <v>23.532828479044856</v>
      </c>
      <c r="Q1387" s="29">
        <f t="shared" si="175"/>
        <v>26.021049999999995</v>
      </c>
      <c r="R1387" s="30">
        <f>E1387-E1267</f>
        <v>9</v>
      </c>
      <c r="S1387" s="31">
        <f>I1387-I1267</f>
        <v>7.6499999999999346E-2</v>
      </c>
      <c r="T1387" s="31">
        <f>(S1387/I1267)*100</f>
        <v>1.3625191465108706</v>
      </c>
      <c r="U1387" s="31">
        <f>(S1387/R1387)/I1267*1000</f>
        <v>1.5139101627898564</v>
      </c>
      <c r="V1387" s="44">
        <f>O1387-O1267</f>
        <v>0.19295064374174586</v>
      </c>
      <c r="W1387" s="44">
        <f>(V1387/O1267)*100</f>
        <v>1.5278011610763622</v>
      </c>
      <c r="X1387" s="44">
        <f>1000*(V1387/R1387)/O1267</f>
        <v>1.6975568456404022</v>
      </c>
      <c r="Y1387" s="45">
        <f>1000*(V1387/R1387)/Q1267</f>
        <v>0.83744957737798142</v>
      </c>
      <c r="Z1387" s="57">
        <f t="shared" si="176"/>
        <v>0.18364668285054586</v>
      </c>
    </row>
    <row r="1388" spans="1:26" s="1" customFormat="1" x14ac:dyDescent="0.15">
      <c r="A1388" s="56">
        <v>284</v>
      </c>
      <c r="B1388" s="15" t="s">
        <v>17</v>
      </c>
      <c r="C1388" s="15" t="s">
        <v>11</v>
      </c>
      <c r="D1388" s="15" t="s">
        <v>32</v>
      </c>
      <c r="E1388" s="16">
        <v>43154</v>
      </c>
      <c r="F1388" s="17">
        <v>29.8</v>
      </c>
      <c r="G1388" s="17">
        <v>37</v>
      </c>
      <c r="H1388" s="17">
        <v>17.5124</v>
      </c>
      <c r="I1388" s="18">
        <v>6.0273000000000003</v>
      </c>
      <c r="J1388" s="17"/>
      <c r="K1388" s="37">
        <f>1000*(1-(F1388+288.9414)/(508929.2*(F1388+68.12963))*(F1388-3.9863)^2)</f>
        <v>995.7384507704387</v>
      </c>
      <c r="L1388" s="37">
        <f xml:space="preserve"> 0.824493 - 0.0040899*F1388 + 0.000076438*F1388^2 -0.00000082467*F1388^3 + 0.0000000053675*F1388^4</f>
        <v>0.75290314234114797</v>
      </c>
      <c r="M1388" s="37">
        <f xml:space="preserve"> -0.005724 + 0.00010227*F1388 - 0.0000016546*F1388^2</f>
        <v>-4.1457049840000005E-3</v>
      </c>
      <c r="N1388" s="37">
        <f xml:space="preserve"> K1388 + (L1388*G1388) + M1388*G1388^(3/2) + 0.00048314*G1388^2</f>
        <v>1023.3242441563424</v>
      </c>
      <c r="O1388" s="39">
        <f t="shared" si="174"/>
        <v>13.579724781401598</v>
      </c>
      <c r="P1388" s="32">
        <f t="shared" si="156"/>
        <v>23.532828479044856</v>
      </c>
      <c r="Q1388" s="29">
        <f t="shared" si="175"/>
        <v>27.870150000000002</v>
      </c>
      <c r="R1388" s="30">
        <f>E1388-E1268</f>
        <v>9</v>
      </c>
      <c r="S1388" s="31">
        <f>I1388-I1268</f>
        <v>8.879999999999999E-2</v>
      </c>
      <c r="T1388" s="31">
        <f>(S1388/I1268)*100</f>
        <v>1.495327102803738</v>
      </c>
      <c r="U1388" s="31">
        <f>(S1388/R1388)/I1268*1000</f>
        <v>1.6614745586708202</v>
      </c>
      <c r="V1388" s="44">
        <f>O1388-O1268</f>
        <v>0.22185099735982305</v>
      </c>
      <c r="W1388" s="44">
        <f>(V1388/O1268)*100</f>
        <v>1.6608256744038212</v>
      </c>
      <c r="X1388" s="44">
        <f>1000*(V1388/R1388)/O1268</f>
        <v>1.8453618604486903</v>
      </c>
      <c r="Y1388" s="45">
        <f>1000*(V1388/R1388)/Q1268</f>
        <v>0.9002386924779503</v>
      </c>
      <c r="Z1388" s="57">
        <f t="shared" si="176"/>
        <v>0.18388730177787016</v>
      </c>
    </row>
    <row r="1389" spans="1:26" s="1" customFormat="1" x14ac:dyDescent="0.15">
      <c r="A1389" s="56">
        <v>290</v>
      </c>
      <c r="B1389" s="15" t="s">
        <v>17</v>
      </c>
      <c r="C1389" s="15" t="s">
        <v>11</v>
      </c>
      <c r="D1389" s="15" t="s">
        <v>32</v>
      </c>
      <c r="E1389" s="17" t="s">
        <v>14</v>
      </c>
      <c r="F1389" s="17" t="s">
        <v>14</v>
      </c>
      <c r="G1389" s="17" t="s">
        <v>14</v>
      </c>
      <c r="H1389" s="17" t="s">
        <v>14</v>
      </c>
      <c r="I1389" s="18" t="s">
        <v>14</v>
      </c>
      <c r="J1389" s="17" t="s">
        <v>14</v>
      </c>
      <c r="K1389" s="99" t="s">
        <v>14</v>
      </c>
      <c r="L1389" s="99" t="s">
        <v>14</v>
      </c>
      <c r="M1389" s="99" t="s">
        <v>14</v>
      </c>
      <c r="N1389" s="99" t="s">
        <v>14</v>
      </c>
      <c r="O1389" s="44" t="s">
        <v>14</v>
      </c>
      <c r="P1389" s="32" t="e">
        <f t="shared" si="156"/>
        <v>#VALUE!</v>
      </c>
      <c r="Q1389" s="29" t="s">
        <v>14</v>
      </c>
      <c r="R1389" s="4" t="s">
        <v>14</v>
      </c>
      <c r="S1389" s="100" t="s">
        <v>14</v>
      </c>
      <c r="T1389" s="100" t="s">
        <v>14</v>
      </c>
      <c r="U1389" s="100" t="s">
        <v>14</v>
      </c>
      <c r="V1389" s="29" t="s">
        <v>14</v>
      </c>
      <c r="W1389" s="29" t="s">
        <v>14</v>
      </c>
      <c r="X1389" s="29" t="s">
        <v>14</v>
      </c>
      <c r="Y1389" s="29" t="s">
        <v>14</v>
      </c>
      <c r="Z1389" s="101" t="s">
        <v>14</v>
      </c>
    </row>
    <row r="1390" spans="1:26" s="1" customFormat="1" x14ac:dyDescent="0.15">
      <c r="A1390" s="56">
        <v>119</v>
      </c>
      <c r="B1390" s="15" t="s">
        <v>18</v>
      </c>
      <c r="C1390" s="15" t="s">
        <v>11</v>
      </c>
      <c r="D1390" s="15" t="s">
        <v>32</v>
      </c>
      <c r="E1390" s="16">
        <v>43154</v>
      </c>
      <c r="F1390" s="17">
        <v>29.8</v>
      </c>
      <c r="G1390" s="17">
        <v>37</v>
      </c>
      <c r="H1390" s="17">
        <v>17.5124</v>
      </c>
      <c r="I1390" s="18">
        <v>5.1626000000000003</v>
      </c>
      <c r="J1390" s="17"/>
      <c r="K1390" s="37">
        <f>1000*(1-(F1390+288.9414)/(508929.2*(F1390+68.12963))*(F1390-3.9863)^2)</f>
        <v>995.7384507704387</v>
      </c>
      <c r="L1390" s="37">
        <f xml:space="preserve"> 0.824493 - 0.0040899*F1390 + 0.000076438*F1390^2 -0.00000082467*F1390^3 + 0.0000000053675*F1390^4</f>
        <v>0.75290314234114797</v>
      </c>
      <c r="M1390" s="37">
        <f xml:space="preserve"> -0.005724 + 0.00010227*F1390 - 0.0000016546*F1390^2</f>
        <v>-4.1457049840000005E-3</v>
      </c>
      <c r="N1390" s="37">
        <f xml:space="preserve"> K1390 + (L1390*G1390) + M1390*G1390^(3/2) + 0.00048314*G1390^2</f>
        <v>1023.3242441563424</v>
      </c>
      <c r="O1390" s="39">
        <f t="shared" ref="O1390:O1392" si="177">I1390*(1/     (1-   (0.001*N1390/1.84)))</f>
        <v>11.631524423284704</v>
      </c>
      <c r="P1390" s="32">
        <f t="shared" si="156"/>
        <v>23.532828479044856</v>
      </c>
      <c r="Q1390" s="29">
        <f t="shared" ref="Q1390:Q1392" si="178">-5.28+5.5*I1390</f>
        <v>23.1143</v>
      </c>
      <c r="R1390" s="30">
        <f>E1390-E1270</f>
        <v>9</v>
      </c>
      <c r="S1390" s="31">
        <f>I1390-I1270</f>
        <v>4.9500000000000099E-2</v>
      </c>
      <c r="T1390" s="31">
        <f>(S1390/I1270)*100</f>
        <v>0.96810154309518881</v>
      </c>
      <c r="U1390" s="31">
        <f>(S1390/R1390)/I1270*1000</f>
        <v>1.0756683812168764</v>
      </c>
      <c r="V1390" s="44">
        <f>O1390-O1270</f>
        <v>0.13027925275611985</v>
      </c>
      <c r="W1390" s="44">
        <f>(V1390/O1270)*100</f>
        <v>1.1327404191848243</v>
      </c>
      <c r="X1390" s="44">
        <f>1000*(V1390/R1390)/O1270</f>
        <v>1.2586004657609158</v>
      </c>
      <c r="Y1390" s="45">
        <f>1000*(V1390/R1390)/Q1270</f>
        <v>0.63372037660620473</v>
      </c>
      <c r="Z1390" s="57">
        <f t="shared" ref="Z1390:Z1392" si="179">X1390-U1390</f>
        <v>0.18293208454403942</v>
      </c>
    </row>
    <row r="1391" spans="1:26" s="1" customFormat="1" x14ac:dyDescent="0.15">
      <c r="A1391" s="56">
        <v>125</v>
      </c>
      <c r="B1391" s="15" t="s">
        <v>18</v>
      </c>
      <c r="C1391" s="15" t="s">
        <v>11</v>
      </c>
      <c r="D1391" s="15" t="s">
        <v>32</v>
      </c>
      <c r="E1391" s="16">
        <v>43154</v>
      </c>
      <c r="F1391" s="17">
        <v>29.8</v>
      </c>
      <c r="G1391" s="17">
        <v>37</v>
      </c>
      <c r="H1391" s="17">
        <v>17.5124</v>
      </c>
      <c r="I1391" s="18">
        <v>4.3566000000000003</v>
      </c>
      <c r="J1391" s="17"/>
      <c r="K1391" s="37">
        <f>1000*(1-(F1391+288.9414)/(508929.2*(F1391+68.12963))*(F1391-3.9863)^2)</f>
        <v>995.7384507704387</v>
      </c>
      <c r="L1391" s="37">
        <f xml:space="preserve"> 0.824493 - 0.0040899*F1391 + 0.000076438*F1391^2 -0.00000082467*F1391^3 + 0.0000000053675*F1391^4</f>
        <v>0.75290314234114797</v>
      </c>
      <c r="M1391" s="37">
        <f xml:space="preserve"> -0.005724 + 0.00010227*F1391 - 0.0000016546*F1391^2</f>
        <v>-4.1457049840000005E-3</v>
      </c>
      <c r="N1391" s="37">
        <f xml:space="preserve"> K1391 + (L1391*G1391) + M1391*G1391^(3/2) + 0.00048314*G1391^2</f>
        <v>1023.3242441563424</v>
      </c>
      <c r="O1391" s="39">
        <f t="shared" si="177"/>
        <v>9.8155772871193072</v>
      </c>
      <c r="P1391" s="32">
        <f t="shared" si="156"/>
        <v>23.532828479044856</v>
      </c>
      <c r="Q1391" s="29">
        <f t="shared" si="178"/>
        <v>18.6813</v>
      </c>
      <c r="R1391" s="30">
        <f>E1391-E1271</f>
        <v>9</v>
      </c>
      <c r="S1391" s="31">
        <f>I1391-I1271</f>
        <v>6.1200000000000365E-2</v>
      </c>
      <c r="T1391" s="31">
        <f>(S1391/I1271)*100</f>
        <v>1.4247799972063224</v>
      </c>
      <c r="U1391" s="31">
        <f>(S1391/R1391)/I1271*1000</f>
        <v>1.5830888857848027</v>
      </c>
      <c r="V1391" s="44">
        <f>O1391-O1271</f>
        <v>0.15364059401952801</v>
      </c>
      <c r="W1391" s="44">
        <f>(V1391/O1271)*100</f>
        <v>1.5901635344935845</v>
      </c>
      <c r="X1391" s="44">
        <f>1000*(V1391/R1391)/O1271</f>
        <v>1.7668483716595387</v>
      </c>
      <c r="Y1391" s="45">
        <f>1000*(V1391/R1391)/Q1271</f>
        <v>0.93057815681264311</v>
      </c>
      <c r="Z1391" s="57">
        <f t="shared" si="179"/>
        <v>0.18375948587473601</v>
      </c>
    </row>
    <row r="1392" spans="1:26" s="1" customFormat="1" x14ac:dyDescent="0.15">
      <c r="A1392" s="56">
        <v>217</v>
      </c>
      <c r="B1392" s="15" t="s">
        <v>18</v>
      </c>
      <c r="C1392" s="15" t="s">
        <v>11</v>
      </c>
      <c r="D1392" s="15" t="s">
        <v>32</v>
      </c>
      <c r="E1392" s="16">
        <v>43154</v>
      </c>
      <c r="F1392" s="17">
        <v>29.8</v>
      </c>
      <c r="G1392" s="17">
        <v>37</v>
      </c>
      <c r="H1392" s="17">
        <v>17.5124</v>
      </c>
      <c r="I1392" s="18">
        <v>3.7988</v>
      </c>
      <c r="J1392" s="17"/>
      <c r="K1392" s="37">
        <f>1000*(1-(F1392+288.9414)/(508929.2*(F1392+68.12963))*(F1392-3.9863)^2)</f>
        <v>995.7384507704387</v>
      </c>
      <c r="L1392" s="37">
        <f xml:space="preserve"> 0.824493 - 0.0040899*F1392 + 0.000076438*F1392^2 -0.00000082467*F1392^3 + 0.0000000053675*F1392^4</f>
        <v>0.75290314234114797</v>
      </c>
      <c r="M1392" s="37">
        <f xml:space="preserve"> -0.005724 + 0.00010227*F1392 - 0.0000016546*F1392^2</f>
        <v>-4.1457049840000005E-3</v>
      </c>
      <c r="N1392" s="37">
        <f xml:space="preserve"> K1392 + (L1392*G1392) + M1392*G1392^(3/2) + 0.00048314*G1392^2</f>
        <v>1023.3242441563424</v>
      </c>
      <c r="O1392" s="39">
        <f t="shared" si="177"/>
        <v>8.5588337231576972</v>
      </c>
      <c r="P1392" s="32">
        <f t="shared" si="156"/>
        <v>23.532828479044856</v>
      </c>
      <c r="Q1392" s="29">
        <f t="shared" si="178"/>
        <v>15.613399999999999</v>
      </c>
      <c r="R1392" s="30">
        <f>E1392-E1272</f>
        <v>9</v>
      </c>
      <c r="S1392" s="31">
        <f>I1392-I1272</f>
        <v>2.1100000000000119E-2</v>
      </c>
      <c r="T1392" s="31">
        <f>(S1392/I1272)*100</f>
        <v>0.55854091113640891</v>
      </c>
      <c r="U1392" s="31">
        <f>(S1392/R1392)/I1272*1000</f>
        <v>0.62060101237378773</v>
      </c>
      <c r="V1392" s="44">
        <f>O1392-O1272</f>
        <v>6.1395010692493202E-2</v>
      </c>
      <c r="W1392" s="44">
        <f>(V1392/O1272)*100</f>
        <v>0.72251195648437705</v>
      </c>
      <c r="X1392" s="44">
        <f>1000*(V1392/R1392)/O1272</f>
        <v>0.80279106276041901</v>
      </c>
      <c r="Y1392" s="45">
        <f>1000*(V1392/R1392)/Q1272</f>
        <v>0.44018286060013284</v>
      </c>
      <c r="Z1392" s="57">
        <f t="shared" si="179"/>
        <v>0.18219005038663127</v>
      </c>
    </row>
    <row r="1393" spans="1:26" s="1" customFormat="1" x14ac:dyDescent="0.15">
      <c r="A1393" s="56">
        <v>223</v>
      </c>
      <c r="B1393" s="15" t="s">
        <v>18</v>
      </c>
      <c r="C1393" s="15" t="s">
        <v>11</v>
      </c>
      <c r="D1393" s="15" t="s">
        <v>32</v>
      </c>
      <c r="E1393" s="17" t="s">
        <v>14</v>
      </c>
      <c r="F1393" s="17" t="s">
        <v>14</v>
      </c>
      <c r="G1393" s="17" t="s">
        <v>14</v>
      </c>
      <c r="H1393" s="17" t="s">
        <v>14</v>
      </c>
      <c r="I1393" s="18" t="s">
        <v>14</v>
      </c>
      <c r="J1393" s="17" t="s">
        <v>14</v>
      </c>
      <c r="K1393" s="99" t="s">
        <v>14</v>
      </c>
      <c r="L1393" s="99" t="s">
        <v>14</v>
      </c>
      <c r="M1393" s="99" t="s">
        <v>14</v>
      </c>
      <c r="N1393" s="99" t="s">
        <v>14</v>
      </c>
      <c r="O1393" s="44" t="s">
        <v>14</v>
      </c>
      <c r="P1393" s="32" t="e">
        <f t="shared" si="156"/>
        <v>#VALUE!</v>
      </c>
      <c r="Q1393" s="29" t="s">
        <v>14</v>
      </c>
      <c r="R1393" s="4" t="s">
        <v>14</v>
      </c>
      <c r="S1393" s="100" t="s">
        <v>14</v>
      </c>
      <c r="T1393" s="100" t="s">
        <v>14</v>
      </c>
      <c r="U1393" s="100" t="s">
        <v>14</v>
      </c>
      <c r="V1393" s="29" t="s">
        <v>14</v>
      </c>
      <c r="W1393" s="29" t="s">
        <v>14</v>
      </c>
      <c r="X1393" s="29" t="s">
        <v>14</v>
      </c>
      <c r="Y1393" s="29" t="s">
        <v>14</v>
      </c>
      <c r="Z1393" s="101" t="s">
        <v>14</v>
      </c>
    </row>
    <row r="1394" spans="1:26" s="1" customFormat="1" x14ac:dyDescent="0.15">
      <c r="A1394" s="56">
        <v>152</v>
      </c>
      <c r="B1394" s="15" t="s">
        <v>19</v>
      </c>
      <c r="C1394" s="15" t="s">
        <v>11</v>
      </c>
      <c r="D1394" s="15" t="s">
        <v>32</v>
      </c>
      <c r="E1394" s="16">
        <v>43154</v>
      </c>
      <c r="F1394" s="17">
        <v>29.8</v>
      </c>
      <c r="G1394" s="17">
        <v>37</v>
      </c>
      <c r="H1394" s="17">
        <v>17.5124</v>
      </c>
      <c r="I1394" s="18">
        <v>7.1032999999999999</v>
      </c>
      <c r="J1394" s="17"/>
      <c r="K1394" s="37">
        <f>1000*(1-(F1394+288.9414)/(508929.2*(F1394+68.12963))*(F1394-3.9863)^2)</f>
        <v>995.7384507704387</v>
      </c>
      <c r="L1394" s="37">
        <f xml:space="preserve"> 0.824493 - 0.0040899*F1394 + 0.000076438*F1394^2 -0.00000082467*F1394^3 + 0.0000000053675*F1394^4</f>
        <v>0.75290314234114797</v>
      </c>
      <c r="M1394" s="37">
        <f xml:space="preserve"> -0.005724 + 0.00010227*F1394 - 0.0000016546*F1394^2</f>
        <v>-4.1457049840000005E-3</v>
      </c>
      <c r="N1394" s="37">
        <f xml:space="preserve"> K1394 + (L1394*G1394) + M1394*G1394^(3/2) + 0.00048314*G1394^2</f>
        <v>1023.3242441563424</v>
      </c>
      <c r="O1394" s="39">
        <f t="shared" ref="O1394:O1398" si="180">I1394*(1/     (1-   (0.001*N1394/1.84)))</f>
        <v>16.00399167782091</v>
      </c>
      <c r="P1394" s="32">
        <f t="shared" si="156"/>
        <v>23.532828479044856</v>
      </c>
      <c r="Q1394" s="29">
        <f t="shared" ref="Q1394:Q1398" si="181">-5.28+5.5*I1394</f>
        <v>33.788150000000002</v>
      </c>
      <c r="R1394" s="30">
        <f>E1394-E1274</f>
        <v>9</v>
      </c>
      <c r="S1394" s="31">
        <f>I1394-I1274</f>
        <v>0.12199999999999989</v>
      </c>
      <c r="T1394" s="31">
        <f>(S1394/I1274)*100</f>
        <v>1.7475255324939467</v>
      </c>
      <c r="U1394" s="31">
        <f>(S1394/R1394)/I1274*1000</f>
        <v>1.941695036104385</v>
      </c>
      <c r="V1394" s="44">
        <f>O1394-O1274</f>
        <v>0.30047660692239297</v>
      </c>
      <c r="W1394" s="44">
        <f>(V1394/O1274)*100</f>
        <v>1.9134353395771311</v>
      </c>
      <c r="X1394" s="44">
        <f>1000*(V1394/R1394)/O1274</f>
        <v>2.1260392661968117</v>
      </c>
      <c r="Y1394" s="45">
        <f>1000*(V1394/R1394)/Q1274</f>
        <v>1.0081268967300525</v>
      </c>
      <c r="Z1394" s="57">
        <f t="shared" ref="Z1394:Z1398" si="182">X1394-U1394</f>
        <v>0.18434423009242673</v>
      </c>
    </row>
    <row r="1395" spans="1:26" s="1" customFormat="1" x14ac:dyDescent="0.15">
      <c r="A1395" s="56">
        <v>160</v>
      </c>
      <c r="B1395" s="15" t="s">
        <v>19</v>
      </c>
      <c r="C1395" s="15" t="s">
        <v>11</v>
      </c>
      <c r="D1395" s="15" t="s">
        <v>32</v>
      </c>
      <c r="E1395" s="16">
        <v>43154</v>
      </c>
      <c r="F1395" s="17">
        <v>29.8</v>
      </c>
      <c r="G1395" s="17">
        <v>37</v>
      </c>
      <c r="H1395" s="17">
        <v>17.5124</v>
      </c>
      <c r="I1395" s="18">
        <v>5.8041</v>
      </c>
      <c r="J1395" s="17"/>
      <c r="K1395" s="37">
        <f>1000*(1-(F1395+288.9414)/(508929.2*(F1395+68.12963))*(F1395-3.9863)^2)</f>
        <v>995.7384507704387</v>
      </c>
      <c r="L1395" s="37">
        <f xml:space="preserve"> 0.824493 - 0.0040899*F1395 + 0.000076438*F1395^2 -0.00000082467*F1395^3 + 0.0000000053675*F1395^4</f>
        <v>0.75290314234114797</v>
      </c>
      <c r="M1395" s="37">
        <f xml:space="preserve"> -0.005724 + 0.00010227*F1395 - 0.0000016546*F1395^2</f>
        <v>-4.1457049840000005E-3</v>
      </c>
      <c r="N1395" s="37">
        <f xml:space="preserve"> K1395 + (L1395*G1395) + M1395*G1395^(3/2) + 0.00048314*G1395^2</f>
        <v>1023.3242441563424</v>
      </c>
      <c r="O1395" s="39">
        <f t="shared" si="180"/>
        <v>13.076847112925027</v>
      </c>
      <c r="P1395" s="32">
        <f t="shared" si="156"/>
        <v>23.532828479044856</v>
      </c>
      <c r="Q1395" s="29">
        <f t="shared" si="181"/>
        <v>26.64255</v>
      </c>
      <c r="R1395" s="30">
        <f>E1395-E1275</f>
        <v>9</v>
      </c>
      <c r="S1395" s="31">
        <f>I1395-I1275</f>
        <v>0.1075999999999997</v>
      </c>
      <c r="T1395" s="31">
        <f>(S1395/I1275)*100</f>
        <v>1.888879136311765</v>
      </c>
      <c r="U1395" s="31">
        <f>(S1395/R1395)/I1275*1000</f>
        <v>2.0987545959019611</v>
      </c>
      <c r="V1395" s="44">
        <f>O1395-O1275</f>
        <v>0.26332046296393052</v>
      </c>
      <c r="W1395" s="44">
        <f>(V1395/O1275)*100</f>
        <v>2.0550194349869324</v>
      </c>
      <c r="X1395" s="44">
        <f>1000*(V1395/R1395)/O1275</f>
        <v>2.2833549277632579</v>
      </c>
      <c r="Y1395" s="45">
        <f>1000*(V1395/R1395)/Q1275</f>
        <v>1.1231089015945606</v>
      </c>
      <c r="Z1395" s="57">
        <f t="shared" si="182"/>
        <v>0.18460033186129676</v>
      </c>
    </row>
    <row r="1396" spans="1:26" s="1" customFormat="1" x14ac:dyDescent="0.15">
      <c r="A1396" s="56">
        <v>166</v>
      </c>
      <c r="B1396" s="15" t="s">
        <v>20</v>
      </c>
      <c r="C1396" s="15" t="s">
        <v>11</v>
      </c>
      <c r="D1396" s="15" t="s">
        <v>32</v>
      </c>
      <c r="E1396" s="16">
        <v>43154</v>
      </c>
      <c r="F1396" s="17">
        <v>29.8</v>
      </c>
      <c r="G1396" s="17">
        <v>37</v>
      </c>
      <c r="H1396" s="17">
        <v>17.5124</v>
      </c>
      <c r="I1396" s="18">
        <v>5.4280999999999997</v>
      </c>
      <c r="J1396" s="17"/>
      <c r="K1396" s="37">
        <f>1000*(1-(F1396+288.9414)/(508929.2*(F1396+68.12963))*(F1396-3.9863)^2)</f>
        <v>995.7384507704387</v>
      </c>
      <c r="L1396" s="37">
        <f xml:space="preserve"> 0.824493 - 0.0040899*F1396 + 0.000076438*F1396^2 -0.00000082467*F1396^3 + 0.0000000053675*F1396^4</f>
        <v>0.75290314234114797</v>
      </c>
      <c r="M1396" s="37">
        <f xml:space="preserve"> -0.005724 + 0.00010227*F1396 - 0.0000016546*F1396^2</f>
        <v>-4.1457049840000005E-3</v>
      </c>
      <c r="N1396" s="37">
        <f xml:space="preserve"> K1396 + (L1396*G1396) + M1396*G1396^(3/2) + 0.00048314*G1396^2</f>
        <v>1023.3242441563424</v>
      </c>
      <c r="O1396" s="39">
        <f t="shared" si="180"/>
        <v>12.22970552086772</v>
      </c>
      <c r="P1396" s="32">
        <f t="shared" si="156"/>
        <v>23.532828479044856</v>
      </c>
      <c r="Q1396" s="29">
        <f t="shared" si="181"/>
        <v>24.574549999999999</v>
      </c>
      <c r="R1396" s="30">
        <f>E1396-E1276</f>
        <v>9</v>
      </c>
      <c r="S1396" s="31">
        <f>I1396-I1276</f>
        <v>3.1299999999999883E-2</v>
      </c>
      <c r="T1396" s="31">
        <f>(S1396/I1276)*100</f>
        <v>0.57997331752149217</v>
      </c>
      <c r="U1396" s="31">
        <f>(S1396/R1396)/I1276*1000</f>
        <v>0.64441479724610229</v>
      </c>
      <c r="V1396" s="44">
        <f>O1396-O1276</f>
        <v>9.0314557204060009E-2</v>
      </c>
      <c r="W1396" s="44">
        <f>(V1396/O1276)*100</f>
        <v>0.74397931061282119</v>
      </c>
      <c r="X1396" s="44">
        <f>1000*(V1396/R1396)/O1276</f>
        <v>0.82664367845869025</v>
      </c>
      <c r="Y1396" s="45">
        <f>1000*(V1396/R1396)/Q1276</f>
        <v>0.41122802676995351</v>
      </c>
      <c r="Z1396" s="57">
        <f t="shared" si="182"/>
        <v>0.18222888121258796</v>
      </c>
    </row>
    <row r="1397" spans="1:26" s="1" customFormat="1" x14ac:dyDescent="0.15">
      <c r="A1397" s="56">
        <v>173</v>
      </c>
      <c r="B1397" s="15" t="s">
        <v>20</v>
      </c>
      <c r="C1397" s="15" t="s">
        <v>11</v>
      </c>
      <c r="D1397" s="15" t="s">
        <v>32</v>
      </c>
      <c r="E1397" s="16">
        <v>43154</v>
      </c>
      <c r="F1397" s="17">
        <v>29.8</v>
      </c>
      <c r="G1397" s="17">
        <v>37</v>
      </c>
      <c r="H1397" s="17">
        <v>17.5124</v>
      </c>
      <c r="I1397" s="18">
        <v>5.6657000000000002</v>
      </c>
      <c r="J1397" s="17"/>
      <c r="K1397" s="37">
        <f>1000*(1-(F1397+288.9414)/(508929.2*(F1397+68.12963))*(F1397-3.9863)^2)</f>
        <v>995.7384507704387</v>
      </c>
      <c r="L1397" s="37">
        <f xml:space="preserve"> 0.824493 - 0.0040899*F1397 + 0.000076438*F1397^2 -0.00000082467*F1397^3 + 0.0000000053675*F1397^4</f>
        <v>0.75290314234114797</v>
      </c>
      <c r="M1397" s="37">
        <f xml:space="preserve"> -0.005724 + 0.00010227*F1397 - 0.0000016546*F1397^2</f>
        <v>-4.1457049840000005E-3</v>
      </c>
      <c r="N1397" s="37">
        <f xml:space="preserve"> K1397 + (L1397*G1397) + M1397*G1397^(3/2) + 0.00048314*G1397^2</f>
        <v>1023.3242441563424</v>
      </c>
      <c r="O1397" s="39">
        <f t="shared" si="180"/>
        <v>12.765026909891168</v>
      </c>
      <c r="P1397" s="32">
        <f t="shared" si="156"/>
        <v>23.532828479044856</v>
      </c>
      <c r="Q1397" s="29">
        <f t="shared" si="181"/>
        <v>25.881350000000001</v>
      </c>
      <c r="R1397" s="30">
        <f>E1397-E1277</f>
        <v>9</v>
      </c>
      <c r="S1397" s="31">
        <f>I1397-I1277</f>
        <v>2.910000000000057E-2</v>
      </c>
      <c r="T1397" s="31">
        <f>(S1397/I1277)*100</f>
        <v>0.51626867260406217</v>
      </c>
      <c r="U1397" s="31">
        <f>(S1397/R1397)/I1277*1000</f>
        <v>0.57363185844895803</v>
      </c>
      <c r="V1397" s="44">
        <f>O1397-O1277</f>
        <v>8.6237422456653334E-2</v>
      </c>
      <c r="W1397" s="44">
        <f>(V1397/O1277)*100</f>
        <v>0.6801707887185926</v>
      </c>
      <c r="X1397" s="44">
        <f>1000*(V1397/R1397)/O1277</f>
        <v>0.75574532079843626</v>
      </c>
      <c r="Y1397" s="45">
        <f>1000*(V1397/R1397)/Q1277</f>
        <v>0.37252922008285116</v>
      </c>
      <c r="Z1397" s="57">
        <f t="shared" si="182"/>
        <v>0.18211346234947823</v>
      </c>
    </row>
    <row r="1398" spans="1:26" s="1" customFormat="1" x14ac:dyDescent="0.15">
      <c r="A1398" s="56">
        <v>264</v>
      </c>
      <c r="B1398" s="15" t="s">
        <v>20</v>
      </c>
      <c r="C1398" s="15" t="s">
        <v>11</v>
      </c>
      <c r="D1398" s="15" t="s">
        <v>32</v>
      </c>
      <c r="E1398" s="16">
        <v>43154</v>
      </c>
      <c r="F1398" s="17">
        <v>29.8</v>
      </c>
      <c r="G1398" s="17">
        <v>37</v>
      </c>
      <c r="H1398" s="17">
        <v>17.5124</v>
      </c>
      <c r="I1398" s="18">
        <v>5.3550000000000004</v>
      </c>
      <c r="J1398" s="17"/>
      <c r="K1398" s="37">
        <f>1000*(1-(F1398+288.9414)/(508929.2*(F1398+68.12963))*(F1398-3.9863)^2)</f>
        <v>995.7384507704387</v>
      </c>
      <c r="L1398" s="37">
        <f xml:space="preserve"> 0.824493 - 0.0040899*F1398 + 0.000076438*F1398^2 -0.00000082467*F1398^3 + 0.0000000053675*F1398^4</f>
        <v>0.75290314234114797</v>
      </c>
      <c r="M1398" s="37">
        <f xml:space="preserve"> -0.005724 + 0.00010227*F1398 - 0.0000016546*F1398^2</f>
        <v>-4.1457049840000005E-3</v>
      </c>
      <c r="N1398" s="37">
        <f xml:space="preserve"> K1398 + (L1398*G1398) + M1398*G1398^(3/2) + 0.00048314*G1398^2</f>
        <v>1023.3242441563424</v>
      </c>
      <c r="O1398" s="39">
        <f t="shared" si="180"/>
        <v>12.065008578369346</v>
      </c>
      <c r="P1398" s="32">
        <f t="shared" si="156"/>
        <v>23.532828479044856</v>
      </c>
      <c r="Q1398" s="29">
        <f t="shared" si="181"/>
        <v>24.172499999999999</v>
      </c>
      <c r="R1398" s="30">
        <f>E1398-E1278</f>
        <v>9</v>
      </c>
      <c r="S1398" s="31">
        <f>I1398-I1278</f>
        <v>4.6000000000000263E-2</v>
      </c>
      <c r="T1398" s="31">
        <f>(S1398/I1278)*100</f>
        <v>0.86645319269166055</v>
      </c>
      <c r="U1398" s="31">
        <f>(S1398/R1398)/I1278*1000</f>
        <v>0.96272576965740064</v>
      </c>
      <c r="V1398" s="44">
        <f>O1398-O1278</f>
        <v>0.12311215343413018</v>
      </c>
      <c r="W1398" s="44">
        <f>(V1398/O1278)*100</f>
        <v>1.030926320689455</v>
      </c>
      <c r="X1398" s="44">
        <f>1000*(V1398/R1398)/O1278</f>
        <v>1.14547368965495</v>
      </c>
      <c r="Y1398" s="45">
        <f>1000*(V1398/R1398)/Q1278</f>
        <v>0.5718818603795145</v>
      </c>
      <c r="Z1398" s="57">
        <f t="shared" si="182"/>
        <v>0.18274791999754936</v>
      </c>
    </row>
    <row r="1399" spans="1:26" s="1" customFormat="1" x14ac:dyDescent="0.15">
      <c r="A1399" s="56">
        <v>270</v>
      </c>
      <c r="B1399" s="15" t="s">
        <v>20</v>
      </c>
      <c r="C1399" s="15" t="s">
        <v>11</v>
      </c>
      <c r="D1399" s="15" t="s">
        <v>32</v>
      </c>
      <c r="E1399" s="17" t="s">
        <v>14</v>
      </c>
      <c r="F1399" s="17" t="s">
        <v>14</v>
      </c>
      <c r="G1399" s="17" t="s">
        <v>14</v>
      </c>
      <c r="H1399" s="17" t="s">
        <v>14</v>
      </c>
      <c r="I1399" s="18" t="s">
        <v>14</v>
      </c>
      <c r="J1399" s="17" t="s">
        <v>14</v>
      </c>
      <c r="K1399" s="99" t="s">
        <v>14</v>
      </c>
      <c r="L1399" s="99" t="s">
        <v>14</v>
      </c>
      <c r="M1399" s="99" t="s">
        <v>14</v>
      </c>
      <c r="N1399" s="99" t="s">
        <v>14</v>
      </c>
      <c r="O1399" s="44" t="s">
        <v>14</v>
      </c>
      <c r="P1399" s="32" t="e">
        <f t="shared" si="156"/>
        <v>#VALUE!</v>
      </c>
      <c r="Q1399" s="29" t="s">
        <v>14</v>
      </c>
      <c r="R1399" s="4" t="s">
        <v>14</v>
      </c>
      <c r="S1399" s="100" t="s">
        <v>14</v>
      </c>
      <c r="T1399" s="100" t="s">
        <v>14</v>
      </c>
      <c r="U1399" s="100" t="s">
        <v>14</v>
      </c>
      <c r="V1399" s="29" t="s">
        <v>14</v>
      </c>
      <c r="W1399" s="29" t="s">
        <v>14</v>
      </c>
      <c r="X1399" s="29" t="s">
        <v>14</v>
      </c>
      <c r="Y1399" s="29" t="s">
        <v>14</v>
      </c>
      <c r="Z1399" s="101" t="s">
        <v>14</v>
      </c>
    </row>
    <row r="1400" spans="1:26" s="1" customFormat="1" x14ac:dyDescent="0.15">
      <c r="A1400" s="56">
        <v>102</v>
      </c>
      <c r="B1400" s="15" t="s">
        <v>22</v>
      </c>
      <c r="C1400" s="15" t="s">
        <v>11</v>
      </c>
      <c r="D1400" s="15" t="s">
        <v>32</v>
      </c>
      <c r="E1400" s="16">
        <v>43154</v>
      </c>
      <c r="F1400" s="17">
        <v>29.8</v>
      </c>
      <c r="G1400" s="17">
        <v>37</v>
      </c>
      <c r="H1400" s="17">
        <v>17.5124</v>
      </c>
      <c r="I1400" s="18">
        <v>4.5179999999999998</v>
      </c>
      <c r="J1400" s="17"/>
      <c r="K1400" s="37">
        <f>1000*(1-(F1400+288.9414)/(508929.2*(F1400+68.12963))*(F1400-3.9863)^2)</f>
        <v>995.7384507704387</v>
      </c>
      <c r="L1400" s="37">
        <f xml:space="preserve"> 0.824493 - 0.0040899*F1400 + 0.000076438*F1400^2 -0.00000082467*F1400^3 + 0.0000000053675*F1400^4</f>
        <v>0.75290314234114797</v>
      </c>
      <c r="M1400" s="37">
        <f xml:space="preserve"> -0.005724 + 0.00010227*F1400 - 0.0000016546*F1400^2</f>
        <v>-4.1457049840000005E-3</v>
      </c>
      <c r="N1400" s="37">
        <f xml:space="preserve"> K1400 + (L1400*G1400) + M1400*G1400^(3/2) + 0.00048314*G1400^2</f>
        <v>1023.3242441563424</v>
      </c>
      <c r="O1400" s="39">
        <f t="shared" ref="O1400:O1402" si="183">I1400*(1/     (1-   (0.001*N1400/1.84)))</f>
        <v>10.179217321582204</v>
      </c>
      <c r="P1400" s="32">
        <f t="shared" si="156"/>
        <v>23.532828479044856</v>
      </c>
      <c r="Q1400" s="29">
        <f t="shared" ref="Q1400:Q1402" si="184">-5.28+5.5*I1400</f>
        <v>19.568999999999999</v>
      </c>
      <c r="R1400" s="30">
        <f>E1400-E1280</f>
        <v>9</v>
      </c>
      <c r="S1400" s="31">
        <f>I1400-I1280</f>
        <v>3.8999999999999702E-2</v>
      </c>
      <c r="T1400" s="31">
        <f>(S1400/I1280)*100</f>
        <v>0.87073007367715338</v>
      </c>
      <c r="U1400" s="31">
        <f>(S1400/R1400)/I1280*1000</f>
        <v>0.96747785964128152</v>
      </c>
      <c r="V1400" s="44">
        <f>O1400-O1280</f>
        <v>0.10429660444435562</v>
      </c>
      <c r="W1400" s="44">
        <f>(V1400/O1280)*100</f>
        <v>1.0352101755693508</v>
      </c>
      <c r="X1400" s="44">
        <f>1000*(V1400/R1400)/O1280</f>
        <v>1.1502335284103897</v>
      </c>
      <c r="Y1400" s="45">
        <f>1000*(V1400/R1400)/Q1280</f>
        <v>0.59875024438391089</v>
      </c>
      <c r="Z1400" s="57">
        <f t="shared" ref="Z1400:Z1402" si="185">X1400-U1400</f>
        <v>0.1827556687691082</v>
      </c>
    </row>
    <row r="1401" spans="1:26" s="1" customFormat="1" x14ac:dyDescent="0.15">
      <c r="A1401" s="56">
        <v>108</v>
      </c>
      <c r="B1401" s="15" t="s">
        <v>22</v>
      </c>
      <c r="C1401" s="15" t="s">
        <v>11</v>
      </c>
      <c r="D1401" s="15" t="s">
        <v>32</v>
      </c>
      <c r="E1401" s="16">
        <v>43154</v>
      </c>
      <c r="F1401" s="17">
        <v>29.8</v>
      </c>
      <c r="G1401" s="17">
        <v>37</v>
      </c>
      <c r="H1401" s="17">
        <v>17.5124</v>
      </c>
      <c r="I1401" s="18">
        <v>4.9522000000000004</v>
      </c>
      <c r="J1401" s="17"/>
      <c r="K1401" s="37">
        <f>1000*(1-(F1401+288.9414)/(508929.2*(F1401+68.12963))*(F1401-3.9863)^2)</f>
        <v>995.7384507704387</v>
      </c>
      <c r="L1401" s="37">
        <f xml:space="preserve"> 0.824493 - 0.0040899*F1401 + 0.000076438*F1401^2 -0.00000082467*F1401^3 + 0.0000000053675*F1401^4</f>
        <v>0.75290314234114797</v>
      </c>
      <c r="M1401" s="37">
        <f xml:space="preserve"> -0.005724 + 0.00010227*F1401 - 0.0000016546*F1401^2</f>
        <v>-4.1457049840000005E-3</v>
      </c>
      <c r="N1401" s="37">
        <f xml:space="preserve"> K1401 + (L1401*G1401) + M1401*G1401^(3/2) + 0.00048314*G1401^2</f>
        <v>1023.3242441563424</v>
      </c>
      <c r="O1401" s="39">
        <f t="shared" si="183"/>
        <v>11.157485617516466</v>
      </c>
      <c r="P1401" s="32">
        <f t="shared" si="156"/>
        <v>23.532828479044856</v>
      </c>
      <c r="Q1401" s="29">
        <f t="shared" si="184"/>
        <v>21.957100000000001</v>
      </c>
      <c r="R1401" s="30">
        <f>E1401-E1281</f>
        <v>9</v>
      </c>
      <c r="S1401" s="31">
        <f>I1401-I1281</f>
        <v>5.3300000000000125E-2</v>
      </c>
      <c r="T1401" s="31">
        <f>(S1401/I1281)*100</f>
        <v>1.0879993467921396</v>
      </c>
      <c r="U1401" s="31">
        <f>(S1401/R1401)/I1281*1000</f>
        <v>1.2088881631023771</v>
      </c>
      <c r="V1401" s="44">
        <f>O1401-O1281</f>
        <v>0.13805514169896149</v>
      </c>
      <c r="W1401" s="44">
        <f>(V1401/O1281)*100</f>
        <v>1.252833728584503</v>
      </c>
      <c r="X1401" s="44">
        <f>1000*(V1401/R1401)/O1281</f>
        <v>1.3920374762050034</v>
      </c>
      <c r="Y1401" s="45">
        <f>1000*(V1401/R1401)/Q1281</f>
        <v>0.70806386595119997</v>
      </c>
      <c r="Z1401" s="57">
        <f t="shared" si="185"/>
        <v>0.18314931310262628</v>
      </c>
    </row>
    <row r="1402" spans="1:26" s="1" customFormat="1" x14ac:dyDescent="0.15">
      <c r="A1402" s="56">
        <v>231</v>
      </c>
      <c r="B1402" s="15" t="s">
        <v>23</v>
      </c>
      <c r="C1402" s="15" t="s">
        <v>11</v>
      </c>
      <c r="D1402" s="15" t="s">
        <v>32</v>
      </c>
      <c r="E1402" s="16">
        <v>43154</v>
      </c>
      <c r="F1402" s="17">
        <v>29.8</v>
      </c>
      <c r="G1402" s="17">
        <v>37</v>
      </c>
      <c r="H1402" s="17">
        <v>17.5124</v>
      </c>
      <c r="I1402" s="18">
        <v>3.2353000000000001</v>
      </c>
      <c r="J1402" s="17"/>
      <c r="K1402" s="37">
        <f>1000*(1-(F1402+288.9414)/(508929.2*(F1402+68.12963))*(F1402-3.9863)^2)</f>
        <v>995.7384507704387</v>
      </c>
      <c r="L1402" s="37">
        <f xml:space="preserve"> 0.824493 - 0.0040899*F1402 + 0.000076438*F1402^2 -0.00000082467*F1402^3 + 0.0000000053675*F1402^4</f>
        <v>0.75290314234114797</v>
      </c>
      <c r="M1402" s="37">
        <f xml:space="preserve"> -0.005724 + 0.00010227*F1402 - 0.0000016546*F1402^2</f>
        <v>-4.1457049840000005E-3</v>
      </c>
      <c r="N1402" s="37">
        <f xml:space="preserve"> K1402 + (L1402*G1402) + M1402*G1402^(3/2) + 0.00048314*G1402^2</f>
        <v>1023.3242441563424</v>
      </c>
      <c r="O1402" s="39">
        <f t="shared" si="183"/>
        <v>7.289247853146283</v>
      </c>
      <c r="P1402" s="32">
        <f t="shared" si="156"/>
        <v>23.532828479044856</v>
      </c>
      <c r="Q1402" s="29">
        <f t="shared" si="184"/>
        <v>12.514150000000001</v>
      </c>
      <c r="R1402" s="30">
        <f>E1402-E1282</f>
        <v>9</v>
      </c>
      <c r="S1402" s="31">
        <f>I1402-I1282</f>
        <v>3.8200000000000234E-2</v>
      </c>
      <c r="T1402" s="31">
        <f>(S1402/I1282)*100</f>
        <v>1.1948328172406317</v>
      </c>
      <c r="U1402" s="31">
        <f>(S1402/R1402)/I1282*1000</f>
        <v>1.3275920191562576</v>
      </c>
      <c r="V1402" s="44">
        <f>O1402-O1282</f>
        <v>9.7792388810178821E-2</v>
      </c>
      <c r="W1402" s="44">
        <f>(V1402/O1282)*100</f>
        <v>1.359841401996456</v>
      </c>
      <c r="X1402" s="44">
        <f>1000*(V1402/R1402)/O1282</f>
        <v>1.5109348911071734</v>
      </c>
      <c r="Y1402" s="45">
        <f>1000*(V1402/R1402)/Q1282</f>
        <v>0.88310929969471519</v>
      </c>
      <c r="Z1402" s="57">
        <f t="shared" si="185"/>
        <v>0.18334287195091581</v>
      </c>
    </row>
    <row r="1403" spans="1:26" s="1" customFormat="1" x14ac:dyDescent="0.15">
      <c r="A1403" s="56">
        <v>180</v>
      </c>
      <c r="B1403" s="15" t="s">
        <v>17</v>
      </c>
      <c r="C1403" s="15" t="s">
        <v>24</v>
      </c>
      <c r="D1403" s="15" t="s">
        <v>32</v>
      </c>
      <c r="E1403" s="17" t="s">
        <v>14</v>
      </c>
      <c r="F1403" s="17" t="s">
        <v>14</v>
      </c>
      <c r="G1403" s="17" t="s">
        <v>14</v>
      </c>
      <c r="H1403" s="17" t="s">
        <v>14</v>
      </c>
      <c r="I1403" s="18" t="s">
        <v>14</v>
      </c>
      <c r="J1403" s="17" t="s">
        <v>14</v>
      </c>
      <c r="K1403" s="99" t="s">
        <v>14</v>
      </c>
      <c r="L1403" s="99" t="s">
        <v>14</v>
      </c>
      <c r="M1403" s="99" t="s">
        <v>14</v>
      </c>
      <c r="N1403" s="99" t="s">
        <v>14</v>
      </c>
      <c r="O1403" s="44" t="s">
        <v>14</v>
      </c>
      <c r="P1403" s="32" t="e">
        <f t="shared" si="156"/>
        <v>#VALUE!</v>
      </c>
      <c r="Q1403" s="29" t="s">
        <v>14</v>
      </c>
      <c r="R1403" s="4" t="s">
        <v>14</v>
      </c>
      <c r="S1403" s="100" t="s">
        <v>14</v>
      </c>
      <c r="T1403" s="100" t="s">
        <v>14</v>
      </c>
      <c r="U1403" s="100" t="s">
        <v>14</v>
      </c>
      <c r="V1403" s="29" t="s">
        <v>14</v>
      </c>
      <c r="W1403" s="29" t="s">
        <v>14</v>
      </c>
      <c r="X1403" s="29" t="s">
        <v>14</v>
      </c>
      <c r="Y1403" s="29" t="s">
        <v>14</v>
      </c>
      <c r="Z1403" s="101" t="s">
        <v>14</v>
      </c>
    </row>
    <row r="1404" spans="1:26" s="1" customFormat="1" x14ac:dyDescent="0.15">
      <c r="A1404" s="56">
        <v>187</v>
      </c>
      <c r="B1404" s="15" t="s">
        <v>17</v>
      </c>
      <c r="C1404" s="15" t="s">
        <v>24</v>
      </c>
      <c r="D1404" s="15" t="s">
        <v>32</v>
      </c>
      <c r="E1404" s="16">
        <v>43154</v>
      </c>
      <c r="F1404" s="17">
        <v>28</v>
      </c>
      <c r="G1404" s="17">
        <v>37.299999999999997</v>
      </c>
      <c r="H1404" s="17">
        <v>17.509699999999999</v>
      </c>
      <c r="I1404" s="18">
        <v>0.9667</v>
      </c>
      <c r="J1404" s="17"/>
      <c r="K1404" s="37">
        <f>1000*(1-(F1404+288.9414)/(508929.2*(F1404+68.12963))*(F1404-3.9863)^2)</f>
        <v>996.26420967229797</v>
      </c>
      <c r="L1404" s="37">
        <f xml:space="preserve"> 0.824493 - 0.0040899*F1404 + 0.000076438*F1404^2 -0.00000082467*F1404^3 + 0.0000000053675*F1404^4</f>
        <v>0.75509920224000004</v>
      </c>
      <c r="M1404" s="37">
        <f xml:space="preserve"> -0.005724 + 0.00010227*F1404 - 0.0000016546*F1404^2</f>
        <v>-4.1576464000000002E-3</v>
      </c>
      <c r="N1404" s="37">
        <f xml:space="preserve"> K1404 + (L1404*G1404) + M1404*G1404^(3/2) + 0.00048314*G1404^2</f>
        <v>1024.1544651376514</v>
      </c>
      <c r="O1404" s="39">
        <f t="shared" ref="O1404:O1408" si="186">I1404*(1/     (1-   (0.001*N1404/1.84)))</f>
        <v>2.1802264325686496</v>
      </c>
      <c r="P1404" s="32">
        <f t="shared" si="156"/>
        <v>23.535764601854485</v>
      </c>
      <c r="Q1404" s="29">
        <f t="shared" ref="Q1404:Q1408" si="187">-5.28+5.5*I1404</f>
        <v>3.6849999999999383E-2</v>
      </c>
      <c r="R1404" s="30">
        <f>E1404-E1284</f>
        <v>9</v>
      </c>
      <c r="S1404" s="31">
        <f>I1404-I1284</f>
        <v>4.9000000000000155E-3</v>
      </c>
      <c r="T1404" s="31">
        <f>(S1404/I1284)*100</f>
        <v>0.50946142649199588</v>
      </c>
      <c r="U1404" s="31">
        <f>(S1404/R1404)/I1284*1000</f>
        <v>0.56606825165777308</v>
      </c>
      <c r="V1404" s="44">
        <f>O1404-O1284</f>
        <v>1.592895915492365E-2</v>
      </c>
      <c r="W1404" s="44">
        <f>(V1404/O1284)*100</f>
        <v>0.73598751329682299</v>
      </c>
      <c r="X1404" s="44">
        <f>1000*(V1404/R1404)/O1284</f>
        <v>0.81776390366313667</v>
      </c>
      <c r="Y1404" s="45">
        <f>1000*(V1404/R1404)/Q1284</f>
        <v>178.77619702495645</v>
      </c>
      <c r="Z1404" s="57">
        <f t="shared" ref="Z1404:Z1408" si="188">X1404-U1404</f>
        <v>0.25169565200536359</v>
      </c>
    </row>
    <row r="1405" spans="1:26" s="1" customFormat="1" x14ac:dyDescent="0.15">
      <c r="A1405" s="56">
        <v>278</v>
      </c>
      <c r="B1405" s="15" t="s">
        <v>17</v>
      </c>
      <c r="C1405" s="15" t="s">
        <v>24</v>
      </c>
      <c r="D1405" s="15" t="s">
        <v>32</v>
      </c>
      <c r="E1405" s="16">
        <v>43154</v>
      </c>
      <c r="F1405" s="17">
        <v>28</v>
      </c>
      <c r="G1405" s="17">
        <v>37.299999999999997</v>
      </c>
      <c r="H1405" s="17">
        <v>17.509699999999999</v>
      </c>
      <c r="I1405" s="18">
        <v>4.2984</v>
      </c>
      <c r="J1405" s="17"/>
      <c r="K1405" s="37">
        <f>1000*(1-(F1405+288.9414)/(508929.2*(F1405+68.12963))*(F1405-3.9863)^2)</f>
        <v>996.26420967229797</v>
      </c>
      <c r="L1405" s="37">
        <f xml:space="preserve"> 0.824493 - 0.0040899*F1405 + 0.000076438*F1405^2 -0.00000082467*F1405^3 + 0.0000000053675*F1405^4</f>
        <v>0.75509920224000004</v>
      </c>
      <c r="M1405" s="37">
        <f xml:space="preserve"> -0.005724 + 0.00010227*F1405 - 0.0000016546*F1405^2</f>
        <v>-4.1576464000000002E-3</v>
      </c>
      <c r="N1405" s="37">
        <f xml:space="preserve"> K1405 + (L1405*G1405) + M1405*G1405^(3/2) + 0.00048314*G1405^2</f>
        <v>1024.1544651376514</v>
      </c>
      <c r="O1405" s="39">
        <f t="shared" si="186"/>
        <v>9.6943056767901972</v>
      </c>
      <c r="P1405" s="32">
        <f t="shared" si="156"/>
        <v>23.535764601854485</v>
      </c>
      <c r="Q1405" s="29">
        <f t="shared" si="187"/>
        <v>18.3612</v>
      </c>
      <c r="R1405" s="30">
        <f>E1405-E1285</f>
        <v>9</v>
      </c>
      <c r="S1405" s="31">
        <f>I1405-I1285</f>
        <v>-2.2700000000000387E-2</v>
      </c>
      <c r="T1405" s="31">
        <f>(S1405/I1285)*100</f>
        <v>-0.52532919858370286</v>
      </c>
      <c r="U1405" s="31">
        <f>(S1405/R1405)/I1285*1000</f>
        <v>-0.58369910953744764</v>
      </c>
      <c r="V1405" s="44">
        <f>O1405-O1285</f>
        <v>-2.9281152455022053E-2</v>
      </c>
      <c r="W1405" s="44">
        <f>(V1405/O1285)*100</f>
        <v>-0.30113530088459101</v>
      </c>
      <c r="X1405" s="44">
        <f>1000*(V1405/R1405)/O1285</f>
        <v>-0.33459477876065669</v>
      </c>
      <c r="Y1405" s="45">
        <f>1000*(V1405/R1405)/Q1285</f>
        <v>-0.17599548761857395</v>
      </c>
      <c r="Z1405" s="57">
        <f t="shared" si="188"/>
        <v>0.24910433077679095</v>
      </c>
    </row>
    <row r="1406" spans="1:26" s="1" customFormat="1" x14ac:dyDescent="0.15">
      <c r="A1406" s="56">
        <v>285</v>
      </c>
      <c r="B1406" s="15" t="s">
        <v>17</v>
      </c>
      <c r="C1406" s="15" t="s">
        <v>24</v>
      </c>
      <c r="D1406" s="15" t="s">
        <v>32</v>
      </c>
      <c r="E1406" s="16">
        <v>43154</v>
      </c>
      <c r="F1406" s="17">
        <v>28</v>
      </c>
      <c r="G1406" s="17">
        <v>37.299999999999997</v>
      </c>
      <c r="H1406" s="17">
        <v>17.509699999999999</v>
      </c>
      <c r="I1406" s="18">
        <v>2.5903</v>
      </c>
      <c r="J1406" s="17"/>
      <c r="K1406" s="37">
        <f>1000*(1-(F1406+288.9414)/(508929.2*(F1406+68.12963))*(F1406-3.9863)^2)</f>
        <v>996.26420967229797</v>
      </c>
      <c r="L1406" s="37">
        <f xml:space="preserve"> 0.824493 - 0.0040899*F1406 + 0.000076438*F1406^2 -0.00000082467*F1406^3 + 0.0000000053675*F1406^4</f>
        <v>0.75509920224000004</v>
      </c>
      <c r="M1406" s="37">
        <f xml:space="preserve"> -0.005724 + 0.00010227*F1406 - 0.0000016546*F1406^2</f>
        <v>-4.1576464000000002E-3</v>
      </c>
      <c r="N1406" s="37">
        <f xml:space="preserve"> K1406 + (L1406*G1406) + M1406*G1406^(3/2) + 0.00048314*G1406^2</f>
        <v>1024.1544651376514</v>
      </c>
      <c r="O1406" s="39">
        <f t="shared" si="186"/>
        <v>5.8419784093126852</v>
      </c>
      <c r="P1406" s="32">
        <f t="shared" si="156"/>
        <v>23.535764601854485</v>
      </c>
      <c r="Q1406" s="29">
        <f t="shared" si="187"/>
        <v>8.9666500000000013</v>
      </c>
      <c r="R1406" s="30">
        <f>E1406-E1286</f>
        <v>9</v>
      </c>
      <c r="S1406" s="31">
        <f>I1406-I1286</f>
        <v>-2.9999999999999805E-2</v>
      </c>
      <c r="T1406" s="31">
        <f>(S1406/I1286)*100</f>
        <v>-1.1449070717093388</v>
      </c>
      <c r="U1406" s="31">
        <f>(S1406/R1406)/I1286*1000</f>
        <v>-1.272118968565932</v>
      </c>
      <c r="V1406" s="44">
        <f>O1406-O1286</f>
        <v>-5.4370800071787073E-2</v>
      </c>
      <c r="W1406" s="44">
        <f>(V1406/O1286)*100</f>
        <v>-0.92210956544520728</v>
      </c>
      <c r="X1406" s="44">
        <f>1000*(V1406/R1406)/O1286</f>
        <v>-1.0245661838280082</v>
      </c>
      <c r="Y1406" s="45">
        <f>1000*(V1406/R1406)/Q1286</f>
        <v>-0.66156718752649757</v>
      </c>
      <c r="Z1406" s="57">
        <f t="shared" si="188"/>
        <v>0.24755278473792375</v>
      </c>
    </row>
    <row r="1407" spans="1:26" s="1" customFormat="1" x14ac:dyDescent="0.15">
      <c r="A1407" s="56">
        <v>120</v>
      </c>
      <c r="B1407" s="15" t="s">
        <v>18</v>
      </c>
      <c r="C1407" s="15" t="s">
        <v>24</v>
      </c>
      <c r="D1407" s="15" t="s">
        <v>32</v>
      </c>
      <c r="E1407" s="16">
        <v>43154</v>
      </c>
      <c r="F1407" s="17">
        <v>28</v>
      </c>
      <c r="G1407" s="17">
        <v>37.299999999999997</v>
      </c>
      <c r="H1407" s="17">
        <v>17.509699999999999</v>
      </c>
      <c r="I1407" s="18" t="s">
        <v>16</v>
      </c>
      <c r="J1407" s="17"/>
      <c r="K1407" s="37">
        <f>1000*(1-(F1407+288.9414)/(508929.2*(F1407+68.12963))*(F1407-3.9863)^2)</f>
        <v>996.26420967229797</v>
      </c>
      <c r="L1407" s="37">
        <f xml:space="preserve"> 0.824493 - 0.0040899*F1407 + 0.000076438*F1407^2 -0.00000082467*F1407^3 + 0.0000000053675*F1407^4</f>
        <v>0.75509920224000004</v>
      </c>
      <c r="M1407" s="37">
        <f xml:space="preserve"> -0.005724 + 0.00010227*F1407 - 0.0000016546*F1407^2</f>
        <v>-4.1576464000000002E-3</v>
      </c>
      <c r="N1407" s="37">
        <f xml:space="preserve"> K1407 + (L1407*G1407) + M1407*G1407^(3/2) + 0.00048314*G1407^2</f>
        <v>1024.1544651376514</v>
      </c>
      <c r="O1407" s="39" t="e">
        <f t="shared" si="186"/>
        <v>#VALUE!</v>
      </c>
      <c r="P1407" s="32">
        <f t="shared" si="156"/>
        <v>23.535764601854485</v>
      </c>
      <c r="Q1407" s="29" t="e">
        <f t="shared" si="187"/>
        <v>#VALUE!</v>
      </c>
      <c r="R1407" s="30">
        <f>E1407-E1287</f>
        <v>9</v>
      </c>
      <c r="S1407" s="100" t="s">
        <v>14</v>
      </c>
      <c r="T1407" s="100" t="s">
        <v>14</v>
      </c>
      <c r="U1407" s="100" t="s">
        <v>14</v>
      </c>
      <c r="V1407" s="29" t="s">
        <v>14</v>
      </c>
      <c r="W1407" s="29" t="s">
        <v>14</v>
      </c>
      <c r="X1407" s="29" t="s">
        <v>14</v>
      </c>
      <c r="Y1407" s="29" t="s">
        <v>14</v>
      </c>
      <c r="Z1407" s="101" t="s">
        <v>14</v>
      </c>
    </row>
    <row r="1408" spans="1:26" s="1" customFormat="1" x14ac:dyDescent="0.15">
      <c r="A1408" s="56">
        <v>126</v>
      </c>
      <c r="B1408" s="15" t="s">
        <v>18</v>
      </c>
      <c r="C1408" s="15" t="s">
        <v>24</v>
      </c>
      <c r="D1408" s="15" t="s">
        <v>32</v>
      </c>
      <c r="E1408" s="16">
        <v>43154</v>
      </c>
      <c r="F1408" s="17">
        <v>28</v>
      </c>
      <c r="G1408" s="17">
        <v>37.299999999999997</v>
      </c>
      <c r="H1408" s="17">
        <v>17.509699999999999</v>
      </c>
      <c r="I1408" s="18">
        <v>2.1223000000000001</v>
      </c>
      <c r="J1408" s="17"/>
      <c r="K1408" s="37">
        <f>1000*(1-(F1408+288.9414)/(508929.2*(F1408+68.12963))*(F1408-3.9863)^2)</f>
        <v>996.26420967229797</v>
      </c>
      <c r="L1408" s="37">
        <f xml:space="preserve"> 0.824493 - 0.0040899*F1408 + 0.000076438*F1408^2 -0.00000082467*F1408^3 + 0.0000000053675*F1408^4</f>
        <v>0.75509920224000004</v>
      </c>
      <c r="M1408" s="37">
        <f xml:space="preserve"> -0.005724 + 0.00010227*F1408 - 0.0000016546*F1408^2</f>
        <v>-4.1576464000000002E-3</v>
      </c>
      <c r="N1408" s="37">
        <f xml:space="preserve"> K1408 + (L1408*G1408) + M1408*G1408^(3/2) + 0.00048314*G1408^2</f>
        <v>1024.1544651376514</v>
      </c>
      <c r="O1408" s="39">
        <f t="shared" si="186"/>
        <v>4.7864844914042051</v>
      </c>
      <c r="P1408" s="32">
        <f t="shared" si="156"/>
        <v>23.535764601854485</v>
      </c>
      <c r="Q1408" s="29">
        <f t="shared" si="187"/>
        <v>6.3926500000000006</v>
      </c>
      <c r="R1408" s="30">
        <f>E1408-E1288</f>
        <v>9</v>
      </c>
      <c r="S1408" s="31">
        <f>I1408-I1288</f>
        <v>-1.5200000000000102E-2</v>
      </c>
      <c r="T1408" s="31">
        <f>(S1408/I1288)*100</f>
        <v>-0.7111111111111158</v>
      </c>
      <c r="U1408" s="31">
        <f>(S1408/R1408)/I1288*1000</f>
        <v>-0.79012345679012874</v>
      </c>
      <c r="V1408" s="44">
        <f>O1408-O1288</f>
        <v>-2.3440492398913548E-2</v>
      </c>
      <c r="W1408" s="44">
        <f>(V1408/O1288)*100</f>
        <v>-0.48733592473576548</v>
      </c>
      <c r="X1408" s="44">
        <f>1000*(V1408/R1408)/O1288</f>
        <v>-0.54148436081751727</v>
      </c>
      <c r="Y1408" s="45">
        <f>1000*(V1408/R1408)/Q1288</f>
        <v>-0.40216161442730569</v>
      </c>
      <c r="Z1408" s="57">
        <f t="shared" si="188"/>
        <v>0.24863909597261147</v>
      </c>
    </row>
    <row r="1409" spans="1:26" s="1" customFormat="1" x14ac:dyDescent="0.15">
      <c r="A1409" s="56">
        <v>218</v>
      </c>
      <c r="B1409" s="15" t="s">
        <v>18</v>
      </c>
      <c r="C1409" s="15" t="s">
        <v>24</v>
      </c>
      <c r="D1409" s="15" t="s">
        <v>32</v>
      </c>
      <c r="E1409" s="17" t="s">
        <v>14</v>
      </c>
      <c r="F1409" s="17" t="s">
        <v>14</v>
      </c>
      <c r="G1409" s="17" t="s">
        <v>14</v>
      </c>
      <c r="H1409" s="17" t="s">
        <v>14</v>
      </c>
      <c r="I1409" s="18" t="s">
        <v>14</v>
      </c>
      <c r="J1409" s="17" t="s">
        <v>14</v>
      </c>
      <c r="K1409" s="99" t="s">
        <v>14</v>
      </c>
      <c r="L1409" s="99" t="s">
        <v>14</v>
      </c>
      <c r="M1409" s="99" t="s">
        <v>14</v>
      </c>
      <c r="N1409" s="99" t="s">
        <v>14</v>
      </c>
      <c r="O1409" s="44" t="s">
        <v>14</v>
      </c>
      <c r="P1409" s="32" t="e">
        <f t="shared" si="156"/>
        <v>#VALUE!</v>
      </c>
      <c r="Q1409" s="29" t="s">
        <v>14</v>
      </c>
      <c r="R1409" s="4" t="s">
        <v>14</v>
      </c>
      <c r="S1409" s="100" t="s">
        <v>14</v>
      </c>
      <c r="T1409" s="100" t="s">
        <v>14</v>
      </c>
      <c r="U1409" s="100" t="s">
        <v>14</v>
      </c>
      <c r="V1409" s="29" t="s">
        <v>14</v>
      </c>
      <c r="W1409" s="29" t="s">
        <v>14</v>
      </c>
      <c r="X1409" s="29" t="s">
        <v>14</v>
      </c>
      <c r="Y1409" s="29" t="s">
        <v>14</v>
      </c>
      <c r="Z1409" s="101" t="s">
        <v>14</v>
      </c>
    </row>
    <row r="1410" spans="1:26" s="1" customFormat="1" x14ac:dyDescent="0.15">
      <c r="A1410" s="56">
        <v>224</v>
      </c>
      <c r="B1410" s="15" t="s">
        <v>18</v>
      </c>
      <c r="C1410" s="15" t="s">
        <v>24</v>
      </c>
      <c r="D1410" s="15" t="s">
        <v>32</v>
      </c>
      <c r="E1410" s="16">
        <v>43154</v>
      </c>
      <c r="F1410" s="17">
        <v>28</v>
      </c>
      <c r="G1410" s="17">
        <v>37.299999999999997</v>
      </c>
      <c r="H1410" s="17">
        <v>17.509699999999999</v>
      </c>
      <c r="I1410" s="18">
        <v>4.4683999999999999</v>
      </c>
      <c r="J1410" s="17"/>
      <c r="K1410" s="37">
        <f>1000*(1-(F1410+288.9414)/(508929.2*(F1410+68.12963))*(F1410-3.9863)^2)</f>
        <v>996.26420967229797</v>
      </c>
      <c r="L1410" s="37">
        <f xml:space="preserve"> 0.824493 - 0.0040899*F1410 + 0.000076438*F1410^2 -0.00000082467*F1410^3 + 0.0000000053675*F1410^4</f>
        <v>0.75509920224000004</v>
      </c>
      <c r="M1410" s="37">
        <f xml:space="preserve"> -0.005724 + 0.00010227*F1410 - 0.0000016546*F1410^2</f>
        <v>-4.1576464000000002E-3</v>
      </c>
      <c r="N1410" s="37">
        <f xml:space="preserve"> K1410 + (L1410*G1410) + M1410*G1410^(3/2) + 0.00048314*G1410^2</f>
        <v>1024.1544651376514</v>
      </c>
      <c r="O1410" s="39">
        <f t="shared" ref="O1410:O1411" si="189">I1410*(1/     (1-   (0.001*N1410/1.84)))</f>
        <v>10.077711587141568</v>
      </c>
      <c r="P1410" s="32">
        <f t="shared" si="156"/>
        <v>23.535764601854485</v>
      </c>
      <c r="Q1410" s="29">
        <f t="shared" ref="Q1410:Q1411" si="190">-5.28+5.5*I1410</f>
        <v>19.296199999999999</v>
      </c>
      <c r="R1410" s="30">
        <f>E1410-E1290</f>
        <v>9</v>
      </c>
      <c r="S1410" s="31">
        <f>I1410-I1290</f>
        <v>-2.5900000000000034E-2</v>
      </c>
      <c r="T1410" s="31">
        <f>(S1410/I1290)*100</f>
        <v>-0.57628551721068988</v>
      </c>
      <c r="U1410" s="31">
        <f>(S1410/R1410)/I1290*1000</f>
        <v>-0.64031724134521106</v>
      </c>
      <c r="V1410" s="44">
        <f>O1410-O1290</f>
        <v>-3.5619806873100401E-2</v>
      </c>
      <c r="W1410" s="44">
        <f>(V1410/O1290)*100</f>
        <v>-0.35220646377890008</v>
      </c>
      <c r="X1410" s="44">
        <f>1000*(V1410/R1410)/O1290</f>
        <v>-0.391340515309889</v>
      </c>
      <c r="Y1410" s="45">
        <f>1000*(V1410/R1410)/Q1290</f>
        <v>-0.20360242708384474</v>
      </c>
      <c r="Z1410" s="57">
        <f t="shared" ref="Z1410:Z1411" si="191">X1410-U1410</f>
        <v>0.24897672603532206</v>
      </c>
    </row>
    <row r="1411" spans="1:26" s="1" customFormat="1" x14ac:dyDescent="0.15">
      <c r="A1411" s="56">
        <v>230</v>
      </c>
      <c r="B1411" s="15" t="s">
        <v>18</v>
      </c>
      <c r="C1411" s="15" t="s">
        <v>24</v>
      </c>
      <c r="D1411" s="15" t="s">
        <v>32</v>
      </c>
      <c r="E1411" s="16">
        <v>43154</v>
      </c>
      <c r="F1411" s="17">
        <v>28</v>
      </c>
      <c r="G1411" s="17">
        <v>37.299999999999997</v>
      </c>
      <c r="H1411" s="17">
        <v>17.509699999999999</v>
      </c>
      <c r="I1411" s="18">
        <v>2.6339999999999999</v>
      </c>
      <c r="J1411" s="17"/>
      <c r="K1411" s="37">
        <f>1000*(1-(F1411+288.9414)/(508929.2*(F1411+68.12963))*(F1411-3.9863)^2)</f>
        <v>996.26420967229797</v>
      </c>
      <c r="L1411" s="37">
        <f xml:space="preserve"> 0.824493 - 0.0040899*F1411 + 0.000076438*F1411^2 -0.00000082467*F1411^3 + 0.0000000053675*F1411^4</f>
        <v>0.75509920224000004</v>
      </c>
      <c r="M1411" s="37">
        <f xml:space="preserve"> -0.005724 + 0.00010227*F1411 - 0.0000016546*F1411^2</f>
        <v>-4.1576464000000002E-3</v>
      </c>
      <c r="N1411" s="37">
        <f xml:space="preserve"> K1411 + (L1411*G1411) + M1411*G1411^(3/2) + 0.00048314*G1411^2</f>
        <v>1024.1544651376514</v>
      </c>
      <c r="O1411" s="39">
        <f t="shared" si="189"/>
        <v>5.9405362815618314</v>
      </c>
      <c r="P1411" s="32">
        <f t="shared" ref="P1411:P1474" si="192">H1411*(1/     (1-   (0.001*N1411/4)))</f>
        <v>23.535764601854485</v>
      </c>
      <c r="Q1411" s="29">
        <f t="shared" si="190"/>
        <v>9.2070000000000007</v>
      </c>
      <c r="R1411" s="30">
        <f>E1411-E1291</f>
        <v>9</v>
      </c>
      <c r="S1411" s="31">
        <f>I1411-I1291</f>
        <v>-1.5900000000000247E-2</v>
      </c>
      <c r="T1411" s="31">
        <f>(S1411/I1291)*100</f>
        <v>-0.60002264236387204</v>
      </c>
      <c r="U1411" s="31">
        <f>(S1411/R1411)/I1291*1000</f>
        <v>-0.66669182484874678</v>
      </c>
      <c r="V1411" s="44">
        <f>O1411-O1291</f>
        <v>-2.2420543972617502E-2</v>
      </c>
      <c r="W1411" s="44">
        <f>(V1411/O1291)*100</f>
        <v>-0.3759970871599928</v>
      </c>
      <c r="X1411" s="44">
        <f>1000*(V1411/R1411)/O1291</f>
        <v>-0.41777454128888092</v>
      </c>
      <c r="Y1411" s="45">
        <f>1000*(V1411/R1411)/Q1291</f>
        <v>-0.26802786098295817</v>
      </c>
      <c r="Z1411" s="57">
        <f t="shared" si="191"/>
        <v>0.24891728355986587</v>
      </c>
    </row>
    <row r="1412" spans="1:26" s="1" customFormat="1" x14ac:dyDescent="0.15">
      <c r="A1412" s="56">
        <v>154</v>
      </c>
      <c r="B1412" s="15" t="s">
        <v>19</v>
      </c>
      <c r="C1412" s="15" t="s">
        <v>24</v>
      </c>
      <c r="D1412" s="15" t="s">
        <v>32</v>
      </c>
      <c r="E1412" s="16">
        <v>43154</v>
      </c>
      <c r="F1412" s="17">
        <v>28</v>
      </c>
      <c r="G1412" s="17">
        <v>37.299999999999997</v>
      </c>
      <c r="H1412" s="17">
        <v>17.509699999999999</v>
      </c>
      <c r="I1412" s="18" t="s">
        <v>16</v>
      </c>
      <c r="J1412" s="17"/>
      <c r="K1412" s="37">
        <f>1000*(1-(F1412+288.9414)/(508929.2*(F1412+68.12963))*(F1412-3.9863)^2)</f>
        <v>996.26420967229797</v>
      </c>
      <c r="L1412" s="37">
        <f xml:space="preserve"> 0.824493 - 0.0040899*F1412 + 0.000076438*F1412^2 -0.00000082467*F1412^3 + 0.0000000053675*F1412^4</f>
        <v>0.75509920224000004</v>
      </c>
      <c r="M1412" s="37">
        <f xml:space="preserve"> -0.005724 + 0.00010227*F1412 - 0.0000016546*F1412^2</f>
        <v>-4.1576464000000002E-3</v>
      </c>
      <c r="N1412" s="37">
        <f xml:space="preserve"> K1412 + (L1412*G1412) + M1412*G1412^(3/2) + 0.00048314*G1412^2</f>
        <v>1024.1544651376514</v>
      </c>
      <c r="O1412" s="39" t="s">
        <v>14</v>
      </c>
      <c r="P1412" s="32">
        <f t="shared" si="192"/>
        <v>23.535764601854485</v>
      </c>
      <c r="Q1412" s="28" t="s">
        <v>14</v>
      </c>
      <c r="R1412" s="30">
        <f>E1412-E1292</f>
        <v>9</v>
      </c>
      <c r="S1412" s="100" t="s">
        <v>14</v>
      </c>
      <c r="T1412" s="100" t="s">
        <v>14</v>
      </c>
      <c r="U1412" s="100" t="s">
        <v>14</v>
      </c>
      <c r="V1412" s="29" t="s">
        <v>14</v>
      </c>
      <c r="W1412" s="29" t="s">
        <v>14</v>
      </c>
      <c r="X1412" s="29" t="s">
        <v>14</v>
      </c>
      <c r="Y1412" s="29" t="s">
        <v>14</v>
      </c>
      <c r="Z1412" s="101" t="s">
        <v>14</v>
      </c>
    </row>
    <row r="1413" spans="1:26" s="1" customFormat="1" x14ac:dyDescent="0.15">
      <c r="A1413" s="56">
        <v>246</v>
      </c>
      <c r="B1413" s="15" t="s">
        <v>19</v>
      </c>
      <c r="C1413" s="15" t="s">
        <v>24</v>
      </c>
      <c r="D1413" s="15" t="s">
        <v>32</v>
      </c>
      <c r="E1413" s="17" t="s">
        <v>14</v>
      </c>
      <c r="F1413" s="17" t="s">
        <v>14</v>
      </c>
      <c r="G1413" s="17" t="s">
        <v>14</v>
      </c>
      <c r="H1413" s="17" t="s">
        <v>14</v>
      </c>
      <c r="I1413" s="18" t="s">
        <v>14</v>
      </c>
      <c r="J1413" s="17" t="s">
        <v>14</v>
      </c>
      <c r="K1413" s="99" t="s">
        <v>14</v>
      </c>
      <c r="L1413" s="99" t="s">
        <v>14</v>
      </c>
      <c r="M1413" s="99" t="s">
        <v>14</v>
      </c>
      <c r="N1413" s="99" t="s">
        <v>14</v>
      </c>
      <c r="O1413" s="44" t="s">
        <v>14</v>
      </c>
      <c r="P1413" s="32" t="e">
        <f t="shared" si="192"/>
        <v>#VALUE!</v>
      </c>
      <c r="Q1413" s="29" t="s">
        <v>14</v>
      </c>
      <c r="R1413" s="4" t="s">
        <v>14</v>
      </c>
      <c r="S1413" s="100" t="s">
        <v>14</v>
      </c>
      <c r="T1413" s="100" t="s">
        <v>14</v>
      </c>
      <c r="U1413" s="100" t="s">
        <v>14</v>
      </c>
      <c r="V1413" s="29" t="s">
        <v>14</v>
      </c>
      <c r="W1413" s="29" t="s">
        <v>14</v>
      </c>
      <c r="X1413" s="29" t="s">
        <v>14</v>
      </c>
      <c r="Y1413" s="29" t="s">
        <v>14</v>
      </c>
      <c r="Z1413" s="101" t="s">
        <v>14</v>
      </c>
    </row>
    <row r="1414" spans="1:26" s="1" customFormat="1" x14ac:dyDescent="0.15">
      <c r="A1414" s="56">
        <v>299</v>
      </c>
      <c r="B1414" s="15" t="s">
        <v>19</v>
      </c>
      <c r="C1414" s="15" t="s">
        <v>24</v>
      </c>
      <c r="D1414" s="15" t="s">
        <v>32</v>
      </c>
      <c r="E1414" s="16">
        <v>43154</v>
      </c>
      <c r="F1414" s="17">
        <v>28</v>
      </c>
      <c r="G1414" s="17">
        <v>37.299999999999997</v>
      </c>
      <c r="H1414" s="17">
        <v>17.509699999999999</v>
      </c>
      <c r="I1414" s="18" t="s">
        <v>16</v>
      </c>
      <c r="J1414" s="17"/>
      <c r="K1414" s="37">
        <f>1000*(1-(F1414+288.9414)/(508929.2*(F1414+68.12963))*(F1414-3.9863)^2)</f>
        <v>996.26420967229797</v>
      </c>
      <c r="L1414" s="37">
        <f xml:space="preserve"> 0.824493 - 0.0040899*F1414 + 0.000076438*F1414^2 -0.00000082467*F1414^3 + 0.0000000053675*F1414^4</f>
        <v>0.75509920224000004</v>
      </c>
      <c r="M1414" s="37">
        <f xml:space="preserve"> -0.005724 + 0.00010227*F1414 - 0.0000016546*F1414^2</f>
        <v>-4.1576464000000002E-3</v>
      </c>
      <c r="N1414" s="37">
        <f xml:space="preserve"> K1414 + (L1414*G1414) + M1414*G1414^(3/2) + 0.00048314*G1414^2</f>
        <v>1024.1544651376514</v>
      </c>
      <c r="O1414" s="39" t="s">
        <v>14</v>
      </c>
      <c r="P1414" s="32">
        <f t="shared" si="192"/>
        <v>23.535764601854485</v>
      </c>
      <c r="Q1414" s="28" t="s">
        <v>14</v>
      </c>
      <c r="R1414" s="30">
        <f>E1414-E1294</f>
        <v>9</v>
      </c>
      <c r="S1414" s="100" t="s">
        <v>14</v>
      </c>
      <c r="T1414" s="100" t="s">
        <v>14</v>
      </c>
      <c r="U1414" s="100" t="s">
        <v>14</v>
      </c>
      <c r="V1414" s="29" t="s">
        <v>14</v>
      </c>
      <c r="W1414" s="29" t="s">
        <v>14</v>
      </c>
      <c r="X1414" s="29" t="s">
        <v>14</v>
      </c>
      <c r="Y1414" s="29" t="s">
        <v>14</v>
      </c>
      <c r="Z1414" s="101" t="s">
        <v>14</v>
      </c>
    </row>
    <row r="1415" spans="1:26" s="1" customFormat="1" x14ac:dyDescent="0.15">
      <c r="A1415" s="56">
        <v>167</v>
      </c>
      <c r="B1415" s="15" t="s">
        <v>20</v>
      </c>
      <c r="C1415" s="15" t="s">
        <v>24</v>
      </c>
      <c r="D1415" s="15" t="s">
        <v>32</v>
      </c>
      <c r="E1415" s="17" t="s">
        <v>14</v>
      </c>
      <c r="F1415" s="17" t="s">
        <v>14</v>
      </c>
      <c r="G1415" s="17" t="s">
        <v>14</v>
      </c>
      <c r="H1415" s="17" t="s">
        <v>14</v>
      </c>
      <c r="I1415" s="18" t="s">
        <v>14</v>
      </c>
      <c r="J1415" s="17"/>
      <c r="K1415" s="99" t="s">
        <v>14</v>
      </c>
      <c r="L1415" s="99" t="s">
        <v>14</v>
      </c>
      <c r="M1415" s="99" t="s">
        <v>14</v>
      </c>
      <c r="N1415" s="99" t="s">
        <v>14</v>
      </c>
      <c r="O1415" s="44" t="s">
        <v>14</v>
      </c>
      <c r="P1415" s="32" t="e">
        <f t="shared" si="192"/>
        <v>#VALUE!</v>
      </c>
      <c r="Q1415" s="29" t="s">
        <v>14</v>
      </c>
      <c r="R1415" s="4" t="s">
        <v>14</v>
      </c>
      <c r="S1415" s="100" t="s">
        <v>14</v>
      </c>
      <c r="T1415" s="100" t="s">
        <v>14</v>
      </c>
      <c r="U1415" s="100" t="s">
        <v>14</v>
      </c>
      <c r="V1415" s="29" t="s">
        <v>14</v>
      </c>
      <c r="W1415" s="29" t="s">
        <v>14</v>
      </c>
      <c r="X1415" s="29" t="s">
        <v>14</v>
      </c>
      <c r="Y1415" s="29" t="s">
        <v>14</v>
      </c>
      <c r="Z1415" s="101" t="s">
        <v>14</v>
      </c>
    </row>
    <row r="1416" spans="1:26" s="1" customFormat="1" x14ac:dyDescent="0.15">
      <c r="A1416" s="56">
        <v>174</v>
      </c>
      <c r="B1416" s="15" t="s">
        <v>20</v>
      </c>
      <c r="C1416" s="15" t="s">
        <v>24</v>
      </c>
      <c r="D1416" s="15" t="s">
        <v>32</v>
      </c>
      <c r="E1416" s="16">
        <v>43154</v>
      </c>
      <c r="F1416" s="17">
        <v>28</v>
      </c>
      <c r="G1416" s="17">
        <v>37.299999999999997</v>
      </c>
      <c r="H1416" s="17">
        <v>17.509699999999999</v>
      </c>
      <c r="I1416" s="18" t="s">
        <v>16</v>
      </c>
      <c r="J1416" s="17"/>
      <c r="K1416" s="37">
        <f>1000*(1-(F1416+288.9414)/(508929.2*(F1416+68.12963))*(F1416-3.9863)^2)</f>
        <v>996.26420967229797</v>
      </c>
      <c r="L1416" s="37">
        <f xml:space="preserve"> 0.824493 - 0.0040899*F1416 + 0.000076438*F1416^2 -0.00000082467*F1416^3 + 0.0000000053675*F1416^4</f>
        <v>0.75509920224000004</v>
      </c>
      <c r="M1416" s="37">
        <f xml:space="preserve"> -0.005724 + 0.00010227*F1416 - 0.0000016546*F1416^2</f>
        <v>-4.1576464000000002E-3</v>
      </c>
      <c r="N1416" s="37">
        <f xml:space="preserve"> K1416 + (L1416*G1416) + M1416*G1416^(3/2) + 0.00048314*G1416^2</f>
        <v>1024.1544651376514</v>
      </c>
      <c r="O1416" s="39" t="s">
        <v>14</v>
      </c>
      <c r="P1416" s="32">
        <f t="shared" si="192"/>
        <v>23.535764601854485</v>
      </c>
      <c r="Q1416" s="28" t="s">
        <v>14</v>
      </c>
      <c r="R1416" s="30">
        <f>E1416-E1296</f>
        <v>9</v>
      </c>
      <c r="S1416" s="100" t="s">
        <v>14</v>
      </c>
      <c r="T1416" s="100" t="s">
        <v>14</v>
      </c>
      <c r="U1416" s="100" t="s">
        <v>14</v>
      </c>
      <c r="V1416" s="29" t="s">
        <v>14</v>
      </c>
      <c r="W1416" s="29" t="s">
        <v>14</v>
      </c>
      <c r="X1416" s="29" t="s">
        <v>14</v>
      </c>
      <c r="Y1416" s="29" t="s">
        <v>14</v>
      </c>
      <c r="Z1416" s="101" t="s">
        <v>14</v>
      </c>
    </row>
    <row r="1417" spans="1:26" s="1" customFormat="1" x14ac:dyDescent="0.15">
      <c r="A1417" s="56">
        <v>265</v>
      </c>
      <c r="B1417" s="15" t="s">
        <v>20</v>
      </c>
      <c r="C1417" s="15" t="s">
        <v>24</v>
      </c>
      <c r="D1417" s="15" t="s">
        <v>32</v>
      </c>
      <c r="E1417" s="17" t="s">
        <v>14</v>
      </c>
      <c r="F1417" s="17" t="s">
        <v>14</v>
      </c>
      <c r="G1417" s="17" t="s">
        <v>14</v>
      </c>
      <c r="H1417" s="17" t="s">
        <v>14</v>
      </c>
      <c r="I1417" s="18" t="s">
        <v>14</v>
      </c>
      <c r="J1417" s="17" t="s">
        <v>14</v>
      </c>
      <c r="K1417" s="99" t="s">
        <v>14</v>
      </c>
      <c r="L1417" s="99" t="s">
        <v>14</v>
      </c>
      <c r="M1417" s="99" t="s">
        <v>14</v>
      </c>
      <c r="N1417" s="99" t="s">
        <v>14</v>
      </c>
      <c r="O1417" s="44" t="s">
        <v>14</v>
      </c>
      <c r="P1417" s="32" t="e">
        <f t="shared" si="192"/>
        <v>#VALUE!</v>
      </c>
      <c r="Q1417" s="29" t="s">
        <v>14</v>
      </c>
      <c r="R1417" s="4" t="s">
        <v>14</v>
      </c>
      <c r="S1417" s="100" t="s">
        <v>14</v>
      </c>
      <c r="T1417" s="100" t="s">
        <v>14</v>
      </c>
      <c r="U1417" s="100" t="s">
        <v>14</v>
      </c>
      <c r="V1417" s="29" t="s">
        <v>14</v>
      </c>
      <c r="W1417" s="29" t="s">
        <v>14</v>
      </c>
      <c r="X1417" s="29" t="s">
        <v>14</v>
      </c>
      <c r="Y1417" s="29" t="s">
        <v>14</v>
      </c>
      <c r="Z1417" s="101" t="s">
        <v>14</v>
      </c>
    </row>
    <row r="1418" spans="1:26" s="1" customFormat="1" x14ac:dyDescent="0.15">
      <c r="A1418" s="56">
        <v>271</v>
      </c>
      <c r="B1418" s="15" t="s">
        <v>20</v>
      </c>
      <c r="C1418" s="15" t="s">
        <v>24</v>
      </c>
      <c r="D1418" s="15" t="s">
        <v>32</v>
      </c>
      <c r="E1418" s="16">
        <v>43154</v>
      </c>
      <c r="F1418" s="17">
        <v>28</v>
      </c>
      <c r="G1418" s="17">
        <v>37.299999999999997</v>
      </c>
      <c r="H1418" s="17">
        <v>17.509699999999999</v>
      </c>
      <c r="I1418" s="18"/>
      <c r="J1418" s="17"/>
      <c r="K1418" s="99" t="s">
        <v>14</v>
      </c>
      <c r="L1418" s="99" t="s">
        <v>14</v>
      </c>
      <c r="M1418" s="99" t="s">
        <v>14</v>
      </c>
      <c r="N1418" s="99" t="s">
        <v>14</v>
      </c>
      <c r="O1418" s="44" t="s">
        <v>14</v>
      </c>
      <c r="P1418" s="32" t="e">
        <f t="shared" si="192"/>
        <v>#VALUE!</v>
      </c>
      <c r="Q1418" s="29" t="s">
        <v>14</v>
      </c>
      <c r="R1418" s="33" t="s">
        <v>14</v>
      </c>
      <c r="S1418" s="100" t="s">
        <v>14</v>
      </c>
      <c r="T1418" s="100" t="s">
        <v>14</v>
      </c>
      <c r="U1418" s="100" t="s">
        <v>14</v>
      </c>
      <c r="V1418" s="29" t="s">
        <v>14</v>
      </c>
      <c r="W1418" s="29" t="s">
        <v>14</v>
      </c>
      <c r="X1418" s="29" t="s">
        <v>14</v>
      </c>
      <c r="Y1418" s="29" t="s">
        <v>14</v>
      </c>
      <c r="Z1418" s="101" t="s">
        <v>14</v>
      </c>
    </row>
    <row r="1419" spans="1:26" s="1" customFormat="1" x14ac:dyDescent="0.15">
      <c r="A1419" s="56">
        <v>103</v>
      </c>
      <c r="B1419" s="15" t="s">
        <v>22</v>
      </c>
      <c r="C1419" s="15" t="s">
        <v>24</v>
      </c>
      <c r="D1419" s="15" t="s">
        <v>32</v>
      </c>
      <c r="E1419" s="17" t="s">
        <v>14</v>
      </c>
      <c r="F1419" s="17" t="s">
        <v>14</v>
      </c>
      <c r="G1419" s="17" t="s">
        <v>14</v>
      </c>
      <c r="H1419" s="17" t="s">
        <v>14</v>
      </c>
      <c r="I1419" s="18" t="s">
        <v>14</v>
      </c>
      <c r="J1419" s="17"/>
      <c r="K1419" s="99" t="s">
        <v>14</v>
      </c>
      <c r="L1419" s="99" t="s">
        <v>14</v>
      </c>
      <c r="M1419" s="99" t="s">
        <v>14</v>
      </c>
      <c r="N1419" s="99" t="s">
        <v>14</v>
      </c>
      <c r="O1419" s="44" t="s">
        <v>14</v>
      </c>
      <c r="P1419" s="32" t="e">
        <f t="shared" si="192"/>
        <v>#VALUE!</v>
      </c>
      <c r="Q1419" s="29" t="s">
        <v>14</v>
      </c>
      <c r="R1419" s="4" t="s">
        <v>14</v>
      </c>
      <c r="S1419" s="100" t="s">
        <v>14</v>
      </c>
      <c r="T1419" s="100" t="s">
        <v>14</v>
      </c>
      <c r="U1419" s="100" t="s">
        <v>14</v>
      </c>
      <c r="V1419" s="29" t="s">
        <v>14</v>
      </c>
      <c r="W1419" s="29" t="s">
        <v>14</v>
      </c>
      <c r="X1419" s="29" t="s">
        <v>14</v>
      </c>
      <c r="Y1419" s="29" t="s">
        <v>14</v>
      </c>
      <c r="Z1419" s="101" t="s">
        <v>14</v>
      </c>
    </row>
    <row r="1420" spans="1:26" s="1" customFormat="1" x14ac:dyDescent="0.15">
      <c r="A1420" s="56">
        <v>109</v>
      </c>
      <c r="B1420" s="15" t="s">
        <v>22</v>
      </c>
      <c r="C1420" s="15" t="s">
        <v>24</v>
      </c>
      <c r="D1420" s="15" t="s">
        <v>32</v>
      </c>
      <c r="E1420" s="17" t="s">
        <v>14</v>
      </c>
      <c r="F1420" s="17" t="s">
        <v>14</v>
      </c>
      <c r="G1420" s="17" t="s">
        <v>14</v>
      </c>
      <c r="H1420" s="17" t="s">
        <v>14</v>
      </c>
      <c r="I1420" s="18" t="s">
        <v>14</v>
      </c>
      <c r="J1420" s="17"/>
      <c r="K1420" s="99" t="s">
        <v>14</v>
      </c>
      <c r="L1420" s="99" t="s">
        <v>14</v>
      </c>
      <c r="M1420" s="99" t="s">
        <v>14</v>
      </c>
      <c r="N1420" s="99" t="s">
        <v>14</v>
      </c>
      <c r="O1420" s="44" t="s">
        <v>14</v>
      </c>
      <c r="P1420" s="32" t="e">
        <f t="shared" si="192"/>
        <v>#VALUE!</v>
      </c>
      <c r="Q1420" s="29" t="s">
        <v>14</v>
      </c>
      <c r="R1420" s="4" t="s">
        <v>14</v>
      </c>
      <c r="S1420" s="100" t="s">
        <v>14</v>
      </c>
      <c r="T1420" s="100" t="s">
        <v>14</v>
      </c>
      <c r="U1420" s="100" t="s">
        <v>14</v>
      </c>
      <c r="V1420" s="29" t="s">
        <v>14</v>
      </c>
      <c r="W1420" s="29" t="s">
        <v>14</v>
      </c>
      <c r="X1420" s="29" t="s">
        <v>14</v>
      </c>
      <c r="Y1420" s="29" t="s">
        <v>14</v>
      </c>
      <c r="Z1420" s="101" t="s">
        <v>14</v>
      </c>
    </row>
    <row r="1421" spans="1:26" s="1" customFormat="1" x14ac:dyDescent="0.15">
      <c r="A1421" s="56">
        <v>232</v>
      </c>
      <c r="B1421" s="15" t="s">
        <v>23</v>
      </c>
      <c r="C1421" s="15" t="s">
        <v>24</v>
      </c>
      <c r="D1421" s="15" t="s">
        <v>32</v>
      </c>
      <c r="E1421" s="16">
        <v>43154</v>
      </c>
      <c r="F1421" s="17">
        <v>28</v>
      </c>
      <c r="G1421" s="17">
        <v>37.299999999999997</v>
      </c>
      <c r="H1421" s="17">
        <v>17.509699999999999</v>
      </c>
      <c r="I1421" s="18" t="s">
        <v>16</v>
      </c>
      <c r="J1421" s="17"/>
      <c r="K1421" s="37">
        <f>1000*(1-(F1421+288.9414)/(508929.2*(F1421+68.12963))*(F1421-3.9863)^2)</f>
        <v>996.26420967229797</v>
      </c>
      <c r="L1421" s="37">
        <f xml:space="preserve"> 0.824493 - 0.0040899*F1421 + 0.000076438*F1421^2 -0.00000082467*F1421^3 + 0.0000000053675*F1421^4</f>
        <v>0.75509920224000004</v>
      </c>
      <c r="M1421" s="37">
        <f xml:space="preserve"> -0.005724 + 0.00010227*F1421 - 0.0000016546*F1421^2</f>
        <v>-4.1576464000000002E-3</v>
      </c>
      <c r="N1421" s="37">
        <f xml:space="preserve"> K1421 + (L1421*G1421) + M1421*G1421^(3/2) + 0.00048314*G1421^2</f>
        <v>1024.1544651376514</v>
      </c>
      <c r="O1421" s="39" t="s">
        <v>14</v>
      </c>
      <c r="P1421" s="32">
        <f t="shared" si="192"/>
        <v>23.535764601854485</v>
      </c>
      <c r="Q1421" s="28" t="s">
        <v>14</v>
      </c>
      <c r="R1421" s="30">
        <f>E1421-E1301</f>
        <v>9</v>
      </c>
      <c r="S1421" s="100" t="s">
        <v>14</v>
      </c>
      <c r="T1421" s="100" t="s">
        <v>14</v>
      </c>
      <c r="U1421" s="100" t="s">
        <v>14</v>
      </c>
      <c r="V1421" s="29" t="s">
        <v>14</v>
      </c>
      <c r="W1421" s="29" t="s">
        <v>14</v>
      </c>
      <c r="X1421" s="29" t="s">
        <v>14</v>
      </c>
      <c r="Y1421" s="29" t="s">
        <v>14</v>
      </c>
      <c r="Z1421" s="101" t="s">
        <v>14</v>
      </c>
    </row>
    <row r="1422" spans="1:26" s="1" customFormat="1" x14ac:dyDescent="0.15">
      <c r="A1422" s="56">
        <v>234</v>
      </c>
      <c r="B1422" s="15" t="s">
        <v>23</v>
      </c>
      <c r="C1422" s="15" t="s">
        <v>24</v>
      </c>
      <c r="D1422" s="15" t="s">
        <v>32</v>
      </c>
      <c r="E1422" s="17" t="s">
        <v>14</v>
      </c>
      <c r="F1422" s="17" t="s">
        <v>14</v>
      </c>
      <c r="G1422" s="17" t="s">
        <v>14</v>
      </c>
      <c r="H1422" s="17" t="s">
        <v>14</v>
      </c>
      <c r="I1422" s="18" t="s">
        <v>14</v>
      </c>
      <c r="J1422" s="17" t="s">
        <v>14</v>
      </c>
      <c r="K1422" s="99" t="s">
        <v>14</v>
      </c>
      <c r="L1422" s="99" t="s">
        <v>14</v>
      </c>
      <c r="M1422" s="99" t="s">
        <v>14</v>
      </c>
      <c r="N1422" s="99" t="s">
        <v>14</v>
      </c>
      <c r="O1422" s="44" t="s">
        <v>14</v>
      </c>
      <c r="P1422" s="32" t="e">
        <f t="shared" si="192"/>
        <v>#VALUE!</v>
      </c>
      <c r="Q1422" s="29" t="s">
        <v>14</v>
      </c>
      <c r="R1422" s="4" t="s">
        <v>14</v>
      </c>
      <c r="S1422" s="100" t="s">
        <v>14</v>
      </c>
      <c r="T1422" s="100" t="s">
        <v>14</v>
      </c>
      <c r="U1422" s="100" t="s">
        <v>14</v>
      </c>
      <c r="V1422" s="29" t="s">
        <v>14</v>
      </c>
      <c r="W1422" s="29" t="s">
        <v>14</v>
      </c>
      <c r="X1422" s="29" t="s">
        <v>14</v>
      </c>
      <c r="Y1422" s="29" t="s">
        <v>14</v>
      </c>
      <c r="Z1422" s="101" t="s">
        <v>14</v>
      </c>
    </row>
    <row r="1423" spans="1:26" s="1" customFormat="1" x14ac:dyDescent="0.15">
      <c r="A1423" s="56">
        <v>181</v>
      </c>
      <c r="B1423" s="15" t="s">
        <v>17</v>
      </c>
      <c r="C1423" s="15" t="s">
        <v>29</v>
      </c>
      <c r="D1423" s="15" t="s">
        <v>32</v>
      </c>
      <c r="E1423" s="17" t="s">
        <v>14</v>
      </c>
      <c r="F1423" s="17" t="s">
        <v>14</v>
      </c>
      <c r="G1423" s="17" t="s">
        <v>14</v>
      </c>
      <c r="H1423" s="17" t="s">
        <v>14</v>
      </c>
      <c r="I1423" s="18" t="s">
        <v>14</v>
      </c>
      <c r="J1423" s="17" t="s">
        <v>14</v>
      </c>
      <c r="K1423" s="99" t="s">
        <v>14</v>
      </c>
      <c r="L1423" s="99" t="s">
        <v>14</v>
      </c>
      <c r="M1423" s="99" t="s">
        <v>14</v>
      </c>
      <c r="N1423" s="99" t="s">
        <v>14</v>
      </c>
      <c r="O1423" s="44" t="s">
        <v>14</v>
      </c>
      <c r="P1423" s="32" t="e">
        <f t="shared" si="192"/>
        <v>#VALUE!</v>
      </c>
      <c r="Q1423" s="29" t="s">
        <v>14</v>
      </c>
      <c r="R1423" s="4" t="s">
        <v>14</v>
      </c>
      <c r="S1423" s="100" t="s">
        <v>14</v>
      </c>
      <c r="T1423" s="100" t="s">
        <v>14</v>
      </c>
      <c r="U1423" s="100" t="s">
        <v>14</v>
      </c>
      <c r="V1423" s="29" t="s">
        <v>14</v>
      </c>
      <c r="W1423" s="29" t="s">
        <v>14</v>
      </c>
      <c r="X1423" s="29" t="s">
        <v>14</v>
      </c>
      <c r="Y1423" s="29" t="s">
        <v>14</v>
      </c>
      <c r="Z1423" s="101" t="s">
        <v>14</v>
      </c>
    </row>
    <row r="1424" spans="1:26" s="1" customFormat="1" x14ac:dyDescent="0.15">
      <c r="A1424" s="56">
        <v>188</v>
      </c>
      <c r="B1424" s="15" t="s">
        <v>17</v>
      </c>
      <c r="C1424" s="15" t="s">
        <v>29</v>
      </c>
      <c r="D1424" s="15" t="s">
        <v>32</v>
      </c>
      <c r="E1424" s="16">
        <v>43154</v>
      </c>
      <c r="F1424" s="17">
        <v>27.8</v>
      </c>
      <c r="G1424" s="17">
        <v>37.1</v>
      </c>
      <c r="H1424" s="17">
        <v>17.5093</v>
      </c>
      <c r="I1424" s="18">
        <v>11.3643</v>
      </c>
      <c r="J1424" s="17"/>
      <c r="K1424" s="37">
        <f>1000*(1-(F1424+288.9414)/(508929.2*(F1424+68.12963))*(F1424-3.9863)^2)</f>
        <v>996.32084190944272</v>
      </c>
      <c r="L1424" s="37">
        <f xml:space="preserve"> 0.824493 - 0.0040899*F1424 + 0.000076438*F1424^2 -0.00000082467*F1424^3 + 0.0000000053675*F1424^4</f>
        <v>0.75535603789426808</v>
      </c>
      <c r="M1424" s="37">
        <f xml:space="preserve"> -0.005724 + 0.00010227*F1424 - 0.0000016546*F1424^2</f>
        <v>-4.1596350639999998E-3</v>
      </c>
      <c r="N1424" s="37">
        <f xml:space="preserve"> K1424 + (L1424*G1424) + M1424*G1424^(3/2) + 0.00048314*G1424^2</f>
        <v>1024.0695750932693</v>
      </c>
      <c r="O1424" s="39">
        <f t="shared" ref="O1424:O1426" si="193">I1424*(1/     (1-   (0.001*N1424/1.84)))</f>
        <v>25.627567451465318</v>
      </c>
      <c r="P1424" s="32">
        <f t="shared" si="192"/>
        <v>23.534555584307739</v>
      </c>
      <c r="Q1424" s="29">
        <f t="shared" ref="Q1424:Q1426" si="194">-5.28+5.5*I1424</f>
        <v>57.223649999999999</v>
      </c>
      <c r="R1424" s="30">
        <f>E1424-E1304</f>
        <v>9</v>
      </c>
      <c r="S1424" s="31">
        <f>I1424-I1304</f>
        <v>-3.2299999999999329E-2</v>
      </c>
      <c r="T1424" s="31">
        <f>(S1424/I1304)*100</f>
        <v>-0.28341786146744935</v>
      </c>
      <c r="U1424" s="31">
        <f>(S1424/R1424)/I1304*1000</f>
        <v>-0.31490873496383259</v>
      </c>
      <c r="V1424" s="44">
        <f>O1424-O1304</f>
        <v>-3.328611831726036E-2</v>
      </c>
      <c r="W1424" s="44">
        <f>(V1424/O1304)*100</f>
        <v>-0.12971555379770008</v>
      </c>
      <c r="X1424" s="44">
        <f>1000*(V1424/R1424)/O1304</f>
        <v>-0.14412839310855563</v>
      </c>
      <c r="Y1424" s="45">
        <f>1000*(V1424/R1424)/Q1304</f>
        <v>-6.4431599821026822E-2</v>
      </c>
      <c r="Z1424" s="57">
        <f t="shared" ref="Z1424:Z1426" si="195">X1424-U1424</f>
        <v>0.17078034185527696</v>
      </c>
    </row>
    <row r="1425" spans="1:26" s="1" customFormat="1" x14ac:dyDescent="0.15">
      <c r="A1425" s="56">
        <v>280</v>
      </c>
      <c r="B1425" s="15" t="s">
        <v>17</v>
      </c>
      <c r="C1425" s="15" t="s">
        <v>29</v>
      </c>
      <c r="D1425" s="15" t="s">
        <v>32</v>
      </c>
      <c r="E1425" s="16">
        <v>43154</v>
      </c>
      <c r="F1425" s="17">
        <v>27.8</v>
      </c>
      <c r="G1425" s="17">
        <v>37.1</v>
      </c>
      <c r="H1425" s="17">
        <v>17.5093</v>
      </c>
      <c r="I1425" s="18">
        <v>4.2557999999999998</v>
      </c>
      <c r="J1425" s="17"/>
      <c r="K1425" s="37">
        <f>1000*(1-(F1425+288.9414)/(508929.2*(F1425+68.12963))*(F1425-3.9863)^2)</f>
        <v>996.32084190944272</v>
      </c>
      <c r="L1425" s="37">
        <f xml:space="preserve"> 0.824493 - 0.0040899*F1425 + 0.000076438*F1425^2 -0.00000082467*F1425^3 + 0.0000000053675*F1425^4</f>
        <v>0.75535603789426808</v>
      </c>
      <c r="M1425" s="37">
        <f xml:space="preserve"> -0.005724 + 0.00010227*F1425 - 0.0000016546*F1425^2</f>
        <v>-4.1596350639999998E-3</v>
      </c>
      <c r="N1425" s="37">
        <f xml:space="preserve"> K1425 + (L1425*G1425) + M1425*G1425^(3/2) + 0.00048314*G1425^2</f>
        <v>1024.0695750932693</v>
      </c>
      <c r="O1425" s="39">
        <f t="shared" si="193"/>
        <v>9.5972300590398074</v>
      </c>
      <c r="P1425" s="32">
        <f t="shared" si="192"/>
        <v>23.534555584307739</v>
      </c>
      <c r="Q1425" s="29">
        <f t="shared" si="194"/>
        <v>18.126899999999999</v>
      </c>
      <c r="R1425" s="30">
        <f>E1425-E1305</f>
        <v>9</v>
      </c>
      <c r="S1425" s="31">
        <f>I1425-I1305</f>
        <v>-2.4399999999999977E-2</v>
      </c>
      <c r="T1425" s="31">
        <f>(S1425/I1305)*100</f>
        <v>-0.57006681930750858</v>
      </c>
      <c r="U1425" s="31">
        <f>(S1425/R1425)/I1305*1000</f>
        <v>-0.63340757700834283</v>
      </c>
      <c r="V1425" s="44">
        <f>O1425-O1305</f>
        <v>-4.0169292467078677E-2</v>
      </c>
      <c r="W1425" s="44">
        <f>(V1425/O1305)*100</f>
        <v>-0.41680634994956267</v>
      </c>
      <c r="X1425" s="44">
        <f>1000*(V1425/R1425)/O1305</f>
        <v>-0.46311816661062516</v>
      </c>
      <c r="Y1425" s="45">
        <f>1000*(V1425/R1425)/Q1305</f>
        <v>-0.2444132455637556</v>
      </c>
      <c r="Z1425" s="57">
        <f t="shared" si="195"/>
        <v>0.17028941039771767</v>
      </c>
    </row>
    <row r="1426" spans="1:26" s="1" customFormat="1" x14ac:dyDescent="0.15">
      <c r="A1426" s="56">
        <v>286</v>
      </c>
      <c r="B1426" s="15" t="s">
        <v>17</v>
      </c>
      <c r="C1426" s="15" t="s">
        <v>29</v>
      </c>
      <c r="D1426" s="15" t="s">
        <v>32</v>
      </c>
      <c r="E1426" s="16">
        <v>43154</v>
      </c>
      <c r="F1426" s="17">
        <v>27.8</v>
      </c>
      <c r="G1426" s="17">
        <v>37.1</v>
      </c>
      <c r="H1426" s="17">
        <v>17.5093</v>
      </c>
      <c r="I1426" s="18">
        <v>3.5655999999999999</v>
      </c>
      <c r="J1426" s="17"/>
      <c r="K1426" s="37">
        <f>1000*(1-(F1426+288.9414)/(508929.2*(F1426+68.12963))*(F1426-3.9863)^2)</f>
        <v>996.32084190944272</v>
      </c>
      <c r="L1426" s="37">
        <f xml:space="preserve"> 0.824493 - 0.0040899*F1426 + 0.000076438*F1426^2 -0.00000082467*F1426^3 + 0.0000000053675*F1426^4</f>
        <v>0.75535603789426808</v>
      </c>
      <c r="M1426" s="37">
        <f xml:space="preserve"> -0.005724 + 0.00010227*F1426 - 0.0000016546*F1426^2</f>
        <v>-4.1596350639999998E-3</v>
      </c>
      <c r="N1426" s="37">
        <f xml:space="preserve"> K1426 + (L1426*G1426) + M1426*G1426^(3/2) + 0.00048314*G1426^2</f>
        <v>1024.0695750932693</v>
      </c>
      <c r="O1426" s="39">
        <f t="shared" si="193"/>
        <v>8.0407640158166132</v>
      </c>
      <c r="P1426" s="32">
        <f t="shared" si="192"/>
        <v>23.534555584307739</v>
      </c>
      <c r="Q1426" s="29">
        <f t="shared" si="194"/>
        <v>14.330799999999996</v>
      </c>
      <c r="R1426" s="30">
        <f>E1426-E1306</f>
        <v>9</v>
      </c>
      <c r="S1426" s="31">
        <f>I1426-I1306</f>
        <v>-2.4700000000000166E-2</v>
      </c>
      <c r="T1426" s="31">
        <f>(S1426/I1306)*100</f>
        <v>-0.68796479402835875</v>
      </c>
      <c r="U1426" s="31">
        <f>(S1426/R1426)/I1306*1000</f>
        <v>-0.7644053266981764</v>
      </c>
      <c r="V1426" s="44">
        <f>O1426-O1306</f>
        <v>-4.3240211022126829E-2</v>
      </c>
      <c r="W1426" s="44">
        <f>(V1426/O1306)*100</f>
        <v>-0.53488605162488845</v>
      </c>
      <c r="X1426" s="44">
        <f>1000*(V1426/R1426)/O1306</f>
        <v>-0.5943178351387649</v>
      </c>
      <c r="Y1426" s="45">
        <f>1000*(V1426/R1426)/Q1306</f>
        <v>-0.33210645804988892</v>
      </c>
      <c r="Z1426" s="57">
        <f t="shared" si="195"/>
        <v>0.1700874915594115</v>
      </c>
    </row>
    <row r="1427" spans="1:26" s="1" customFormat="1" x14ac:dyDescent="0.15">
      <c r="A1427" s="56">
        <v>121</v>
      </c>
      <c r="B1427" s="15" t="s">
        <v>18</v>
      </c>
      <c r="C1427" s="15" t="s">
        <v>29</v>
      </c>
      <c r="D1427" s="15" t="s">
        <v>32</v>
      </c>
      <c r="E1427" s="17" t="s">
        <v>14</v>
      </c>
      <c r="F1427" s="17" t="s">
        <v>14</v>
      </c>
      <c r="G1427" s="17" t="s">
        <v>14</v>
      </c>
      <c r="H1427" s="17" t="s">
        <v>14</v>
      </c>
      <c r="I1427" s="18" t="s">
        <v>14</v>
      </c>
      <c r="J1427" s="17" t="s">
        <v>14</v>
      </c>
      <c r="K1427" s="99" t="s">
        <v>14</v>
      </c>
      <c r="L1427" s="99" t="s">
        <v>14</v>
      </c>
      <c r="M1427" s="99" t="s">
        <v>14</v>
      </c>
      <c r="N1427" s="99" t="s">
        <v>14</v>
      </c>
      <c r="O1427" s="44" t="s">
        <v>14</v>
      </c>
      <c r="P1427" s="32" t="e">
        <f t="shared" si="192"/>
        <v>#VALUE!</v>
      </c>
      <c r="Q1427" s="29" t="s">
        <v>14</v>
      </c>
      <c r="R1427" s="4" t="s">
        <v>14</v>
      </c>
      <c r="S1427" s="100" t="s">
        <v>14</v>
      </c>
      <c r="T1427" s="100" t="s">
        <v>14</v>
      </c>
      <c r="U1427" s="100" t="s">
        <v>14</v>
      </c>
      <c r="V1427" s="29" t="s">
        <v>14</v>
      </c>
      <c r="W1427" s="29" t="s">
        <v>14</v>
      </c>
      <c r="X1427" s="29" t="s">
        <v>14</v>
      </c>
      <c r="Y1427" s="29" t="s">
        <v>14</v>
      </c>
      <c r="Z1427" s="101" t="s">
        <v>14</v>
      </c>
    </row>
    <row r="1428" spans="1:26" s="1" customFormat="1" x14ac:dyDescent="0.15">
      <c r="A1428" s="56">
        <v>128</v>
      </c>
      <c r="B1428" s="15" t="s">
        <v>18</v>
      </c>
      <c r="C1428" s="15" t="s">
        <v>29</v>
      </c>
      <c r="D1428" s="15" t="s">
        <v>32</v>
      </c>
      <c r="E1428" s="16">
        <v>43154</v>
      </c>
      <c r="F1428" s="17">
        <v>27.8</v>
      </c>
      <c r="G1428" s="17">
        <v>37.1</v>
      </c>
      <c r="H1428" s="17">
        <v>17.5093</v>
      </c>
      <c r="I1428" s="18">
        <v>3.9826000000000001</v>
      </c>
      <c r="J1428" s="17" t="s">
        <v>37</v>
      </c>
      <c r="K1428" s="37">
        <f>1000*(1-(F1428+288.9414)/(508929.2*(F1428+68.12963))*(F1428-3.9863)^2)</f>
        <v>996.32084190944272</v>
      </c>
      <c r="L1428" s="37">
        <f xml:space="preserve"> 0.824493 - 0.0040899*F1428 + 0.000076438*F1428^2 -0.00000082467*F1428^3 + 0.0000000053675*F1428^4</f>
        <v>0.75535603789426808</v>
      </c>
      <c r="M1428" s="37">
        <f xml:space="preserve"> -0.005724 + 0.00010227*F1428 - 0.0000016546*F1428^2</f>
        <v>-4.1596350639999998E-3</v>
      </c>
      <c r="N1428" s="37">
        <f xml:space="preserve"> K1428 + (L1428*G1428) + M1428*G1428^(3/2) + 0.00048314*G1428^2</f>
        <v>1024.0695750932693</v>
      </c>
      <c r="O1428" s="39">
        <f t="shared" ref="O1428" si="196">I1428*(1/     (1-   (0.001*N1428/1.84)))</f>
        <v>8.9811383131566203</v>
      </c>
      <c r="P1428" s="32">
        <f t="shared" si="192"/>
        <v>23.534555584307739</v>
      </c>
      <c r="Q1428" s="29">
        <f t="shared" ref="Q1428" si="197">-5.28+5.5*I1428</f>
        <v>16.624299999999998</v>
      </c>
      <c r="R1428" s="30">
        <f>E1428-E1308</f>
        <v>9</v>
      </c>
      <c r="S1428" s="31">
        <f>I1428-I1308</f>
        <v>-3.2900000000000151E-2</v>
      </c>
      <c r="T1428" s="31">
        <f>(S1428/I1308)*100</f>
        <v>-0.81932511517868634</v>
      </c>
      <c r="U1428" s="31">
        <f>(S1428/R1428)/I1308*1000</f>
        <v>-0.91036123908742927</v>
      </c>
      <c r="V1428" s="44">
        <f>O1428-O1308</f>
        <v>-6.0256270268432388E-2</v>
      </c>
      <c r="W1428" s="44">
        <f>(V1428/O1308)*100</f>
        <v>-0.66644885047817659</v>
      </c>
      <c r="X1428" s="44">
        <f>1000*(V1428/R1428)/O1308</f>
        <v>-0.74049872275352957</v>
      </c>
      <c r="Y1428" s="45">
        <f>1000*(V1428/R1428)/Q1308</f>
        <v>-0.39839580731836371</v>
      </c>
      <c r="Z1428" s="57">
        <f t="shared" ref="Z1428" si="198">X1428-U1428</f>
        <v>0.1698625163338997</v>
      </c>
    </row>
    <row r="1429" spans="1:26" s="1" customFormat="1" x14ac:dyDescent="0.15">
      <c r="A1429" s="56">
        <v>219</v>
      </c>
      <c r="B1429" s="15" t="s">
        <v>18</v>
      </c>
      <c r="C1429" s="15" t="s">
        <v>29</v>
      </c>
      <c r="D1429" s="15" t="s">
        <v>32</v>
      </c>
      <c r="E1429" s="17" t="s">
        <v>14</v>
      </c>
      <c r="F1429" s="17" t="s">
        <v>14</v>
      </c>
      <c r="G1429" s="17" t="s">
        <v>14</v>
      </c>
      <c r="H1429" s="17" t="s">
        <v>14</v>
      </c>
      <c r="I1429" s="18" t="s">
        <v>14</v>
      </c>
      <c r="J1429" s="17" t="s">
        <v>14</v>
      </c>
      <c r="K1429" s="99" t="s">
        <v>14</v>
      </c>
      <c r="L1429" s="99" t="s">
        <v>14</v>
      </c>
      <c r="M1429" s="99" t="s">
        <v>14</v>
      </c>
      <c r="N1429" s="99" t="s">
        <v>14</v>
      </c>
      <c r="O1429" s="44" t="s">
        <v>14</v>
      </c>
      <c r="P1429" s="32" t="e">
        <f t="shared" si="192"/>
        <v>#VALUE!</v>
      </c>
      <c r="Q1429" s="29" t="s">
        <v>14</v>
      </c>
      <c r="R1429" s="4" t="s">
        <v>14</v>
      </c>
      <c r="S1429" s="100" t="s">
        <v>14</v>
      </c>
      <c r="T1429" s="100" t="s">
        <v>14</v>
      </c>
      <c r="U1429" s="100" t="s">
        <v>14</v>
      </c>
      <c r="V1429" s="29" t="s">
        <v>14</v>
      </c>
      <c r="W1429" s="29" t="s">
        <v>14</v>
      </c>
      <c r="X1429" s="29" t="s">
        <v>14</v>
      </c>
      <c r="Y1429" s="29" t="s">
        <v>14</v>
      </c>
      <c r="Z1429" s="101" t="s">
        <v>14</v>
      </c>
    </row>
    <row r="1430" spans="1:26" s="1" customFormat="1" x14ac:dyDescent="0.15">
      <c r="A1430" s="56">
        <v>225</v>
      </c>
      <c r="B1430" s="15" t="s">
        <v>18</v>
      </c>
      <c r="C1430" s="15" t="s">
        <v>29</v>
      </c>
      <c r="D1430" s="15" t="s">
        <v>32</v>
      </c>
      <c r="E1430" s="16">
        <v>43154</v>
      </c>
      <c r="F1430" s="17">
        <v>27.8</v>
      </c>
      <c r="G1430" s="17">
        <v>37.1</v>
      </c>
      <c r="H1430" s="17">
        <v>17.5093</v>
      </c>
      <c r="I1430" s="18">
        <v>2.9354</v>
      </c>
      <c r="J1430" s="17"/>
      <c r="K1430" s="37">
        <f>1000*(1-(F1430+288.9414)/(508929.2*(F1430+68.12963))*(F1430-3.9863)^2)</f>
        <v>996.32084190944272</v>
      </c>
      <c r="L1430" s="37">
        <f xml:space="preserve"> 0.824493 - 0.0040899*F1430 + 0.000076438*F1430^2 -0.00000082467*F1430^3 + 0.0000000053675*F1430^4</f>
        <v>0.75535603789426808</v>
      </c>
      <c r="M1430" s="37">
        <f xml:space="preserve"> -0.005724 + 0.00010227*F1430 - 0.0000016546*F1430^2</f>
        <v>-4.1596350639999998E-3</v>
      </c>
      <c r="N1430" s="37">
        <f xml:space="preserve"> K1430 + (L1430*G1430) + M1430*G1430^(3/2) + 0.00048314*G1430^2</f>
        <v>1024.0695750932693</v>
      </c>
      <c r="O1430" s="39">
        <f t="shared" ref="O1430:O1432" si="199">I1430*(1/     (1-   (0.001*N1430/1.84)))</f>
        <v>6.6196036268869438</v>
      </c>
      <c r="P1430" s="32">
        <f t="shared" si="192"/>
        <v>23.534555584307739</v>
      </c>
      <c r="Q1430" s="29">
        <f t="shared" ref="Q1430:Q1432" si="200">-5.28+5.5*I1430</f>
        <v>10.864699999999999</v>
      </c>
      <c r="R1430" s="30">
        <f>E1430-E1310</f>
        <v>9</v>
      </c>
      <c r="S1430" s="31">
        <f>I1430-I1310</f>
        <v>-2.629999999999999E-2</v>
      </c>
      <c r="T1430" s="31">
        <f>(S1430/I1310)*100</f>
        <v>-0.88800351149677526</v>
      </c>
      <c r="U1430" s="31">
        <f>(S1430/R1430)/I1310*1000</f>
        <v>-0.98667056832975009</v>
      </c>
      <c r="V1430" s="44">
        <f>O1430-O1310</f>
        <v>-4.9030002232711034E-2</v>
      </c>
      <c r="W1430" s="44">
        <f>(V1430/O1310)*100</f>
        <v>-0.7352331071032856</v>
      </c>
      <c r="X1430" s="44">
        <f>1000*(V1430/R1430)/O1310</f>
        <v>-0.81692567455920617</v>
      </c>
      <c r="Y1430" s="45">
        <f>1000*(V1430/R1430)/Q1310</f>
        <v>-0.49483194065560476</v>
      </c>
      <c r="Z1430" s="57">
        <f t="shared" ref="Z1430:Z1432" si="201">X1430-U1430</f>
        <v>0.16974489377054391</v>
      </c>
    </row>
    <row r="1431" spans="1:26" s="1" customFormat="1" x14ac:dyDescent="0.15">
      <c r="A1431" s="56">
        <v>229</v>
      </c>
      <c r="B1431" s="15" t="s">
        <v>18</v>
      </c>
      <c r="C1431" s="15" t="s">
        <v>29</v>
      </c>
      <c r="D1431" s="15" t="s">
        <v>32</v>
      </c>
      <c r="E1431" s="16">
        <v>43154</v>
      </c>
      <c r="F1431" s="17">
        <v>27.8</v>
      </c>
      <c r="G1431" s="17">
        <v>37.1</v>
      </c>
      <c r="H1431" s="17">
        <v>17.5093</v>
      </c>
      <c r="I1431" s="18">
        <v>2.6371000000000002</v>
      </c>
      <c r="J1431" s="17"/>
      <c r="K1431" s="37">
        <f>1000*(1-(F1431+288.9414)/(508929.2*(F1431+68.12963))*(F1431-3.9863)^2)</f>
        <v>996.32084190944272</v>
      </c>
      <c r="L1431" s="37">
        <f xml:space="preserve"> 0.824493 - 0.0040899*F1431 + 0.000076438*F1431^2 -0.00000082467*F1431^3 + 0.0000000053675*F1431^4</f>
        <v>0.75535603789426808</v>
      </c>
      <c r="M1431" s="37">
        <f xml:space="preserve"> -0.005724 + 0.00010227*F1431 - 0.0000016546*F1431^2</f>
        <v>-4.1596350639999998E-3</v>
      </c>
      <c r="N1431" s="37">
        <f xml:space="preserve"> K1431 + (L1431*G1431) + M1431*G1431^(3/2) + 0.00048314*G1431^2</f>
        <v>1024.0695750932693</v>
      </c>
      <c r="O1431" s="39">
        <f t="shared" si="199"/>
        <v>5.9469090156242963</v>
      </c>
      <c r="P1431" s="32">
        <f t="shared" si="192"/>
        <v>23.534555584307739</v>
      </c>
      <c r="Q1431" s="29">
        <f t="shared" si="200"/>
        <v>9.2240500000000019</v>
      </c>
      <c r="R1431" s="30">
        <f>E1431-E1311</f>
        <v>9</v>
      </c>
      <c r="S1431" s="31">
        <f>I1431-I1311</f>
        <v>-3.4199999999999786E-2</v>
      </c>
      <c r="T1431" s="31">
        <f>(S1431/I1311)*100</f>
        <v>-1.2802755212817649</v>
      </c>
      <c r="U1431" s="31">
        <f>(S1431/R1431)/I1311*1000</f>
        <v>-1.4225283569797387</v>
      </c>
      <c r="V1431" s="44">
        <f>O1431-O1311</f>
        <v>-6.7853118780719868E-2</v>
      </c>
      <c r="W1431" s="44">
        <f>(V1431/O1311)*100</f>
        <v>-1.1281097616910489</v>
      </c>
      <c r="X1431" s="44">
        <f>1000*(V1431/R1431)/O1311</f>
        <v>-1.253455290767832</v>
      </c>
      <c r="Y1431" s="45">
        <f>1000*(V1431/R1431)/Q1311</f>
        <v>-0.80101097199683235</v>
      </c>
      <c r="Z1431" s="57">
        <f t="shared" si="201"/>
        <v>0.16907306621190665</v>
      </c>
    </row>
    <row r="1432" spans="1:26" s="1" customFormat="1" x14ac:dyDescent="0.15">
      <c r="A1432" s="56">
        <v>155</v>
      </c>
      <c r="B1432" s="15" t="s">
        <v>19</v>
      </c>
      <c r="C1432" s="15" t="s">
        <v>29</v>
      </c>
      <c r="D1432" s="15" t="s">
        <v>32</v>
      </c>
      <c r="E1432" s="16">
        <v>43154</v>
      </c>
      <c r="F1432" s="17">
        <v>27.8</v>
      </c>
      <c r="G1432" s="17">
        <v>37.1</v>
      </c>
      <c r="H1432" s="17">
        <v>17.5093</v>
      </c>
      <c r="I1432" s="18">
        <v>1.5914999999999999</v>
      </c>
      <c r="J1432" s="17"/>
      <c r="K1432" s="37">
        <f>1000*(1-(F1432+288.9414)/(508929.2*(F1432+68.12963))*(F1432-3.9863)^2)</f>
        <v>996.32084190944272</v>
      </c>
      <c r="L1432" s="37">
        <f xml:space="preserve"> 0.824493 - 0.0040899*F1432 + 0.000076438*F1432^2 -0.00000082467*F1432^3 + 0.0000000053675*F1432^4</f>
        <v>0.75535603789426808</v>
      </c>
      <c r="M1432" s="37">
        <f xml:space="preserve"> -0.005724 + 0.00010227*F1432 - 0.0000016546*F1432^2</f>
        <v>-4.1596350639999998E-3</v>
      </c>
      <c r="N1432" s="37">
        <f xml:space="preserve"> K1432 + (L1432*G1432) + M1432*G1432^(3/2) + 0.00048314*G1432^2</f>
        <v>1024.0695750932693</v>
      </c>
      <c r="O1432" s="39">
        <f t="shared" si="199"/>
        <v>3.5889824801357806</v>
      </c>
      <c r="P1432" s="32">
        <f t="shared" si="192"/>
        <v>23.534555584307739</v>
      </c>
      <c r="Q1432" s="29">
        <f t="shared" si="200"/>
        <v>3.4732499999999993</v>
      </c>
      <c r="R1432" s="30">
        <f>E1432-E1312</f>
        <v>9</v>
      </c>
      <c r="S1432" s="31">
        <f>I1432-I1312</f>
        <v>-2.4000000000000021E-2</v>
      </c>
      <c r="T1432" s="31">
        <f>(S1432/I1312)*100</f>
        <v>-1.4856081708449411</v>
      </c>
      <c r="U1432" s="31">
        <f>(S1432/R1432)/I1312*1000</f>
        <v>-1.6506757453832679</v>
      </c>
      <c r="V1432" s="44">
        <f>O1432-O1312</f>
        <v>-4.8515452755060195E-2</v>
      </c>
      <c r="W1432" s="44">
        <f>(V1432/O1312)*100</f>
        <v>-1.3337589092869491</v>
      </c>
      <c r="X1432" s="44">
        <f>1000*(V1432/R1432)/O1312</f>
        <v>-1.4819543436521656</v>
      </c>
      <c r="Y1432" s="45">
        <f>1000*(V1432/R1432)/Q1312</f>
        <v>-1.4952100025444439</v>
      </c>
      <c r="Z1432" s="57">
        <f t="shared" si="201"/>
        <v>0.16872140173110228</v>
      </c>
    </row>
    <row r="1433" spans="1:26" s="1" customFormat="1" x14ac:dyDescent="0.15">
      <c r="A1433" s="56">
        <v>247</v>
      </c>
      <c r="B1433" s="15" t="s">
        <v>19</v>
      </c>
      <c r="C1433" s="15" t="s">
        <v>29</v>
      </c>
      <c r="D1433" s="15" t="s">
        <v>32</v>
      </c>
      <c r="E1433" s="16">
        <v>43154</v>
      </c>
      <c r="F1433" s="17">
        <v>27.8</v>
      </c>
      <c r="G1433" s="17">
        <v>37.1</v>
      </c>
      <c r="H1433" s="17">
        <v>17.5093</v>
      </c>
      <c r="I1433" s="18" t="s">
        <v>16</v>
      </c>
      <c r="J1433" s="17"/>
      <c r="K1433" s="37">
        <f>1000*(1-(F1433+288.9414)/(508929.2*(F1433+68.12963))*(F1433-3.9863)^2)</f>
        <v>996.32084190944272</v>
      </c>
      <c r="L1433" s="37">
        <f xml:space="preserve"> 0.824493 - 0.0040899*F1433 + 0.000076438*F1433^2 -0.00000082467*F1433^3 + 0.0000000053675*F1433^4</f>
        <v>0.75535603789426808</v>
      </c>
      <c r="M1433" s="37">
        <f xml:space="preserve"> -0.005724 + 0.00010227*F1433 - 0.0000016546*F1433^2</f>
        <v>-4.1596350639999998E-3</v>
      </c>
      <c r="N1433" s="37">
        <f xml:space="preserve"> K1433 + (L1433*G1433) + M1433*G1433^(3/2) + 0.00048314*G1433^2</f>
        <v>1024.0695750932693</v>
      </c>
      <c r="O1433" s="39" t="s">
        <v>14</v>
      </c>
      <c r="P1433" s="32">
        <f t="shared" si="192"/>
        <v>23.534555584307739</v>
      </c>
      <c r="Q1433" s="28" t="s">
        <v>14</v>
      </c>
      <c r="R1433" s="30">
        <f>E1433-E1313</f>
        <v>9</v>
      </c>
      <c r="S1433" s="100" t="s">
        <v>14</v>
      </c>
      <c r="T1433" s="100" t="s">
        <v>14</v>
      </c>
      <c r="U1433" s="100" t="s">
        <v>14</v>
      </c>
      <c r="V1433" s="29" t="s">
        <v>14</v>
      </c>
      <c r="W1433" s="29" t="s">
        <v>14</v>
      </c>
      <c r="X1433" s="29" t="s">
        <v>14</v>
      </c>
      <c r="Y1433" s="29" t="s">
        <v>14</v>
      </c>
      <c r="Z1433" s="101" t="s">
        <v>14</v>
      </c>
    </row>
    <row r="1434" spans="1:26" s="1" customFormat="1" x14ac:dyDescent="0.15">
      <c r="A1434" s="56">
        <v>168</v>
      </c>
      <c r="B1434" s="15" t="s">
        <v>20</v>
      </c>
      <c r="C1434" s="15" t="s">
        <v>29</v>
      </c>
      <c r="D1434" s="15" t="s">
        <v>32</v>
      </c>
      <c r="E1434" s="16">
        <v>43154</v>
      </c>
      <c r="F1434" s="17">
        <v>27.8</v>
      </c>
      <c r="G1434" s="17">
        <v>37.1</v>
      </c>
      <c r="H1434" s="17">
        <v>17.5093</v>
      </c>
      <c r="I1434" s="18" t="s">
        <v>16</v>
      </c>
      <c r="J1434" s="17"/>
      <c r="K1434" s="37">
        <f>1000*(1-(F1434+288.9414)/(508929.2*(F1434+68.12963))*(F1434-3.9863)^2)</f>
        <v>996.32084190944272</v>
      </c>
      <c r="L1434" s="37">
        <f xml:space="preserve"> 0.824493 - 0.0040899*F1434 + 0.000076438*F1434^2 -0.00000082467*F1434^3 + 0.0000000053675*F1434^4</f>
        <v>0.75535603789426808</v>
      </c>
      <c r="M1434" s="37">
        <f xml:space="preserve"> -0.005724 + 0.00010227*F1434 - 0.0000016546*F1434^2</f>
        <v>-4.1596350639999998E-3</v>
      </c>
      <c r="N1434" s="37">
        <f xml:space="preserve"> K1434 + (L1434*G1434) + M1434*G1434^(3/2) + 0.00048314*G1434^2</f>
        <v>1024.0695750932693</v>
      </c>
      <c r="O1434" s="39" t="s">
        <v>14</v>
      </c>
      <c r="P1434" s="32">
        <f t="shared" si="192"/>
        <v>23.534555584307739</v>
      </c>
      <c r="Q1434" s="28" t="s">
        <v>14</v>
      </c>
      <c r="R1434" s="30">
        <f>E1434-E1314</f>
        <v>9</v>
      </c>
      <c r="S1434" s="100" t="s">
        <v>14</v>
      </c>
      <c r="T1434" s="100" t="s">
        <v>14</v>
      </c>
      <c r="U1434" s="100" t="s">
        <v>14</v>
      </c>
      <c r="V1434" s="29" t="s">
        <v>14</v>
      </c>
      <c r="W1434" s="29" t="s">
        <v>14</v>
      </c>
      <c r="X1434" s="29" t="s">
        <v>14</v>
      </c>
      <c r="Y1434" s="29" t="s">
        <v>14</v>
      </c>
      <c r="Z1434" s="101" t="s">
        <v>14</v>
      </c>
    </row>
    <row r="1435" spans="1:26" s="1" customFormat="1" x14ac:dyDescent="0.15">
      <c r="A1435" s="56">
        <v>175</v>
      </c>
      <c r="B1435" s="15" t="s">
        <v>20</v>
      </c>
      <c r="C1435" s="15" t="s">
        <v>29</v>
      </c>
      <c r="D1435" s="15" t="s">
        <v>32</v>
      </c>
      <c r="E1435" s="16">
        <v>43154</v>
      </c>
      <c r="F1435" s="17">
        <v>27.8</v>
      </c>
      <c r="G1435" s="17">
        <v>37.1</v>
      </c>
      <c r="H1435" s="17">
        <v>17.5093</v>
      </c>
      <c r="I1435" s="18" t="s">
        <v>16</v>
      </c>
      <c r="J1435" s="17"/>
      <c r="K1435" s="37">
        <f>1000*(1-(F1435+288.9414)/(508929.2*(F1435+68.12963))*(F1435-3.9863)^2)</f>
        <v>996.32084190944272</v>
      </c>
      <c r="L1435" s="37">
        <f xml:space="preserve"> 0.824493 - 0.0040899*F1435 + 0.000076438*F1435^2 -0.00000082467*F1435^3 + 0.0000000053675*F1435^4</f>
        <v>0.75535603789426808</v>
      </c>
      <c r="M1435" s="37">
        <f xml:space="preserve"> -0.005724 + 0.00010227*F1435 - 0.0000016546*F1435^2</f>
        <v>-4.1596350639999998E-3</v>
      </c>
      <c r="N1435" s="37">
        <f xml:space="preserve"> K1435 + (L1435*G1435) + M1435*G1435^(3/2) + 0.00048314*G1435^2</f>
        <v>1024.0695750932693</v>
      </c>
      <c r="O1435" s="39" t="s">
        <v>14</v>
      </c>
      <c r="P1435" s="32">
        <f t="shared" si="192"/>
        <v>23.534555584307739</v>
      </c>
      <c r="Q1435" s="28" t="s">
        <v>14</v>
      </c>
      <c r="R1435" s="30">
        <f>E1435-E1315</f>
        <v>9</v>
      </c>
      <c r="S1435" s="100" t="s">
        <v>14</v>
      </c>
      <c r="T1435" s="100" t="s">
        <v>14</v>
      </c>
      <c r="U1435" s="100" t="s">
        <v>14</v>
      </c>
      <c r="V1435" s="29" t="s">
        <v>14</v>
      </c>
      <c r="W1435" s="29" t="s">
        <v>14</v>
      </c>
      <c r="X1435" s="29" t="s">
        <v>14</v>
      </c>
      <c r="Y1435" s="29" t="s">
        <v>14</v>
      </c>
      <c r="Z1435" s="101" t="s">
        <v>14</v>
      </c>
    </row>
    <row r="1436" spans="1:26" s="1" customFormat="1" x14ac:dyDescent="0.15">
      <c r="A1436" s="56">
        <v>266</v>
      </c>
      <c r="B1436" s="15" t="s">
        <v>20</v>
      </c>
      <c r="C1436" s="15" t="s">
        <v>29</v>
      </c>
      <c r="D1436" s="15" t="s">
        <v>32</v>
      </c>
      <c r="E1436" s="17" t="s">
        <v>14</v>
      </c>
      <c r="F1436" s="17" t="s">
        <v>14</v>
      </c>
      <c r="G1436" s="17" t="s">
        <v>14</v>
      </c>
      <c r="H1436" s="17" t="s">
        <v>14</v>
      </c>
      <c r="I1436" s="18" t="s">
        <v>14</v>
      </c>
      <c r="J1436" s="17" t="s">
        <v>14</v>
      </c>
      <c r="K1436" s="99" t="s">
        <v>14</v>
      </c>
      <c r="L1436" s="99" t="s">
        <v>14</v>
      </c>
      <c r="M1436" s="99" t="s">
        <v>14</v>
      </c>
      <c r="N1436" s="99" t="s">
        <v>14</v>
      </c>
      <c r="O1436" s="39" t="s">
        <v>14</v>
      </c>
      <c r="P1436" s="32" t="e">
        <f t="shared" si="192"/>
        <v>#VALUE!</v>
      </c>
      <c r="Q1436" s="28" t="s">
        <v>14</v>
      </c>
      <c r="R1436" s="4" t="s">
        <v>14</v>
      </c>
      <c r="S1436" s="100" t="s">
        <v>14</v>
      </c>
      <c r="T1436" s="100" t="s">
        <v>14</v>
      </c>
      <c r="U1436" s="100" t="s">
        <v>14</v>
      </c>
      <c r="V1436" s="29" t="s">
        <v>14</v>
      </c>
      <c r="W1436" s="29" t="s">
        <v>14</v>
      </c>
      <c r="X1436" s="29" t="s">
        <v>14</v>
      </c>
      <c r="Y1436" s="29" t="s">
        <v>14</v>
      </c>
      <c r="Z1436" s="101" t="s">
        <v>14</v>
      </c>
    </row>
    <row r="1437" spans="1:26" s="1" customFormat="1" x14ac:dyDescent="0.15">
      <c r="A1437" s="56">
        <v>272</v>
      </c>
      <c r="B1437" s="15" t="s">
        <v>20</v>
      </c>
      <c r="C1437" s="15" t="s">
        <v>29</v>
      </c>
      <c r="D1437" s="15" t="s">
        <v>32</v>
      </c>
      <c r="E1437" s="16">
        <v>43154</v>
      </c>
      <c r="F1437" s="17">
        <v>27.8</v>
      </c>
      <c r="G1437" s="17">
        <v>37.1</v>
      </c>
      <c r="H1437" s="17">
        <v>17.5093</v>
      </c>
      <c r="I1437" s="18" t="s">
        <v>16</v>
      </c>
      <c r="J1437" s="17"/>
      <c r="K1437" s="37">
        <f>1000*(1-(F1437+288.9414)/(508929.2*(F1437+68.12963))*(F1437-3.9863)^2)</f>
        <v>996.32084190944272</v>
      </c>
      <c r="L1437" s="37">
        <f xml:space="preserve"> 0.824493 - 0.0040899*F1437 + 0.000076438*F1437^2 -0.00000082467*F1437^3 + 0.0000000053675*F1437^4</f>
        <v>0.75535603789426808</v>
      </c>
      <c r="M1437" s="37">
        <f xml:space="preserve"> -0.005724 + 0.00010227*F1437 - 0.0000016546*F1437^2</f>
        <v>-4.1596350639999998E-3</v>
      </c>
      <c r="N1437" s="37">
        <f xml:space="preserve"> K1437 + (L1437*G1437) + M1437*G1437^(3/2) + 0.00048314*G1437^2</f>
        <v>1024.0695750932693</v>
      </c>
      <c r="O1437" s="39" t="s">
        <v>14</v>
      </c>
      <c r="P1437" s="32">
        <f t="shared" si="192"/>
        <v>23.534555584307739</v>
      </c>
      <c r="Q1437" s="28" t="s">
        <v>14</v>
      </c>
      <c r="R1437" s="30">
        <f>E1437-E1317</f>
        <v>9</v>
      </c>
      <c r="S1437" s="100" t="s">
        <v>14</v>
      </c>
      <c r="T1437" s="100" t="s">
        <v>14</v>
      </c>
      <c r="U1437" s="100" t="s">
        <v>14</v>
      </c>
      <c r="V1437" s="29" t="s">
        <v>14</v>
      </c>
      <c r="W1437" s="29" t="s">
        <v>14</v>
      </c>
      <c r="X1437" s="29" t="s">
        <v>14</v>
      </c>
      <c r="Y1437" s="29" t="s">
        <v>14</v>
      </c>
      <c r="Z1437" s="101" t="s">
        <v>14</v>
      </c>
    </row>
    <row r="1438" spans="1:26" s="1" customFormat="1" x14ac:dyDescent="0.15">
      <c r="A1438" s="56">
        <v>104</v>
      </c>
      <c r="B1438" s="15" t="s">
        <v>22</v>
      </c>
      <c r="C1438" s="15" t="s">
        <v>29</v>
      </c>
      <c r="D1438" s="15" t="s">
        <v>32</v>
      </c>
      <c r="E1438" s="16">
        <v>43154</v>
      </c>
      <c r="F1438" s="17">
        <v>27.8</v>
      </c>
      <c r="G1438" s="17">
        <v>37.1</v>
      </c>
      <c r="H1438" s="17">
        <v>17.5093</v>
      </c>
      <c r="I1438" s="18" t="s">
        <v>16</v>
      </c>
      <c r="J1438" s="17"/>
      <c r="K1438" s="37">
        <f>1000*(1-(F1438+288.9414)/(508929.2*(F1438+68.12963))*(F1438-3.9863)^2)</f>
        <v>996.32084190944272</v>
      </c>
      <c r="L1438" s="37">
        <f xml:space="preserve"> 0.824493 - 0.0040899*F1438 + 0.000076438*F1438^2 -0.00000082467*F1438^3 + 0.0000000053675*F1438^4</f>
        <v>0.75535603789426808</v>
      </c>
      <c r="M1438" s="37">
        <f xml:space="preserve"> -0.005724 + 0.00010227*F1438 - 0.0000016546*F1438^2</f>
        <v>-4.1596350639999998E-3</v>
      </c>
      <c r="N1438" s="37">
        <f xml:space="preserve"> K1438 + (L1438*G1438) + M1438*G1438^(3/2) + 0.00048314*G1438^2</f>
        <v>1024.0695750932693</v>
      </c>
      <c r="O1438" s="39" t="s">
        <v>14</v>
      </c>
      <c r="P1438" s="32">
        <f t="shared" si="192"/>
        <v>23.534555584307739</v>
      </c>
      <c r="Q1438" s="28" t="s">
        <v>14</v>
      </c>
      <c r="R1438" s="30">
        <f>E1438-E1318</f>
        <v>9</v>
      </c>
      <c r="S1438" s="100" t="s">
        <v>14</v>
      </c>
      <c r="T1438" s="100" t="s">
        <v>14</v>
      </c>
      <c r="U1438" s="100" t="s">
        <v>14</v>
      </c>
      <c r="V1438" s="29" t="s">
        <v>14</v>
      </c>
      <c r="W1438" s="29" t="s">
        <v>14</v>
      </c>
      <c r="X1438" s="29" t="s">
        <v>14</v>
      </c>
      <c r="Y1438" s="29" t="s">
        <v>14</v>
      </c>
      <c r="Z1438" s="101" t="s">
        <v>14</v>
      </c>
    </row>
    <row r="1439" spans="1:26" s="1" customFormat="1" x14ac:dyDescent="0.15">
      <c r="A1439" s="56">
        <v>110</v>
      </c>
      <c r="B1439" s="15" t="s">
        <v>22</v>
      </c>
      <c r="C1439" s="15" t="s">
        <v>29</v>
      </c>
      <c r="D1439" s="15" t="s">
        <v>32</v>
      </c>
      <c r="E1439" s="17" t="s">
        <v>14</v>
      </c>
      <c r="F1439" s="17" t="s">
        <v>14</v>
      </c>
      <c r="G1439" s="17" t="s">
        <v>14</v>
      </c>
      <c r="H1439" s="17" t="s">
        <v>14</v>
      </c>
      <c r="I1439" s="18" t="s">
        <v>14</v>
      </c>
      <c r="J1439" s="17" t="s">
        <v>14</v>
      </c>
      <c r="K1439" s="99" t="s">
        <v>14</v>
      </c>
      <c r="L1439" s="99" t="s">
        <v>14</v>
      </c>
      <c r="M1439" s="99" t="s">
        <v>14</v>
      </c>
      <c r="N1439" s="99" t="s">
        <v>14</v>
      </c>
      <c r="O1439" s="39" t="s">
        <v>14</v>
      </c>
      <c r="P1439" s="32" t="e">
        <f t="shared" si="192"/>
        <v>#VALUE!</v>
      </c>
      <c r="Q1439" s="28" t="s">
        <v>14</v>
      </c>
      <c r="R1439" s="4" t="s">
        <v>14</v>
      </c>
      <c r="S1439" s="100" t="s">
        <v>14</v>
      </c>
      <c r="T1439" s="100" t="s">
        <v>14</v>
      </c>
      <c r="U1439" s="100" t="s">
        <v>14</v>
      </c>
      <c r="V1439" s="29" t="s">
        <v>14</v>
      </c>
      <c r="W1439" s="29" t="s">
        <v>14</v>
      </c>
      <c r="X1439" s="29" t="s">
        <v>14</v>
      </c>
      <c r="Y1439" s="29" t="s">
        <v>14</v>
      </c>
      <c r="Z1439" s="101" t="s">
        <v>14</v>
      </c>
    </row>
    <row r="1440" spans="1:26" s="1" customFormat="1" x14ac:dyDescent="0.15">
      <c r="A1440" s="56">
        <v>233</v>
      </c>
      <c r="B1440" s="15" t="s">
        <v>23</v>
      </c>
      <c r="C1440" s="15" t="s">
        <v>29</v>
      </c>
      <c r="D1440" s="15" t="s">
        <v>32</v>
      </c>
      <c r="E1440" s="16">
        <v>43154</v>
      </c>
      <c r="F1440" s="17">
        <v>27.8</v>
      </c>
      <c r="G1440" s="17">
        <v>37.1</v>
      </c>
      <c r="H1440" s="17">
        <v>17.5093</v>
      </c>
      <c r="I1440" s="18" t="s">
        <v>16</v>
      </c>
      <c r="J1440" s="17"/>
      <c r="K1440" s="37">
        <f>1000*(1-(F1440+288.9414)/(508929.2*(F1440+68.12963))*(F1440-3.9863)^2)</f>
        <v>996.32084190944272</v>
      </c>
      <c r="L1440" s="37">
        <f xml:space="preserve"> 0.824493 - 0.0040899*F1440 + 0.000076438*F1440^2 -0.00000082467*F1440^3 + 0.0000000053675*F1440^4</f>
        <v>0.75535603789426808</v>
      </c>
      <c r="M1440" s="37">
        <f xml:space="preserve"> -0.005724 + 0.00010227*F1440 - 0.0000016546*F1440^2</f>
        <v>-4.1596350639999998E-3</v>
      </c>
      <c r="N1440" s="37">
        <f xml:space="preserve"> K1440 + (L1440*G1440) + M1440*G1440^(3/2) + 0.00048314*G1440^2</f>
        <v>1024.0695750932693</v>
      </c>
      <c r="O1440" s="39" t="s">
        <v>14</v>
      </c>
      <c r="P1440" s="32">
        <f t="shared" si="192"/>
        <v>23.534555584307739</v>
      </c>
      <c r="Q1440" s="28" t="s">
        <v>14</v>
      </c>
      <c r="R1440" s="30">
        <f>E1440-E1320</f>
        <v>9</v>
      </c>
      <c r="S1440" s="100" t="s">
        <v>14</v>
      </c>
      <c r="T1440" s="100" t="s">
        <v>14</v>
      </c>
      <c r="U1440" s="100" t="s">
        <v>14</v>
      </c>
      <c r="V1440" s="29" t="s">
        <v>14</v>
      </c>
      <c r="W1440" s="29" t="s">
        <v>14</v>
      </c>
      <c r="X1440" s="29" t="s">
        <v>14</v>
      </c>
      <c r="Y1440" s="29" t="s">
        <v>14</v>
      </c>
      <c r="Z1440" s="101" t="s">
        <v>14</v>
      </c>
    </row>
    <row r="1441" spans="1:27" s="1" customFormat="1" ht="14" thickBot="1" x14ac:dyDescent="0.2">
      <c r="A1441" s="58">
        <v>235</v>
      </c>
      <c r="B1441" s="59" t="s">
        <v>23</v>
      </c>
      <c r="C1441" s="59" t="s">
        <v>29</v>
      </c>
      <c r="D1441" s="59" t="s">
        <v>32</v>
      </c>
      <c r="E1441" s="60">
        <v>43154</v>
      </c>
      <c r="F1441" s="61">
        <v>27.8</v>
      </c>
      <c r="G1441" s="61">
        <v>37.1</v>
      </c>
      <c r="H1441" s="61">
        <v>17.5093</v>
      </c>
      <c r="I1441" s="62"/>
      <c r="J1441" s="61"/>
      <c r="K1441" s="103" t="s">
        <v>14</v>
      </c>
      <c r="L1441" s="103" t="s">
        <v>14</v>
      </c>
      <c r="M1441" s="103" t="s">
        <v>14</v>
      </c>
      <c r="N1441" s="103" t="s">
        <v>14</v>
      </c>
      <c r="O1441" s="64" t="s">
        <v>14</v>
      </c>
      <c r="P1441" s="32" t="e">
        <f t="shared" si="192"/>
        <v>#VALUE!</v>
      </c>
      <c r="Q1441" s="107" t="s">
        <v>14</v>
      </c>
      <c r="R1441" s="104" t="s">
        <v>14</v>
      </c>
      <c r="S1441" s="105" t="s">
        <v>14</v>
      </c>
      <c r="T1441" s="105" t="s">
        <v>14</v>
      </c>
      <c r="U1441" s="105" t="s">
        <v>14</v>
      </c>
      <c r="V1441" s="65" t="s">
        <v>14</v>
      </c>
      <c r="W1441" s="65" t="s">
        <v>14</v>
      </c>
      <c r="X1441" s="65" t="s">
        <v>14</v>
      </c>
      <c r="Y1441" s="65" t="s">
        <v>14</v>
      </c>
      <c r="Z1441" s="106" t="s">
        <v>14</v>
      </c>
    </row>
    <row r="1442" spans="1:27" s="1" customFormat="1" x14ac:dyDescent="0.15">
      <c r="A1442" s="56">
        <v>176</v>
      </c>
      <c r="B1442" s="15" t="s">
        <v>17</v>
      </c>
      <c r="C1442" s="15" t="s">
        <v>11</v>
      </c>
      <c r="D1442" s="15" t="s">
        <v>12</v>
      </c>
      <c r="E1442" s="16">
        <v>43167</v>
      </c>
      <c r="F1442" s="17">
        <v>28.3</v>
      </c>
      <c r="G1442" s="17">
        <v>35.700000000000003</v>
      </c>
      <c r="H1442" s="17">
        <v>17.510100000000001</v>
      </c>
      <c r="I1442" s="18">
        <v>2.1943598290598301</v>
      </c>
      <c r="J1442" s="17"/>
      <c r="K1442" s="37">
        <f>1000*(1-(F1442+288.9414)/(508929.2*(F1442+68.12963))*(F1442-3.9863)^2)</f>
        <v>996.17858595451116</v>
      </c>
      <c r="L1442" s="37">
        <f xml:space="preserve"> 0.824493 - 0.0040899*F1442 + 0.000076438*F1442^2 -0.00000082467*F1442^3 + 0.0000000053675*F1442^4</f>
        <v>0.75471880762830679</v>
      </c>
      <c r="M1442" s="37">
        <f xml:space="preserve"> -0.005724 + 0.00010227*F1442 - 0.0000016546*F1442^2</f>
        <v>-4.1549115940000001E-3</v>
      </c>
      <c r="N1442" s="37">
        <f xml:space="preserve"> K1442 + (L1442*G1442) + M1442*G1442^(3/2) + 0.00048314*G1442^2</f>
        <v>1022.8515384385017</v>
      </c>
      <c r="O1442" s="39">
        <f>AA1442*(1/     (1-   (0.001*N1442/1.84)))</f>
        <v>4.8063236789247989</v>
      </c>
      <c r="P1442" s="32">
        <f t="shared" si="192"/>
        <v>23.52600177797791</v>
      </c>
      <c r="Q1442" s="29">
        <f>-5.28+5.5*AA1442</f>
        <v>6.4597500000000005</v>
      </c>
      <c r="R1442" s="30">
        <f>E1442-E1322</f>
        <v>13</v>
      </c>
      <c r="S1442" s="31">
        <f>I1442-I1322</f>
        <v>6.5359829059830066E-2</v>
      </c>
      <c r="T1442" s="31">
        <f>(S1442/I1322)*100</f>
        <v>3.0699778797477721</v>
      </c>
      <c r="U1442" s="31">
        <f>(S1442/R1442)/I1322*1000</f>
        <v>2.3615214459598244</v>
      </c>
      <c r="V1442" s="44">
        <f>O1442-O1322</f>
        <v>9.0606641122281673E-3</v>
      </c>
      <c r="W1442" s="44">
        <f>(V1442/O1322)*100</f>
        <v>0.18887153120959677</v>
      </c>
      <c r="X1442" s="44">
        <f>1000*(V1442/R1442)/O1322</f>
        <v>0.14528579323815136</v>
      </c>
      <c r="Y1442" s="45">
        <f>1000*(V1442/R1442)/Q1322</f>
        <v>0.10840254490692741</v>
      </c>
      <c r="Z1442" s="57">
        <f>X1442-U1442</f>
        <v>-2.2162356527216729</v>
      </c>
      <c r="AA1442" s="1">
        <v>2.1345000000000001</v>
      </c>
    </row>
    <row r="1443" spans="1:27" s="1" customFormat="1" x14ac:dyDescent="0.15">
      <c r="A1443" s="56">
        <v>182</v>
      </c>
      <c r="B1443" s="15" t="s">
        <v>17</v>
      </c>
      <c r="C1443" s="15" t="s">
        <v>11</v>
      </c>
      <c r="D1443" s="15" t="s">
        <v>12</v>
      </c>
      <c r="E1443" s="16">
        <v>43167</v>
      </c>
      <c r="F1443" s="17">
        <v>28.3</v>
      </c>
      <c r="G1443" s="17">
        <v>35.700000000000003</v>
      </c>
      <c r="H1443" s="17">
        <v>17.510100000000001</v>
      </c>
      <c r="I1443" s="18">
        <v>5.16045982905983</v>
      </c>
      <c r="J1443" s="17"/>
      <c r="K1443" s="37">
        <f>1000*(1-(F1443+288.9414)/(508929.2*(F1443+68.12963))*(F1443-3.9863)^2)</f>
        <v>996.17858595451116</v>
      </c>
      <c r="L1443" s="37">
        <f xml:space="preserve"> 0.824493 - 0.0040899*F1443 + 0.000076438*F1443^2 -0.00000082467*F1443^3 + 0.0000000053675*F1443^4</f>
        <v>0.75471880762830679</v>
      </c>
      <c r="M1443" s="37">
        <f xml:space="preserve"> -0.005724 + 0.00010227*F1443 - 0.0000016546*F1443^2</f>
        <v>-4.1549115940000001E-3</v>
      </c>
      <c r="N1443" s="37">
        <f xml:space="preserve"> K1443 + (L1443*G1443) + M1443*G1443^(3/2) + 0.00048314*G1443^2</f>
        <v>1022.8515384385017</v>
      </c>
      <c r="O1443" s="39">
        <f>AA1443*(1/     (1-   (0.001*N1443/1.84)))</f>
        <v>11.485188361079331</v>
      </c>
      <c r="P1443" s="32">
        <f t="shared" si="192"/>
        <v>23.52600177797791</v>
      </c>
      <c r="Q1443" s="29">
        <f>-5.28+5.5*AA1443</f>
        <v>22.773299999999999</v>
      </c>
      <c r="R1443" s="30">
        <f>E1443-E1323</f>
        <v>13</v>
      </c>
      <c r="S1443" s="31">
        <f>I1443-I1323</f>
        <v>0.12215982905983047</v>
      </c>
      <c r="T1443" s="31">
        <f>(S1443/I1323)*100</f>
        <v>2.4246239616503678</v>
      </c>
      <c r="U1443" s="31">
        <f>(S1443/R1443)/I1323*1000</f>
        <v>1.8650953551156675</v>
      </c>
      <c r="V1443" s="44">
        <f>O1443-O1323</f>
        <v>0.13241699070348645</v>
      </c>
      <c r="W1443" s="44">
        <f>(V1443/O1323)*100</f>
        <v>1.1663847212586178</v>
      </c>
      <c r="X1443" s="44">
        <f>1000*(V1443/R1443)/O1323</f>
        <v>0.89721901635278289</v>
      </c>
      <c r="Y1443" s="45">
        <f>1000*(V1443/R1443)/Q1323</f>
        <v>0.45410732019832917</v>
      </c>
      <c r="Z1443" s="57">
        <f t="shared" ref="Z1443:Z1506" si="202">X1443-U1443</f>
        <v>-0.96787633876288459</v>
      </c>
      <c r="AA1443" s="1">
        <v>5.1006</v>
      </c>
    </row>
    <row r="1444" spans="1:27" s="1" customFormat="1" x14ac:dyDescent="0.15">
      <c r="A1444" s="56">
        <v>189</v>
      </c>
      <c r="B1444" s="15" t="s">
        <v>17</v>
      </c>
      <c r="C1444" s="15" t="s">
        <v>11</v>
      </c>
      <c r="D1444" s="15" t="s">
        <v>12</v>
      </c>
      <c r="E1444" s="17" t="s">
        <v>14</v>
      </c>
      <c r="F1444" s="17" t="s">
        <v>14</v>
      </c>
      <c r="G1444" s="17" t="s">
        <v>14</v>
      </c>
      <c r="H1444" s="17" t="s">
        <v>14</v>
      </c>
      <c r="I1444" s="18"/>
      <c r="J1444" s="17"/>
      <c r="K1444" s="99" t="s">
        <v>14</v>
      </c>
      <c r="L1444" s="99" t="s">
        <v>14</v>
      </c>
      <c r="M1444" s="99" t="s">
        <v>14</v>
      </c>
      <c r="N1444" s="99" t="s">
        <v>14</v>
      </c>
      <c r="O1444" s="44" t="s">
        <v>14</v>
      </c>
      <c r="P1444" s="32" t="e">
        <f t="shared" si="192"/>
        <v>#VALUE!</v>
      </c>
      <c r="Q1444" s="29" t="s">
        <v>14</v>
      </c>
      <c r="R1444" s="4" t="s">
        <v>14</v>
      </c>
      <c r="S1444" s="100" t="s">
        <v>14</v>
      </c>
      <c r="T1444" s="100" t="s">
        <v>14</v>
      </c>
      <c r="U1444" s="100" t="s">
        <v>14</v>
      </c>
      <c r="V1444" s="29" t="s">
        <v>14</v>
      </c>
      <c r="W1444" s="29" t="s">
        <v>14</v>
      </c>
      <c r="X1444" s="29" t="s">
        <v>14</v>
      </c>
      <c r="Y1444" s="29" t="s">
        <v>14</v>
      </c>
      <c r="Z1444" s="101" t="s">
        <v>14</v>
      </c>
      <c r="AA1444" s="1" t="s">
        <v>14</v>
      </c>
    </row>
    <row r="1445" spans="1:27" s="1" customFormat="1" x14ac:dyDescent="0.15">
      <c r="A1445" s="56">
        <v>281</v>
      </c>
      <c r="B1445" s="15" t="s">
        <v>17</v>
      </c>
      <c r="C1445" s="15" t="s">
        <v>11</v>
      </c>
      <c r="D1445" s="15" t="s">
        <v>12</v>
      </c>
      <c r="E1445" s="16">
        <v>43167</v>
      </c>
      <c r="F1445" s="17">
        <v>28.3</v>
      </c>
      <c r="G1445" s="17">
        <v>35.700000000000003</v>
      </c>
      <c r="H1445" s="17">
        <v>17.510100000000001</v>
      </c>
      <c r="I1445" s="18">
        <v>4.5225598290598299</v>
      </c>
      <c r="J1445" s="17"/>
      <c r="K1445" s="37">
        <f>1000*(1-(F1445+288.9414)/(508929.2*(F1445+68.12963))*(F1445-3.9863)^2)</f>
        <v>996.17858595451116</v>
      </c>
      <c r="L1445" s="37">
        <f xml:space="preserve"> 0.824493 - 0.0040899*F1445 + 0.000076438*F1445^2 -0.00000082467*F1445^3 + 0.0000000053675*F1445^4</f>
        <v>0.75471880762830679</v>
      </c>
      <c r="M1445" s="37">
        <f xml:space="preserve"> -0.005724 + 0.00010227*F1445 - 0.0000016546*F1445^2</f>
        <v>-4.1549115940000001E-3</v>
      </c>
      <c r="N1445" s="37">
        <f xml:space="preserve"> K1445 + (L1445*G1445) + M1445*G1445^(3/2) + 0.00048314*G1445^2</f>
        <v>1022.8515384385017</v>
      </c>
      <c r="O1445" s="39">
        <f>AA1445*(1/     (1-   (0.001*N1445/1.84)))</f>
        <v>10.048808002781776</v>
      </c>
      <c r="P1445" s="32">
        <f t="shared" si="192"/>
        <v>23.52600177797791</v>
      </c>
      <c r="Q1445" s="29">
        <f>-5.28+5.5*AA1445</f>
        <v>19.264849999999999</v>
      </c>
      <c r="R1445" s="30">
        <f>E1445-E1325</f>
        <v>13</v>
      </c>
      <c r="S1445" s="31">
        <f>I1445-I1325</f>
        <v>8.6359829059829529E-2</v>
      </c>
      <c r="T1445" s="31">
        <f>(S1445/I1325)*100</f>
        <v>1.9467072958800218</v>
      </c>
      <c r="U1445" s="31">
        <f>(S1445/R1445)/I1325*1000</f>
        <v>1.4974671506769397</v>
      </c>
      <c r="V1445" s="44">
        <f>O1445-O1325</f>
        <v>5.2744974922909194E-2</v>
      </c>
      <c r="W1445" s="44">
        <f>(V1445/O1325)*100</f>
        <v>0.52765748651153765</v>
      </c>
      <c r="X1445" s="44">
        <f>1000*(V1445/R1445)/O1325</f>
        <v>0.4058903742396443</v>
      </c>
      <c r="Y1445" s="45">
        <f>1000*(V1445/R1445)/Q1325</f>
        <v>0.21221217333978626</v>
      </c>
      <c r="Z1445" s="57">
        <f t="shared" ref="Z1445:Z1508" si="203">X1445-U1445</f>
        <v>-1.0915767764372954</v>
      </c>
      <c r="AA1445" s="1">
        <v>4.4626999999999999</v>
      </c>
    </row>
    <row r="1446" spans="1:27" s="1" customFormat="1" x14ac:dyDescent="0.15">
      <c r="A1446" s="56">
        <v>287</v>
      </c>
      <c r="B1446" s="15" t="s">
        <v>17</v>
      </c>
      <c r="C1446" s="15" t="s">
        <v>11</v>
      </c>
      <c r="D1446" s="15" t="s">
        <v>12</v>
      </c>
      <c r="E1446" s="16">
        <v>43167</v>
      </c>
      <c r="F1446" s="17">
        <v>28.3</v>
      </c>
      <c r="G1446" s="17">
        <v>35.700000000000003</v>
      </c>
      <c r="H1446" s="17">
        <v>17.510100000000001</v>
      </c>
      <c r="I1446" s="18">
        <v>3.07185982905983</v>
      </c>
      <c r="J1446" s="17"/>
      <c r="K1446" s="37">
        <f>1000*(1-(F1446+288.9414)/(508929.2*(F1446+68.12963))*(F1446-3.9863)^2)</f>
        <v>996.17858595451116</v>
      </c>
      <c r="L1446" s="37">
        <f xml:space="preserve"> 0.824493 - 0.0040899*F1446 + 0.000076438*F1446^2 -0.00000082467*F1446^3 + 0.0000000053675*F1446^4</f>
        <v>0.75471880762830679</v>
      </c>
      <c r="M1446" s="37">
        <f xml:space="preserve"> -0.005724 + 0.00010227*F1446 - 0.0000016546*F1446^2</f>
        <v>-4.1549115940000001E-3</v>
      </c>
      <c r="N1446" s="37">
        <f xml:space="preserve"> K1446 + (L1446*G1446) + M1446*G1446^(3/2) + 0.00048314*G1446^2</f>
        <v>1022.8515384385017</v>
      </c>
      <c r="O1446" s="39">
        <f>AA1446*(1/     (1-   (0.001*N1446/1.84)))</f>
        <v>6.7822192180470813</v>
      </c>
      <c r="P1446" s="32">
        <f t="shared" si="192"/>
        <v>23.52600177797791</v>
      </c>
      <c r="Q1446" s="29">
        <f>-5.28+5.5*AA1446</f>
        <v>11.285999999999998</v>
      </c>
      <c r="R1446" s="30">
        <f>E1446-E1326</f>
        <v>13</v>
      </c>
      <c r="S1446" s="31">
        <f>I1446-I1326</f>
        <v>7.6459829059829953E-2</v>
      </c>
      <c r="T1446" s="31">
        <f>(S1446/I1326)*100</f>
        <v>2.552574916866861</v>
      </c>
      <c r="U1446" s="31">
        <f>(S1446/R1446)/I1326*1000</f>
        <v>1.9635191668206622</v>
      </c>
      <c r="V1446" s="44">
        <f>O1446-O1326</f>
        <v>3.2702245492091109E-2</v>
      </c>
      <c r="W1446" s="44">
        <f>(V1446/O1326)*100</f>
        <v>0.48451238251663908</v>
      </c>
      <c r="X1446" s="44">
        <f>1000*(V1446/R1446)/O1326</f>
        <v>0.37270183270510693</v>
      </c>
      <c r="Y1446" s="45">
        <f>1000*(V1446/R1446)/Q1326</f>
        <v>0.22470967024980307</v>
      </c>
      <c r="Z1446" s="57">
        <f t="shared" si="203"/>
        <v>-1.5908173341155551</v>
      </c>
      <c r="AA1446" s="1">
        <v>3.012</v>
      </c>
    </row>
    <row r="1447" spans="1:27" s="1" customFormat="1" x14ac:dyDescent="0.15">
      <c r="A1447" s="56">
        <v>116</v>
      </c>
      <c r="B1447" s="15" t="s">
        <v>18</v>
      </c>
      <c r="C1447" s="15" t="s">
        <v>11</v>
      </c>
      <c r="D1447" s="15" t="s">
        <v>12</v>
      </c>
      <c r="E1447" s="16">
        <v>43167</v>
      </c>
      <c r="F1447" s="17">
        <v>28.3</v>
      </c>
      <c r="G1447" s="17">
        <v>35.700000000000003</v>
      </c>
      <c r="H1447" s="17">
        <v>17.510100000000001</v>
      </c>
      <c r="I1447" s="18">
        <v>6.3900598290598296</v>
      </c>
      <c r="J1447" s="17"/>
      <c r="K1447" s="37">
        <f>1000*(1-(F1447+288.9414)/(508929.2*(F1447+68.12963))*(F1447-3.9863)^2)</f>
        <v>996.17858595451116</v>
      </c>
      <c r="L1447" s="37">
        <f xml:space="preserve"> 0.824493 - 0.0040899*F1447 + 0.000076438*F1447^2 -0.00000082467*F1447^3 + 0.0000000053675*F1447^4</f>
        <v>0.75471880762830679</v>
      </c>
      <c r="M1447" s="37">
        <f xml:space="preserve"> -0.005724 + 0.00010227*F1447 - 0.0000016546*F1447^2</f>
        <v>-4.1549115940000001E-3</v>
      </c>
      <c r="N1447" s="37">
        <f xml:space="preserve"> K1447 + (L1447*G1447) + M1447*G1447^(3/2) + 0.00048314*G1447^2</f>
        <v>1022.8515384385017</v>
      </c>
      <c r="O1447" s="39">
        <f>AA1447*(1/     (1-   (0.001*N1447/1.84)))</f>
        <v>14.253919021939453</v>
      </c>
      <c r="P1447" s="32">
        <f t="shared" si="192"/>
        <v>23.52600177797791</v>
      </c>
      <c r="Q1447" s="29">
        <f>-5.28+5.5*AA1447</f>
        <v>29.536099999999998</v>
      </c>
      <c r="R1447" s="30">
        <f>E1447-E1327</f>
        <v>13</v>
      </c>
      <c r="S1447" s="31">
        <f>I1447-I1327</f>
        <v>0.10705982905982925</v>
      </c>
      <c r="T1447" s="31">
        <f>(S1447/I1327)*100</f>
        <v>1.7039603542866346</v>
      </c>
      <c r="U1447" s="31">
        <f>(S1447/R1447)/I1327*1000</f>
        <v>1.3107387340666419</v>
      </c>
      <c r="V1447" s="44">
        <f>O1447-O1327</f>
        <v>9.6472557840165507E-2</v>
      </c>
      <c r="W1447" s="44">
        <f>(V1447/O1327)*100</f>
        <v>0.68142625921137956</v>
      </c>
      <c r="X1447" s="44">
        <f>1000*(V1447/R1447)/O1327</f>
        <v>0.52417404554721514</v>
      </c>
      <c r="Y1447" s="45">
        <f>1000*(V1447/R1447)/Q1327</f>
        <v>0.25347859162485403</v>
      </c>
      <c r="Z1447" s="57">
        <f t="shared" si="203"/>
        <v>-0.78656468851942674</v>
      </c>
      <c r="AA1447" s="1">
        <v>6.3301999999999996</v>
      </c>
    </row>
    <row r="1448" spans="1:27" s="1" customFormat="1" x14ac:dyDescent="0.15">
      <c r="A1448" s="56">
        <v>122</v>
      </c>
      <c r="B1448" s="15" t="s">
        <v>18</v>
      </c>
      <c r="C1448" s="15" t="s">
        <v>11</v>
      </c>
      <c r="D1448" s="15" t="s">
        <v>12</v>
      </c>
      <c r="E1448" s="16">
        <v>43167</v>
      </c>
      <c r="F1448" s="17">
        <v>28.3</v>
      </c>
      <c r="G1448" s="17">
        <v>35.700000000000003</v>
      </c>
      <c r="H1448" s="17">
        <v>17.510100000000001</v>
      </c>
      <c r="I1448" s="18">
        <v>7.6464598290598298</v>
      </c>
      <c r="J1448" s="17"/>
      <c r="K1448" s="37">
        <f>1000*(1-(F1448+288.9414)/(508929.2*(F1448+68.12963))*(F1448-3.9863)^2)</f>
        <v>996.17858595451116</v>
      </c>
      <c r="L1448" s="37">
        <f xml:space="preserve"> 0.824493 - 0.0040899*F1448 + 0.000076438*F1448^2 -0.00000082467*F1448^3 + 0.0000000053675*F1448^4</f>
        <v>0.75471880762830679</v>
      </c>
      <c r="M1448" s="37">
        <f xml:space="preserve"> -0.005724 + 0.00010227*F1448 - 0.0000016546*F1448^2</f>
        <v>-4.1549115940000001E-3</v>
      </c>
      <c r="N1448" s="37">
        <f xml:space="preserve"> K1448 + (L1448*G1448) + M1448*G1448^(3/2) + 0.00048314*G1448^2</f>
        <v>1022.8515384385017</v>
      </c>
      <c r="O1448" s="39">
        <f>AA1448*(1/     (1-   (0.001*N1448/1.84)))</f>
        <v>17.0829961220571</v>
      </c>
      <c r="P1448" s="32">
        <f t="shared" si="192"/>
        <v>23.52600177797791</v>
      </c>
      <c r="Q1448" s="29">
        <f>-5.28+5.5*AA1448</f>
        <v>36.446300000000001</v>
      </c>
      <c r="R1448" s="30">
        <f>E1448-E1328</f>
        <v>13</v>
      </c>
      <c r="S1448" s="31">
        <f>I1448-I1328</f>
        <v>0.10475982905983017</v>
      </c>
      <c r="T1448" s="31">
        <f>(S1448/I1328)*100</f>
        <v>1.3890744667625359</v>
      </c>
      <c r="U1448" s="31">
        <f>(S1448/R1448)/I1328*1000</f>
        <v>1.0685188205865661</v>
      </c>
      <c r="V1448" s="44">
        <f>O1448-O1328</f>
        <v>8.9328447650355969E-2</v>
      </c>
      <c r="W1448" s="44">
        <f>(V1448/O1328)*100</f>
        <v>0.52565725870283309</v>
      </c>
      <c r="X1448" s="44">
        <f>1000*(V1448/R1448)/O1328</f>
        <v>0.40435173746371772</v>
      </c>
      <c r="Y1448" s="45">
        <f>1000*(V1448/R1448)/Q1328</f>
        <v>0.18982161420101143</v>
      </c>
      <c r="Z1448" s="57">
        <f t="shared" si="203"/>
        <v>-0.66416708312284833</v>
      </c>
      <c r="AA1448" s="1">
        <v>7.5865999999999998</v>
      </c>
    </row>
    <row r="1449" spans="1:27" s="1" customFormat="1" x14ac:dyDescent="0.15">
      <c r="A1449" s="56">
        <v>129</v>
      </c>
      <c r="B1449" s="15" t="s">
        <v>18</v>
      </c>
      <c r="C1449" s="15" t="s">
        <v>11</v>
      </c>
      <c r="D1449" s="15" t="s">
        <v>12</v>
      </c>
      <c r="E1449" s="17" t="s">
        <v>14</v>
      </c>
      <c r="F1449" s="17" t="s">
        <v>14</v>
      </c>
      <c r="G1449" s="17" t="s">
        <v>14</v>
      </c>
      <c r="H1449" s="17" t="s">
        <v>14</v>
      </c>
      <c r="I1449" s="18"/>
      <c r="J1449" s="17"/>
      <c r="K1449" s="99" t="s">
        <v>14</v>
      </c>
      <c r="L1449" s="99" t="s">
        <v>14</v>
      </c>
      <c r="M1449" s="99" t="s">
        <v>14</v>
      </c>
      <c r="N1449" s="99" t="s">
        <v>14</v>
      </c>
      <c r="O1449" s="44" t="s">
        <v>14</v>
      </c>
      <c r="P1449" s="32" t="e">
        <f t="shared" si="192"/>
        <v>#VALUE!</v>
      </c>
      <c r="Q1449" s="29" t="s">
        <v>14</v>
      </c>
      <c r="R1449" s="4" t="s">
        <v>14</v>
      </c>
      <c r="S1449" s="100" t="s">
        <v>14</v>
      </c>
      <c r="T1449" s="100" t="s">
        <v>14</v>
      </c>
      <c r="U1449" s="100" t="s">
        <v>14</v>
      </c>
      <c r="V1449" s="29" t="s">
        <v>14</v>
      </c>
      <c r="W1449" s="29" t="s">
        <v>14</v>
      </c>
      <c r="X1449" s="29" t="s">
        <v>14</v>
      </c>
      <c r="Y1449" s="29" t="s">
        <v>14</v>
      </c>
      <c r="Z1449" s="101" t="s">
        <v>14</v>
      </c>
      <c r="AA1449" s="1" t="s">
        <v>14</v>
      </c>
    </row>
    <row r="1450" spans="1:27" s="1" customFormat="1" x14ac:dyDescent="0.15">
      <c r="A1450" s="56">
        <v>220</v>
      </c>
      <c r="B1450" s="15" t="s">
        <v>18</v>
      </c>
      <c r="C1450" s="15" t="s">
        <v>11</v>
      </c>
      <c r="D1450" s="15" t="s">
        <v>12</v>
      </c>
      <c r="E1450" s="16">
        <v>43167</v>
      </c>
      <c r="F1450" s="17">
        <v>28.3</v>
      </c>
      <c r="G1450" s="17">
        <v>35.700000000000003</v>
      </c>
      <c r="H1450" s="17">
        <v>17.510100000000001</v>
      </c>
      <c r="I1450" s="18">
        <v>5.0176598290598298</v>
      </c>
      <c r="J1450" s="17"/>
      <c r="K1450" s="37">
        <f>1000*(1-(F1450+288.9414)/(508929.2*(F1450+68.12963))*(F1450-3.9863)^2)</f>
        <v>996.17858595451116</v>
      </c>
      <c r="L1450" s="37">
        <f xml:space="preserve"> 0.824493 - 0.0040899*F1450 + 0.000076438*F1450^2 -0.00000082467*F1450^3 + 0.0000000053675*F1450^4</f>
        <v>0.75471880762830679</v>
      </c>
      <c r="M1450" s="37">
        <f xml:space="preserve"> -0.005724 + 0.00010227*F1450 - 0.0000016546*F1450^2</f>
        <v>-4.1549115940000001E-3</v>
      </c>
      <c r="N1450" s="37">
        <f xml:space="preserve"> K1450 + (L1450*G1450) + M1450*G1450^(3/2) + 0.00048314*G1450^2</f>
        <v>1022.8515384385017</v>
      </c>
      <c r="O1450" s="39">
        <f>AA1450*(1/     (1-   (0.001*N1450/1.84)))</f>
        <v>11.163640916080285</v>
      </c>
      <c r="P1450" s="32">
        <f t="shared" si="192"/>
        <v>23.52600177797791</v>
      </c>
      <c r="Q1450" s="29">
        <f>-5.28+5.5*AA1450</f>
        <v>21.987899999999996</v>
      </c>
      <c r="R1450" s="30">
        <f>E1450-E1330</f>
        <v>13</v>
      </c>
      <c r="S1450" s="31">
        <f>I1450-I1330</f>
        <v>8.6659829059829718E-2</v>
      </c>
      <c r="T1450" s="31">
        <f>(S1450/I1330)*100</f>
        <v>1.7574493826775444</v>
      </c>
      <c r="U1450" s="31">
        <f>(S1450/R1450)/I1330*1000</f>
        <v>1.3518841405211881</v>
      </c>
      <c r="V1450" s="44">
        <f>O1450-O1330</f>
        <v>5.2647996380526862E-2</v>
      </c>
      <c r="W1450" s="44">
        <f>(V1450/O1330)*100</f>
        <v>0.4738370077365644</v>
      </c>
      <c r="X1450" s="44">
        <f>1000*(V1450/R1450)/O1330</f>
        <v>0.3644900059512034</v>
      </c>
      <c r="Y1450" s="45">
        <f>1000*(V1450/R1450)/Q1330</f>
        <v>0.18542825830109858</v>
      </c>
      <c r="Z1450" s="57">
        <f t="shared" ref="Z1450:Z1513" si="204">X1450-U1450</f>
        <v>-0.9873941345699847</v>
      </c>
      <c r="AA1450" s="1">
        <v>4.9577999999999998</v>
      </c>
    </row>
    <row r="1451" spans="1:27" s="1" customFormat="1" x14ac:dyDescent="0.15">
      <c r="A1451" s="56">
        <v>226</v>
      </c>
      <c r="B1451" s="15" t="s">
        <v>18</v>
      </c>
      <c r="C1451" s="15" t="s">
        <v>11</v>
      </c>
      <c r="D1451" s="15" t="s">
        <v>12</v>
      </c>
      <c r="E1451" s="16">
        <v>43167</v>
      </c>
      <c r="F1451" s="17">
        <v>28.3</v>
      </c>
      <c r="G1451" s="17">
        <v>35.700000000000003</v>
      </c>
      <c r="H1451" s="17">
        <v>17.510100000000001</v>
      </c>
      <c r="I1451" s="18">
        <v>4.7550598290598298</v>
      </c>
      <c r="J1451" s="17"/>
      <c r="K1451" s="37">
        <f>1000*(1-(F1451+288.9414)/(508929.2*(F1451+68.12963))*(F1451-3.9863)^2)</f>
        <v>996.17858595451116</v>
      </c>
      <c r="L1451" s="37">
        <f xml:space="preserve"> 0.824493 - 0.0040899*F1451 + 0.000076438*F1451^2 -0.00000082467*F1451^3 + 0.0000000053675*F1451^4</f>
        <v>0.75471880762830679</v>
      </c>
      <c r="M1451" s="37">
        <f xml:space="preserve"> -0.005724 + 0.00010227*F1451 - 0.0000016546*F1451^2</f>
        <v>-4.1549115940000001E-3</v>
      </c>
      <c r="N1451" s="37">
        <f xml:space="preserve"> K1451 + (L1451*G1451) + M1451*G1451^(3/2) + 0.00048314*G1451^2</f>
        <v>1022.8515384385017</v>
      </c>
      <c r="O1451" s="39">
        <f>AA1451*(1/     (1-   (0.001*N1451/1.84)))</f>
        <v>10.572335880668875</v>
      </c>
      <c r="P1451" s="32">
        <f t="shared" si="192"/>
        <v>23.52600177797791</v>
      </c>
      <c r="Q1451" s="29">
        <f>-5.28+5.5*AA1451</f>
        <v>20.543599999999998</v>
      </c>
      <c r="R1451" s="30">
        <f>E1451-E1331</f>
        <v>13</v>
      </c>
      <c r="S1451" s="31">
        <f>I1451-I1331</f>
        <v>6.8159829059830201E-2</v>
      </c>
      <c r="T1451" s="31">
        <f>(S1451/I1331)*100</f>
        <v>1.454262498876234</v>
      </c>
      <c r="U1451" s="31">
        <f>(S1451/R1451)/I1331*1000</f>
        <v>1.118663460674026</v>
      </c>
      <c r="V1451" s="44">
        <f>O1451-O1331</f>
        <v>1.1372036551902553E-2</v>
      </c>
      <c r="W1451" s="44">
        <f>(V1451/O1331)*100</f>
        <v>0.10767991179363229</v>
      </c>
      <c r="X1451" s="44">
        <f>1000*(V1451/R1451)/O1331</f>
        <v>8.2830701379717139E-2</v>
      </c>
      <c r="Y1451" s="45">
        <f>1000*(V1451/R1451)/Q1331</f>
        <v>4.2676074556433338E-2</v>
      </c>
      <c r="Z1451" s="57">
        <f t="shared" si="204"/>
        <v>-1.0358327592943088</v>
      </c>
      <c r="AA1451" s="1">
        <v>4.6951999999999998</v>
      </c>
    </row>
    <row r="1452" spans="1:27" s="1" customFormat="1" x14ac:dyDescent="0.15">
      <c r="A1452" s="56">
        <v>149</v>
      </c>
      <c r="B1452" s="15" t="s">
        <v>19</v>
      </c>
      <c r="C1452" s="15" t="s">
        <v>11</v>
      </c>
      <c r="D1452" s="15" t="s">
        <v>12</v>
      </c>
      <c r="E1452" s="17" t="s">
        <v>14</v>
      </c>
      <c r="F1452" s="17" t="s">
        <v>14</v>
      </c>
      <c r="G1452" s="17" t="s">
        <v>14</v>
      </c>
      <c r="H1452" s="17" t="s">
        <v>14</v>
      </c>
      <c r="I1452" s="18"/>
      <c r="J1452" s="17"/>
      <c r="K1452" s="99" t="s">
        <v>14</v>
      </c>
      <c r="L1452" s="99" t="s">
        <v>14</v>
      </c>
      <c r="M1452" s="99" t="s">
        <v>14</v>
      </c>
      <c r="N1452" s="99" t="s">
        <v>14</v>
      </c>
      <c r="O1452" s="44" t="s">
        <v>14</v>
      </c>
      <c r="P1452" s="32" t="e">
        <f t="shared" si="192"/>
        <v>#VALUE!</v>
      </c>
      <c r="Q1452" s="29" t="s">
        <v>14</v>
      </c>
      <c r="R1452" s="4" t="s">
        <v>14</v>
      </c>
      <c r="S1452" s="100" t="s">
        <v>14</v>
      </c>
      <c r="T1452" s="100" t="s">
        <v>14</v>
      </c>
      <c r="U1452" s="100" t="s">
        <v>14</v>
      </c>
      <c r="V1452" s="29" t="s">
        <v>14</v>
      </c>
      <c r="W1452" s="29" t="s">
        <v>14</v>
      </c>
      <c r="X1452" s="29" t="s">
        <v>14</v>
      </c>
      <c r="Y1452" s="29" t="s">
        <v>14</v>
      </c>
      <c r="Z1452" s="101" t="s">
        <v>14</v>
      </c>
      <c r="AA1452" s="1" t="s">
        <v>14</v>
      </c>
    </row>
    <row r="1453" spans="1:27" s="1" customFormat="1" x14ac:dyDescent="0.15">
      <c r="A1453" s="56">
        <v>157</v>
      </c>
      <c r="B1453" s="15" t="s">
        <v>19</v>
      </c>
      <c r="C1453" s="15" t="s">
        <v>11</v>
      </c>
      <c r="D1453" s="15" t="s">
        <v>12</v>
      </c>
      <c r="E1453" s="16">
        <v>43167</v>
      </c>
      <c r="F1453" s="17">
        <v>28.3</v>
      </c>
      <c r="G1453" s="17">
        <v>35.700000000000003</v>
      </c>
      <c r="H1453" s="17">
        <v>17.510100000000001</v>
      </c>
      <c r="I1453" s="18">
        <v>2.8120598290598302</v>
      </c>
      <c r="J1453" s="17"/>
      <c r="K1453" s="37">
        <f>1000*(1-(F1453+288.9414)/(508929.2*(F1453+68.12963))*(F1453-3.9863)^2)</f>
        <v>996.17858595451116</v>
      </c>
      <c r="L1453" s="37">
        <f xml:space="preserve"> 0.824493 - 0.0040899*F1453 + 0.000076438*F1453^2 -0.00000082467*F1453^3 + 0.0000000053675*F1453^4</f>
        <v>0.75471880762830679</v>
      </c>
      <c r="M1453" s="37">
        <f xml:space="preserve"> -0.005724 + 0.00010227*F1453 - 0.0000016546*F1453^2</f>
        <v>-4.1549115940000001E-3</v>
      </c>
      <c r="N1453" s="37">
        <f xml:space="preserve"> K1453 + (L1453*G1453) + M1453*G1453^(3/2) + 0.00048314*G1453^2</f>
        <v>1022.8515384385017</v>
      </c>
      <c r="O1453" s="39">
        <f>AA1453*(1/     (1-   (0.001*N1453/1.84)))</f>
        <v>6.1972190344983993</v>
      </c>
      <c r="P1453" s="32">
        <f t="shared" si="192"/>
        <v>23.52600177797791</v>
      </c>
      <c r="Q1453" s="29">
        <f>-5.28+5.5*AA1453</f>
        <v>9.8570999999999991</v>
      </c>
      <c r="R1453" s="30">
        <f>E1453-E1333</f>
        <v>13</v>
      </c>
      <c r="S1453" s="31">
        <f>I1453-I1333</f>
        <v>7.3459829059830284E-2</v>
      </c>
      <c r="T1453" s="31">
        <f>(S1453/I1333)*100</f>
        <v>2.6823862214208094</v>
      </c>
      <c r="U1453" s="31">
        <f>(S1453/R1453)/I1333*1000</f>
        <v>2.0633740164775456</v>
      </c>
      <c r="V1453" s="44">
        <f>O1453-O1333</f>
        <v>2.6347971855982699E-2</v>
      </c>
      <c r="W1453" s="44">
        <f>(V1453/O1333)*100</f>
        <v>0.4269733006655998</v>
      </c>
      <c r="X1453" s="44">
        <f>1000*(V1453/R1453)/O1333</f>
        <v>0.32844100051199993</v>
      </c>
      <c r="Y1453" s="45">
        <f>1000*(V1453/R1453)/Q1333</f>
        <v>0.20718717130376532</v>
      </c>
      <c r="Z1453" s="57">
        <f t="shared" ref="Z1453:Z1516" si="205">X1453-U1453</f>
        <v>-1.7349330159655456</v>
      </c>
      <c r="AA1453" s="1">
        <v>2.7522000000000002</v>
      </c>
    </row>
    <row r="1454" spans="1:27" s="1" customFormat="1" x14ac:dyDescent="0.15">
      <c r="A1454" s="56">
        <v>248</v>
      </c>
      <c r="B1454" s="15" t="s">
        <v>19</v>
      </c>
      <c r="C1454" s="15" t="s">
        <v>11</v>
      </c>
      <c r="D1454" s="15" t="s">
        <v>12</v>
      </c>
      <c r="E1454" s="16">
        <v>43167</v>
      </c>
      <c r="F1454" s="17">
        <v>28.3</v>
      </c>
      <c r="G1454" s="17">
        <v>35.700000000000003</v>
      </c>
      <c r="H1454" s="17">
        <v>17.510100000000001</v>
      </c>
      <c r="I1454" s="18">
        <v>4.67685982905983</v>
      </c>
      <c r="J1454" s="17"/>
      <c r="K1454" s="37">
        <f>1000*(1-(F1454+288.9414)/(508929.2*(F1454+68.12963))*(F1454-3.9863)^2)</f>
        <v>996.17858595451116</v>
      </c>
      <c r="L1454" s="37">
        <f xml:space="preserve"> 0.824493 - 0.0040899*F1454 + 0.000076438*F1454^2 -0.00000082467*F1454^3 + 0.0000000053675*F1454^4</f>
        <v>0.75471880762830679</v>
      </c>
      <c r="M1454" s="37">
        <f xml:space="preserve"> -0.005724 + 0.00010227*F1454 - 0.0000016546*F1454^2</f>
        <v>-4.1549115940000001E-3</v>
      </c>
      <c r="N1454" s="37">
        <f xml:space="preserve"> K1454 + (L1454*G1454) + M1454*G1454^(3/2) + 0.00048314*G1454^2</f>
        <v>1022.8515384385017</v>
      </c>
      <c r="O1454" s="39">
        <f>AA1454*(1/     (1-   (0.001*N1454/1.84)))</f>
        <v>10.396250375074162</v>
      </c>
      <c r="P1454" s="32">
        <f t="shared" si="192"/>
        <v>23.52600177797791</v>
      </c>
      <c r="Q1454" s="29">
        <f>-5.28+5.5*AA1454</f>
        <v>20.113499999999998</v>
      </c>
      <c r="R1454" s="30">
        <f>E1454-E1334</f>
        <v>13</v>
      </c>
      <c r="S1454" s="31">
        <f>I1454-I1334</f>
        <v>8.435982905982975E-2</v>
      </c>
      <c r="T1454" s="31">
        <f>(S1454/I1334)*100</f>
        <v>1.8369042800180675</v>
      </c>
      <c r="U1454" s="31">
        <f>(S1454/R1454)/I1334*1000</f>
        <v>1.4130032923215905</v>
      </c>
      <c r="V1454" s="44">
        <f>O1454-O1334</f>
        <v>4.7997488495143514E-2</v>
      </c>
      <c r="W1454" s="44">
        <f>(V1454/O1334)*100</f>
        <v>0.46382214487039641</v>
      </c>
      <c r="X1454" s="44">
        <f>1000*(V1454/R1454)/O1334</f>
        <v>0.35678626528492036</v>
      </c>
      <c r="Y1454" s="45">
        <f>1000*(V1454/R1454)/Q1334</f>
        <v>0.1848020771883338</v>
      </c>
      <c r="Z1454" s="57">
        <f t="shared" si="205"/>
        <v>-1.0562170270366702</v>
      </c>
      <c r="AA1454" s="1">
        <v>4.617</v>
      </c>
    </row>
    <row r="1455" spans="1:27" s="1" customFormat="1" x14ac:dyDescent="0.15">
      <c r="A1455" s="56">
        <v>162</v>
      </c>
      <c r="B1455" s="15" t="s">
        <v>20</v>
      </c>
      <c r="C1455" s="15" t="s">
        <v>11</v>
      </c>
      <c r="D1455" s="15" t="s">
        <v>12</v>
      </c>
      <c r="E1455" s="16">
        <v>43167</v>
      </c>
      <c r="F1455" s="17">
        <v>28.3</v>
      </c>
      <c r="G1455" s="17">
        <v>35.700000000000003</v>
      </c>
      <c r="H1455" s="17">
        <v>17.510100000000001</v>
      </c>
      <c r="I1455" s="18">
        <v>7.8440598290598302</v>
      </c>
      <c r="J1455" s="17"/>
      <c r="K1455" s="37">
        <f>1000*(1-(F1455+288.9414)/(508929.2*(F1455+68.12963))*(F1455-3.9863)^2)</f>
        <v>996.17858595451116</v>
      </c>
      <c r="L1455" s="37">
        <f xml:space="preserve"> 0.824493 - 0.0040899*F1455 + 0.000076438*F1455^2 -0.00000082467*F1455^3 + 0.0000000053675*F1455^4</f>
        <v>0.75471880762830679</v>
      </c>
      <c r="M1455" s="37">
        <f xml:space="preserve"> -0.005724 + 0.00010227*F1455 - 0.0000016546*F1455^2</f>
        <v>-4.1549115940000001E-3</v>
      </c>
      <c r="N1455" s="37">
        <f xml:space="preserve"> K1455 + (L1455*G1455) + M1455*G1455^(3/2) + 0.00048314*G1455^2</f>
        <v>1022.8515384385017</v>
      </c>
      <c r="O1455" s="39">
        <f>AA1455*(1/     (1-   (0.001*N1455/1.84)))</f>
        <v>17.527938524940932</v>
      </c>
      <c r="P1455" s="32">
        <f t="shared" si="192"/>
        <v>23.52600177797791</v>
      </c>
      <c r="Q1455" s="29">
        <f>-5.28+5.5*AA1455</f>
        <v>37.533099999999997</v>
      </c>
      <c r="R1455" s="30">
        <f>E1455-E1335</f>
        <v>13</v>
      </c>
      <c r="S1455" s="31">
        <f>I1455-I1335</f>
        <v>8.2459829059830625E-2</v>
      </c>
      <c r="T1455" s="31">
        <f>(S1455/I1335)*100</f>
        <v>1.0624076100266779</v>
      </c>
      <c r="U1455" s="31">
        <f>(S1455/R1455)/I1335*1000</f>
        <v>0.81723662309744449</v>
      </c>
      <c r="V1455" s="44">
        <f>O1455-O1335</f>
        <v>3.8771490760918681E-2</v>
      </c>
      <c r="W1455" s="44">
        <f>(V1455/O1335)*100</f>
        <v>0.22168860692533549</v>
      </c>
      <c r="X1455" s="44">
        <f>1000*(V1455/R1455)/O1335</f>
        <v>0.17052969763487344</v>
      </c>
      <c r="Y1455" s="45">
        <f>1000*(V1455/R1455)/Q1335</f>
        <v>7.9725154675491169E-2</v>
      </c>
      <c r="Z1455" s="57">
        <f t="shared" si="205"/>
        <v>-0.64670692546257103</v>
      </c>
      <c r="AA1455" s="1">
        <v>7.7842000000000002</v>
      </c>
    </row>
    <row r="1456" spans="1:27" s="1" customFormat="1" x14ac:dyDescent="0.15">
      <c r="A1456" s="56">
        <v>169</v>
      </c>
      <c r="B1456" s="15" t="s">
        <v>20</v>
      </c>
      <c r="C1456" s="15" t="s">
        <v>11</v>
      </c>
      <c r="D1456" s="15" t="s">
        <v>12</v>
      </c>
      <c r="E1456" s="16">
        <v>43167</v>
      </c>
      <c r="F1456" s="17">
        <v>28.3</v>
      </c>
      <c r="G1456" s="17">
        <v>35.700000000000003</v>
      </c>
      <c r="H1456" s="17">
        <v>17.510100000000001</v>
      </c>
      <c r="I1456" s="18">
        <v>4.8010598290598301</v>
      </c>
      <c r="J1456" s="17"/>
      <c r="K1456" s="37">
        <f>1000*(1-(F1456+288.9414)/(508929.2*(F1456+68.12963))*(F1456-3.9863)^2)</f>
        <v>996.17858595451116</v>
      </c>
      <c r="L1456" s="37">
        <f xml:space="preserve"> 0.824493 - 0.0040899*F1456 + 0.000076438*F1456^2 -0.00000082467*F1456^3 + 0.0000000053675*F1456^4</f>
        <v>0.75471880762830679</v>
      </c>
      <c r="M1456" s="37">
        <f xml:space="preserve"> -0.005724 + 0.00010227*F1456 - 0.0000016546*F1456^2</f>
        <v>-4.1549115940000001E-3</v>
      </c>
      <c r="N1456" s="37">
        <f xml:space="preserve"> K1456 + (L1456*G1456) + M1456*G1456^(3/2) + 0.00048314*G1456^2</f>
        <v>1022.8515384385017</v>
      </c>
      <c r="O1456" s="39">
        <f>AA1456*(1/     (1-   (0.001*N1456/1.84)))</f>
        <v>10.675915589842239</v>
      </c>
      <c r="P1456" s="32">
        <f t="shared" si="192"/>
        <v>23.52600177797791</v>
      </c>
      <c r="Q1456" s="29">
        <f>-5.28+5.5*AA1456</f>
        <v>20.796599999999998</v>
      </c>
      <c r="R1456" s="30">
        <f>E1456-E1336</f>
        <v>13</v>
      </c>
      <c r="S1456" s="31">
        <f>I1456-I1336</f>
        <v>6.6759829059829912E-2</v>
      </c>
      <c r="T1456" s="31">
        <f>(S1456/I1336)*100</f>
        <v>1.4101309393116177</v>
      </c>
      <c r="U1456" s="31">
        <f>(S1456/R1456)/I1336*1000</f>
        <v>1.0847161071627829</v>
      </c>
      <c r="V1456" s="44">
        <f>O1456-O1336</f>
        <v>8.1456081479434062E-3</v>
      </c>
      <c r="W1456" s="44">
        <f>(V1456/O1336)*100</f>
        <v>7.6357178322377831E-2</v>
      </c>
      <c r="X1456" s="44">
        <f>1000*(V1456/R1456)/O1336</f>
        <v>5.8736291017213713E-2</v>
      </c>
      <c r="Y1456" s="45">
        <f>1000*(V1456/R1456)/Q1336</f>
        <v>3.0184296288510704E-2</v>
      </c>
      <c r="Z1456" s="57">
        <f t="shared" si="205"/>
        <v>-1.0259798161455691</v>
      </c>
      <c r="AA1456" s="1">
        <v>4.7412000000000001</v>
      </c>
    </row>
    <row r="1457" spans="1:27" s="1" customFormat="1" x14ac:dyDescent="0.15">
      <c r="A1457" s="56">
        <v>261</v>
      </c>
      <c r="B1457" s="15" t="s">
        <v>20</v>
      </c>
      <c r="C1457" s="15" t="s">
        <v>11</v>
      </c>
      <c r="D1457" s="15" t="s">
        <v>12</v>
      </c>
      <c r="E1457" s="16">
        <v>43167</v>
      </c>
      <c r="F1457" s="17">
        <v>28.3</v>
      </c>
      <c r="G1457" s="17">
        <v>35.700000000000003</v>
      </c>
      <c r="H1457" s="17">
        <v>17.510100000000001</v>
      </c>
      <c r="I1457" s="18">
        <v>5.1937598290598297</v>
      </c>
      <c r="J1457" s="17"/>
      <c r="K1457" s="37">
        <f>1000*(1-(F1457+288.9414)/(508929.2*(F1457+68.12963))*(F1457-3.9863)^2)</f>
        <v>996.17858595451116</v>
      </c>
      <c r="L1457" s="37">
        <f xml:space="preserve"> 0.824493 - 0.0040899*F1457 + 0.000076438*F1457^2 -0.00000082467*F1457^3 + 0.0000000053675*F1457^4</f>
        <v>0.75471880762830679</v>
      </c>
      <c r="M1457" s="37">
        <f xml:space="preserve"> -0.005724 + 0.00010227*F1457 - 0.0000016546*F1457^2</f>
        <v>-4.1549115940000001E-3</v>
      </c>
      <c r="N1457" s="37">
        <f xml:space="preserve"> K1457 + (L1457*G1457) + M1457*G1457^(3/2) + 0.00048314*G1457^2</f>
        <v>1022.8515384385017</v>
      </c>
      <c r="O1457" s="39">
        <f>AA1457*(1/     (1-   (0.001*N1457/1.84)))</f>
        <v>11.56017106358961</v>
      </c>
      <c r="P1457" s="32">
        <f t="shared" si="192"/>
        <v>23.52600177797791</v>
      </c>
      <c r="Q1457" s="29">
        <f>-5.28+5.5*AA1457</f>
        <v>22.956449999999997</v>
      </c>
      <c r="R1457" s="30">
        <f>E1457-E1337</f>
        <v>13</v>
      </c>
      <c r="S1457" s="31">
        <f>I1457-I1337</f>
        <v>5.5559829059829369E-2</v>
      </c>
      <c r="T1457" s="31">
        <f>(S1457/I1337)*100</f>
        <v>1.0813091950455289</v>
      </c>
      <c r="U1457" s="31">
        <f>(S1457/R1457)/I1337*1000</f>
        <v>0.83177630388117607</v>
      </c>
      <c r="V1457" s="44">
        <f>O1457-O1337</f>
        <v>-1.7704381553626192E-2</v>
      </c>
      <c r="W1457" s="44">
        <f>(V1457/O1337)*100</f>
        <v>-0.15291563324817889</v>
      </c>
      <c r="X1457" s="44">
        <f>1000*(V1457/R1457)/O1337</f>
        <v>-0.11762741019090686</v>
      </c>
      <c r="Y1457" s="45">
        <f>1000*(V1457/R1457)/Q1337</f>
        <v>-5.9263254038280595E-2</v>
      </c>
      <c r="Z1457" s="57">
        <f t="shared" si="205"/>
        <v>-0.9494037140720829</v>
      </c>
      <c r="AA1457" s="1">
        <v>5.1338999999999997</v>
      </c>
    </row>
    <row r="1458" spans="1:27" s="1" customFormat="1" x14ac:dyDescent="0.15">
      <c r="A1458" s="56">
        <v>267</v>
      </c>
      <c r="B1458" s="15" t="s">
        <v>20</v>
      </c>
      <c r="C1458" s="15" t="s">
        <v>11</v>
      </c>
      <c r="D1458" s="15" t="s">
        <v>12</v>
      </c>
      <c r="E1458" s="17" t="s">
        <v>14</v>
      </c>
      <c r="F1458" s="17" t="s">
        <v>14</v>
      </c>
      <c r="G1458" s="17" t="s">
        <v>14</v>
      </c>
      <c r="H1458" s="17" t="s">
        <v>14</v>
      </c>
      <c r="I1458" s="18"/>
      <c r="J1458" s="17"/>
      <c r="K1458" s="99" t="s">
        <v>14</v>
      </c>
      <c r="L1458" s="99" t="s">
        <v>14</v>
      </c>
      <c r="M1458" s="99" t="s">
        <v>14</v>
      </c>
      <c r="N1458" s="99" t="s">
        <v>14</v>
      </c>
      <c r="O1458" s="44" t="s">
        <v>14</v>
      </c>
      <c r="P1458" s="32" t="e">
        <f t="shared" si="192"/>
        <v>#VALUE!</v>
      </c>
      <c r="Q1458" s="29" t="s">
        <v>14</v>
      </c>
      <c r="R1458" s="4" t="s">
        <v>14</v>
      </c>
      <c r="S1458" s="100" t="s">
        <v>14</v>
      </c>
      <c r="T1458" s="100" t="s">
        <v>14</v>
      </c>
      <c r="U1458" s="100" t="s">
        <v>14</v>
      </c>
      <c r="V1458" s="29" t="s">
        <v>14</v>
      </c>
      <c r="W1458" s="29" t="s">
        <v>14</v>
      </c>
      <c r="X1458" s="29" t="s">
        <v>14</v>
      </c>
      <c r="Y1458" s="29" t="s">
        <v>14</v>
      </c>
      <c r="Z1458" s="101" t="s">
        <v>14</v>
      </c>
      <c r="AA1458" s="1" t="s">
        <v>14</v>
      </c>
    </row>
    <row r="1459" spans="1:27" s="1" customFormat="1" x14ac:dyDescent="0.15">
      <c r="A1459" s="56">
        <v>273</v>
      </c>
      <c r="B1459" s="15" t="s">
        <v>20</v>
      </c>
      <c r="C1459" s="15" t="s">
        <v>11</v>
      </c>
      <c r="D1459" s="15" t="s">
        <v>12</v>
      </c>
      <c r="E1459" s="16">
        <v>43167</v>
      </c>
      <c r="F1459" s="17">
        <v>28.3</v>
      </c>
      <c r="G1459" s="17">
        <v>35.700000000000003</v>
      </c>
      <c r="H1459" s="17">
        <v>17.510100000000001</v>
      </c>
      <c r="I1459" s="18">
        <v>6.2291598290598298</v>
      </c>
      <c r="J1459" s="17"/>
      <c r="K1459" s="37">
        <f>1000*(1-(F1459+288.9414)/(508929.2*(F1459+68.12963))*(F1459-3.9863)^2)</f>
        <v>996.17858595451116</v>
      </c>
      <c r="L1459" s="37">
        <f xml:space="preserve"> 0.824493 - 0.0040899*F1459 + 0.000076438*F1459^2 -0.00000082467*F1459^3 + 0.0000000053675*F1459^4</f>
        <v>0.75471880762830679</v>
      </c>
      <c r="M1459" s="37">
        <f xml:space="preserve"> -0.005724 + 0.00010227*F1459 - 0.0000016546*F1459^2</f>
        <v>-4.1549115940000001E-3</v>
      </c>
      <c r="N1459" s="37">
        <f xml:space="preserve"> K1459 + (L1459*G1459) + M1459*G1459^(3/2) + 0.00048314*G1459^2</f>
        <v>1022.8515384385017</v>
      </c>
      <c r="O1459" s="39">
        <f>AA1459*(1/     (1-   (0.001*N1459/1.84)))</f>
        <v>13.891615213113498</v>
      </c>
      <c r="P1459" s="32">
        <f t="shared" si="192"/>
        <v>23.52600177797791</v>
      </c>
      <c r="Q1459" s="29">
        <f>-5.28+5.5*AA1459</f>
        <v>28.651150000000001</v>
      </c>
      <c r="R1459" s="30">
        <f>E1459-E1339</f>
        <v>13</v>
      </c>
      <c r="S1459" s="31">
        <f>I1459-I1339</f>
        <v>7.0059829059830214E-2</v>
      </c>
      <c r="T1459" s="31">
        <f>(S1459/I1339)*100</f>
        <v>1.1375010806746151</v>
      </c>
      <c r="U1459" s="31">
        <f>(S1459/R1459)/I1339*1000</f>
        <v>0.87500083128816541</v>
      </c>
      <c r="V1459" s="44">
        <f>O1459-O1339</f>
        <v>1.335188078277838E-2</v>
      </c>
      <c r="W1459" s="44">
        <f>(V1459/O1339)*100</f>
        <v>9.6207143956361721E-2</v>
      </c>
      <c r="X1459" s="44">
        <f>1000*(V1459/R1459)/O1339</f>
        <v>7.4005495351047487E-2</v>
      </c>
      <c r="Y1459" s="45">
        <f>1000*(V1459/R1459)/Q1339</f>
        <v>3.5917676399286384E-2</v>
      </c>
      <c r="Z1459" s="57">
        <f t="shared" ref="Z1459:Z1462" si="206">X1459-U1459</f>
        <v>-0.80099533593711791</v>
      </c>
      <c r="AA1459" s="1">
        <v>6.1692999999999998</v>
      </c>
    </row>
    <row r="1460" spans="1:27" s="1" customFormat="1" x14ac:dyDescent="0.15">
      <c r="A1460" s="56">
        <v>105</v>
      </c>
      <c r="B1460" s="15" t="s">
        <v>22</v>
      </c>
      <c r="C1460" s="15" t="s">
        <v>11</v>
      </c>
      <c r="D1460" s="15" t="s">
        <v>12</v>
      </c>
      <c r="E1460" s="16">
        <v>43167</v>
      </c>
      <c r="F1460" s="17">
        <v>28.3</v>
      </c>
      <c r="G1460" s="17">
        <v>35.700000000000003</v>
      </c>
      <c r="H1460" s="17">
        <v>17.510100000000001</v>
      </c>
      <c r="I1460" s="18">
        <v>4.7350598290598302</v>
      </c>
      <c r="J1460" s="17"/>
      <c r="K1460" s="37">
        <f>1000*(1-(F1460+288.9414)/(508929.2*(F1460+68.12963))*(F1460-3.9863)^2)</f>
        <v>996.17858595451116</v>
      </c>
      <c r="L1460" s="37">
        <f xml:space="preserve"> 0.824493 - 0.0040899*F1460 + 0.000076438*F1460^2 -0.00000082467*F1460^3 + 0.0000000053675*F1460^4</f>
        <v>0.75471880762830679</v>
      </c>
      <c r="M1460" s="37">
        <f xml:space="preserve"> -0.005724 + 0.00010227*F1460 - 0.0000016546*F1460^2</f>
        <v>-4.1549115940000001E-3</v>
      </c>
      <c r="N1460" s="37">
        <f xml:space="preserve"> K1460 + (L1460*G1460) + M1460*G1460^(3/2) + 0.00048314*G1460^2</f>
        <v>1022.8515384385017</v>
      </c>
      <c r="O1460" s="39">
        <f>AA1460*(1/     (1-   (0.001*N1460/1.84)))</f>
        <v>10.527301224506546</v>
      </c>
      <c r="P1460" s="32">
        <f t="shared" si="192"/>
        <v>23.52600177797791</v>
      </c>
      <c r="Q1460" s="29">
        <f>-5.28+5.5*AA1460</f>
        <v>20.433599999999998</v>
      </c>
      <c r="R1460" s="30">
        <f>E1460-E1340</f>
        <v>13</v>
      </c>
      <c r="S1460" s="31">
        <f>I1460-I1340</f>
        <v>8.4359829059830638E-2</v>
      </c>
      <c r="T1460" s="31">
        <f>(S1460/I1340)*100</f>
        <v>1.8139168095089049</v>
      </c>
      <c r="U1460" s="31">
        <f>(S1460/R1460)/I1340*1000</f>
        <v>1.3953206226991577</v>
      </c>
      <c r="V1460" s="44">
        <f>O1460-O1340</f>
        <v>4.7906624699679767E-2</v>
      </c>
      <c r="W1460" s="44">
        <f>(V1460/O1340)*100</f>
        <v>0.45715068979807932</v>
      </c>
      <c r="X1460" s="44">
        <f>1000*(V1460/R1460)/O1340</f>
        <v>0.35165437676775341</v>
      </c>
      <c r="Y1460" s="45">
        <f>1000*(V1460/R1460)/Q1340</f>
        <v>0.18154353457946851</v>
      </c>
      <c r="Z1460" s="57">
        <f t="shared" si="206"/>
        <v>-1.0436662459314043</v>
      </c>
      <c r="AA1460" s="1">
        <v>4.6752000000000002</v>
      </c>
    </row>
    <row r="1461" spans="1:27" s="1" customFormat="1" x14ac:dyDescent="0.15">
      <c r="A1461" s="56">
        <v>204</v>
      </c>
      <c r="B1461" s="15" t="s">
        <v>22</v>
      </c>
      <c r="C1461" s="15" t="s">
        <v>11</v>
      </c>
      <c r="D1461" s="15" t="s">
        <v>12</v>
      </c>
      <c r="E1461" s="16">
        <v>43167</v>
      </c>
      <c r="F1461" s="17">
        <v>28.3</v>
      </c>
      <c r="G1461" s="17">
        <v>35.700000000000003</v>
      </c>
      <c r="H1461" s="17">
        <v>17.510100000000001</v>
      </c>
      <c r="I1461" s="18">
        <v>5.4881598290598301</v>
      </c>
      <c r="J1461" s="17"/>
      <c r="K1461" s="37">
        <f>1000*(1-(F1461+288.9414)/(508929.2*(F1461+68.12963))*(F1461-3.9863)^2)</f>
        <v>996.17858595451116</v>
      </c>
      <c r="L1461" s="37">
        <f xml:space="preserve"> 0.824493 - 0.0040899*F1461 + 0.000076438*F1461^2 -0.00000082467*F1461^3 + 0.0000000053675*F1461^4</f>
        <v>0.75471880762830679</v>
      </c>
      <c r="M1461" s="37">
        <f xml:space="preserve"> -0.005724 + 0.00010227*F1461 - 0.0000016546*F1461^2</f>
        <v>-4.1549115940000001E-3</v>
      </c>
      <c r="N1461" s="37">
        <f xml:space="preserve"> K1461 + (L1461*G1461) + M1461*G1461^(3/2) + 0.00048314*G1461^2</f>
        <v>1022.8515384385017</v>
      </c>
      <c r="O1461" s="39">
        <f>AA1461*(1/     (1-   (0.001*N1461/1.84)))</f>
        <v>12.223081202299127</v>
      </c>
      <c r="P1461" s="32">
        <f t="shared" si="192"/>
        <v>23.52600177797791</v>
      </c>
      <c r="Q1461" s="29">
        <f>-5.28+5.5*AA1461</f>
        <v>24.57565</v>
      </c>
      <c r="R1461" s="30">
        <f>E1461-E1341</f>
        <v>13</v>
      </c>
      <c r="S1461" s="31">
        <f>I1461-I1341</f>
        <v>9.4559829059829958E-2</v>
      </c>
      <c r="T1461" s="31">
        <f>(S1461/I1341)*100</f>
        <v>1.7531857953839727</v>
      </c>
      <c r="U1461" s="31">
        <f>(S1461/R1461)/I1341*1000</f>
        <v>1.3486044579876713</v>
      </c>
      <c r="V1461" s="44">
        <f>O1461-O1341</f>
        <v>6.9714458901719567E-2</v>
      </c>
      <c r="W1461" s="44">
        <f>(V1461/O1341)*100</f>
        <v>0.57362260494272932</v>
      </c>
      <c r="X1461" s="44">
        <f>1000*(V1461/R1461)/O1341</f>
        <v>0.44124815764825337</v>
      </c>
      <c r="Y1461" s="45">
        <f>1000*(V1461/R1461)/Q1341</f>
        <v>0.21991776371951621</v>
      </c>
      <c r="Z1461" s="57">
        <f t="shared" si="206"/>
        <v>-0.90735630033941783</v>
      </c>
      <c r="AA1461" s="1">
        <v>5.4283000000000001</v>
      </c>
    </row>
    <row r="1462" spans="1:27" s="1" customFormat="1" x14ac:dyDescent="0.15">
      <c r="A1462" s="56">
        <v>143</v>
      </c>
      <c r="B1462" s="15" t="s">
        <v>23</v>
      </c>
      <c r="C1462" s="15" t="s">
        <v>11</v>
      </c>
      <c r="D1462" s="15" t="s">
        <v>12</v>
      </c>
      <c r="E1462" s="16">
        <v>43167</v>
      </c>
      <c r="F1462" s="17">
        <v>28.3</v>
      </c>
      <c r="G1462" s="17">
        <v>35.700000000000003</v>
      </c>
      <c r="H1462" s="17">
        <v>17.510100000000001</v>
      </c>
      <c r="I1462" s="18">
        <v>5.74315982905983</v>
      </c>
      <c r="J1462" s="17"/>
      <c r="K1462" s="37">
        <f>1000*(1-(F1462+288.9414)/(508929.2*(F1462+68.12963))*(F1462-3.9863)^2)</f>
        <v>996.17858595451116</v>
      </c>
      <c r="L1462" s="37">
        <f xml:space="preserve"> 0.824493 - 0.0040899*F1462 + 0.000076438*F1462^2 -0.00000082467*F1462^3 + 0.0000000053675*F1462^4</f>
        <v>0.75471880762830679</v>
      </c>
      <c r="M1462" s="37">
        <f xml:space="preserve"> -0.005724 + 0.00010227*F1462 - 0.0000016546*F1462^2</f>
        <v>-4.1549115940000001E-3</v>
      </c>
      <c r="N1462" s="37">
        <f xml:space="preserve"> K1462 + (L1462*G1462) + M1462*G1462^(3/2) + 0.00048314*G1462^2</f>
        <v>1022.8515384385017</v>
      </c>
      <c r="O1462" s="39">
        <f>AA1462*(1/     (1-   (0.001*N1462/1.84)))</f>
        <v>12.797273068368851</v>
      </c>
      <c r="P1462" s="32">
        <f t="shared" si="192"/>
        <v>23.52600177797791</v>
      </c>
      <c r="Q1462" s="29">
        <f>-5.28+5.5*AA1462</f>
        <v>25.978149999999999</v>
      </c>
      <c r="R1462" s="30">
        <f>E1462-E1342</f>
        <v>13</v>
      </c>
      <c r="S1462" s="31">
        <f>I1462-I1342</f>
        <v>0.10345982905982964</v>
      </c>
      <c r="T1462" s="31">
        <f>(S1462/I1342)*100</f>
        <v>1.8344917116128452</v>
      </c>
      <c r="U1462" s="31">
        <f>(S1462/R1462)/I1342*1000</f>
        <v>1.4111474704714193</v>
      </c>
      <c r="V1462" s="44">
        <f>O1462-O1342</f>
        <v>8.9370661305226307E-2</v>
      </c>
      <c r="W1462" s="44">
        <f>(V1462/O1342)*100</f>
        <v>0.70326839507006345</v>
      </c>
      <c r="X1462" s="44">
        <f>1000*(V1462/R1462)/O1342</f>
        <v>0.54097568851543343</v>
      </c>
      <c r="Y1462" s="45">
        <f>1000*(V1462/R1462)/Q1342</f>
        <v>0.26709817273633224</v>
      </c>
      <c r="Z1462" s="57">
        <f t="shared" si="206"/>
        <v>-0.87017178195598588</v>
      </c>
      <c r="AA1462" s="1">
        <v>5.6833</v>
      </c>
    </row>
    <row r="1463" spans="1:27" s="1" customFormat="1" x14ac:dyDescent="0.15">
      <c r="A1463" s="56">
        <v>177</v>
      </c>
      <c r="B1463" s="15" t="s">
        <v>17</v>
      </c>
      <c r="C1463" s="15" t="s">
        <v>24</v>
      </c>
      <c r="D1463" s="15" t="s">
        <v>12</v>
      </c>
      <c r="E1463" s="17" t="s">
        <v>14</v>
      </c>
      <c r="F1463" s="17" t="s">
        <v>14</v>
      </c>
      <c r="G1463" s="17" t="s">
        <v>14</v>
      </c>
      <c r="H1463" s="17" t="s">
        <v>14</v>
      </c>
      <c r="I1463" s="18"/>
      <c r="J1463" s="17"/>
      <c r="K1463" s="17" t="s">
        <v>14</v>
      </c>
      <c r="L1463" s="17" t="s">
        <v>14</v>
      </c>
      <c r="M1463" s="17" t="s">
        <v>14</v>
      </c>
      <c r="N1463" s="17" t="s">
        <v>14</v>
      </c>
      <c r="O1463" s="17" t="s">
        <v>14</v>
      </c>
      <c r="P1463" s="32" t="e">
        <f t="shared" si="192"/>
        <v>#VALUE!</v>
      </c>
      <c r="Q1463" s="17" t="s">
        <v>14</v>
      </c>
      <c r="R1463" s="17" t="s">
        <v>14</v>
      </c>
      <c r="S1463" s="17" t="s">
        <v>14</v>
      </c>
      <c r="T1463" s="17" t="s">
        <v>14</v>
      </c>
      <c r="U1463" s="17" t="s">
        <v>14</v>
      </c>
      <c r="V1463" s="17" t="s">
        <v>14</v>
      </c>
      <c r="W1463" s="17" t="s">
        <v>14</v>
      </c>
      <c r="X1463" s="17" t="s">
        <v>14</v>
      </c>
      <c r="Y1463" s="17" t="s">
        <v>14</v>
      </c>
      <c r="Z1463" s="17" t="s">
        <v>14</v>
      </c>
      <c r="AA1463" s="1" t="s">
        <v>14</v>
      </c>
    </row>
    <row r="1464" spans="1:27" s="1" customFormat="1" x14ac:dyDescent="0.15">
      <c r="A1464" s="56">
        <v>183</v>
      </c>
      <c r="B1464" s="15" t="s">
        <v>17</v>
      </c>
      <c r="C1464" s="15" t="s">
        <v>24</v>
      </c>
      <c r="D1464" s="15" t="s">
        <v>12</v>
      </c>
      <c r="E1464" s="17" t="s">
        <v>14</v>
      </c>
      <c r="F1464" s="17" t="s">
        <v>14</v>
      </c>
      <c r="G1464" s="17" t="s">
        <v>14</v>
      </c>
      <c r="H1464" s="17" t="s">
        <v>14</v>
      </c>
      <c r="I1464" s="18"/>
      <c r="J1464" s="17"/>
      <c r="K1464" s="17" t="s">
        <v>14</v>
      </c>
      <c r="L1464" s="17" t="s">
        <v>14</v>
      </c>
      <c r="M1464" s="17" t="s">
        <v>14</v>
      </c>
      <c r="N1464" s="17" t="s">
        <v>14</v>
      </c>
      <c r="O1464" s="17" t="s">
        <v>14</v>
      </c>
      <c r="P1464" s="32" t="e">
        <f t="shared" si="192"/>
        <v>#VALUE!</v>
      </c>
      <c r="Q1464" s="17" t="s">
        <v>14</v>
      </c>
      <c r="R1464" s="17" t="s">
        <v>14</v>
      </c>
      <c r="S1464" s="17" t="s">
        <v>14</v>
      </c>
      <c r="T1464" s="17" t="s">
        <v>14</v>
      </c>
      <c r="U1464" s="17" t="s">
        <v>14</v>
      </c>
      <c r="V1464" s="17" t="s">
        <v>14</v>
      </c>
      <c r="W1464" s="17" t="s">
        <v>14</v>
      </c>
      <c r="X1464" s="17" t="s">
        <v>14</v>
      </c>
      <c r="Y1464" s="17" t="s">
        <v>14</v>
      </c>
      <c r="Z1464" s="17" t="s">
        <v>14</v>
      </c>
      <c r="AA1464" s="1" t="s">
        <v>14</v>
      </c>
    </row>
    <row r="1465" spans="1:27" s="1" customFormat="1" x14ac:dyDescent="0.15">
      <c r="A1465" s="56">
        <v>190</v>
      </c>
      <c r="B1465" s="15" t="s">
        <v>17</v>
      </c>
      <c r="C1465" s="15" t="s">
        <v>24</v>
      </c>
      <c r="D1465" s="15" t="s">
        <v>12</v>
      </c>
      <c r="E1465" s="17" t="s">
        <v>14</v>
      </c>
      <c r="F1465" s="17" t="s">
        <v>14</v>
      </c>
      <c r="G1465" s="17" t="s">
        <v>14</v>
      </c>
      <c r="H1465" s="17" t="s">
        <v>14</v>
      </c>
      <c r="I1465" s="18"/>
      <c r="J1465" s="17"/>
      <c r="K1465" s="17" t="s">
        <v>14</v>
      </c>
      <c r="L1465" s="17" t="s">
        <v>14</v>
      </c>
      <c r="M1465" s="17" t="s">
        <v>14</v>
      </c>
      <c r="N1465" s="17" t="s">
        <v>14</v>
      </c>
      <c r="O1465" s="17" t="s">
        <v>14</v>
      </c>
      <c r="P1465" s="32" t="e">
        <f t="shared" si="192"/>
        <v>#VALUE!</v>
      </c>
      <c r="Q1465" s="17" t="s">
        <v>14</v>
      </c>
      <c r="R1465" s="17" t="s">
        <v>14</v>
      </c>
      <c r="S1465" s="17" t="s">
        <v>14</v>
      </c>
      <c r="T1465" s="17" t="s">
        <v>14</v>
      </c>
      <c r="U1465" s="17" t="s">
        <v>14</v>
      </c>
      <c r="V1465" s="17" t="s">
        <v>14</v>
      </c>
      <c r="W1465" s="17" t="s">
        <v>14</v>
      </c>
      <c r="X1465" s="17" t="s">
        <v>14</v>
      </c>
      <c r="Y1465" s="17" t="s">
        <v>14</v>
      </c>
      <c r="Z1465" s="17" t="s">
        <v>14</v>
      </c>
      <c r="AA1465" s="1" t="s">
        <v>14</v>
      </c>
    </row>
    <row r="1466" spans="1:27" s="1" customFormat="1" x14ac:dyDescent="0.15">
      <c r="A1466" s="56">
        <v>282</v>
      </c>
      <c r="B1466" s="15" t="s">
        <v>17</v>
      </c>
      <c r="C1466" s="15" t="s">
        <v>24</v>
      </c>
      <c r="D1466" s="15" t="s">
        <v>12</v>
      </c>
      <c r="E1466" s="17" t="s">
        <v>14</v>
      </c>
      <c r="F1466" s="17" t="s">
        <v>14</v>
      </c>
      <c r="G1466" s="17" t="s">
        <v>14</v>
      </c>
      <c r="H1466" s="17" t="s">
        <v>14</v>
      </c>
      <c r="I1466" s="18"/>
      <c r="J1466" s="17"/>
      <c r="K1466" s="17" t="s">
        <v>14</v>
      </c>
      <c r="L1466" s="17" t="s">
        <v>14</v>
      </c>
      <c r="M1466" s="17" t="s">
        <v>14</v>
      </c>
      <c r="N1466" s="17" t="s">
        <v>14</v>
      </c>
      <c r="O1466" s="17" t="s">
        <v>14</v>
      </c>
      <c r="P1466" s="32" t="e">
        <f t="shared" si="192"/>
        <v>#VALUE!</v>
      </c>
      <c r="Q1466" s="17" t="s">
        <v>14</v>
      </c>
      <c r="R1466" s="17" t="s">
        <v>14</v>
      </c>
      <c r="S1466" s="17" t="s">
        <v>14</v>
      </c>
      <c r="T1466" s="17" t="s">
        <v>14</v>
      </c>
      <c r="U1466" s="17" t="s">
        <v>14</v>
      </c>
      <c r="V1466" s="17" t="s">
        <v>14</v>
      </c>
      <c r="W1466" s="17" t="s">
        <v>14</v>
      </c>
      <c r="X1466" s="17" t="s">
        <v>14</v>
      </c>
      <c r="Y1466" s="17" t="s">
        <v>14</v>
      </c>
      <c r="Z1466" s="17" t="s">
        <v>14</v>
      </c>
      <c r="AA1466" s="1" t="s">
        <v>14</v>
      </c>
    </row>
    <row r="1467" spans="1:27" s="1" customFormat="1" x14ac:dyDescent="0.15">
      <c r="A1467" s="56">
        <v>288</v>
      </c>
      <c r="B1467" s="15" t="s">
        <v>17</v>
      </c>
      <c r="C1467" s="15" t="s">
        <v>24</v>
      </c>
      <c r="D1467" s="15" t="s">
        <v>12</v>
      </c>
      <c r="E1467" s="17" t="s">
        <v>14</v>
      </c>
      <c r="F1467" s="17" t="s">
        <v>14</v>
      </c>
      <c r="G1467" s="17" t="s">
        <v>14</v>
      </c>
      <c r="H1467" s="17" t="s">
        <v>14</v>
      </c>
      <c r="I1467" s="18"/>
      <c r="J1467" s="17"/>
      <c r="K1467" s="17" t="s">
        <v>14</v>
      </c>
      <c r="L1467" s="17" t="s">
        <v>14</v>
      </c>
      <c r="M1467" s="17" t="s">
        <v>14</v>
      </c>
      <c r="N1467" s="17" t="s">
        <v>14</v>
      </c>
      <c r="O1467" s="17" t="s">
        <v>14</v>
      </c>
      <c r="P1467" s="32" t="e">
        <f t="shared" si="192"/>
        <v>#VALUE!</v>
      </c>
      <c r="Q1467" s="17" t="s">
        <v>14</v>
      </c>
      <c r="R1467" s="17" t="s">
        <v>14</v>
      </c>
      <c r="S1467" s="17" t="s">
        <v>14</v>
      </c>
      <c r="T1467" s="17" t="s">
        <v>14</v>
      </c>
      <c r="U1467" s="17" t="s">
        <v>14</v>
      </c>
      <c r="V1467" s="17" t="s">
        <v>14</v>
      </c>
      <c r="W1467" s="17" t="s">
        <v>14</v>
      </c>
      <c r="X1467" s="17" t="s">
        <v>14</v>
      </c>
      <c r="Y1467" s="17" t="s">
        <v>14</v>
      </c>
      <c r="Z1467" s="17" t="s">
        <v>14</v>
      </c>
      <c r="AA1467" s="1" t="s">
        <v>14</v>
      </c>
    </row>
    <row r="1468" spans="1:27" s="1" customFormat="1" x14ac:dyDescent="0.15">
      <c r="A1468" s="56">
        <v>117</v>
      </c>
      <c r="B1468" s="15" t="s">
        <v>18</v>
      </c>
      <c r="C1468" s="15" t="s">
        <v>24</v>
      </c>
      <c r="D1468" s="15" t="s">
        <v>12</v>
      </c>
      <c r="E1468" s="17" t="s">
        <v>14</v>
      </c>
      <c r="F1468" s="17" t="s">
        <v>14</v>
      </c>
      <c r="G1468" s="17" t="s">
        <v>14</v>
      </c>
      <c r="H1468" s="17" t="s">
        <v>14</v>
      </c>
      <c r="I1468" s="18"/>
      <c r="J1468" s="17"/>
      <c r="K1468" s="17" t="s">
        <v>14</v>
      </c>
      <c r="L1468" s="17" t="s">
        <v>14</v>
      </c>
      <c r="M1468" s="17" t="s">
        <v>14</v>
      </c>
      <c r="N1468" s="17" t="s">
        <v>14</v>
      </c>
      <c r="O1468" s="17" t="s">
        <v>14</v>
      </c>
      <c r="P1468" s="32" t="e">
        <f t="shared" si="192"/>
        <v>#VALUE!</v>
      </c>
      <c r="Q1468" s="17" t="s">
        <v>14</v>
      </c>
      <c r="R1468" s="17" t="s">
        <v>14</v>
      </c>
      <c r="S1468" s="17" t="s">
        <v>14</v>
      </c>
      <c r="T1468" s="17" t="s">
        <v>14</v>
      </c>
      <c r="U1468" s="17" t="s">
        <v>14</v>
      </c>
      <c r="V1468" s="17" t="s">
        <v>14</v>
      </c>
      <c r="W1468" s="17" t="s">
        <v>14</v>
      </c>
      <c r="X1468" s="17" t="s">
        <v>14</v>
      </c>
      <c r="Y1468" s="17" t="s">
        <v>14</v>
      </c>
      <c r="Z1468" s="17" t="s">
        <v>14</v>
      </c>
      <c r="AA1468" s="1" t="s">
        <v>14</v>
      </c>
    </row>
    <row r="1469" spans="1:27" s="1" customFormat="1" x14ac:dyDescent="0.15">
      <c r="A1469" s="56">
        <v>123</v>
      </c>
      <c r="B1469" s="15" t="s">
        <v>18</v>
      </c>
      <c r="C1469" s="15" t="s">
        <v>24</v>
      </c>
      <c r="D1469" s="15" t="s">
        <v>12</v>
      </c>
      <c r="E1469" s="17" t="s">
        <v>14</v>
      </c>
      <c r="F1469" s="17" t="s">
        <v>14</v>
      </c>
      <c r="G1469" s="17" t="s">
        <v>14</v>
      </c>
      <c r="H1469" s="17" t="s">
        <v>14</v>
      </c>
      <c r="I1469" s="18"/>
      <c r="J1469" s="17"/>
      <c r="K1469" s="17" t="s">
        <v>14</v>
      </c>
      <c r="L1469" s="17" t="s">
        <v>14</v>
      </c>
      <c r="M1469" s="17" t="s">
        <v>14</v>
      </c>
      <c r="N1469" s="17" t="s">
        <v>14</v>
      </c>
      <c r="O1469" s="17" t="s">
        <v>14</v>
      </c>
      <c r="P1469" s="32" t="e">
        <f t="shared" si="192"/>
        <v>#VALUE!</v>
      </c>
      <c r="Q1469" s="17" t="s">
        <v>14</v>
      </c>
      <c r="R1469" s="17" t="s">
        <v>14</v>
      </c>
      <c r="S1469" s="17" t="s">
        <v>14</v>
      </c>
      <c r="T1469" s="17" t="s">
        <v>14</v>
      </c>
      <c r="U1469" s="17" t="s">
        <v>14</v>
      </c>
      <c r="V1469" s="17" t="s">
        <v>14</v>
      </c>
      <c r="W1469" s="17" t="s">
        <v>14</v>
      </c>
      <c r="X1469" s="17" t="s">
        <v>14</v>
      </c>
      <c r="Y1469" s="17" t="s">
        <v>14</v>
      </c>
      <c r="Z1469" s="17" t="s">
        <v>14</v>
      </c>
      <c r="AA1469" s="1" t="s">
        <v>14</v>
      </c>
    </row>
    <row r="1470" spans="1:27" s="1" customFormat="1" x14ac:dyDescent="0.15">
      <c r="A1470" s="56">
        <v>130</v>
      </c>
      <c r="B1470" s="15" t="s">
        <v>18</v>
      </c>
      <c r="C1470" s="15" t="s">
        <v>24</v>
      </c>
      <c r="D1470" s="15" t="s">
        <v>12</v>
      </c>
      <c r="E1470" s="17" t="s">
        <v>14</v>
      </c>
      <c r="F1470" s="17" t="s">
        <v>14</v>
      </c>
      <c r="G1470" s="17" t="s">
        <v>14</v>
      </c>
      <c r="H1470" s="17" t="s">
        <v>14</v>
      </c>
      <c r="I1470" s="18"/>
      <c r="J1470" s="17"/>
      <c r="K1470" s="17" t="s">
        <v>14</v>
      </c>
      <c r="L1470" s="17" t="s">
        <v>14</v>
      </c>
      <c r="M1470" s="17" t="s">
        <v>14</v>
      </c>
      <c r="N1470" s="17" t="s">
        <v>14</v>
      </c>
      <c r="O1470" s="17" t="s">
        <v>14</v>
      </c>
      <c r="P1470" s="32" t="e">
        <f t="shared" si="192"/>
        <v>#VALUE!</v>
      </c>
      <c r="Q1470" s="17" t="s">
        <v>14</v>
      </c>
      <c r="R1470" s="17" t="s">
        <v>14</v>
      </c>
      <c r="S1470" s="17" t="s">
        <v>14</v>
      </c>
      <c r="T1470" s="17" t="s">
        <v>14</v>
      </c>
      <c r="U1470" s="17" t="s">
        <v>14</v>
      </c>
      <c r="V1470" s="17" t="s">
        <v>14</v>
      </c>
      <c r="W1470" s="17" t="s">
        <v>14</v>
      </c>
      <c r="X1470" s="17" t="s">
        <v>14</v>
      </c>
      <c r="Y1470" s="17" t="s">
        <v>14</v>
      </c>
      <c r="Z1470" s="17" t="s">
        <v>14</v>
      </c>
      <c r="AA1470" s="1" t="s">
        <v>14</v>
      </c>
    </row>
    <row r="1471" spans="1:27" s="1" customFormat="1" x14ac:dyDescent="0.15">
      <c r="A1471" s="56">
        <v>221</v>
      </c>
      <c r="B1471" s="15" t="s">
        <v>18</v>
      </c>
      <c r="C1471" s="15" t="s">
        <v>24</v>
      </c>
      <c r="D1471" s="15" t="s">
        <v>12</v>
      </c>
      <c r="E1471" s="17" t="s">
        <v>14</v>
      </c>
      <c r="F1471" s="17" t="s">
        <v>14</v>
      </c>
      <c r="G1471" s="17" t="s">
        <v>14</v>
      </c>
      <c r="H1471" s="17" t="s">
        <v>14</v>
      </c>
      <c r="I1471" s="18"/>
      <c r="J1471" s="17"/>
      <c r="K1471" s="17" t="s">
        <v>14</v>
      </c>
      <c r="L1471" s="17" t="s">
        <v>14</v>
      </c>
      <c r="M1471" s="17" t="s">
        <v>14</v>
      </c>
      <c r="N1471" s="17" t="s">
        <v>14</v>
      </c>
      <c r="O1471" s="17" t="s">
        <v>14</v>
      </c>
      <c r="P1471" s="32" t="e">
        <f t="shared" si="192"/>
        <v>#VALUE!</v>
      </c>
      <c r="Q1471" s="17" t="s">
        <v>14</v>
      </c>
      <c r="R1471" s="17" t="s">
        <v>14</v>
      </c>
      <c r="S1471" s="17" t="s">
        <v>14</v>
      </c>
      <c r="T1471" s="17" t="s">
        <v>14</v>
      </c>
      <c r="U1471" s="17" t="s">
        <v>14</v>
      </c>
      <c r="V1471" s="17" t="s">
        <v>14</v>
      </c>
      <c r="W1471" s="17" t="s">
        <v>14</v>
      </c>
      <c r="X1471" s="17" t="s">
        <v>14</v>
      </c>
      <c r="Y1471" s="17" t="s">
        <v>14</v>
      </c>
      <c r="Z1471" s="17" t="s">
        <v>14</v>
      </c>
      <c r="AA1471" s="1" t="s">
        <v>14</v>
      </c>
    </row>
    <row r="1472" spans="1:27" s="1" customFormat="1" x14ac:dyDescent="0.15">
      <c r="A1472" s="56">
        <v>227</v>
      </c>
      <c r="B1472" s="15" t="s">
        <v>18</v>
      </c>
      <c r="C1472" s="15" t="s">
        <v>24</v>
      </c>
      <c r="D1472" s="15" t="s">
        <v>12</v>
      </c>
      <c r="E1472" s="17" t="s">
        <v>14</v>
      </c>
      <c r="F1472" s="17" t="s">
        <v>14</v>
      </c>
      <c r="G1472" s="17" t="s">
        <v>14</v>
      </c>
      <c r="H1472" s="17" t="s">
        <v>14</v>
      </c>
      <c r="I1472" s="18"/>
      <c r="J1472" s="17"/>
      <c r="K1472" s="99" t="s">
        <v>14</v>
      </c>
      <c r="L1472" s="99" t="s">
        <v>14</v>
      </c>
      <c r="M1472" s="99" t="s">
        <v>14</v>
      </c>
      <c r="N1472" s="99" t="s">
        <v>14</v>
      </c>
      <c r="O1472" s="44" t="s">
        <v>14</v>
      </c>
      <c r="P1472" s="32" t="e">
        <f t="shared" si="192"/>
        <v>#VALUE!</v>
      </c>
      <c r="Q1472" s="29" t="s">
        <v>14</v>
      </c>
      <c r="R1472" s="4" t="s">
        <v>14</v>
      </c>
      <c r="S1472" s="100" t="s">
        <v>14</v>
      </c>
      <c r="T1472" s="100" t="s">
        <v>14</v>
      </c>
      <c r="U1472" s="100" t="s">
        <v>14</v>
      </c>
      <c r="V1472" s="29" t="s">
        <v>14</v>
      </c>
      <c r="W1472" s="29" t="s">
        <v>14</v>
      </c>
      <c r="X1472" s="29" t="s">
        <v>14</v>
      </c>
      <c r="Y1472" s="29" t="s">
        <v>14</v>
      </c>
      <c r="Z1472" s="101" t="s">
        <v>14</v>
      </c>
      <c r="AA1472" s="1" t="s">
        <v>14</v>
      </c>
    </row>
    <row r="1473" spans="1:27" s="1" customFormat="1" x14ac:dyDescent="0.15">
      <c r="A1473" s="56">
        <v>150</v>
      </c>
      <c r="B1473" s="15" t="s">
        <v>19</v>
      </c>
      <c r="C1473" s="15" t="s">
        <v>24</v>
      </c>
      <c r="D1473" s="15" t="s">
        <v>12</v>
      </c>
      <c r="E1473" s="17" t="s">
        <v>14</v>
      </c>
      <c r="F1473" s="17" t="s">
        <v>14</v>
      </c>
      <c r="G1473" s="17" t="s">
        <v>14</v>
      </c>
      <c r="H1473" s="17" t="s">
        <v>14</v>
      </c>
      <c r="I1473" s="18"/>
      <c r="J1473" s="17"/>
      <c r="K1473" s="99" t="s">
        <v>14</v>
      </c>
      <c r="L1473" s="99" t="s">
        <v>14</v>
      </c>
      <c r="M1473" s="99" t="s">
        <v>14</v>
      </c>
      <c r="N1473" s="99" t="s">
        <v>14</v>
      </c>
      <c r="O1473" s="44" t="s">
        <v>14</v>
      </c>
      <c r="P1473" s="32" t="e">
        <f t="shared" si="192"/>
        <v>#VALUE!</v>
      </c>
      <c r="Q1473" s="29" t="s">
        <v>14</v>
      </c>
      <c r="R1473" s="4" t="s">
        <v>14</v>
      </c>
      <c r="S1473" s="100" t="s">
        <v>14</v>
      </c>
      <c r="T1473" s="100" t="s">
        <v>14</v>
      </c>
      <c r="U1473" s="100" t="s">
        <v>14</v>
      </c>
      <c r="V1473" s="29" t="s">
        <v>14</v>
      </c>
      <c r="W1473" s="29" t="s">
        <v>14</v>
      </c>
      <c r="X1473" s="29" t="s">
        <v>14</v>
      </c>
      <c r="Y1473" s="29" t="s">
        <v>14</v>
      </c>
      <c r="Z1473" s="101" t="s">
        <v>14</v>
      </c>
      <c r="AA1473" s="1" t="s">
        <v>14</v>
      </c>
    </row>
    <row r="1474" spans="1:27" s="1" customFormat="1" x14ac:dyDescent="0.15">
      <c r="A1474" s="56">
        <v>158</v>
      </c>
      <c r="B1474" s="15" t="s">
        <v>19</v>
      </c>
      <c r="C1474" s="15" t="s">
        <v>24</v>
      </c>
      <c r="D1474" s="15" t="s">
        <v>12</v>
      </c>
      <c r="E1474" s="17" t="s">
        <v>14</v>
      </c>
      <c r="F1474" s="17" t="s">
        <v>14</v>
      </c>
      <c r="G1474" s="17" t="s">
        <v>14</v>
      </c>
      <c r="H1474" s="17" t="s">
        <v>14</v>
      </c>
      <c r="I1474" s="18"/>
      <c r="J1474" s="17"/>
      <c r="K1474" s="99" t="s">
        <v>14</v>
      </c>
      <c r="L1474" s="99" t="s">
        <v>14</v>
      </c>
      <c r="M1474" s="99" t="s">
        <v>14</v>
      </c>
      <c r="N1474" s="99" t="s">
        <v>14</v>
      </c>
      <c r="O1474" s="44" t="s">
        <v>14</v>
      </c>
      <c r="P1474" s="32" t="e">
        <f t="shared" si="192"/>
        <v>#VALUE!</v>
      </c>
      <c r="Q1474" s="29" t="s">
        <v>14</v>
      </c>
      <c r="R1474" s="4" t="s">
        <v>14</v>
      </c>
      <c r="S1474" s="100" t="s">
        <v>14</v>
      </c>
      <c r="T1474" s="100" t="s">
        <v>14</v>
      </c>
      <c r="U1474" s="100" t="s">
        <v>14</v>
      </c>
      <c r="V1474" s="29" t="s">
        <v>14</v>
      </c>
      <c r="W1474" s="29" t="s">
        <v>14</v>
      </c>
      <c r="X1474" s="29" t="s">
        <v>14</v>
      </c>
      <c r="Y1474" s="29" t="s">
        <v>14</v>
      </c>
      <c r="Z1474" s="101" t="s">
        <v>14</v>
      </c>
      <c r="AA1474" s="1" t="s">
        <v>14</v>
      </c>
    </row>
    <row r="1475" spans="1:27" s="1" customFormat="1" x14ac:dyDescent="0.15">
      <c r="A1475" s="56">
        <v>249</v>
      </c>
      <c r="B1475" s="15" t="s">
        <v>19</v>
      </c>
      <c r="C1475" s="15" t="s">
        <v>24</v>
      </c>
      <c r="D1475" s="15" t="s">
        <v>12</v>
      </c>
      <c r="E1475" s="17" t="s">
        <v>14</v>
      </c>
      <c r="F1475" s="17" t="s">
        <v>14</v>
      </c>
      <c r="G1475" s="17" t="s">
        <v>14</v>
      </c>
      <c r="H1475" s="17" t="s">
        <v>14</v>
      </c>
      <c r="I1475" s="18"/>
      <c r="J1475" s="17"/>
      <c r="K1475" s="99" t="s">
        <v>14</v>
      </c>
      <c r="L1475" s="99" t="s">
        <v>14</v>
      </c>
      <c r="M1475" s="99" t="s">
        <v>14</v>
      </c>
      <c r="N1475" s="99" t="s">
        <v>14</v>
      </c>
      <c r="O1475" s="44" t="s">
        <v>14</v>
      </c>
      <c r="P1475" s="32" t="e">
        <f t="shared" ref="P1475:P1538" si="207">H1475*(1/     (1-   (0.001*N1475/4)))</f>
        <v>#VALUE!</v>
      </c>
      <c r="Q1475" s="29" t="s">
        <v>14</v>
      </c>
      <c r="R1475" s="4" t="s">
        <v>14</v>
      </c>
      <c r="S1475" s="100" t="s">
        <v>14</v>
      </c>
      <c r="T1475" s="100" t="s">
        <v>14</v>
      </c>
      <c r="U1475" s="100" t="s">
        <v>14</v>
      </c>
      <c r="V1475" s="29" t="s">
        <v>14</v>
      </c>
      <c r="W1475" s="29" t="s">
        <v>14</v>
      </c>
      <c r="X1475" s="29" t="s">
        <v>14</v>
      </c>
      <c r="Y1475" s="29" t="s">
        <v>14</v>
      </c>
      <c r="Z1475" s="101" t="s">
        <v>14</v>
      </c>
      <c r="AA1475" s="1" t="s">
        <v>14</v>
      </c>
    </row>
    <row r="1476" spans="1:27" s="1" customFormat="1" x14ac:dyDescent="0.15">
      <c r="A1476" s="56">
        <v>164</v>
      </c>
      <c r="B1476" s="15" t="s">
        <v>20</v>
      </c>
      <c r="C1476" s="15" t="s">
        <v>24</v>
      </c>
      <c r="D1476" s="15" t="s">
        <v>12</v>
      </c>
      <c r="E1476" s="17" t="s">
        <v>14</v>
      </c>
      <c r="F1476" s="17" t="s">
        <v>14</v>
      </c>
      <c r="G1476" s="17" t="s">
        <v>14</v>
      </c>
      <c r="H1476" s="17" t="s">
        <v>14</v>
      </c>
      <c r="I1476" s="18"/>
      <c r="J1476" s="17"/>
      <c r="K1476" s="99" t="s">
        <v>14</v>
      </c>
      <c r="L1476" s="99" t="s">
        <v>14</v>
      </c>
      <c r="M1476" s="99" t="s">
        <v>14</v>
      </c>
      <c r="N1476" s="99" t="s">
        <v>14</v>
      </c>
      <c r="O1476" s="44" t="s">
        <v>14</v>
      </c>
      <c r="P1476" s="32" t="e">
        <f t="shared" si="207"/>
        <v>#VALUE!</v>
      </c>
      <c r="Q1476" s="29" t="s">
        <v>14</v>
      </c>
      <c r="R1476" s="4" t="s">
        <v>14</v>
      </c>
      <c r="S1476" s="100" t="s">
        <v>14</v>
      </c>
      <c r="T1476" s="100" t="s">
        <v>14</v>
      </c>
      <c r="U1476" s="100" t="s">
        <v>14</v>
      </c>
      <c r="V1476" s="29" t="s">
        <v>14</v>
      </c>
      <c r="W1476" s="29" t="s">
        <v>14</v>
      </c>
      <c r="X1476" s="29" t="s">
        <v>14</v>
      </c>
      <c r="Y1476" s="29" t="s">
        <v>14</v>
      </c>
      <c r="Z1476" s="101" t="s">
        <v>14</v>
      </c>
      <c r="AA1476" s="1" t="s">
        <v>14</v>
      </c>
    </row>
    <row r="1477" spans="1:27" s="1" customFormat="1" x14ac:dyDescent="0.15">
      <c r="A1477" s="56">
        <v>170</v>
      </c>
      <c r="B1477" s="15" t="s">
        <v>20</v>
      </c>
      <c r="C1477" s="15" t="s">
        <v>24</v>
      </c>
      <c r="D1477" s="15" t="s">
        <v>12</v>
      </c>
      <c r="E1477" s="17" t="s">
        <v>14</v>
      </c>
      <c r="F1477" s="17" t="s">
        <v>14</v>
      </c>
      <c r="G1477" s="17" t="s">
        <v>14</v>
      </c>
      <c r="H1477" s="17" t="s">
        <v>14</v>
      </c>
      <c r="I1477" s="18"/>
      <c r="J1477" s="17"/>
      <c r="K1477" s="99" t="s">
        <v>14</v>
      </c>
      <c r="L1477" s="99" t="s">
        <v>14</v>
      </c>
      <c r="M1477" s="99" t="s">
        <v>14</v>
      </c>
      <c r="N1477" s="99" t="s">
        <v>14</v>
      </c>
      <c r="O1477" s="44" t="s">
        <v>14</v>
      </c>
      <c r="P1477" s="32" t="e">
        <f t="shared" si="207"/>
        <v>#VALUE!</v>
      </c>
      <c r="Q1477" s="29" t="s">
        <v>14</v>
      </c>
      <c r="R1477" s="4" t="s">
        <v>14</v>
      </c>
      <c r="S1477" s="100" t="s">
        <v>14</v>
      </c>
      <c r="T1477" s="100" t="s">
        <v>14</v>
      </c>
      <c r="U1477" s="100" t="s">
        <v>14</v>
      </c>
      <c r="V1477" s="29" t="s">
        <v>14</v>
      </c>
      <c r="W1477" s="29" t="s">
        <v>14</v>
      </c>
      <c r="X1477" s="29" t="s">
        <v>14</v>
      </c>
      <c r="Y1477" s="29" t="s">
        <v>14</v>
      </c>
      <c r="Z1477" s="101" t="s">
        <v>14</v>
      </c>
      <c r="AA1477" s="1" t="s">
        <v>14</v>
      </c>
    </row>
    <row r="1478" spans="1:27" s="1" customFormat="1" x14ac:dyDescent="0.15">
      <c r="A1478" s="56">
        <v>262</v>
      </c>
      <c r="B1478" s="15" t="s">
        <v>20</v>
      </c>
      <c r="C1478" s="15" t="s">
        <v>24</v>
      </c>
      <c r="D1478" s="15" t="s">
        <v>12</v>
      </c>
      <c r="E1478" s="17" t="s">
        <v>14</v>
      </c>
      <c r="F1478" s="17" t="s">
        <v>14</v>
      </c>
      <c r="G1478" s="17" t="s">
        <v>14</v>
      </c>
      <c r="H1478" s="17" t="s">
        <v>14</v>
      </c>
      <c r="I1478" s="18"/>
      <c r="J1478" s="17"/>
      <c r="K1478" s="99" t="s">
        <v>14</v>
      </c>
      <c r="L1478" s="99" t="s">
        <v>14</v>
      </c>
      <c r="M1478" s="99" t="s">
        <v>14</v>
      </c>
      <c r="N1478" s="99" t="s">
        <v>14</v>
      </c>
      <c r="O1478" s="44" t="s">
        <v>14</v>
      </c>
      <c r="P1478" s="32" t="e">
        <f t="shared" si="207"/>
        <v>#VALUE!</v>
      </c>
      <c r="Q1478" s="29" t="s">
        <v>14</v>
      </c>
      <c r="R1478" s="4" t="s">
        <v>14</v>
      </c>
      <c r="S1478" s="100" t="s">
        <v>14</v>
      </c>
      <c r="T1478" s="100" t="s">
        <v>14</v>
      </c>
      <c r="U1478" s="100" t="s">
        <v>14</v>
      </c>
      <c r="V1478" s="29" t="s">
        <v>14</v>
      </c>
      <c r="W1478" s="29" t="s">
        <v>14</v>
      </c>
      <c r="X1478" s="29" t="s">
        <v>14</v>
      </c>
      <c r="Y1478" s="29" t="s">
        <v>14</v>
      </c>
      <c r="Z1478" s="101" t="s">
        <v>14</v>
      </c>
      <c r="AA1478" s="1" t="s">
        <v>14</v>
      </c>
    </row>
    <row r="1479" spans="1:27" s="1" customFormat="1" x14ac:dyDescent="0.15">
      <c r="A1479" s="56">
        <v>268</v>
      </c>
      <c r="B1479" s="15" t="s">
        <v>20</v>
      </c>
      <c r="C1479" s="15" t="s">
        <v>24</v>
      </c>
      <c r="D1479" s="15" t="s">
        <v>12</v>
      </c>
      <c r="E1479" s="17" t="s">
        <v>14</v>
      </c>
      <c r="F1479" s="17" t="s">
        <v>14</v>
      </c>
      <c r="G1479" s="17" t="s">
        <v>14</v>
      </c>
      <c r="H1479" s="17" t="s">
        <v>14</v>
      </c>
      <c r="I1479" s="18"/>
      <c r="J1479" s="17"/>
      <c r="K1479" s="99" t="s">
        <v>14</v>
      </c>
      <c r="L1479" s="99" t="s">
        <v>14</v>
      </c>
      <c r="M1479" s="99" t="s">
        <v>14</v>
      </c>
      <c r="N1479" s="99" t="s">
        <v>14</v>
      </c>
      <c r="O1479" s="44" t="s">
        <v>14</v>
      </c>
      <c r="P1479" s="32" t="e">
        <f t="shared" si="207"/>
        <v>#VALUE!</v>
      </c>
      <c r="Q1479" s="29" t="s">
        <v>14</v>
      </c>
      <c r="R1479" s="4" t="s">
        <v>14</v>
      </c>
      <c r="S1479" s="100" t="s">
        <v>14</v>
      </c>
      <c r="T1479" s="100" t="s">
        <v>14</v>
      </c>
      <c r="U1479" s="100" t="s">
        <v>14</v>
      </c>
      <c r="V1479" s="29" t="s">
        <v>14</v>
      </c>
      <c r="W1479" s="29" t="s">
        <v>14</v>
      </c>
      <c r="X1479" s="29" t="s">
        <v>14</v>
      </c>
      <c r="Y1479" s="29" t="s">
        <v>14</v>
      </c>
      <c r="Z1479" s="101" t="s">
        <v>14</v>
      </c>
      <c r="AA1479" s="1" t="s">
        <v>14</v>
      </c>
    </row>
    <row r="1480" spans="1:27" s="1" customFormat="1" x14ac:dyDescent="0.15">
      <c r="A1480" s="56">
        <v>274</v>
      </c>
      <c r="B1480" s="15" t="s">
        <v>20</v>
      </c>
      <c r="C1480" s="15" t="s">
        <v>24</v>
      </c>
      <c r="D1480" s="15" t="s">
        <v>12</v>
      </c>
      <c r="E1480" s="17" t="s">
        <v>14</v>
      </c>
      <c r="F1480" s="17" t="s">
        <v>14</v>
      </c>
      <c r="G1480" s="17" t="s">
        <v>14</v>
      </c>
      <c r="H1480" s="17" t="s">
        <v>14</v>
      </c>
      <c r="I1480" s="18"/>
      <c r="J1480" s="17"/>
      <c r="K1480" s="99" t="s">
        <v>14</v>
      </c>
      <c r="L1480" s="99" t="s">
        <v>14</v>
      </c>
      <c r="M1480" s="99" t="s">
        <v>14</v>
      </c>
      <c r="N1480" s="99" t="s">
        <v>14</v>
      </c>
      <c r="O1480" s="44" t="s">
        <v>14</v>
      </c>
      <c r="P1480" s="32" t="e">
        <f t="shared" si="207"/>
        <v>#VALUE!</v>
      </c>
      <c r="Q1480" s="29" t="s">
        <v>14</v>
      </c>
      <c r="R1480" s="4" t="s">
        <v>14</v>
      </c>
      <c r="S1480" s="100" t="s">
        <v>14</v>
      </c>
      <c r="T1480" s="100" t="s">
        <v>14</v>
      </c>
      <c r="U1480" s="100" t="s">
        <v>14</v>
      </c>
      <c r="V1480" s="29" t="s">
        <v>14</v>
      </c>
      <c r="W1480" s="29" t="s">
        <v>14</v>
      </c>
      <c r="X1480" s="29" t="s">
        <v>14</v>
      </c>
      <c r="Y1480" s="29" t="s">
        <v>14</v>
      </c>
      <c r="Z1480" s="101" t="s">
        <v>14</v>
      </c>
      <c r="AA1480" s="1" t="s">
        <v>14</v>
      </c>
    </row>
    <row r="1481" spans="1:27" s="1" customFormat="1" x14ac:dyDescent="0.15">
      <c r="A1481" s="56">
        <v>106</v>
      </c>
      <c r="B1481" s="15" t="s">
        <v>22</v>
      </c>
      <c r="C1481" s="15" t="s">
        <v>24</v>
      </c>
      <c r="D1481" s="15" t="s">
        <v>12</v>
      </c>
      <c r="E1481" s="17" t="s">
        <v>14</v>
      </c>
      <c r="F1481" s="17" t="s">
        <v>14</v>
      </c>
      <c r="G1481" s="17" t="s">
        <v>14</v>
      </c>
      <c r="H1481" s="17" t="s">
        <v>14</v>
      </c>
      <c r="I1481" s="18"/>
      <c r="J1481" s="17"/>
      <c r="K1481" s="99" t="s">
        <v>14</v>
      </c>
      <c r="L1481" s="99" t="s">
        <v>14</v>
      </c>
      <c r="M1481" s="99" t="s">
        <v>14</v>
      </c>
      <c r="N1481" s="99" t="s">
        <v>14</v>
      </c>
      <c r="O1481" s="44" t="s">
        <v>14</v>
      </c>
      <c r="P1481" s="32" t="e">
        <f t="shared" si="207"/>
        <v>#VALUE!</v>
      </c>
      <c r="Q1481" s="29" t="s">
        <v>14</v>
      </c>
      <c r="R1481" s="4" t="s">
        <v>14</v>
      </c>
      <c r="S1481" s="100" t="s">
        <v>14</v>
      </c>
      <c r="T1481" s="100" t="s">
        <v>14</v>
      </c>
      <c r="U1481" s="100" t="s">
        <v>14</v>
      </c>
      <c r="V1481" s="29" t="s">
        <v>14</v>
      </c>
      <c r="W1481" s="29" t="s">
        <v>14</v>
      </c>
      <c r="X1481" s="29" t="s">
        <v>14</v>
      </c>
      <c r="Y1481" s="29" t="s">
        <v>14</v>
      </c>
      <c r="Z1481" s="101" t="s">
        <v>14</v>
      </c>
      <c r="AA1481" s="1" t="s">
        <v>14</v>
      </c>
    </row>
    <row r="1482" spans="1:27" s="1" customFormat="1" x14ac:dyDescent="0.15">
      <c r="A1482" s="56">
        <v>206</v>
      </c>
      <c r="B1482" s="15" t="s">
        <v>22</v>
      </c>
      <c r="C1482" s="15" t="s">
        <v>24</v>
      </c>
      <c r="D1482" s="15" t="s">
        <v>12</v>
      </c>
      <c r="E1482" s="17" t="s">
        <v>14</v>
      </c>
      <c r="F1482" s="17" t="s">
        <v>14</v>
      </c>
      <c r="G1482" s="17" t="s">
        <v>14</v>
      </c>
      <c r="H1482" s="17" t="s">
        <v>14</v>
      </c>
      <c r="I1482" s="18"/>
      <c r="J1482" s="17"/>
      <c r="K1482" s="99" t="s">
        <v>14</v>
      </c>
      <c r="L1482" s="99" t="s">
        <v>14</v>
      </c>
      <c r="M1482" s="99" t="s">
        <v>14</v>
      </c>
      <c r="N1482" s="99" t="s">
        <v>14</v>
      </c>
      <c r="O1482" s="44" t="s">
        <v>14</v>
      </c>
      <c r="P1482" s="32" t="e">
        <f t="shared" si="207"/>
        <v>#VALUE!</v>
      </c>
      <c r="Q1482" s="29" t="s">
        <v>14</v>
      </c>
      <c r="R1482" s="4" t="s">
        <v>14</v>
      </c>
      <c r="S1482" s="100" t="s">
        <v>14</v>
      </c>
      <c r="T1482" s="100" t="s">
        <v>14</v>
      </c>
      <c r="U1482" s="100" t="s">
        <v>14</v>
      </c>
      <c r="V1482" s="29" t="s">
        <v>14</v>
      </c>
      <c r="W1482" s="29" t="s">
        <v>14</v>
      </c>
      <c r="X1482" s="29" t="s">
        <v>14</v>
      </c>
      <c r="Y1482" s="29" t="s">
        <v>14</v>
      </c>
      <c r="Z1482" s="101" t="s">
        <v>14</v>
      </c>
      <c r="AA1482" s="1" t="s">
        <v>14</v>
      </c>
    </row>
    <row r="1483" spans="1:27" s="1" customFormat="1" x14ac:dyDescent="0.15">
      <c r="A1483" s="56">
        <v>144</v>
      </c>
      <c r="B1483" s="15" t="s">
        <v>23</v>
      </c>
      <c r="C1483" s="15" t="s">
        <v>24</v>
      </c>
      <c r="D1483" s="15" t="s">
        <v>12</v>
      </c>
      <c r="E1483" s="17" t="s">
        <v>14</v>
      </c>
      <c r="F1483" s="17" t="s">
        <v>14</v>
      </c>
      <c r="G1483" s="17" t="s">
        <v>14</v>
      </c>
      <c r="H1483" s="17" t="s">
        <v>14</v>
      </c>
      <c r="I1483" s="18"/>
      <c r="J1483" s="17"/>
      <c r="K1483" s="99" t="s">
        <v>14</v>
      </c>
      <c r="L1483" s="99" t="s">
        <v>14</v>
      </c>
      <c r="M1483" s="99" t="s">
        <v>14</v>
      </c>
      <c r="N1483" s="99" t="s">
        <v>14</v>
      </c>
      <c r="O1483" s="44" t="s">
        <v>14</v>
      </c>
      <c r="P1483" s="32" t="e">
        <f t="shared" si="207"/>
        <v>#VALUE!</v>
      </c>
      <c r="Q1483" s="29" t="s">
        <v>14</v>
      </c>
      <c r="R1483" s="4" t="s">
        <v>14</v>
      </c>
      <c r="S1483" s="100" t="s">
        <v>14</v>
      </c>
      <c r="T1483" s="100" t="s">
        <v>14</v>
      </c>
      <c r="U1483" s="100" t="s">
        <v>14</v>
      </c>
      <c r="V1483" s="29" t="s">
        <v>14</v>
      </c>
      <c r="W1483" s="29" t="s">
        <v>14</v>
      </c>
      <c r="X1483" s="29" t="s">
        <v>14</v>
      </c>
      <c r="Y1483" s="29" t="s">
        <v>14</v>
      </c>
      <c r="Z1483" s="101" t="s">
        <v>14</v>
      </c>
      <c r="AA1483" s="1" t="s">
        <v>14</v>
      </c>
    </row>
    <row r="1484" spans="1:27" s="1" customFormat="1" x14ac:dyDescent="0.15">
      <c r="A1484" s="56">
        <v>178</v>
      </c>
      <c r="B1484" s="15" t="s">
        <v>17</v>
      </c>
      <c r="C1484" s="15" t="s">
        <v>29</v>
      </c>
      <c r="D1484" s="15" t="s">
        <v>12</v>
      </c>
      <c r="E1484" s="17" t="s">
        <v>14</v>
      </c>
      <c r="F1484" s="17" t="s">
        <v>14</v>
      </c>
      <c r="G1484" s="17" t="s">
        <v>14</v>
      </c>
      <c r="H1484" s="17" t="s">
        <v>14</v>
      </c>
      <c r="I1484" s="18"/>
      <c r="J1484" s="17"/>
      <c r="K1484" s="99" t="s">
        <v>14</v>
      </c>
      <c r="L1484" s="99" t="s">
        <v>14</v>
      </c>
      <c r="M1484" s="99" t="s">
        <v>14</v>
      </c>
      <c r="N1484" s="99" t="s">
        <v>14</v>
      </c>
      <c r="O1484" s="44" t="s">
        <v>14</v>
      </c>
      <c r="P1484" s="32" t="e">
        <f t="shared" si="207"/>
        <v>#VALUE!</v>
      </c>
      <c r="Q1484" s="29" t="s">
        <v>14</v>
      </c>
      <c r="R1484" s="4" t="s">
        <v>14</v>
      </c>
      <c r="S1484" s="100" t="s">
        <v>14</v>
      </c>
      <c r="T1484" s="100" t="s">
        <v>14</v>
      </c>
      <c r="U1484" s="100" t="s">
        <v>14</v>
      </c>
      <c r="V1484" s="29" t="s">
        <v>14</v>
      </c>
      <c r="W1484" s="29" t="s">
        <v>14</v>
      </c>
      <c r="X1484" s="29" t="s">
        <v>14</v>
      </c>
      <c r="Y1484" s="29" t="s">
        <v>14</v>
      </c>
      <c r="Z1484" s="101" t="s">
        <v>14</v>
      </c>
      <c r="AA1484" s="1" t="s">
        <v>14</v>
      </c>
    </row>
    <row r="1485" spans="1:27" s="1" customFormat="1" x14ac:dyDescent="0.15">
      <c r="A1485" s="56">
        <v>184</v>
      </c>
      <c r="B1485" s="15" t="s">
        <v>17</v>
      </c>
      <c r="C1485" s="15" t="s">
        <v>29</v>
      </c>
      <c r="D1485" s="15" t="s">
        <v>12</v>
      </c>
      <c r="E1485" s="17" t="s">
        <v>14</v>
      </c>
      <c r="F1485" s="17" t="s">
        <v>14</v>
      </c>
      <c r="G1485" s="17" t="s">
        <v>14</v>
      </c>
      <c r="H1485" s="17" t="s">
        <v>14</v>
      </c>
      <c r="I1485" s="18"/>
      <c r="J1485" s="17"/>
      <c r="K1485" s="99" t="s">
        <v>14</v>
      </c>
      <c r="L1485" s="99" t="s">
        <v>14</v>
      </c>
      <c r="M1485" s="99" t="s">
        <v>14</v>
      </c>
      <c r="N1485" s="99" t="s">
        <v>14</v>
      </c>
      <c r="O1485" s="44" t="s">
        <v>14</v>
      </c>
      <c r="P1485" s="32" t="e">
        <f t="shared" si="207"/>
        <v>#VALUE!</v>
      </c>
      <c r="Q1485" s="29" t="s">
        <v>14</v>
      </c>
      <c r="R1485" s="4" t="s">
        <v>14</v>
      </c>
      <c r="S1485" s="100" t="s">
        <v>14</v>
      </c>
      <c r="T1485" s="100" t="s">
        <v>14</v>
      </c>
      <c r="U1485" s="100" t="s">
        <v>14</v>
      </c>
      <c r="V1485" s="29" t="s">
        <v>14</v>
      </c>
      <c r="W1485" s="29" t="s">
        <v>14</v>
      </c>
      <c r="X1485" s="29" t="s">
        <v>14</v>
      </c>
      <c r="Y1485" s="29" t="s">
        <v>14</v>
      </c>
      <c r="Z1485" s="101" t="s">
        <v>14</v>
      </c>
      <c r="AA1485" s="1" t="s">
        <v>14</v>
      </c>
    </row>
    <row r="1486" spans="1:27" s="1" customFormat="1" x14ac:dyDescent="0.15">
      <c r="A1486" s="56">
        <v>276</v>
      </c>
      <c r="B1486" s="15" t="s">
        <v>17</v>
      </c>
      <c r="C1486" s="15" t="s">
        <v>29</v>
      </c>
      <c r="D1486" s="15" t="s">
        <v>12</v>
      </c>
      <c r="E1486" s="17" t="s">
        <v>14</v>
      </c>
      <c r="F1486" s="17" t="s">
        <v>14</v>
      </c>
      <c r="G1486" s="17" t="s">
        <v>14</v>
      </c>
      <c r="H1486" s="17" t="s">
        <v>14</v>
      </c>
      <c r="I1486" s="18"/>
      <c r="J1486" s="17"/>
      <c r="K1486" s="99" t="s">
        <v>14</v>
      </c>
      <c r="L1486" s="99" t="s">
        <v>14</v>
      </c>
      <c r="M1486" s="99" t="s">
        <v>14</v>
      </c>
      <c r="N1486" s="99" t="s">
        <v>14</v>
      </c>
      <c r="O1486" s="44" t="s">
        <v>14</v>
      </c>
      <c r="P1486" s="32" t="e">
        <f t="shared" si="207"/>
        <v>#VALUE!</v>
      </c>
      <c r="Q1486" s="29" t="s">
        <v>14</v>
      </c>
      <c r="R1486" s="4" t="s">
        <v>14</v>
      </c>
      <c r="S1486" s="100" t="s">
        <v>14</v>
      </c>
      <c r="T1486" s="100" t="s">
        <v>14</v>
      </c>
      <c r="U1486" s="100" t="s">
        <v>14</v>
      </c>
      <c r="V1486" s="29" t="s">
        <v>14</v>
      </c>
      <c r="W1486" s="29" t="s">
        <v>14</v>
      </c>
      <c r="X1486" s="29" t="s">
        <v>14</v>
      </c>
      <c r="Y1486" s="29" t="s">
        <v>14</v>
      </c>
      <c r="Z1486" s="101" t="s">
        <v>14</v>
      </c>
      <c r="AA1486" s="1" t="s">
        <v>14</v>
      </c>
    </row>
    <row r="1487" spans="1:27" s="1" customFormat="1" x14ac:dyDescent="0.15">
      <c r="A1487" s="56">
        <v>283</v>
      </c>
      <c r="B1487" s="15" t="s">
        <v>17</v>
      </c>
      <c r="C1487" s="15" t="s">
        <v>29</v>
      </c>
      <c r="D1487" s="15" t="s">
        <v>12</v>
      </c>
      <c r="E1487" s="17" t="s">
        <v>14</v>
      </c>
      <c r="F1487" s="17" t="s">
        <v>14</v>
      </c>
      <c r="G1487" s="17" t="s">
        <v>14</v>
      </c>
      <c r="H1487" s="17" t="s">
        <v>14</v>
      </c>
      <c r="I1487" s="18"/>
      <c r="J1487" s="17"/>
      <c r="K1487" s="99" t="s">
        <v>14</v>
      </c>
      <c r="L1487" s="99" t="s">
        <v>14</v>
      </c>
      <c r="M1487" s="99" t="s">
        <v>14</v>
      </c>
      <c r="N1487" s="99" t="s">
        <v>14</v>
      </c>
      <c r="O1487" s="44" t="s">
        <v>14</v>
      </c>
      <c r="P1487" s="32" t="e">
        <f t="shared" si="207"/>
        <v>#VALUE!</v>
      </c>
      <c r="Q1487" s="29" t="s">
        <v>14</v>
      </c>
      <c r="R1487" s="4" t="s">
        <v>14</v>
      </c>
      <c r="S1487" s="100" t="s">
        <v>14</v>
      </c>
      <c r="T1487" s="100" t="s">
        <v>14</v>
      </c>
      <c r="U1487" s="100" t="s">
        <v>14</v>
      </c>
      <c r="V1487" s="29" t="s">
        <v>14</v>
      </c>
      <c r="W1487" s="29" t="s">
        <v>14</v>
      </c>
      <c r="X1487" s="29" t="s">
        <v>14</v>
      </c>
      <c r="Y1487" s="29" t="s">
        <v>14</v>
      </c>
      <c r="Z1487" s="101" t="s">
        <v>14</v>
      </c>
      <c r="AA1487" s="1" t="s">
        <v>14</v>
      </c>
    </row>
    <row r="1488" spans="1:27" s="1" customFormat="1" x14ac:dyDescent="0.15">
      <c r="A1488" s="56">
        <v>289</v>
      </c>
      <c r="B1488" s="15" t="s">
        <v>17</v>
      </c>
      <c r="C1488" s="15" t="s">
        <v>29</v>
      </c>
      <c r="D1488" s="15" t="s">
        <v>12</v>
      </c>
      <c r="E1488" s="17" t="s">
        <v>14</v>
      </c>
      <c r="F1488" s="17" t="s">
        <v>14</v>
      </c>
      <c r="G1488" s="17" t="s">
        <v>14</v>
      </c>
      <c r="H1488" s="17" t="s">
        <v>14</v>
      </c>
      <c r="I1488" s="18"/>
      <c r="J1488" s="17"/>
      <c r="K1488" s="99" t="s">
        <v>14</v>
      </c>
      <c r="L1488" s="99" t="s">
        <v>14</v>
      </c>
      <c r="M1488" s="99" t="s">
        <v>14</v>
      </c>
      <c r="N1488" s="99" t="s">
        <v>14</v>
      </c>
      <c r="O1488" s="44" t="s">
        <v>14</v>
      </c>
      <c r="P1488" s="32" t="e">
        <f t="shared" si="207"/>
        <v>#VALUE!</v>
      </c>
      <c r="Q1488" s="29" t="s">
        <v>14</v>
      </c>
      <c r="R1488" s="4" t="s">
        <v>14</v>
      </c>
      <c r="S1488" s="100" t="s">
        <v>14</v>
      </c>
      <c r="T1488" s="100" t="s">
        <v>14</v>
      </c>
      <c r="U1488" s="100" t="s">
        <v>14</v>
      </c>
      <c r="V1488" s="29" t="s">
        <v>14</v>
      </c>
      <c r="W1488" s="29" t="s">
        <v>14</v>
      </c>
      <c r="X1488" s="29" t="s">
        <v>14</v>
      </c>
      <c r="Y1488" s="29" t="s">
        <v>14</v>
      </c>
      <c r="Z1488" s="101" t="s">
        <v>14</v>
      </c>
      <c r="AA1488" s="1" t="s">
        <v>14</v>
      </c>
    </row>
    <row r="1489" spans="1:27" s="1" customFormat="1" x14ac:dyDescent="0.15">
      <c r="A1489" s="56">
        <v>118</v>
      </c>
      <c r="B1489" s="15" t="s">
        <v>18</v>
      </c>
      <c r="C1489" s="15" t="s">
        <v>29</v>
      </c>
      <c r="D1489" s="15" t="s">
        <v>12</v>
      </c>
      <c r="E1489" s="17" t="s">
        <v>14</v>
      </c>
      <c r="F1489" s="17" t="s">
        <v>14</v>
      </c>
      <c r="G1489" s="17" t="s">
        <v>14</v>
      </c>
      <c r="H1489" s="17" t="s">
        <v>14</v>
      </c>
      <c r="I1489" s="18"/>
      <c r="J1489" s="17"/>
      <c r="K1489" s="99" t="s">
        <v>14</v>
      </c>
      <c r="L1489" s="99" t="s">
        <v>14</v>
      </c>
      <c r="M1489" s="99" t="s">
        <v>14</v>
      </c>
      <c r="N1489" s="99" t="s">
        <v>14</v>
      </c>
      <c r="O1489" s="44" t="s">
        <v>14</v>
      </c>
      <c r="P1489" s="32" t="e">
        <f t="shared" si="207"/>
        <v>#VALUE!</v>
      </c>
      <c r="Q1489" s="29" t="s">
        <v>14</v>
      </c>
      <c r="R1489" s="4" t="s">
        <v>14</v>
      </c>
      <c r="S1489" s="100" t="s">
        <v>14</v>
      </c>
      <c r="T1489" s="100" t="s">
        <v>14</v>
      </c>
      <c r="U1489" s="100" t="s">
        <v>14</v>
      </c>
      <c r="V1489" s="29" t="s">
        <v>14</v>
      </c>
      <c r="W1489" s="29" t="s">
        <v>14</v>
      </c>
      <c r="X1489" s="29" t="s">
        <v>14</v>
      </c>
      <c r="Y1489" s="29" t="s">
        <v>14</v>
      </c>
      <c r="Z1489" s="101" t="s">
        <v>14</v>
      </c>
      <c r="AA1489" s="1" t="s">
        <v>14</v>
      </c>
    </row>
    <row r="1490" spans="1:27" s="1" customFormat="1" x14ac:dyDescent="0.15">
      <c r="A1490" s="56">
        <v>124</v>
      </c>
      <c r="B1490" s="15" t="s">
        <v>18</v>
      </c>
      <c r="C1490" s="15" t="s">
        <v>29</v>
      </c>
      <c r="D1490" s="15" t="s">
        <v>12</v>
      </c>
      <c r="E1490" s="17" t="s">
        <v>14</v>
      </c>
      <c r="F1490" s="17" t="s">
        <v>14</v>
      </c>
      <c r="G1490" s="17" t="s">
        <v>14</v>
      </c>
      <c r="H1490" s="17" t="s">
        <v>14</v>
      </c>
      <c r="I1490" s="18"/>
      <c r="J1490" s="17"/>
      <c r="K1490" s="99" t="s">
        <v>14</v>
      </c>
      <c r="L1490" s="99" t="s">
        <v>14</v>
      </c>
      <c r="M1490" s="99" t="s">
        <v>14</v>
      </c>
      <c r="N1490" s="99" t="s">
        <v>14</v>
      </c>
      <c r="O1490" s="44" t="s">
        <v>14</v>
      </c>
      <c r="P1490" s="32" t="e">
        <f t="shared" si="207"/>
        <v>#VALUE!</v>
      </c>
      <c r="Q1490" s="29" t="s">
        <v>14</v>
      </c>
      <c r="R1490" s="4" t="s">
        <v>14</v>
      </c>
      <c r="S1490" s="100" t="s">
        <v>14</v>
      </c>
      <c r="T1490" s="100" t="s">
        <v>14</v>
      </c>
      <c r="U1490" s="100" t="s">
        <v>14</v>
      </c>
      <c r="V1490" s="29" t="s">
        <v>14</v>
      </c>
      <c r="W1490" s="29" t="s">
        <v>14</v>
      </c>
      <c r="X1490" s="29" t="s">
        <v>14</v>
      </c>
      <c r="Y1490" s="29" t="s">
        <v>14</v>
      </c>
      <c r="Z1490" s="101" t="s">
        <v>14</v>
      </c>
      <c r="AA1490" s="1" t="s">
        <v>14</v>
      </c>
    </row>
    <row r="1491" spans="1:27" s="1" customFormat="1" x14ac:dyDescent="0.15">
      <c r="A1491" s="56">
        <v>216</v>
      </c>
      <c r="B1491" s="15" t="s">
        <v>18</v>
      </c>
      <c r="C1491" s="15" t="s">
        <v>29</v>
      </c>
      <c r="D1491" s="15" t="s">
        <v>12</v>
      </c>
      <c r="E1491" s="17" t="s">
        <v>14</v>
      </c>
      <c r="F1491" s="17" t="s">
        <v>14</v>
      </c>
      <c r="G1491" s="17" t="s">
        <v>14</v>
      </c>
      <c r="H1491" s="17" t="s">
        <v>14</v>
      </c>
      <c r="I1491" s="18"/>
      <c r="J1491" s="17"/>
      <c r="K1491" s="99" t="s">
        <v>14</v>
      </c>
      <c r="L1491" s="99" t="s">
        <v>14</v>
      </c>
      <c r="M1491" s="99" t="s">
        <v>14</v>
      </c>
      <c r="N1491" s="99" t="s">
        <v>14</v>
      </c>
      <c r="O1491" s="44" t="s">
        <v>14</v>
      </c>
      <c r="P1491" s="32" t="e">
        <f t="shared" si="207"/>
        <v>#VALUE!</v>
      </c>
      <c r="Q1491" s="29" t="s">
        <v>14</v>
      </c>
      <c r="R1491" s="4" t="s">
        <v>14</v>
      </c>
      <c r="S1491" s="100" t="s">
        <v>14</v>
      </c>
      <c r="T1491" s="100" t="s">
        <v>14</v>
      </c>
      <c r="U1491" s="100" t="s">
        <v>14</v>
      </c>
      <c r="V1491" s="29" t="s">
        <v>14</v>
      </c>
      <c r="W1491" s="29" t="s">
        <v>14</v>
      </c>
      <c r="X1491" s="29" t="s">
        <v>14</v>
      </c>
      <c r="Y1491" s="29" t="s">
        <v>14</v>
      </c>
      <c r="Z1491" s="101" t="s">
        <v>14</v>
      </c>
      <c r="AA1491" s="1" t="s">
        <v>14</v>
      </c>
    </row>
    <row r="1492" spans="1:27" s="1" customFormat="1" x14ac:dyDescent="0.15">
      <c r="A1492" s="56">
        <v>222</v>
      </c>
      <c r="B1492" s="15" t="s">
        <v>18</v>
      </c>
      <c r="C1492" s="15" t="s">
        <v>29</v>
      </c>
      <c r="D1492" s="15" t="s">
        <v>12</v>
      </c>
      <c r="E1492" s="17" t="s">
        <v>14</v>
      </c>
      <c r="F1492" s="17" t="s">
        <v>14</v>
      </c>
      <c r="G1492" s="17" t="s">
        <v>14</v>
      </c>
      <c r="H1492" s="17" t="s">
        <v>14</v>
      </c>
      <c r="I1492" s="18"/>
      <c r="J1492" s="17"/>
      <c r="K1492" s="99" t="s">
        <v>14</v>
      </c>
      <c r="L1492" s="99" t="s">
        <v>14</v>
      </c>
      <c r="M1492" s="99" t="s">
        <v>14</v>
      </c>
      <c r="N1492" s="99" t="s">
        <v>14</v>
      </c>
      <c r="O1492" s="44" t="s">
        <v>14</v>
      </c>
      <c r="P1492" s="32" t="e">
        <f t="shared" si="207"/>
        <v>#VALUE!</v>
      </c>
      <c r="Q1492" s="29" t="s">
        <v>14</v>
      </c>
      <c r="R1492" s="4" t="s">
        <v>14</v>
      </c>
      <c r="S1492" s="100" t="s">
        <v>14</v>
      </c>
      <c r="T1492" s="100" t="s">
        <v>14</v>
      </c>
      <c r="U1492" s="100" t="s">
        <v>14</v>
      </c>
      <c r="V1492" s="29" t="s">
        <v>14</v>
      </c>
      <c r="W1492" s="29" t="s">
        <v>14</v>
      </c>
      <c r="X1492" s="29" t="s">
        <v>14</v>
      </c>
      <c r="Y1492" s="29" t="s">
        <v>14</v>
      </c>
      <c r="Z1492" s="101" t="s">
        <v>14</v>
      </c>
      <c r="AA1492" s="1" t="s">
        <v>14</v>
      </c>
    </row>
    <row r="1493" spans="1:27" s="1" customFormat="1" x14ac:dyDescent="0.15">
      <c r="A1493" s="56">
        <v>228</v>
      </c>
      <c r="B1493" s="15" t="s">
        <v>18</v>
      </c>
      <c r="C1493" s="15" t="s">
        <v>29</v>
      </c>
      <c r="D1493" s="15" t="s">
        <v>12</v>
      </c>
      <c r="E1493" s="17" t="s">
        <v>14</v>
      </c>
      <c r="F1493" s="17" t="s">
        <v>14</v>
      </c>
      <c r="G1493" s="17" t="s">
        <v>14</v>
      </c>
      <c r="H1493" s="17" t="s">
        <v>14</v>
      </c>
      <c r="I1493" s="18"/>
      <c r="J1493" s="17"/>
      <c r="K1493" s="99" t="s">
        <v>14</v>
      </c>
      <c r="L1493" s="99" t="s">
        <v>14</v>
      </c>
      <c r="M1493" s="99" t="s">
        <v>14</v>
      </c>
      <c r="N1493" s="99" t="s">
        <v>14</v>
      </c>
      <c r="O1493" s="44" t="s">
        <v>14</v>
      </c>
      <c r="P1493" s="32" t="e">
        <f t="shared" si="207"/>
        <v>#VALUE!</v>
      </c>
      <c r="Q1493" s="29" t="s">
        <v>14</v>
      </c>
      <c r="R1493" s="4" t="s">
        <v>14</v>
      </c>
      <c r="S1493" s="100" t="s">
        <v>14</v>
      </c>
      <c r="T1493" s="100" t="s">
        <v>14</v>
      </c>
      <c r="U1493" s="100" t="s">
        <v>14</v>
      </c>
      <c r="V1493" s="29" t="s">
        <v>14</v>
      </c>
      <c r="W1493" s="29" t="s">
        <v>14</v>
      </c>
      <c r="X1493" s="29" t="s">
        <v>14</v>
      </c>
      <c r="Y1493" s="29" t="s">
        <v>14</v>
      </c>
      <c r="Z1493" s="101" t="s">
        <v>14</v>
      </c>
      <c r="AA1493" s="1" t="s">
        <v>14</v>
      </c>
    </row>
    <row r="1494" spans="1:27" s="1" customFormat="1" x14ac:dyDescent="0.15">
      <c r="A1494" s="56">
        <v>151</v>
      </c>
      <c r="B1494" s="15" t="s">
        <v>19</v>
      </c>
      <c r="C1494" s="15" t="s">
        <v>29</v>
      </c>
      <c r="D1494" s="15" t="s">
        <v>12</v>
      </c>
      <c r="E1494" s="17" t="s">
        <v>14</v>
      </c>
      <c r="F1494" s="17" t="s">
        <v>14</v>
      </c>
      <c r="G1494" s="17" t="s">
        <v>14</v>
      </c>
      <c r="H1494" s="17" t="s">
        <v>14</v>
      </c>
      <c r="I1494" s="18"/>
      <c r="J1494" s="17"/>
      <c r="K1494" s="99" t="s">
        <v>14</v>
      </c>
      <c r="L1494" s="99" t="s">
        <v>14</v>
      </c>
      <c r="M1494" s="99" t="s">
        <v>14</v>
      </c>
      <c r="N1494" s="99" t="s">
        <v>14</v>
      </c>
      <c r="O1494" s="44" t="s">
        <v>14</v>
      </c>
      <c r="P1494" s="32" t="e">
        <f t="shared" si="207"/>
        <v>#VALUE!</v>
      </c>
      <c r="Q1494" s="29" t="s">
        <v>14</v>
      </c>
      <c r="R1494" s="4" t="s">
        <v>14</v>
      </c>
      <c r="S1494" s="100" t="s">
        <v>14</v>
      </c>
      <c r="T1494" s="100" t="s">
        <v>14</v>
      </c>
      <c r="U1494" s="100" t="s">
        <v>14</v>
      </c>
      <c r="V1494" s="29" t="s">
        <v>14</v>
      </c>
      <c r="W1494" s="29" t="s">
        <v>14</v>
      </c>
      <c r="X1494" s="29" t="s">
        <v>14</v>
      </c>
      <c r="Y1494" s="29" t="s">
        <v>14</v>
      </c>
      <c r="Z1494" s="101" t="s">
        <v>14</v>
      </c>
      <c r="AA1494" s="1" t="s">
        <v>14</v>
      </c>
    </row>
    <row r="1495" spans="1:27" s="1" customFormat="1" x14ac:dyDescent="0.15">
      <c r="A1495" s="56">
        <v>159</v>
      </c>
      <c r="B1495" s="15" t="s">
        <v>19</v>
      </c>
      <c r="C1495" s="15" t="s">
        <v>29</v>
      </c>
      <c r="D1495" s="15" t="s">
        <v>12</v>
      </c>
      <c r="E1495" s="17" t="s">
        <v>14</v>
      </c>
      <c r="F1495" s="17" t="s">
        <v>14</v>
      </c>
      <c r="G1495" s="17" t="s">
        <v>14</v>
      </c>
      <c r="H1495" s="17" t="s">
        <v>14</v>
      </c>
      <c r="I1495" s="18"/>
      <c r="J1495" s="17"/>
      <c r="K1495" s="99" t="s">
        <v>14</v>
      </c>
      <c r="L1495" s="99" t="s">
        <v>14</v>
      </c>
      <c r="M1495" s="99" t="s">
        <v>14</v>
      </c>
      <c r="N1495" s="99" t="s">
        <v>14</v>
      </c>
      <c r="O1495" s="44" t="s">
        <v>14</v>
      </c>
      <c r="P1495" s="32" t="e">
        <f t="shared" si="207"/>
        <v>#VALUE!</v>
      </c>
      <c r="Q1495" s="29" t="s">
        <v>14</v>
      </c>
      <c r="R1495" s="4" t="s">
        <v>14</v>
      </c>
      <c r="S1495" s="100" t="s">
        <v>14</v>
      </c>
      <c r="T1495" s="100" t="s">
        <v>14</v>
      </c>
      <c r="U1495" s="100" t="s">
        <v>14</v>
      </c>
      <c r="V1495" s="29" t="s">
        <v>14</v>
      </c>
      <c r="W1495" s="29" t="s">
        <v>14</v>
      </c>
      <c r="X1495" s="29" t="s">
        <v>14</v>
      </c>
      <c r="Y1495" s="29" t="s">
        <v>14</v>
      </c>
      <c r="Z1495" s="101" t="s">
        <v>14</v>
      </c>
      <c r="AA1495" s="1" t="s">
        <v>14</v>
      </c>
    </row>
    <row r="1496" spans="1:27" s="1" customFormat="1" x14ac:dyDescent="0.15">
      <c r="A1496" s="56">
        <v>250</v>
      </c>
      <c r="B1496" s="15" t="s">
        <v>19</v>
      </c>
      <c r="C1496" s="15" t="s">
        <v>29</v>
      </c>
      <c r="D1496" s="15" t="s">
        <v>12</v>
      </c>
      <c r="E1496" s="17" t="s">
        <v>14</v>
      </c>
      <c r="F1496" s="17" t="s">
        <v>14</v>
      </c>
      <c r="G1496" s="17" t="s">
        <v>14</v>
      </c>
      <c r="H1496" s="17" t="s">
        <v>14</v>
      </c>
      <c r="I1496" s="18"/>
      <c r="J1496" s="17"/>
      <c r="K1496" s="99" t="s">
        <v>14</v>
      </c>
      <c r="L1496" s="99" t="s">
        <v>14</v>
      </c>
      <c r="M1496" s="99" t="s">
        <v>14</v>
      </c>
      <c r="N1496" s="99" t="s">
        <v>14</v>
      </c>
      <c r="O1496" s="44" t="s">
        <v>14</v>
      </c>
      <c r="P1496" s="32" t="e">
        <f t="shared" si="207"/>
        <v>#VALUE!</v>
      </c>
      <c r="Q1496" s="29" t="s">
        <v>14</v>
      </c>
      <c r="R1496" s="4" t="s">
        <v>14</v>
      </c>
      <c r="S1496" s="100" t="s">
        <v>14</v>
      </c>
      <c r="T1496" s="100" t="s">
        <v>14</v>
      </c>
      <c r="U1496" s="100" t="s">
        <v>14</v>
      </c>
      <c r="V1496" s="29" t="s">
        <v>14</v>
      </c>
      <c r="W1496" s="29" t="s">
        <v>14</v>
      </c>
      <c r="X1496" s="29" t="s">
        <v>14</v>
      </c>
      <c r="Y1496" s="29" t="s">
        <v>14</v>
      </c>
      <c r="Z1496" s="101" t="s">
        <v>14</v>
      </c>
      <c r="AA1496" s="1" t="s">
        <v>14</v>
      </c>
    </row>
    <row r="1497" spans="1:27" s="1" customFormat="1" x14ac:dyDescent="0.15">
      <c r="A1497" s="56">
        <v>165</v>
      </c>
      <c r="B1497" s="15" t="s">
        <v>20</v>
      </c>
      <c r="C1497" s="15" t="s">
        <v>29</v>
      </c>
      <c r="D1497" s="15" t="s">
        <v>12</v>
      </c>
      <c r="E1497" s="17" t="s">
        <v>14</v>
      </c>
      <c r="F1497" s="17" t="s">
        <v>14</v>
      </c>
      <c r="G1497" s="17" t="s">
        <v>14</v>
      </c>
      <c r="H1497" s="17" t="s">
        <v>14</v>
      </c>
      <c r="I1497" s="18"/>
      <c r="J1497" s="17"/>
      <c r="K1497" s="99" t="s">
        <v>14</v>
      </c>
      <c r="L1497" s="99" t="s">
        <v>14</v>
      </c>
      <c r="M1497" s="99" t="s">
        <v>14</v>
      </c>
      <c r="N1497" s="99" t="s">
        <v>14</v>
      </c>
      <c r="O1497" s="44" t="s">
        <v>14</v>
      </c>
      <c r="P1497" s="32" t="e">
        <f t="shared" si="207"/>
        <v>#VALUE!</v>
      </c>
      <c r="Q1497" s="29" t="s">
        <v>14</v>
      </c>
      <c r="R1497" s="4" t="s">
        <v>14</v>
      </c>
      <c r="S1497" s="100" t="s">
        <v>14</v>
      </c>
      <c r="T1497" s="100" t="s">
        <v>14</v>
      </c>
      <c r="U1497" s="100" t="s">
        <v>14</v>
      </c>
      <c r="V1497" s="29" t="s">
        <v>14</v>
      </c>
      <c r="W1497" s="29" t="s">
        <v>14</v>
      </c>
      <c r="X1497" s="29" t="s">
        <v>14</v>
      </c>
      <c r="Y1497" s="29" t="s">
        <v>14</v>
      </c>
      <c r="Z1497" s="101" t="s">
        <v>14</v>
      </c>
      <c r="AA1497" s="1" t="s">
        <v>14</v>
      </c>
    </row>
    <row r="1498" spans="1:27" s="1" customFormat="1" x14ac:dyDescent="0.15">
      <c r="A1498" s="56">
        <v>171</v>
      </c>
      <c r="B1498" s="15" t="s">
        <v>20</v>
      </c>
      <c r="C1498" s="15" t="s">
        <v>29</v>
      </c>
      <c r="D1498" s="15" t="s">
        <v>12</v>
      </c>
      <c r="E1498" s="17" t="s">
        <v>14</v>
      </c>
      <c r="F1498" s="17" t="s">
        <v>14</v>
      </c>
      <c r="G1498" s="17" t="s">
        <v>14</v>
      </c>
      <c r="H1498" s="17" t="s">
        <v>14</v>
      </c>
      <c r="I1498" s="18"/>
      <c r="J1498" s="17"/>
      <c r="K1498" s="99" t="s">
        <v>14</v>
      </c>
      <c r="L1498" s="99" t="s">
        <v>14</v>
      </c>
      <c r="M1498" s="99" t="s">
        <v>14</v>
      </c>
      <c r="N1498" s="99" t="s">
        <v>14</v>
      </c>
      <c r="O1498" s="44" t="s">
        <v>14</v>
      </c>
      <c r="P1498" s="32" t="e">
        <f t="shared" si="207"/>
        <v>#VALUE!</v>
      </c>
      <c r="Q1498" s="29" t="s">
        <v>14</v>
      </c>
      <c r="R1498" s="4" t="s">
        <v>14</v>
      </c>
      <c r="S1498" s="100" t="s">
        <v>14</v>
      </c>
      <c r="T1498" s="100" t="s">
        <v>14</v>
      </c>
      <c r="U1498" s="100" t="s">
        <v>14</v>
      </c>
      <c r="V1498" s="29" t="s">
        <v>14</v>
      </c>
      <c r="W1498" s="29" t="s">
        <v>14</v>
      </c>
      <c r="X1498" s="29" t="s">
        <v>14</v>
      </c>
      <c r="Y1498" s="29" t="s">
        <v>14</v>
      </c>
      <c r="Z1498" s="101" t="s">
        <v>14</v>
      </c>
      <c r="AA1498" s="1" t="s">
        <v>14</v>
      </c>
    </row>
    <row r="1499" spans="1:27" s="1" customFormat="1" x14ac:dyDescent="0.15">
      <c r="A1499" s="56">
        <v>263</v>
      </c>
      <c r="B1499" s="15" t="s">
        <v>20</v>
      </c>
      <c r="C1499" s="15" t="s">
        <v>29</v>
      </c>
      <c r="D1499" s="15" t="s">
        <v>12</v>
      </c>
      <c r="E1499" s="17" t="s">
        <v>14</v>
      </c>
      <c r="F1499" s="17" t="s">
        <v>14</v>
      </c>
      <c r="G1499" s="17" t="s">
        <v>14</v>
      </c>
      <c r="H1499" s="17" t="s">
        <v>14</v>
      </c>
      <c r="I1499" s="18"/>
      <c r="J1499" s="17"/>
      <c r="K1499" s="99" t="s">
        <v>14</v>
      </c>
      <c r="L1499" s="99" t="s">
        <v>14</v>
      </c>
      <c r="M1499" s="99" t="s">
        <v>14</v>
      </c>
      <c r="N1499" s="99" t="s">
        <v>14</v>
      </c>
      <c r="O1499" s="44" t="s">
        <v>14</v>
      </c>
      <c r="P1499" s="32" t="e">
        <f t="shared" si="207"/>
        <v>#VALUE!</v>
      </c>
      <c r="Q1499" s="29" t="s">
        <v>14</v>
      </c>
      <c r="R1499" s="4" t="s">
        <v>14</v>
      </c>
      <c r="S1499" s="100" t="s">
        <v>14</v>
      </c>
      <c r="T1499" s="100" t="s">
        <v>14</v>
      </c>
      <c r="U1499" s="100" t="s">
        <v>14</v>
      </c>
      <c r="V1499" s="29" t="s">
        <v>14</v>
      </c>
      <c r="W1499" s="29" t="s">
        <v>14</v>
      </c>
      <c r="X1499" s="29" t="s">
        <v>14</v>
      </c>
      <c r="Y1499" s="29" t="s">
        <v>14</v>
      </c>
      <c r="Z1499" s="101" t="s">
        <v>14</v>
      </c>
      <c r="AA1499" s="1" t="s">
        <v>14</v>
      </c>
    </row>
    <row r="1500" spans="1:27" s="1" customFormat="1" x14ac:dyDescent="0.15">
      <c r="A1500" s="56">
        <v>269</v>
      </c>
      <c r="B1500" s="15" t="s">
        <v>20</v>
      </c>
      <c r="C1500" s="15" t="s">
        <v>29</v>
      </c>
      <c r="D1500" s="15" t="s">
        <v>12</v>
      </c>
      <c r="E1500" s="17" t="s">
        <v>14</v>
      </c>
      <c r="F1500" s="17" t="s">
        <v>14</v>
      </c>
      <c r="G1500" s="17" t="s">
        <v>14</v>
      </c>
      <c r="H1500" s="17" t="s">
        <v>14</v>
      </c>
      <c r="I1500" s="18"/>
      <c r="J1500" s="17"/>
      <c r="K1500" s="99" t="s">
        <v>14</v>
      </c>
      <c r="L1500" s="99" t="s">
        <v>14</v>
      </c>
      <c r="M1500" s="99" t="s">
        <v>14</v>
      </c>
      <c r="N1500" s="99" t="s">
        <v>14</v>
      </c>
      <c r="O1500" s="44" t="s">
        <v>14</v>
      </c>
      <c r="P1500" s="32" t="e">
        <f t="shared" si="207"/>
        <v>#VALUE!</v>
      </c>
      <c r="Q1500" s="29" t="s">
        <v>14</v>
      </c>
      <c r="R1500" s="4" t="s">
        <v>14</v>
      </c>
      <c r="S1500" s="100" t="s">
        <v>14</v>
      </c>
      <c r="T1500" s="100" t="s">
        <v>14</v>
      </c>
      <c r="U1500" s="100" t="s">
        <v>14</v>
      </c>
      <c r="V1500" s="29" t="s">
        <v>14</v>
      </c>
      <c r="W1500" s="29" t="s">
        <v>14</v>
      </c>
      <c r="X1500" s="29" t="s">
        <v>14</v>
      </c>
      <c r="Y1500" s="29" t="s">
        <v>14</v>
      </c>
      <c r="Z1500" s="101" t="s">
        <v>14</v>
      </c>
      <c r="AA1500" s="1" t="s">
        <v>14</v>
      </c>
    </row>
    <row r="1501" spans="1:27" s="1" customFormat="1" x14ac:dyDescent="0.15">
      <c r="A1501" s="56">
        <v>101</v>
      </c>
      <c r="B1501" s="15" t="s">
        <v>22</v>
      </c>
      <c r="C1501" s="15" t="s">
        <v>29</v>
      </c>
      <c r="D1501" s="15" t="s">
        <v>12</v>
      </c>
      <c r="E1501" s="17" t="s">
        <v>14</v>
      </c>
      <c r="F1501" s="17" t="s">
        <v>14</v>
      </c>
      <c r="G1501" s="17" t="s">
        <v>14</v>
      </c>
      <c r="H1501" s="17" t="s">
        <v>14</v>
      </c>
      <c r="I1501" s="18"/>
      <c r="J1501" s="17"/>
      <c r="K1501" s="99" t="s">
        <v>14</v>
      </c>
      <c r="L1501" s="99" t="s">
        <v>14</v>
      </c>
      <c r="M1501" s="99" t="s">
        <v>14</v>
      </c>
      <c r="N1501" s="99" t="s">
        <v>14</v>
      </c>
      <c r="O1501" s="44" t="s">
        <v>14</v>
      </c>
      <c r="P1501" s="32" t="e">
        <f t="shared" si="207"/>
        <v>#VALUE!</v>
      </c>
      <c r="Q1501" s="29" t="s">
        <v>14</v>
      </c>
      <c r="R1501" s="4" t="s">
        <v>14</v>
      </c>
      <c r="S1501" s="100" t="s">
        <v>14</v>
      </c>
      <c r="T1501" s="100" t="s">
        <v>14</v>
      </c>
      <c r="U1501" s="100" t="s">
        <v>14</v>
      </c>
      <c r="V1501" s="29" t="s">
        <v>14</v>
      </c>
      <c r="W1501" s="29" t="s">
        <v>14</v>
      </c>
      <c r="X1501" s="29" t="s">
        <v>14</v>
      </c>
      <c r="Y1501" s="29" t="s">
        <v>14</v>
      </c>
      <c r="Z1501" s="101" t="s">
        <v>14</v>
      </c>
      <c r="AA1501" s="1" t="s">
        <v>14</v>
      </c>
    </row>
    <row r="1502" spans="1:27" s="1" customFormat="1" x14ac:dyDescent="0.15">
      <c r="A1502" s="56">
        <v>107</v>
      </c>
      <c r="B1502" s="15" t="s">
        <v>22</v>
      </c>
      <c r="C1502" s="15" t="s">
        <v>29</v>
      </c>
      <c r="D1502" s="15" t="s">
        <v>12</v>
      </c>
      <c r="E1502" s="17" t="s">
        <v>14</v>
      </c>
      <c r="F1502" s="17" t="s">
        <v>14</v>
      </c>
      <c r="G1502" s="17" t="s">
        <v>14</v>
      </c>
      <c r="H1502" s="17" t="s">
        <v>14</v>
      </c>
      <c r="I1502" s="18"/>
      <c r="J1502" s="17"/>
      <c r="K1502" s="99" t="s">
        <v>14</v>
      </c>
      <c r="L1502" s="99" t="s">
        <v>14</v>
      </c>
      <c r="M1502" s="99" t="s">
        <v>14</v>
      </c>
      <c r="N1502" s="99" t="s">
        <v>14</v>
      </c>
      <c r="O1502" s="44" t="s">
        <v>14</v>
      </c>
      <c r="P1502" s="32" t="e">
        <f t="shared" si="207"/>
        <v>#VALUE!</v>
      </c>
      <c r="Q1502" s="29" t="s">
        <v>14</v>
      </c>
      <c r="R1502" s="4" t="s">
        <v>14</v>
      </c>
      <c r="S1502" s="100" t="s">
        <v>14</v>
      </c>
      <c r="T1502" s="100" t="s">
        <v>14</v>
      </c>
      <c r="U1502" s="100" t="s">
        <v>14</v>
      </c>
      <c r="V1502" s="29" t="s">
        <v>14</v>
      </c>
      <c r="W1502" s="29" t="s">
        <v>14</v>
      </c>
      <c r="X1502" s="29" t="s">
        <v>14</v>
      </c>
      <c r="Y1502" s="29" t="s">
        <v>14</v>
      </c>
      <c r="Z1502" s="101" t="s">
        <v>14</v>
      </c>
      <c r="AA1502" s="1" t="s">
        <v>14</v>
      </c>
    </row>
    <row r="1503" spans="1:27" s="1" customFormat="1" x14ac:dyDescent="0.15">
      <c r="A1503" s="56">
        <v>300</v>
      </c>
      <c r="B1503" s="15" t="s">
        <v>22</v>
      </c>
      <c r="C1503" s="15" t="s">
        <v>29</v>
      </c>
      <c r="D1503" s="15" t="s">
        <v>12</v>
      </c>
      <c r="E1503" s="17" t="s">
        <v>14</v>
      </c>
      <c r="F1503" s="17" t="s">
        <v>14</v>
      </c>
      <c r="G1503" s="17" t="s">
        <v>14</v>
      </c>
      <c r="H1503" s="17" t="s">
        <v>14</v>
      </c>
      <c r="I1503" s="18"/>
      <c r="J1503" s="17"/>
      <c r="K1503" s="99" t="s">
        <v>14</v>
      </c>
      <c r="L1503" s="99" t="s">
        <v>14</v>
      </c>
      <c r="M1503" s="99" t="s">
        <v>14</v>
      </c>
      <c r="N1503" s="99" t="s">
        <v>14</v>
      </c>
      <c r="O1503" s="44" t="s">
        <v>14</v>
      </c>
      <c r="P1503" s="32" t="e">
        <f t="shared" si="207"/>
        <v>#VALUE!</v>
      </c>
      <c r="Q1503" s="29" t="s">
        <v>14</v>
      </c>
      <c r="R1503" s="4" t="s">
        <v>14</v>
      </c>
      <c r="S1503" s="100" t="s">
        <v>14</v>
      </c>
      <c r="T1503" s="100" t="s">
        <v>14</v>
      </c>
      <c r="U1503" s="100" t="s">
        <v>14</v>
      </c>
      <c r="V1503" s="29" t="s">
        <v>14</v>
      </c>
      <c r="W1503" s="29" t="s">
        <v>14</v>
      </c>
      <c r="X1503" s="29" t="s">
        <v>14</v>
      </c>
      <c r="Y1503" s="29" t="s">
        <v>14</v>
      </c>
      <c r="Z1503" s="101" t="s">
        <v>14</v>
      </c>
      <c r="AA1503" s="1" t="s">
        <v>14</v>
      </c>
    </row>
    <row r="1504" spans="1:27" s="1" customFormat="1" x14ac:dyDescent="0.15">
      <c r="A1504" s="56">
        <v>145</v>
      </c>
      <c r="B1504" s="15" t="s">
        <v>23</v>
      </c>
      <c r="C1504" s="15" t="s">
        <v>29</v>
      </c>
      <c r="D1504" s="15" t="s">
        <v>12</v>
      </c>
      <c r="E1504" s="17" t="s">
        <v>14</v>
      </c>
      <c r="F1504" s="17" t="s">
        <v>14</v>
      </c>
      <c r="G1504" s="17" t="s">
        <v>14</v>
      </c>
      <c r="H1504" s="17" t="s">
        <v>14</v>
      </c>
      <c r="I1504" s="18"/>
      <c r="J1504" s="17"/>
      <c r="K1504" s="99" t="s">
        <v>14</v>
      </c>
      <c r="L1504" s="99" t="s">
        <v>14</v>
      </c>
      <c r="M1504" s="99" t="s">
        <v>14</v>
      </c>
      <c r="N1504" s="99" t="s">
        <v>14</v>
      </c>
      <c r="O1504" s="44" t="s">
        <v>14</v>
      </c>
      <c r="P1504" s="32" t="e">
        <f t="shared" si="207"/>
        <v>#VALUE!</v>
      </c>
      <c r="Q1504" s="29" t="s">
        <v>14</v>
      </c>
      <c r="R1504" s="4" t="s">
        <v>14</v>
      </c>
      <c r="S1504" s="100" t="s">
        <v>14</v>
      </c>
      <c r="T1504" s="100" t="s">
        <v>14</v>
      </c>
      <c r="U1504" s="100" t="s">
        <v>14</v>
      </c>
      <c r="V1504" s="29" t="s">
        <v>14</v>
      </c>
      <c r="W1504" s="29" t="s">
        <v>14</v>
      </c>
      <c r="X1504" s="29" t="s">
        <v>14</v>
      </c>
      <c r="Y1504" s="29" t="s">
        <v>14</v>
      </c>
      <c r="Z1504" s="101" t="s">
        <v>14</v>
      </c>
      <c r="AA1504" s="1" t="s">
        <v>14</v>
      </c>
    </row>
    <row r="1505" spans="1:27" s="1" customFormat="1" x14ac:dyDescent="0.15">
      <c r="A1505" s="56">
        <v>179</v>
      </c>
      <c r="B1505" s="15" t="s">
        <v>17</v>
      </c>
      <c r="C1505" s="15" t="s">
        <v>11</v>
      </c>
      <c r="D1505" s="15" t="s">
        <v>32</v>
      </c>
      <c r="E1505" s="16">
        <v>43167</v>
      </c>
      <c r="F1505" s="17">
        <v>28.3</v>
      </c>
      <c r="G1505" s="17">
        <v>35.700000000000003</v>
      </c>
      <c r="H1505" s="17">
        <v>17.510100000000001</v>
      </c>
      <c r="I1505" s="18">
        <v>6.5628598290598301</v>
      </c>
      <c r="J1505" s="17"/>
      <c r="K1505" s="37">
        <f>1000*(1-(F1505+288.9414)/(508929.2*(F1505+68.12963))*(F1505-3.9863)^2)</f>
        <v>996.17858595451116</v>
      </c>
      <c r="L1505" s="37">
        <f xml:space="preserve"> 0.824493 - 0.0040899*F1505 + 0.000076438*F1505^2 -0.00000082467*F1505^3 + 0.0000000053675*F1505^4</f>
        <v>0.75471880762830679</v>
      </c>
      <c r="M1505" s="37">
        <f xml:space="preserve"> -0.005724 + 0.00010227*F1505 - 0.0000016546*F1505^2</f>
        <v>-4.1549115940000001E-3</v>
      </c>
      <c r="N1505" s="37">
        <f xml:space="preserve"> K1505 + (L1505*G1505) + M1505*G1505^(3/2) + 0.00048314*G1505^2</f>
        <v>1022.8515384385017</v>
      </c>
      <c r="O1505" s="39">
        <f>AA1505*(1/     (1-   (0.001*N1505/1.84)))</f>
        <v>14.643018451181996</v>
      </c>
      <c r="P1505" s="32">
        <f t="shared" si="207"/>
        <v>23.52600177797791</v>
      </c>
      <c r="Q1505" s="29">
        <f>-5.28+5.5*AA1505</f>
        <v>30.486499999999999</v>
      </c>
      <c r="R1505" s="30">
        <f>E1505-E1385</f>
        <v>13</v>
      </c>
      <c r="S1505" s="31">
        <f>I1505-I1385</f>
        <v>8.9759829059830487E-2</v>
      </c>
      <c r="T1505" s="31">
        <f>(S1505/I1385)*100</f>
        <v>1.386659082353594</v>
      </c>
      <c r="U1505" s="31">
        <f>(S1505/R1505)/I1385*1000</f>
        <v>1.0666608325796876</v>
      </c>
      <c r="V1505" s="44">
        <f>O1505-O1385</f>
        <v>5.8890154516710425E-2</v>
      </c>
      <c r="W1505" s="44">
        <f>(V1505/O1385)*100</f>
        <v>0.40379619075468409</v>
      </c>
      <c r="X1505" s="44">
        <f>1000*(V1505/R1505)/O1385</f>
        <v>0.31061245442668006</v>
      </c>
      <c r="Y1505" s="45">
        <f>1000*(V1505/R1505)/Q1385</f>
        <v>0.14939662344402183</v>
      </c>
      <c r="Z1505" s="57">
        <f t="shared" ref="Z1505:Z1561" si="208">X1505-U1505</f>
        <v>-0.75604837815300752</v>
      </c>
      <c r="AA1505" s="1">
        <v>6.5030000000000001</v>
      </c>
    </row>
    <row r="1506" spans="1:27" s="1" customFormat="1" x14ac:dyDescent="0.15">
      <c r="A1506" s="56">
        <v>186</v>
      </c>
      <c r="B1506" s="15" t="s">
        <v>17</v>
      </c>
      <c r="C1506" s="15" t="s">
        <v>11</v>
      </c>
      <c r="D1506" s="15" t="s">
        <v>32</v>
      </c>
      <c r="E1506" s="16">
        <v>43167</v>
      </c>
      <c r="F1506" s="17">
        <v>28.3</v>
      </c>
      <c r="G1506" s="17">
        <v>35.700000000000003</v>
      </c>
      <c r="H1506" s="17">
        <v>17.510100000000001</v>
      </c>
      <c r="I1506" s="18">
        <v>4.6255598290598297</v>
      </c>
      <c r="J1506" s="17"/>
      <c r="K1506" s="37">
        <f>1000*(1-(F1506+288.9414)/(508929.2*(F1506+68.12963))*(F1506-3.9863)^2)</f>
        <v>996.17858595451116</v>
      </c>
      <c r="L1506" s="37">
        <f xml:space="preserve"> 0.824493 - 0.0040899*F1506 + 0.000076438*F1506^2 -0.00000082467*F1506^3 + 0.0000000053675*F1506^4</f>
        <v>0.75471880762830679</v>
      </c>
      <c r="M1506" s="37">
        <f xml:space="preserve"> -0.005724 + 0.00010227*F1506 - 0.0000016546*F1506^2</f>
        <v>-4.1549115940000001E-3</v>
      </c>
      <c r="N1506" s="37">
        <f xml:space="preserve"> K1506 + (L1506*G1506) + M1506*G1506^(3/2) + 0.00048314*G1506^2</f>
        <v>1022.8515384385017</v>
      </c>
      <c r="O1506" s="39">
        <f>AA1506*(1/     (1-   (0.001*N1506/1.84)))</f>
        <v>10.280736482017781</v>
      </c>
      <c r="P1506" s="32">
        <f t="shared" si="207"/>
        <v>23.52600177797791</v>
      </c>
      <c r="Q1506" s="29">
        <f>-5.28+5.5*AA1506</f>
        <v>19.831349999999997</v>
      </c>
      <c r="R1506" s="30">
        <f>E1506-E1386</f>
        <v>13</v>
      </c>
      <c r="S1506" s="31">
        <f>I1506-I1386</f>
        <v>8.8259829059829542E-2</v>
      </c>
      <c r="T1506" s="31">
        <f>(S1506/I1386)*100</f>
        <v>1.9452059387704039</v>
      </c>
      <c r="U1506" s="31">
        <f>(S1506/R1506)/I1386*1000</f>
        <v>1.4963122605926182</v>
      </c>
      <c r="V1506" s="44">
        <f>O1506-O1386</f>
        <v>5.8035562758167458E-2</v>
      </c>
      <c r="W1506" s="44">
        <f>(V1506/O1386)*100</f>
        <v>0.56771261544811702</v>
      </c>
      <c r="X1506" s="44">
        <f>1000*(V1506/R1506)/O1386</f>
        <v>0.43670201188316699</v>
      </c>
      <c r="Y1506" s="45">
        <f>1000*(V1506/R1506)/Q1386</f>
        <v>0.22689911173844032</v>
      </c>
      <c r="Z1506" s="57">
        <f t="shared" si="208"/>
        <v>-1.0596102487094512</v>
      </c>
      <c r="AA1506" s="1">
        <v>4.5656999999999996</v>
      </c>
    </row>
    <row r="1507" spans="1:27" s="1" customFormat="1" x14ac:dyDescent="0.15">
      <c r="A1507" s="56">
        <v>277</v>
      </c>
      <c r="B1507" s="15" t="s">
        <v>17</v>
      </c>
      <c r="C1507" s="15" t="s">
        <v>11</v>
      </c>
      <c r="D1507" s="15" t="s">
        <v>32</v>
      </c>
      <c r="E1507" s="16">
        <v>43167</v>
      </c>
      <c r="F1507" s="17">
        <v>28.3</v>
      </c>
      <c r="G1507" s="17">
        <v>35.700000000000003</v>
      </c>
      <c r="H1507" s="17">
        <v>17.510100000000001</v>
      </c>
      <c r="I1507" s="18">
        <v>5.7827598290598301</v>
      </c>
      <c r="J1507" s="17"/>
      <c r="K1507" s="37">
        <f>1000*(1-(F1507+288.9414)/(508929.2*(F1507+68.12963))*(F1507-3.9863)^2)</f>
        <v>996.17858595451116</v>
      </c>
      <c r="L1507" s="37">
        <f xml:space="preserve"> 0.824493 - 0.0040899*F1507 + 0.000076438*F1507^2 -0.00000082467*F1507^3 + 0.0000000053675*F1507^4</f>
        <v>0.75471880762830679</v>
      </c>
      <c r="M1507" s="37">
        <f xml:space="preserve"> -0.005724 + 0.00010227*F1507 - 0.0000016546*F1507^2</f>
        <v>-4.1549115940000001E-3</v>
      </c>
      <c r="N1507" s="37">
        <f xml:space="preserve"> K1507 + (L1507*G1507) + M1507*G1507^(3/2) + 0.00048314*G1507^2</f>
        <v>1022.8515384385017</v>
      </c>
      <c r="O1507" s="39">
        <f>AA1507*(1/     (1-   (0.001*N1507/1.84)))</f>
        <v>12.886441687570267</v>
      </c>
      <c r="P1507" s="32">
        <f t="shared" si="207"/>
        <v>23.52600177797791</v>
      </c>
      <c r="Q1507" s="29">
        <f>-5.28+5.5*AA1507</f>
        <v>26.19595</v>
      </c>
      <c r="R1507" s="30">
        <f>E1507-E1387</f>
        <v>13</v>
      </c>
      <c r="S1507" s="31">
        <f>I1507-I1387</f>
        <v>9.16598290598305E-2</v>
      </c>
      <c r="T1507" s="31">
        <f>(S1507/I1387)*100</f>
        <v>1.6105819447880112</v>
      </c>
      <c r="U1507" s="31">
        <f>(S1507/R1507)/I1387*1000</f>
        <v>1.2389091882984702</v>
      </c>
      <c r="V1507" s="44">
        <f>O1507-O1387</f>
        <v>6.4187659492249693E-2</v>
      </c>
      <c r="W1507" s="44">
        <f>(V1507/O1387)*100</f>
        <v>0.50059575603238182</v>
      </c>
      <c r="X1507" s="44">
        <f>1000*(V1507/R1507)/O1387</f>
        <v>0.38507365848644765</v>
      </c>
      <c r="Y1507" s="45">
        <f>1000*(V1507/R1507)/Q1387</f>
        <v>0.18975069294415839</v>
      </c>
      <c r="Z1507" s="57">
        <f t="shared" si="208"/>
        <v>-0.8538355298120226</v>
      </c>
      <c r="AA1507" s="1">
        <v>5.7229000000000001</v>
      </c>
    </row>
    <row r="1508" spans="1:27" s="1" customFormat="1" x14ac:dyDescent="0.15">
      <c r="A1508" s="56">
        <v>284</v>
      </c>
      <c r="B1508" s="15" t="s">
        <v>17</v>
      </c>
      <c r="C1508" s="15" t="s">
        <v>11</v>
      </c>
      <c r="D1508" s="15" t="s">
        <v>32</v>
      </c>
      <c r="E1508" s="16">
        <v>43167</v>
      </c>
      <c r="F1508" s="17">
        <v>28.3</v>
      </c>
      <c r="G1508" s="17">
        <v>35.700000000000003</v>
      </c>
      <c r="H1508" s="17">
        <v>17.510100000000001</v>
      </c>
      <c r="I1508" s="18">
        <v>6.1491598290598297</v>
      </c>
      <c r="J1508" s="17"/>
      <c r="K1508" s="37">
        <f>1000*(1-(F1508+288.9414)/(508929.2*(F1508+68.12963))*(F1508-3.9863)^2)</f>
        <v>996.17858595451116</v>
      </c>
      <c r="L1508" s="37">
        <f xml:space="preserve"> 0.824493 - 0.0040899*F1508 + 0.000076438*F1508^2 -0.00000082467*F1508^3 + 0.0000000053675*F1508^4</f>
        <v>0.75471880762830679</v>
      </c>
      <c r="M1508" s="37">
        <f xml:space="preserve"> -0.005724 + 0.00010227*F1508 - 0.0000016546*F1508^2</f>
        <v>-4.1549115940000001E-3</v>
      </c>
      <c r="N1508" s="37">
        <f xml:space="preserve"> K1508 + (L1508*G1508) + M1508*G1508^(3/2) + 0.00048314*G1508^2</f>
        <v>1022.8515384385017</v>
      </c>
      <c r="O1508" s="39">
        <f>AA1508*(1/     (1-   (0.001*N1508/1.84)))</f>
        <v>13.711476588464173</v>
      </c>
      <c r="P1508" s="32">
        <f t="shared" si="207"/>
        <v>23.52600177797791</v>
      </c>
      <c r="Q1508" s="29">
        <f>-5.28+5.5*AA1508</f>
        <v>28.211149999999996</v>
      </c>
      <c r="R1508" s="30">
        <f>E1508-E1388</f>
        <v>13</v>
      </c>
      <c r="S1508" s="31">
        <f>I1508-I1388</f>
        <v>0.12185982905982939</v>
      </c>
      <c r="T1508" s="31">
        <f>(S1508/I1388)*100</f>
        <v>2.0217979702325981</v>
      </c>
      <c r="U1508" s="31">
        <f>(S1508/R1508)/I1388*1000</f>
        <v>1.5552292078712293</v>
      </c>
      <c r="V1508" s="44">
        <f>O1508-O1388</f>
        <v>0.1317518070625745</v>
      </c>
      <c r="W1508" s="44">
        <f>(V1508/O1388)*100</f>
        <v>0.97020970000082762</v>
      </c>
      <c r="X1508" s="44">
        <f>1000*(V1508/R1508)/O1388</f>
        <v>0.74631515384679059</v>
      </c>
      <c r="Y1508" s="45">
        <f>1000*(V1508/R1508)/Q1388</f>
        <v>0.3636419032344213</v>
      </c>
      <c r="Z1508" s="57">
        <f t="shared" si="208"/>
        <v>-0.80891405402443872</v>
      </c>
      <c r="AA1508" s="1">
        <v>6.0892999999999997</v>
      </c>
    </row>
    <row r="1509" spans="1:27" s="1" customFormat="1" x14ac:dyDescent="0.15">
      <c r="A1509" s="56">
        <v>290</v>
      </c>
      <c r="B1509" s="15" t="s">
        <v>17</v>
      </c>
      <c r="C1509" s="15" t="s">
        <v>11</v>
      </c>
      <c r="D1509" s="15" t="s">
        <v>32</v>
      </c>
      <c r="E1509" s="17" t="s">
        <v>14</v>
      </c>
      <c r="F1509" s="17" t="s">
        <v>14</v>
      </c>
      <c r="G1509" s="17" t="s">
        <v>14</v>
      </c>
      <c r="H1509" s="17" t="s">
        <v>14</v>
      </c>
      <c r="I1509" s="18"/>
      <c r="J1509" s="17"/>
      <c r="K1509" s="99" t="s">
        <v>14</v>
      </c>
      <c r="L1509" s="99" t="s">
        <v>14</v>
      </c>
      <c r="M1509" s="99" t="s">
        <v>14</v>
      </c>
      <c r="N1509" s="99" t="s">
        <v>14</v>
      </c>
      <c r="O1509" s="44" t="s">
        <v>14</v>
      </c>
      <c r="P1509" s="32" t="e">
        <f t="shared" si="207"/>
        <v>#VALUE!</v>
      </c>
      <c r="Q1509" s="29" t="s">
        <v>14</v>
      </c>
      <c r="R1509" s="4" t="s">
        <v>14</v>
      </c>
      <c r="S1509" s="100" t="s">
        <v>14</v>
      </c>
      <c r="T1509" s="100" t="s">
        <v>14</v>
      </c>
      <c r="U1509" s="100" t="s">
        <v>14</v>
      </c>
      <c r="V1509" s="29" t="s">
        <v>14</v>
      </c>
      <c r="W1509" s="29" t="s">
        <v>14</v>
      </c>
      <c r="X1509" s="29" t="s">
        <v>14</v>
      </c>
      <c r="Y1509" s="29" t="s">
        <v>14</v>
      </c>
      <c r="Z1509" s="101" t="s">
        <v>14</v>
      </c>
      <c r="AA1509" s="1" t="s">
        <v>14</v>
      </c>
    </row>
    <row r="1510" spans="1:27" s="1" customFormat="1" x14ac:dyDescent="0.15">
      <c r="A1510" s="56">
        <v>119</v>
      </c>
      <c r="B1510" s="15" t="s">
        <v>18</v>
      </c>
      <c r="C1510" s="15" t="s">
        <v>11</v>
      </c>
      <c r="D1510" s="15" t="s">
        <v>32</v>
      </c>
      <c r="E1510" s="16">
        <v>43167</v>
      </c>
      <c r="F1510" s="17">
        <v>28.3</v>
      </c>
      <c r="G1510" s="17">
        <v>35.700000000000003</v>
      </c>
      <c r="H1510" s="17">
        <v>17.510100000000001</v>
      </c>
      <c r="I1510" s="18">
        <v>5.24505982905983</v>
      </c>
      <c r="J1510" s="17"/>
      <c r="K1510" s="37">
        <f>1000*(1-(F1510+288.9414)/(508929.2*(F1510+68.12963))*(F1510-3.9863)^2)</f>
        <v>996.17858595451116</v>
      </c>
      <c r="L1510" s="37">
        <f xml:space="preserve"> 0.824493 - 0.0040899*F1510 + 0.000076438*F1510^2 -0.00000082467*F1510^3 + 0.0000000053675*F1510^4</f>
        <v>0.75471880762830679</v>
      </c>
      <c r="M1510" s="37">
        <f xml:space="preserve"> -0.005724 + 0.00010227*F1510 - 0.0000016546*F1510^2</f>
        <v>-4.1549115940000001E-3</v>
      </c>
      <c r="N1510" s="37">
        <f xml:space="preserve"> K1510 + (L1510*G1510) + M1510*G1510^(3/2) + 0.00048314*G1510^2</f>
        <v>1022.8515384385017</v>
      </c>
      <c r="O1510" s="39">
        <f>AA1510*(1/     (1-   (0.001*N1510/1.84)))</f>
        <v>11.675684956645991</v>
      </c>
      <c r="P1510" s="32">
        <f t="shared" si="207"/>
        <v>23.52600177797791</v>
      </c>
      <c r="Q1510" s="29">
        <f>-5.28+5.5*AA1510</f>
        <v>23.238599999999998</v>
      </c>
      <c r="R1510" s="30">
        <f>E1510-E1390</f>
        <v>13</v>
      </c>
      <c r="S1510" s="31">
        <f>I1510-I1390</f>
        <v>8.2459829059829737E-2</v>
      </c>
      <c r="T1510" s="31">
        <f>(S1510/I1390)*100</f>
        <v>1.5972538848609177</v>
      </c>
      <c r="U1510" s="31">
        <f>(S1510/R1510)/I1390*1000</f>
        <v>1.2286568345083981</v>
      </c>
      <c r="V1510" s="44">
        <f>O1510-O1390</f>
        <v>4.4160533361287335E-2</v>
      </c>
      <c r="W1510" s="44">
        <f>(V1510/O1390)*100</f>
        <v>0.37966247375867651</v>
      </c>
      <c r="X1510" s="44">
        <f>1000*(V1510/R1510)/O1390</f>
        <v>0.29204805673744344</v>
      </c>
      <c r="Y1510" s="45">
        <f>1000*(V1510/R1510)/Q1390</f>
        <v>0.14696374559101555</v>
      </c>
      <c r="Z1510" s="57">
        <f t="shared" ref="Z1510:Z1561" si="209">X1510-U1510</f>
        <v>-0.93660877777095464</v>
      </c>
      <c r="AA1510" s="1">
        <v>5.1852</v>
      </c>
    </row>
    <row r="1511" spans="1:27" s="1" customFormat="1" x14ac:dyDescent="0.15">
      <c r="A1511" s="56">
        <v>125</v>
      </c>
      <c r="B1511" s="15" t="s">
        <v>18</v>
      </c>
      <c r="C1511" s="15" t="s">
        <v>11</v>
      </c>
      <c r="D1511" s="15" t="s">
        <v>32</v>
      </c>
      <c r="E1511" s="16">
        <v>43167</v>
      </c>
      <c r="F1511" s="17">
        <v>28.3</v>
      </c>
      <c r="G1511" s="17">
        <v>35.700000000000003</v>
      </c>
      <c r="H1511" s="17">
        <v>17.510100000000001</v>
      </c>
      <c r="I1511" s="18">
        <v>4.4307598290598298</v>
      </c>
      <c r="J1511" s="17"/>
      <c r="K1511" s="37">
        <f>1000*(1-(F1511+288.9414)/(508929.2*(F1511+68.12963))*(F1511-3.9863)^2)</f>
        <v>996.17858595451116</v>
      </c>
      <c r="L1511" s="37">
        <f xml:space="preserve"> 0.824493 - 0.0040899*F1511 + 0.000076438*F1511^2 -0.00000082467*F1511^3 + 0.0000000053675*F1511^4</f>
        <v>0.75471880762830679</v>
      </c>
      <c r="M1511" s="37">
        <f xml:space="preserve"> -0.005724 + 0.00010227*F1511 - 0.0000016546*F1511^2</f>
        <v>-4.1549115940000001E-3</v>
      </c>
      <c r="N1511" s="37">
        <f xml:space="preserve"> K1511 + (L1511*G1511) + M1511*G1511^(3/2) + 0.00048314*G1511^2</f>
        <v>1022.8515384385017</v>
      </c>
      <c r="O1511" s="39">
        <f>AA1511*(1/     (1-   (0.001*N1511/1.84)))</f>
        <v>9.8420989309966753</v>
      </c>
      <c r="P1511" s="32">
        <f t="shared" si="207"/>
        <v>23.52600177797791</v>
      </c>
      <c r="Q1511" s="29">
        <f>-5.28+5.5*AA1511</f>
        <v>18.759949999999996</v>
      </c>
      <c r="R1511" s="30">
        <f>E1511-E1391</f>
        <v>13</v>
      </c>
      <c r="S1511" s="31">
        <f>I1511-I1391</f>
        <v>7.4159829059829541E-2</v>
      </c>
      <c r="T1511" s="31">
        <f>(S1511/I1391)*100</f>
        <v>1.7022409461467551</v>
      </c>
      <c r="U1511" s="31">
        <f>(S1511/R1511)/I1391*1000</f>
        <v>1.309416112420581</v>
      </c>
      <c r="V1511" s="44">
        <f>O1511-O1391</f>
        <v>2.6521643877368106E-2</v>
      </c>
      <c r="W1511" s="44">
        <f>(V1511/O1391)*100</f>
        <v>0.27019953184181716</v>
      </c>
      <c r="X1511" s="44">
        <f>1000*(V1511/R1511)/O1391</f>
        <v>0.20784579372447473</v>
      </c>
      <c r="Y1511" s="45">
        <f>1000*(V1511/R1511)/Q1391</f>
        <v>0.10920687811368796</v>
      </c>
      <c r="Z1511" s="57">
        <f t="shared" si="209"/>
        <v>-1.1015703186961063</v>
      </c>
      <c r="AA1511" s="1">
        <v>4.3708999999999998</v>
      </c>
    </row>
    <row r="1512" spans="1:27" s="1" customFormat="1" x14ac:dyDescent="0.15">
      <c r="A1512" s="56">
        <v>217</v>
      </c>
      <c r="B1512" s="15" t="s">
        <v>18</v>
      </c>
      <c r="C1512" s="15" t="s">
        <v>11</v>
      </c>
      <c r="D1512" s="15" t="s">
        <v>32</v>
      </c>
      <c r="E1512" s="16">
        <v>43167</v>
      </c>
      <c r="F1512" s="17">
        <v>28.3</v>
      </c>
      <c r="G1512" s="17">
        <v>35.700000000000003</v>
      </c>
      <c r="H1512" s="17">
        <v>17.510100000000001</v>
      </c>
      <c r="I1512" s="18">
        <v>3.8715598290598301</v>
      </c>
      <c r="J1512" s="17"/>
      <c r="K1512" s="37">
        <f>1000*(1-(F1512+288.9414)/(508929.2*(F1512+68.12963))*(F1512-3.9863)^2)</f>
        <v>996.17858595451116</v>
      </c>
      <c r="L1512" s="37">
        <f xml:space="preserve"> 0.824493 - 0.0040899*F1512 + 0.000076438*F1512^2 -0.00000082467*F1512^3 + 0.0000000053675*F1512^4</f>
        <v>0.75471880762830679</v>
      </c>
      <c r="M1512" s="37">
        <f xml:space="preserve"> -0.005724 + 0.00010227*F1512 - 0.0000016546*F1512^2</f>
        <v>-4.1549115940000001E-3</v>
      </c>
      <c r="N1512" s="37">
        <f xml:space="preserve"> K1512 + (L1512*G1512) + M1512*G1512^(3/2) + 0.00048314*G1512^2</f>
        <v>1022.8515384385017</v>
      </c>
      <c r="O1512" s="39">
        <f>AA1512*(1/     (1-   (0.001*N1512/1.84)))</f>
        <v>8.5829299446978951</v>
      </c>
      <c r="P1512" s="32">
        <f t="shared" si="207"/>
        <v>23.52600177797791</v>
      </c>
      <c r="Q1512" s="29">
        <f>-5.28+5.5*AA1512</f>
        <v>15.684349999999998</v>
      </c>
      <c r="R1512" s="30">
        <f>E1512-E1392</f>
        <v>13</v>
      </c>
      <c r="S1512" s="31">
        <f>I1512-I1392</f>
        <v>7.2759829059830139E-2</v>
      </c>
      <c r="T1512" s="31">
        <f>(S1512/I1392)*100</f>
        <v>1.9153371870019518</v>
      </c>
      <c r="U1512" s="31">
        <f>(S1512/R1512)/I1392*1000</f>
        <v>1.4733362976938089</v>
      </c>
      <c r="V1512" s="44">
        <f>O1512-O1392</f>
        <v>2.409622154019786E-2</v>
      </c>
      <c r="W1512" s="44">
        <f>(V1512/O1392)*100</f>
        <v>0.28153627374487417</v>
      </c>
      <c r="X1512" s="44">
        <f>1000*(V1512/R1512)/O1392</f>
        <v>0.21656636441913399</v>
      </c>
      <c r="Y1512" s="45">
        <f>1000*(V1512/R1512)/Q1392</f>
        <v>0.11871568672372086</v>
      </c>
      <c r="Z1512" s="57">
        <f t="shared" si="209"/>
        <v>-1.2567699332746749</v>
      </c>
      <c r="AA1512" s="1">
        <v>3.8117000000000001</v>
      </c>
    </row>
    <row r="1513" spans="1:27" s="1" customFormat="1" x14ac:dyDescent="0.15">
      <c r="A1513" s="56">
        <v>223</v>
      </c>
      <c r="B1513" s="15" t="s">
        <v>18</v>
      </c>
      <c r="C1513" s="15" t="s">
        <v>11</v>
      </c>
      <c r="D1513" s="15" t="s">
        <v>32</v>
      </c>
      <c r="E1513" s="17" t="s">
        <v>14</v>
      </c>
      <c r="F1513" s="17" t="s">
        <v>14</v>
      </c>
      <c r="G1513" s="17" t="s">
        <v>14</v>
      </c>
      <c r="H1513" s="17" t="s">
        <v>14</v>
      </c>
      <c r="I1513" s="18"/>
      <c r="J1513" s="17"/>
      <c r="K1513" s="99" t="s">
        <v>14</v>
      </c>
      <c r="L1513" s="99" t="s">
        <v>14</v>
      </c>
      <c r="M1513" s="99" t="s">
        <v>14</v>
      </c>
      <c r="N1513" s="99" t="s">
        <v>14</v>
      </c>
      <c r="O1513" s="44" t="s">
        <v>14</v>
      </c>
      <c r="P1513" s="32" t="e">
        <f t="shared" si="207"/>
        <v>#VALUE!</v>
      </c>
      <c r="Q1513" s="29" t="s">
        <v>14</v>
      </c>
      <c r="R1513" s="4" t="s">
        <v>14</v>
      </c>
      <c r="S1513" s="100" t="s">
        <v>14</v>
      </c>
      <c r="T1513" s="100" t="s">
        <v>14</v>
      </c>
      <c r="U1513" s="100" t="s">
        <v>14</v>
      </c>
      <c r="V1513" s="29" t="s">
        <v>14</v>
      </c>
      <c r="W1513" s="29" t="s">
        <v>14</v>
      </c>
      <c r="X1513" s="29" t="s">
        <v>14</v>
      </c>
      <c r="Y1513" s="29" t="s">
        <v>14</v>
      </c>
      <c r="Z1513" s="101" t="s">
        <v>14</v>
      </c>
      <c r="AA1513" s="1" t="s">
        <v>14</v>
      </c>
    </row>
    <row r="1514" spans="1:27" s="1" customFormat="1" x14ac:dyDescent="0.15">
      <c r="A1514" s="56">
        <v>152</v>
      </c>
      <c r="B1514" s="15" t="s">
        <v>19</v>
      </c>
      <c r="C1514" s="15" t="s">
        <v>11</v>
      </c>
      <c r="D1514" s="15" t="s">
        <v>32</v>
      </c>
      <c r="E1514" s="16">
        <v>43167</v>
      </c>
      <c r="F1514" s="17">
        <v>28.3</v>
      </c>
      <c r="G1514" s="17">
        <v>35.700000000000003</v>
      </c>
      <c r="H1514" s="17">
        <v>17.510100000000001</v>
      </c>
      <c r="I1514" s="18">
        <v>7.2361598290598304</v>
      </c>
      <c r="J1514" s="17"/>
      <c r="K1514" s="37">
        <f>1000*(1-(F1514+288.9414)/(508929.2*(F1514+68.12963))*(F1514-3.9863)^2)</f>
        <v>996.17858595451116</v>
      </c>
      <c r="L1514" s="37">
        <f xml:space="preserve"> 0.824493 - 0.0040899*F1514 + 0.000076438*F1514^2 -0.00000082467*F1514^3 + 0.0000000053675*F1514^4</f>
        <v>0.75471880762830679</v>
      </c>
      <c r="M1514" s="37">
        <f xml:space="preserve"> -0.005724 + 0.00010227*F1514 - 0.0000016546*F1514^2</f>
        <v>-4.1549115940000001E-3</v>
      </c>
      <c r="N1514" s="37">
        <f xml:space="preserve"> K1514 + (L1514*G1514) + M1514*G1514^(3/2) + 0.00048314*G1514^2</f>
        <v>1022.8515384385017</v>
      </c>
      <c r="O1514" s="39">
        <f>AA1514*(1/     (1-   (0.001*N1514/1.84)))</f>
        <v>16.159110150886875</v>
      </c>
      <c r="P1514" s="32">
        <f t="shared" si="207"/>
        <v>23.52600177797791</v>
      </c>
      <c r="Q1514" s="29">
        <f>-5.28+5.5*AA1514</f>
        <v>34.18965</v>
      </c>
      <c r="R1514" s="30">
        <f>E1514-E1394</f>
        <v>13</v>
      </c>
      <c r="S1514" s="31">
        <f>I1514-I1394</f>
        <v>0.1328598290598304</v>
      </c>
      <c r="T1514" s="31">
        <f>(S1514/I1394)*100</f>
        <v>1.8703958591053511</v>
      </c>
      <c r="U1514" s="31">
        <f>(S1514/R1514)/I1394*1000</f>
        <v>1.4387660454656546</v>
      </c>
      <c r="V1514" s="44">
        <f>O1514-O1394</f>
        <v>0.15511847306596493</v>
      </c>
      <c r="W1514" s="44">
        <f>(V1514/O1394)*100</f>
        <v>0.96924864864142291</v>
      </c>
      <c r="X1514" s="44">
        <f>1000*(V1514/R1514)/O1394</f>
        <v>0.74557588357032523</v>
      </c>
      <c r="Y1514" s="45">
        <f>1000*(V1514/R1514)/Q1394</f>
        <v>0.35314719023809993</v>
      </c>
      <c r="Z1514" s="57">
        <f t="shared" ref="Z1514:Z1561" si="210">X1514-U1514</f>
        <v>-0.69319016189532934</v>
      </c>
      <c r="AA1514" s="1">
        <v>7.1763000000000003</v>
      </c>
    </row>
    <row r="1515" spans="1:27" s="1" customFormat="1" x14ac:dyDescent="0.15">
      <c r="A1515" s="56">
        <v>160</v>
      </c>
      <c r="B1515" s="15" t="s">
        <v>19</v>
      </c>
      <c r="C1515" s="15" t="s">
        <v>11</v>
      </c>
      <c r="D1515" s="15" t="s">
        <v>32</v>
      </c>
      <c r="E1515" s="16">
        <v>43167</v>
      </c>
      <c r="F1515" s="17">
        <v>28.3</v>
      </c>
      <c r="G1515" s="17">
        <v>35.700000000000003</v>
      </c>
      <c r="H1515" s="17">
        <v>17.510100000000001</v>
      </c>
      <c r="I1515" s="18">
        <v>5.9018598290598296</v>
      </c>
      <c r="J1515" s="17"/>
      <c r="K1515" s="37">
        <f>1000*(1-(F1515+288.9414)/(508929.2*(F1515+68.12963))*(F1515-3.9863)^2)</f>
        <v>996.17858595451116</v>
      </c>
      <c r="L1515" s="37">
        <f xml:space="preserve"> 0.824493 - 0.0040899*F1515 + 0.000076438*F1515^2 -0.00000082467*F1515^3 + 0.0000000053675*F1515^4</f>
        <v>0.75471880762830679</v>
      </c>
      <c r="M1515" s="37">
        <f xml:space="preserve"> -0.005724 + 0.00010227*F1515 - 0.0000016546*F1515^2</f>
        <v>-4.1549115940000001E-3</v>
      </c>
      <c r="N1515" s="37">
        <f xml:space="preserve"> K1515 + (L1515*G1515) + M1515*G1515^(3/2) + 0.00048314*G1515^2</f>
        <v>1022.8515384385017</v>
      </c>
      <c r="O1515" s="39">
        <f>AA1515*(1/     (1-   (0.001*N1515/1.84)))</f>
        <v>13.154623065016947</v>
      </c>
      <c r="P1515" s="32">
        <f t="shared" si="207"/>
        <v>23.52600177797791</v>
      </c>
      <c r="Q1515" s="29">
        <f>-5.28+5.5*AA1515</f>
        <v>26.850999999999999</v>
      </c>
      <c r="R1515" s="30">
        <f>E1515-E1395</f>
        <v>13</v>
      </c>
      <c r="S1515" s="31">
        <f>I1515-I1395</f>
        <v>9.7759829059829606E-2</v>
      </c>
      <c r="T1515" s="31">
        <f>(S1515/I1395)*100</f>
        <v>1.6843236515537225</v>
      </c>
      <c r="U1515" s="31">
        <f>(S1515/R1515)/I1395*1000</f>
        <v>1.2956335781182482</v>
      </c>
      <c r="V1515" s="44">
        <f>O1515-O1395</f>
        <v>7.7775952091920786E-2</v>
      </c>
      <c r="W1515" s="44">
        <f>(V1515/O1395)*100</f>
        <v>0.5947607356749457</v>
      </c>
      <c r="X1515" s="44">
        <f>1000*(V1515/R1515)/O1395</f>
        <v>0.45750825821149671</v>
      </c>
      <c r="Y1515" s="45">
        <f>1000*(V1515/R1515)/Q1395</f>
        <v>0.22455679150578184</v>
      </c>
      <c r="Z1515" s="57">
        <f t="shared" si="210"/>
        <v>-0.83812531990675154</v>
      </c>
      <c r="AA1515" s="1">
        <v>5.8419999999999996</v>
      </c>
    </row>
    <row r="1516" spans="1:27" s="1" customFormat="1" x14ac:dyDescent="0.15">
      <c r="A1516" s="56">
        <v>166</v>
      </c>
      <c r="B1516" s="15" t="s">
        <v>20</v>
      </c>
      <c r="C1516" s="15" t="s">
        <v>11</v>
      </c>
      <c r="D1516" s="15" t="s">
        <v>32</v>
      </c>
      <c r="E1516" s="16">
        <v>43167</v>
      </c>
      <c r="F1516" s="17">
        <v>28.3</v>
      </c>
      <c r="G1516" s="17">
        <v>35.700000000000003</v>
      </c>
      <c r="H1516" s="17">
        <v>17.510100000000001</v>
      </c>
      <c r="I1516" s="18">
        <v>5.4772598290598298</v>
      </c>
      <c r="J1516" s="17"/>
      <c r="K1516" s="37">
        <f>1000*(1-(F1516+288.9414)/(508929.2*(F1516+68.12963))*(F1516-3.9863)^2)</f>
        <v>996.17858595451116</v>
      </c>
      <c r="L1516" s="37">
        <f xml:space="preserve"> 0.824493 - 0.0040899*F1516 + 0.000076438*F1516^2 -0.00000082467*F1516^3 + 0.0000000053675*F1516^4</f>
        <v>0.75471880762830679</v>
      </c>
      <c r="M1516" s="37">
        <f xml:space="preserve"> -0.005724 + 0.00010227*F1516 - 0.0000016546*F1516^2</f>
        <v>-4.1549115940000001E-3</v>
      </c>
      <c r="N1516" s="37">
        <f xml:space="preserve"> K1516 + (L1516*G1516) + M1516*G1516^(3/2) + 0.00048314*G1516^2</f>
        <v>1022.8515384385017</v>
      </c>
      <c r="O1516" s="39">
        <f>AA1516*(1/     (1-   (0.001*N1516/1.84)))</f>
        <v>12.198537314690656</v>
      </c>
      <c r="P1516" s="32">
        <f t="shared" si="207"/>
        <v>23.52600177797791</v>
      </c>
      <c r="Q1516" s="29">
        <f>-5.28+5.5*AA1516</f>
        <v>24.515699999999999</v>
      </c>
      <c r="R1516" s="30">
        <f>E1516-E1396</f>
        <v>13</v>
      </c>
      <c r="S1516" s="31">
        <f>I1516-I1396</f>
        <v>4.9159829059830074E-2</v>
      </c>
      <c r="T1516" s="31">
        <f>(S1516/I1396)*100</f>
        <v>0.90565444740940793</v>
      </c>
      <c r="U1516" s="31">
        <f>(S1516/R1516)/I1396*1000</f>
        <v>0.69665726723800614</v>
      </c>
      <c r="V1516" s="44">
        <f>O1516-O1396</f>
        <v>-3.1168206177063951E-2</v>
      </c>
      <c r="W1516" s="44">
        <f>(V1516/O1396)*100</f>
        <v>-0.25485655499947402</v>
      </c>
      <c r="X1516" s="44">
        <f>1000*(V1516/R1516)/O1396</f>
        <v>-0.19604350384574926</v>
      </c>
      <c r="Y1516" s="45">
        <f>1000*(V1516/R1516)/Q1396</f>
        <v>-9.7562491329957687E-2</v>
      </c>
      <c r="Z1516" s="57">
        <f t="shared" si="210"/>
        <v>-0.89270077108375534</v>
      </c>
      <c r="AA1516" s="1">
        <v>5.4173999999999998</v>
      </c>
    </row>
    <row r="1517" spans="1:27" s="1" customFormat="1" x14ac:dyDescent="0.15">
      <c r="A1517" s="56">
        <v>173</v>
      </c>
      <c r="B1517" s="15" t="s">
        <v>20</v>
      </c>
      <c r="C1517" s="15" t="s">
        <v>11</v>
      </c>
      <c r="D1517" s="15" t="s">
        <v>32</v>
      </c>
      <c r="E1517" s="16">
        <v>43167</v>
      </c>
      <c r="F1517" s="17">
        <v>28.3</v>
      </c>
      <c r="G1517" s="17">
        <v>35.700000000000003</v>
      </c>
      <c r="H1517" s="17">
        <v>17.510100000000001</v>
      </c>
      <c r="I1517" s="18">
        <v>5.7080598290598301</v>
      </c>
      <c r="J1517" s="17"/>
      <c r="K1517" s="37">
        <f>1000*(1-(F1517+288.9414)/(508929.2*(F1517+68.12963))*(F1517-3.9863)^2)</f>
        <v>996.17858595451116</v>
      </c>
      <c r="L1517" s="37">
        <f xml:space="preserve"> 0.824493 - 0.0040899*F1517 + 0.000076438*F1517^2 -0.00000082467*F1517^3 + 0.0000000053675*F1517^4</f>
        <v>0.75471880762830679</v>
      </c>
      <c r="M1517" s="37">
        <f xml:space="preserve"> -0.005724 + 0.00010227*F1517 - 0.0000016546*F1517^2</f>
        <v>-4.1549115940000001E-3</v>
      </c>
      <c r="N1517" s="37">
        <f xml:space="preserve"> K1517 + (L1517*G1517) + M1517*G1517^(3/2) + 0.00048314*G1517^2</f>
        <v>1022.8515384385017</v>
      </c>
      <c r="O1517" s="39">
        <f>AA1517*(1/     (1-   (0.001*N1517/1.84)))</f>
        <v>12.718237246803959</v>
      </c>
      <c r="P1517" s="32">
        <f t="shared" si="207"/>
        <v>23.52600177797791</v>
      </c>
      <c r="Q1517" s="29">
        <f>-5.28+5.5*AA1517</f>
        <v>25.7851</v>
      </c>
      <c r="R1517" s="30">
        <f>E1517-E1397</f>
        <v>13</v>
      </c>
      <c r="S1517" s="31">
        <f>I1517-I1397</f>
        <v>4.2359829059829934E-2</v>
      </c>
      <c r="T1517" s="31">
        <f>(S1517/I1397)*100</f>
        <v>0.74765393613904607</v>
      </c>
      <c r="U1517" s="31">
        <f>(S1517/R1517)/I1397*1000</f>
        <v>0.57511841241465078</v>
      </c>
      <c r="V1517" s="44">
        <f>O1517-O1397</f>
        <v>-4.6789663087208666E-2</v>
      </c>
      <c r="W1517" s="44">
        <f>(V1517/O1397)*100</f>
        <v>-0.36654574579042221</v>
      </c>
      <c r="X1517" s="44">
        <f>1000*(V1517/R1517)/O1397</f>
        <v>-0.28195826599263246</v>
      </c>
      <c r="Y1517" s="45">
        <f>1000*(V1517/R1517)/Q1397</f>
        <v>-0.13906557628802999</v>
      </c>
      <c r="Z1517" s="57">
        <f t="shared" si="210"/>
        <v>-0.85707667840728319</v>
      </c>
      <c r="AA1517" s="1">
        <v>5.6482000000000001</v>
      </c>
    </row>
    <row r="1518" spans="1:27" s="1" customFormat="1" x14ac:dyDescent="0.15">
      <c r="A1518" s="56">
        <v>264</v>
      </c>
      <c r="B1518" s="15" t="s">
        <v>20</v>
      </c>
      <c r="C1518" s="15" t="s">
        <v>11</v>
      </c>
      <c r="D1518" s="15" t="s">
        <v>32</v>
      </c>
      <c r="E1518" s="16">
        <v>43167</v>
      </c>
      <c r="F1518" s="17">
        <v>28.3</v>
      </c>
      <c r="G1518" s="17">
        <v>35.700000000000003</v>
      </c>
      <c r="H1518" s="17">
        <v>17.510100000000001</v>
      </c>
      <c r="I1518" s="18">
        <v>5.3951598290598302</v>
      </c>
      <c r="J1518" s="17"/>
      <c r="K1518" s="37">
        <f>1000*(1-(F1518+288.9414)/(508929.2*(F1518+68.12963))*(F1518-3.9863)^2)</f>
        <v>996.17858595451116</v>
      </c>
      <c r="L1518" s="37">
        <f xml:space="preserve"> 0.824493 - 0.0040899*F1518 + 0.000076438*F1518^2 -0.00000082467*F1518^3 + 0.0000000053675*F1518^4</f>
        <v>0.75471880762830679</v>
      </c>
      <c r="M1518" s="37">
        <f xml:space="preserve"> -0.005724 + 0.00010227*F1518 - 0.0000016546*F1518^2</f>
        <v>-4.1549115940000001E-3</v>
      </c>
      <c r="N1518" s="37">
        <f xml:space="preserve"> K1518 + (L1518*G1518) + M1518*G1518^(3/2) + 0.00048314*G1518^2</f>
        <v>1022.8515384385017</v>
      </c>
      <c r="O1518" s="39">
        <f>AA1518*(1/     (1-   (0.001*N1518/1.84)))</f>
        <v>12.013670051144288</v>
      </c>
      <c r="P1518" s="32">
        <f t="shared" si="207"/>
        <v>23.52600177797791</v>
      </c>
      <c r="Q1518" s="29">
        <f>-5.28+5.5*AA1518</f>
        <v>24.064149999999998</v>
      </c>
      <c r="R1518" s="30">
        <f>E1518-E1398</f>
        <v>13</v>
      </c>
      <c r="S1518" s="31">
        <f>I1518-I1398</f>
        <v>4.0159829059829733E-2</v>
      </c>
      <c r="T1518" s="31">
        <f>(S1518/I1398)*100</f>
        <v>0.7499501224991546</v>
      </c>
      <c r="U1518" s="31">
        <f>(S1518/R1518)/I1398*1000</f>
        <v>0.57688470961473437</v>
      </c>
      <c r="V1518" s="44">
        <f>O1518-O1398</f>
        <v>-5.1338527225057717E-2</v>
      </c>
      <c r="W1518" s="44">
        <f>(V1518/O1398)*100</f>
        <v>-0.42551587834839655</v>
      </c>
      <c r="X1518" s="44">
        <f>1000*(V1518/R1518)/O1398</f>
        <v>-0.32731990642184355</v>
      </c>
      <c r="Y1518" s="45">
        <f>1000*(V1518/R1518)/Q1398</f>
        <v>-0.16337232304687535</v>
      </c>
      <c r="Z1518" s="57">
        <f t="shared" si="210"/>
        <v>-0.90420461603657798</v>
      </c>
      <c r="AA1518" s="1">
        <v>5.3353000000000002</v>
      </c>
    </row>
    <row r="1519" spans="1:27" s="1" customFormat="1" x14ac:dyDescent="0.15">
      <c r="A1519" s="56">
        <v>270</v>
      </c>
      <c r="B1519" s="15" t="s">
        <v>20</v>
      </c>
      <c r="C1519" s="15" t="s">
        <v>11</v>
      </c>
      <c r="D1519" s="15" t="s">
        <v>32</v>
      </c>
      <c r="E1519" s="17" t="s">
        <v>14</v>
      </c>
      <c r="F1519" s="17" t="s">
        <v>14</v>
      </c>
      <c r="G1519" s="17" t="s">
        <v>14</v>
      </c>
      <c r="H1519" s="17" t="s">
        <v>14</v>
      </c>
      <c r="I1519" s="18"/>
      <c r="J1519" s="17"/>
      <c r="K1519" s="99" t="s">
        <v>14</v>
      </c>
      <c r="L1519" s="99" t="s">
        <v>14</v>
      </c>
      <c r="M1519" s="99" t="s">
        <v>14</v>
      </c>
      <c r="N1519" s="99" t="s">
        <v>14</v>
      </c>
      <c r="O1519" s="44" t="s">
        <v>14</v>
      </c>
      <c r="P1519" s="32" t="e">
        <f t="shared" si="207"/>
        <v>#VALUE!</v>
      </c>
      <c r="Q1519" s="29" t="s">
        <v>14</v>
      </c>
      <c r="R1519" s="4" t="s">
        <v>14</v>
      </c>
      <c r="S1519" s="100" t="s">
        <v>14</v>
      </c>
      <c r="T1519" s="100" t="s">
        <v>14</v>
      </c>
      <c r="U1519" s="100" t="s">
        <v>14</v>
      </c>
      <c r="V1519" s="29" t="s">
        <v>14</v>
      </c>
      <c r="W1519" s="29" t="s">
        <v>14</v>
      </c>
      <c r="X1519" s="29" t="s">
        <v>14</v>
      </c>
      <c r="Y1519" s="29" t="s">
        <v>14</v>
      </c>
      <c r="Z1519" s="101" t="s">
        <v>14</v>
      </c>
      <c r="AA1519" s="1" t="s">
        <v>14</v>
      </c>
    </row>
    <row r="1520" spans="1:27" s="1" customFormat="1" x14ac:dyDescent="0.15">
      <c r="A1520" s="56">
        <v>102</v>
      </c>
      <c r="B1520" s="15" t="s">
        <v>22</v>
      </c>
      <c r="C1520" s="15" t="s">
        <v>11</v>
      </c>
      <c r="D1520" s="15" t="s">
        <v>32</v>
      </c>
      <c r="E1520" s="16">
        <v>43167</v>
      </c>
      <c r="F1520" s="17">
        <v>28.3</v>
      </c>
      <c r="G1520" s="17">
        <v>35.700000000000003</v>
      </c>
      <c r="H1520" s="17">
        <v>17.510100000000001</v>
      </c>
      <c r="I1520" s="18">
        <v>4.5713598290598298</v>
      </c>
      <c r="J1520" s="17"/>
      <c r="K1520" s="37">
        <f>1000*(1-(F1520+288.9414)/(508929.2*(F1520+68.12963))*(F1520-3.9863)^2)</f>
        <v>996.17858595451116</v>
      </c>
      <c r="L1520" s="37">
        <f xml:space="preserve"> 0.824493 - 0.0040899*F1520 + 0.000076438*F1520^2 -0.00000082467*F1520^3 + 0.0000000053675*F1520^4</f>
        <v>0.75471880762830679</v>
      </c>
      <c r="M1520" s="37">
        <f xml:space="preserve"> -0.005724 + 0.00010227*F1520 - 0.0000016546*F1520^2</f>
        <v>-4.1549115940000001E-3</v>
      </c>
      <c r="N1520" s="37">
        <f xml:space="preserve"> K1520 + (L1520*G1520) + M1520*G1520^(3/2) + 0.00048314*G1520^2</f>
        <v>1022.8515384385017</v>
      </c>
      <c r="O1520" s="39">
        <f>AA1520*(1/     (1-   (0.001*N1520/1.84)))</f>
        <v>10.158692563817864</v>
      </c>
      <c r="P1520" s="32">
        <f t="shared" si="207"/>
        <v>23.52600177797791</v>
      </c>
      <c r="Q1520" s="29">
        <f>-5.28+5.5*AA1520</f>
        <v>19.533249999999999</v>
      </c>
      <c r="R1520" s="30">
        <f>E1520-E1400</f>
        <v>13</v>
      </c>
      <c r="S1520" s="31">
        <f>I1520-I1400</f>
        <v>5.3359829059830055E-2</v>
      </c>
      <c r="T1520" s="31">
        <f>(S1520/I1400)*100</f>
        <v>1.1810497799873851</v>
      </c>
      <c r="U1520" s="31">
        <f>(S1520/R1520)/I1400*1000</f>
        <v>0.90849983075952689</v>
      </c>
      <c r="V1520" s="44">
        <f>O1520-O1400</f>
        <v>-2.0524757764340151E-2</v>
      </c>
      <c r="W1520" s="44">
        <f>(V1520/O1400)*100</f>
        <v>-0.20163394803275397</v>
      </c>
      <c r="X1520" s="44">
        <f>1000*(V1520/R1520)/O1400</f>
        <v>-0.15510303694827227</v>
      </c>
      <c r="Y1520" s="45">
        <f>1000*(V1520/R1520)/Q1400</f>
        <v>-8.0680030677799469E-2</v>
      </c>
      <c r="Z1520" s="57">
        <f t="shared" ref="Z1520:Z1561" si="211">X1520-U1520</f>
        <v>-1.0636028677077991</v>
      </c>
      <c r="AA1520" s="1">
        <v>4.5114999999999998</v>
      </c>
    </row>
    <row r="1521" spans="1:27" s="1" customFormat="1" x14ac:dyDescent="0.15">
      <c r="A1521" s="56">
        <v>108</v>
      </c>
      <c r="B1521" s="15" t="s">
        <v>22</v>
      </c>
      <c r="C1521" s="15" t="s">
        <v>11</v>
      </c>
      <c r="D1521" s="15" t="s">
        <v>32</v>
      </c>
      <c r="E1521" s="16">
        <v>43167</v>
      </c>
      <c r="F1521" s="17">
        <v>28.3</v>
      </c>
      <c r="G1521" s="17">
        <v>35.700000000000003</v>
      </c>
      <c r="H1521" s="17">
        <v>17.510100000000001</v>
      </c>
      <c r="I1521" s="18">
        <v>5.0096598290598298</v>
      </c>
      <c r="J1521" s="17"/>
      <c r="K1521" s="37">
        <f>1000*(1-(F1521+288.9414)/(508929.2*(F1521+68.12963))*(F1521-3.9863)^2)</f>
        <v>996.17858595451116</v>
      </c>
      <c r="L1521" s="37">
        <f xml:space="preserve"> 0.824493 - 0.0040899*F1521 + 0.000076438*F1521^2 -0.00000082467*F1521^3 + 0.0000000053675*F1521^4</f>
        <v>0.75471880762830679</v>
      </c>
      <c r="M1521" s="37">
        <f xml:space="preserve"> -0.005724 + 0.00010227*F1521 - 0.0000016546*F1521^2</f>
        <v>-4.1549115940000001E-3</v>
      </c>
      <c r="N1521" s="37">
        <f xml:space="preserve"> K1521 + (L1521*G1521) + M1521*G1521^(3/2) + 0.00048314*G1521^2</f>
        <v>1022.8515384385017</v>
      </c>
      <c r="O1521" s="39">
        <f>AA1521*(1/     (1-   (0.001*N1521/1.84)))</f>
        <v>11.145627053615351</v>
      </c>
      <c r="P1521" s="32">
        <f t="shared" si="207"/>
        <v>23.52600177797791</v>
      </c>
      <c r="Q1521" s="29">
        <f>-5.28+5.5*AA1521</f>
        <v>21.943899999999999</v>
      </c>
      <c r="R1521" s="30">
        <f>E1521-E1401</f>
        <v>13</v>
      </c>
      <c r="S1521" s="31">
        <f>I1521-I1401</f>
        <v>5.7459829059829381E-2</v>
      </c>
      <c r="T1521" s="31">
        <f>(S1521/I1401)*100</f>
        <v>1.1602889434964132</v>
      </c>
      <c r="U1521" s="31">
        <f>(S1521/R1521)/I1401*1000</f>
        <v>0.89252995653570255</v>
      </c>
      <c r="V1521" s="44">
        <f>O1521-O1401</f>
        <v>-1.1858563901114394E-2</v>
      </c>
      <c r="W1521" s="44">
        <f>(V1521/O1401)*100</f>
        <v>-0.10628347916037001</v>
      </c>
      <c r="X1521" s="44">
        <f>1000*(V1521/R1521)/O1401</f>
        <v>-8.1756522431053857E-2</v>
      </c>
      <c r="Y1521" s="45">
        <f>1000*(V1521/R1521)/Q1401</f>
        <v>-4.1544521961581704E-2</v>
      </c>
      <c r="Z1521" s="57">
        <f t="shared" si="211"/>
        <v>-0.97428647896675646</v>
      </c>
      <c r="AA1521" s="1">
        <v>4.9497999999999998</v>
      </c>
    </row>
    <row r="1522" spans="1:27" s="1" customFormat="1" x14ac:dyDescent="0.15">
      <c r="A1522" s="56">
        <v>231</v>
      </c>
      <c r="B1522" s="15" t="s">
        <v>23</v>
      </c>
      <c r="C1522" s="15" t="s">
        <v>11</v>
      </c>
      <c r="D1522" s="15" t="s">
        <v>32</v>
      </c>
      <c r="E1522" s="16">
        <v>43167</v>
      </c>
      <c r="F1522" s="17">
        <v>28.3</v>
      </c>
      <c r="G1522" s="17">
        <v>35.700000000000003</v>
      </c>
      <c r="H1522" s="17">
        <v>17.510100000000001</v>
      </c>
      <c r="I1522" s="18">
        <v>3.2935598290598298</v>
      </c>
      <c r="J1522" s="17"/>
      <c r="K1522" s="37">
        <f>1000*(1-(F1522+288.9414)/(508929.2*(F1522+68.12963))*(F1522-3.9863)^2)</f>
        <v>996.17858595451116</v>
      </c>
      <c r="L1522" s="37">
        <f xml:space="preserve"> 0.824493 - 0.0040899*F1522 + 0.000076438*F1522^2 -0.00000082467*F1522^3 + 0.0000000053675*F1522^4</f>
        <v>0.75471880762830679</v>
      </c>
      <c r="M1522" s="37">
        <f xml:space="preserve"> -0.005724 + 0.00010227*F1522 - 0.0000016546*F1522^2</f>
        <v>-4.1549115940000001E-3</v>
      </c>
      <c r="N1522" s="37">
        <f xml:space="preserve"> K1522 + (L1522*G1522) + M1522*G1522^(3/2) + 0.00048314*G1522^2</f>
        <v>1022.8515384385017</v>
      </c>
      <c r="O1522" s="39">
        <f>AA1522*(1/     (1-   (0.001*N1522/1.84)))</f>
        <v>7.2814283816065224</v>
      </c>
      <c r="P1522" s="32">
        <f t="shared" si="207"/>
        <v>23.52600177797791</v>
      </c>
      <c r="Q1522" s="29">
        <f>-5.28+5.5*AA1522</f>
        <v>12.505349999999996</v>
      </c>
      <c r="R1522" s="30">
        <f>E1522-E1402</f>
        <v>13</v>
      </c>
      <c r="S1522" s="31">
        <f>I1522-I1402</f>
        <v>5.8259829059829737E-2</v>
      </c>
      <c r="T1522" s="31">
        <f>(S1522/I1402)*100</f>
        <v>1.8007550786582307</v>
      </c>
      <c r="U1522" s="31">
        <f>(S1522/R1522)/I1402*1000</f>
        <v>1.385196214352485</v>
      </c>
      <c r="V1522" s="44">
        <f>O1522-O1402</f>
        <v>-7.8194715397605918E-3</v>
      </c>
      <c r="W1522" s="44">
        <f>(V1522/O1402)*100</f>
        <v>-0.10727405210107441</v>
      </c>
      <c r="X1522" s="44">
        <f>1000*(V1522/R1522)/O1402</f>
        <v>-8.251850161621109E-2</v>
      </c>
      <c r="Y1522" s="45">
        <f>1000*(V1522/R1522)/Q1402</f>
        <v>-4.8065414810499696E-2</v>
      </c>
      <c r="Z1522" s="57">
        <f t="shared" si="211"/>
        <v>-1.4677147159686961</v>
      </c>
      <c r="AA1522" s="1">
        <v>3.2336999999999998</v>
      </c>
    </row>
    <row r="1523" spans="1:27" s="1" customFormat="1" x14ac:dyDescent="0.15">
      <c r="A1523" s="56">
        <v>180</v>
      </c>
      <c r="B1523" s="15" t="s">
        <v>17</v>
      </c>
      <c r="C1523" s="15" t="s">
        <v>24</v>
      </c>
      <c r="D1523" s="15" t="s">
        <v>32</v>
      </c>
      <c r="E1523" s="17" t="s">
        <v>14</v>
      </c>
      <c r="F1523" s="17" t="s">
        <v>14</v>
      </c>
      <c r="G1523" s="17" t="s">
        <v>14</v>
      </c>
      <c r="H1523" s="17" t="s">
        <v>14</v>
      </c>
      <c r="I1523" s="18"/>
      <c r="J1523" s="17"/>
      <c r="K1523" s="99" t="s">
        <v>14</v>
      </c>
      <c r="L1523" s="99" t="s">
        <v>14</v>
      </c>
      <c r="M1523" s="99" t="s">
        <v>14</v>
      </c>
      <c r="N1523" s="99" t="s">
        <v>14</v>
      </c>
      <c r="O1523" s="44" t="s">
        <v>14</v>
      </c>
      <c r="P1523" s="32" t="e">
        <f t="shared" si="207"/>
        <v>#VALUE!</v>
      </c>
      <c r="Q1523" s="29" t="s">
        <v>14</v>
      </c>
      <c r="R1523" s="4" t="s">
        <v>14</v>
      </c>
      <c r="S1523" s="100" t="s">
        <v>14</v>
      </c>
      <c r="T1523" s="100" t="s">
        <v>14</v>
      </c>
      <c r="U1523" s="100" t="s">
        <v>14</v>
      </c>
      <c r="V1523" s="29" t="s">
        <v>14</v>
      </c>
      <c r="W1523" s="29" t="s">
        <v>14</v>
      </c>
      <c r="X1523" s="29" t="s">
        <v>14</v>
      </c>
      <c r="Y1523" s="29" t="s">
        <v>14</v>
      </c>
      <c r="Z1523" s="101" t="s">
        <v>14</v>
      </c>
      <c r="AA1523" s="1" t="s">
        <v>14</v>
      </c>
    </row>
    <row r="1524" spans="1:27" s="1" customFormat="1" x14ac:dyDescent="0.15">
      <c r="A1524" s="56">
        <v>187</v>
      </c>
      <c r="B1524" s="15" t="s">
        <v>17</v>
      </c>
      <c r="C1524" s="15" t="s">
        <v>24</v>
      </c>
      <c r="D1524" s="15" t="s">
        <v>32</v>
      </c>
      <c r="E1524" s="17" t="s">
        <v>14</v>
      </c>
      <c r="F1524" s="17" t="s">
        <v>14</v>
      </c>
      <c r="G1524" s="17" t="s">
        <v>14</v>
      </c>
      <c r="H1524" s="17" t="s">
        <v>14</v>
      </c>
      <c r="I1524" s="18"/>
      <c r="J1524" s="17"/>
      <c r="K1524" s="99" t="s">
        <v>14</v>
      </c>
      <c r="L1524" s="99" t="s">
        <v>14</v>
      </c>
      <c r="M1524" s="99" t="s">
        <v>14</v>
      </c>
      <c r="N1524" s="99" t="s">
        <v>14</v>
      </c>
      <c r="O1524" s="44" t="s">
        <v>14</v>
      </c>
      <c r="P1524" s="32" t="e">
        <f t="shared" si="207"/>
        <v>#VALUE!</v>
      </c>
      <c r="Q1524" s="29" t="s">
        <v>14</v>
      </c>
      <c r="R1524" s="4" t="s">
        <v>14</v>
      </c>
      <c r="S1524" s="4" t="s">
        <v>14</v>
      </c>
      <c r="T1524" s="100" t="s">
        <v>14</v>
      </c>
      <c r="U1524" s="100" t="s">
        <v>14</v>
      </c>
      <c r="V1524" s="29" t="s">
        <v>14</v>
      </c>
      <c r="W1524" s="29" t="s">
        <v>14</v>
      </c>
      <c r="X1524" s="29" t="s">
        <v>14</v>
      </c>
      <c r="Y1524" s="29" t="s">
        <v>14</v>
      </c>
      <c r="Z1524" s="101" t="s">
        <v>14</v>
      </c>
      <c r="AA1524" s="1" t="s">
        <v>14</v>
      </c>
    </row>
    <row r="1525" spans="1:27" s="1" customFormat="1" x14ac:dyDescent="0.15">
      <c r="A1525" s="56">
        <v>278</v>
      </c>
      <c r="B1525" s="15" t="s">
        <v>17</v>
      </c>
      <c r="C1525" s="15" t="s">
        <v>24</v>
      </c>
      <c r="D1525" s="15" t="s">
        <v>32</v>
      </c>
      <c r="E1525" s="17" t="s">
        <v>14</v>
      </c>
      <c r="F1525" s="17" t="s">
        <v>14</v>
      </c>
      <c r="G1525" s="17" t="s">
        <v>14</v>
      </c>
      <c r="H1525" s="17" t="s">
        <v>14</v>
      </c>
      <c r="I1525" s="18"/>
      <c r="J1525" s="17"/>
      <c r="K1525" s="99" t="s">
        <v>14</v>
      </c>
      <c r="L1525" s="99" t="s">
        <v>14</v>
      </c>
      <c r="M1525" s="99" t="s">
        <v>14</v>
      </c>
      <c r="N1525" s="99" t="s">
        <v>14</v>
      </c>
      <c r="O1525" s="44" t="s">
        <v>14</v>
      </c>
      <c r="P1525" s="32" t="e">
        <f t="shared" si="207"/>
        <v>#VALUE!</v>
      </c>
      <c r="Q1525" s="29" t="s">
        <v>14</v>
      </c>
      <c r="R1525" s="4" t="s">
        <v>14</v>
      </c>
      <c r="S1525" s="4" t="s">
        <v>14</v>
      </c>
      <c r="T1525" s="100" t="s">
        <v>14</v>
      </c>
      <c r="U1525" s="100" t="s">
        <v>14</v>
      </c>
      <c r="V1525" s="29" t="s">
        <v>14</v>
      </c>
      <c r="W1525" s="29" t="s">
        <v>14</v>
      </c>
      <c r="X1525" s="29" t="s">
        <v>14</v>
      </c>
      <c r="Y1525" s="29" t="s">
        <v>14</v>
      </c>
      <c r="Z1525" s="101" t="s">
        <v>14</v>
      </c>
      <c r="AA1525" s="1" t="s">
        <v>14</v>
      </c>
    </row>
    <row r="1526" spans="1:27" s="1" customFormat="1" x14ac:dyDescent="0.15">
      <c r="A1526" s="56">
        <v>285</v>
      </c>
      <c r="B1526" s="15" t="s">
        <v>17</v>
      </c>
      <c r="C1526" s="15" t="s">
        <v>24</v>
      </c>
      <c r="D1526" s="15" t="s">
        <v>32</v>
      </c>
      <c r="E1526" s="17" t="s">
        <v>14</v>
      </c>
      <c r="F1526" s="17" t="s">
        <v>14</v>
      </c>
      <c r="G1526" s="17" t="s">
        <v>14</v>
      </c>
      <c r="H1526" s="17" t="s">
        <v>14</v>
      </c>
      <c r="I1526" s="18"/>
      <c r="J1526" s="17"/>
      <c r="K1526" s="99" t="s">
        <v>14</v>
      </c>
      <c r="L1526" s="99" t="s">
        <v>14</v>
      </c>
      <c r="M1526" s="99" t="s">
        <v>14</v>
      </c>
      <c r="N1526" s="99" t="s">
        <v>14</v>
      </c>
      <c r="O1526" s="44" t="s">
        <v>14</v>
      </c>
      <c r="P1526" s="32" t="e">
        <f t="shared" si="207"/>
        <v>#VALUE!</v>
      </c>
      <c r="Q1526" s="29" t="s">
        <v>14</v>
      </c>
      <c r="R1526" s="4" t="s">
        <v>14</v>
      </c>
      <c r="S1526" s="4" t="s">
        <v>14</v>
      </c>
      <c r="T1526" s="100" t="s">
        <v>14</v>
      </c>
      <c r="U1526" s="100" t="s">
        <v>14</v>
      </c>
      <c r="V1526" s="29" t="s">
        <v>14</v>
      </c>
      <c r="W1526" s="29" t="s">
        <v>14</v>
      </c>
      <c r="X1526" s="29" t="s">
        <v>14</v>
      </c>
      <c r="Y1526" s="29" t="s">
        <v>14</v>
      </c>
      <c r="Z1526" s="101" t="s">
        <v>14</v>
      </c>
      <c r="AA1526" s="1" t="s">
        <v>14</v>
      </c>
    </row>
    <row r="1527" spans="1:27" s="1" customFormat="1" x14ac:dyDescent="0.15">
      <c r="A1527" s="56">
        <v>120</v>
      </c>
      <c r="B1527" s="15" t="s">
        <v>18</v>
      </c>
      <c r="C1527" s="15" t="s">
        <v>24</v>
      </c>
      <c r="D1527" s="15" t="s">
        <v>32</v>
      </c>
      <c r="E1527" s="17" t="s">
        <v>14</v>
      </c>
      <c r="F1527" s="17" t="s">
        <v>14</v>
      </c>
      <c r="G1527" s="17" t="s">
        <v>14</v>
      </c>
      <c r="H1527" s="17" t="s">
        <v>14</v>
      </c>
      <c r="I1527" s="18"/>
      <c r="J1527" s="17"/>
      <c r="K1527" s="99" t="s">
        <v>14</v>
      </c>
      <c r="L1527" s="99" t="s">
        <v>14</v>
      </c>
      <c r="M1527" s="99" t="s">
        <v>14</v>
      </c>
      <c r="N1527" s="99" t="s">
        <v>14</v>
      </c>
      <c r="O1527" s="44" t="s">
        <v>14</v>
      </c>
      <c r="P1527" s="32" t="e">
        <f t="shared" si="207"/>
        <v>#VALUE!</v>
      </c>
      <c r="Q1527" s="29" t="s">
        <v>14</v>
      </c>
      <c r="R1527" s="4" t="s">
        <v>14</v>
      </c>
      <c r="S1527" s="4" t="s">
        <v>14</v>
      </c>
      <c r="T1527" s="100" t="s">
        <v>14</v>
      </c>
      <c r="U1527" s="100" t="s">
        <v>14</v>
      </c>
      <c r="V1527" s="29" t="s">
        <v>14</v>
      </c>
      <c r="W1527" s="29" t="s">
        <v>14</v>
      </c>
      <c r="X1527" s="29" t="s">
        <v>14</v>
      </c>
      <c r="Y1527" s="29" t="s">
        <v>14</v>
      </c>
      <c r="Z1527" s="101" t="s">
        <v>14</v>
      </c>
      <c r="AA1527" s="1" t="s">
        <v>14</v>
      </c>
    </row>
    <row r="1528" spans="1:27" s="1" customFormat="1" x14ac:dyDescent="0.15">
      <c r="A1528" s="56">
        <v>126</v>
      </c>
      <c r="B1528" s="15" t="s">
        <v>18</v>
      </c>
      <c r="C1528" s="15" t="s">
        <v>24</v>
      </c>
      <c r="D1528" s="15" t="s">
        <v>32</v>
      </c>
      <c r="E1528" s="17" t="s">
        <v>14</v>
      </c>
      <c r="F1528" s="17" t="s">
        <v>14</v>
      </c>
      <c r="G1528" s="17" t="s">
        <v>14</v>
      </c>
      <c r="H1528" s="17" t="s">
        <v>14</v>
      </c>
      <c r="I1528" s="18"/>
      <c r="J1528" s="17"/>
      <c r="K1528" s="99" t="s">
        <v>14</v>
      </c>
      <c r="L1528" s="99" t="s">
        <v>14</v>
      </c>
      <c r="M1528" s="99" t="s">
        <v>14</v>
      </c>
      <c r="N1528" s="99" t="s">
        <v>14</v>
      </c>
      <c r="O1528" s="44" t="s">
        <v>14</v>
      </c>
      <c r="P1528" s="32" t="e">
        <f t="shared" si="207"/>
        <v>#VALUE!</v>
      </c>
      <c r="Q1528" s="29" t="s">
        <v>14</v>
      </c>
      <c r="R1528" s="4" t="s">
        <v>14</v>
      </c>
      <c r="S1528" s="4" t="s">
        <v>14</v>
      </c>
      <c r="T1528" s="100" t="s">
        <v>14</v>
      </c>
      <c r="U1528" s="100" t="s">
        <v>14</v>
      </c>
      <c r="V1528" s="29" t="s">
        <v>14</v>
      </c>
      <c r="W1528" s="29" t="s">
        <v>14</v>
      </c>
      <c r="X1528" s="29" t="s">
        <v>14</v>
      </c>
      <c r="Y1528" s="29" t="s">
        <v>14</v>
      </c>
      <c r="Z1528" s="101" t="s">
        <v>14</v>
      </c>
      <c r="AA1528" s="1" t="s">
        <v>14</v>
      </c>
    </row>
    <row r="1529" spans="1:27" s="1" customFormat="1" x14ac:dyDescent="0.15">
      <c r="A1529" s="56">
        <v>218</v>
      </c>
      <c r="B1529" s="15" t="s">
        <v>18</v>
      </c>
      <c r="C1529" s="15" t="s">
        <v>24</v>
      </c>
      <c r="D1529" s="15" t="s">
        <v>32</v>
      </c>
      <c r="E1529" s="17" t="s">
        <v>14</v>
      </c>
      <c r="F1529" s="17" t="s">
        <v>14</v>
      </c>
      <c r="G1529" s="17" t="s">
        <v>14</v>
      </c>
      <c r="H1529" s="17" t="s">
        <v>14</v>
      </c>
      <c r="I1529" s="18"/>
      <c r="J1529" s="17"/>
      <c r="K1529" s="99" t="s">
        <v>14</v>
      </c>
      <c r="L1529" s="99" t="s">
        <v>14</v>
      </c>
      <c r="M1529" s="99" t="s">
        <v>14</v>
      </c>
      <c r="N1529" s="99" t="s">
        <v>14</v>
      </c>
      <c r="O1529" s="44" t="s">
        <v>14</v>
      </c>
      <c r="P1529" s="32" t="e">
        <f t="shared" si="207"/>
        <v>#VALUE!</v>
      </c>
      <c r="Q1529" s="29" t="s">
        <v>14</v>
      </c>
      <c r="R1529" s="4" t="s">
        <v>14</v>
      </c>
      <c r="S1529" s="4" t="s">
        <v>14</v>
      </c>
      <c r="T1529" s="100" t="s">
        <v>14</v>
      </c>
      <c r="U1529" s="100" t="s">
        <v>14</v>
      </c>
      <c r="V1529" s="29" t="s">
        <v>14</v>
      </c>
      <c r="W1529" s="29" t="s">
        <v>14</v>
      </c>
      <c r="X1529" s="29" t="s">
        <v>14</v>
      </c>
      <c r="Y1529" s="29" t="s">
        <v>14</v>
      </c>
      <c r="Z1529" s="101" t="s">
        <v>14</v>
      </c>
      <c r="AA1529" s="1" t="s">
        <v>14</v>
      </c>
    </row>
    <row r="1530" spans="1:27" s="1" customFormat="1" x14ac:dyDescent="0.15">
      <c r="A1530" s="56">
        <v>224</v>
      </c>
      <c r="B1530" s="15" t="s">
        <v>18</v>
      </c>
      <c r="C1530" s="15" t="s">
        <v>24</v>
      </c>
      <c r="D1530" s="15" t="s">
        <v>32</v>
      </c>
      <c r="E1530" s="17" t="s">
        <v>14</v>
      </c>
      <c r="F1530" s="17" t="s">
        <v>14</v>
      </c>
      <c r="G1530" s="17" t="s">
        <v>14</v>
      </c>
      <c r="H1530" s="17" t="s">
        <v>14</v>
      </c>
      <c r="I1530" s="18"/>
      <c r="J1530" s="17"/>
      <c r="K1530" s="99" t="s">
        <v>14</v>
      </c>
      <c r="L1530" s="99" t="s">
        <v>14</v>
      </c>
      <c r="M1530" s="99" t="s">
        <v>14</v>
      </c>
      <c r="N1530" s="99" t="s">
        <v>14</v>
      </c>
      <c r="O1530" s="44" t="s">
        <v>14</v>
      </c>
      <c r="P1530" s="32" t="e">
        <f t="shared" si="207"/>
        <v>#VALUE!</v>
      </c>
      <c r="Q1530" s="29" t="s">
        <v>14</v>
      </c>
      <c r="R1530" s="4" t="s">
        <v>14</v>
      </c>
      <c r="S1530" s="4" t="s">
        <v>14</v>
      </c>
      <c r="T1530" s="100" t="s">
        <v>14</v>
      </c>
      <c r="U1530" s="100" t="s">
        <v>14</v>
      </c>
      <c r="V1530" s="29" t="s">
        <v>14</v>
      </c>
      <c r="W1530" s="29" t="s">
        <v>14</v>
      </c>
      <c r="X1530" s="29" t="s">
        <v>14</v>
      </c>
      <c r="Y1530" s="29" t="s">
        <v>14</v>
      </c>
      <c r="Z1530" s="101" t="s">
        <v>14</v>
      </c>
      <c r="AA1530" s="1" t="s">
        <v>14</v>
      </c>
    </row>
    <row r="1531" spans="1:27" s="1" customFormat="1" x14ac:dyDescent="0.15">
      <c r="A1531" s="56">
        <v>230</v>
      </c>
      <c r="B1531" s="15" t="s">
        <v>18</v>
      </c>
      <c r="C1531" s="15" t="s">
        <v>24</v>
      </c>
      <c r="D1531" s="15" t="s">
        <v>32</v>
      </c>
      <c r="E1531" s="17" t="s">
        <v>14</v>
      </c>
      <c r="F1531" s="17" t="s">
        <v>14</v>
      </c>
      <c r="G1531" s="17" t="s">
        <v>14</v>
      </c>
      <c r="H1531" s="17" t="s">
        <v>14</v>
      </c>
      <c r="I1531" s="18"/>
      <c r="J1531" s="17"/>
      <c r="K1531" s="99" t="s">
        <v>14</v>
      </c>
      <c r="L1531" s="99" t="s">
        <v>14</v>
      </c>
      <c r="M1531" s="99" t="s">
        <v>14</v>
      </c>
      <c r="N1531" s="99" t="s">
        <v>14</v>
      </c>
      <c r="O1531" s="44" t="s">
        <v>14</v>
      </c>
      <c r="P1531" s="32" t="e">
        <f t="shared" si="207"/>
        <v>#VALUE!</v>
      </c>
      <c r="Q1531" s="29" t="s">
        <v>14</v>
      </c>
      <c r="R1531" s="4" t="s">
        <v>14</v>
      </c>
      <c r="S1531" s="4" t="s">
        <v>14</v>
      </c>
      <c r="T1531" s="100" t="s">
        <v>14</v>
      </c>
      <c r="U1531" s="100" t="s">
        <v>14</v>
      </c>
      <c r="V1531" s="29" t="s">
        <v>14</v>
      </c>
      <c r="W1531" s="29" t="s">
        <v>14</v>
      </c>
      <c r="X1531" s="29" t="s">
        <v>14</v>
      </c>
      <c r="Y1531" s="29" t="s">
        <v>14</v>
      </c>
      <c r="Z1531" s="101" t="s">
        <v>14</v>
      </c>
      <c r="AA1531" s="1" t="s">
        <v>14</v>
      </c>
    </row>
    <row r="1532" spans="1:27" s="1" customFormat="1" x14ac:dyDescent="0.15">
      <c r="A1532" s="56">
        <v>154</v>
      </c>
      <c r="B1532" s="15" t="s">
        <v>19</v>
      </c>
      <c r="C1532" s="15" t="s">
        <v>24</v>
      </c>
      <c r="D1532" s="15" t="s">
        <v>32</v>
      </c>
      <c r="E1532" s="17" t="s">
        <v>14</v>
      </c>
      <c r="F1532" s="17" t="s">
        <v>14</v>
      </c>
      <c r="G1532" s="17" t="s">
        <v>14</v>
      </c>
      <c r="H1532" s="17" t="s">
        <v>14</v>
      </c>
      <c r="I1532" s="18"/>
      <c r="J1532" s="17"/>
      <c r="K1532" s="99" t="s">
        <v>14</v>
      </c>
      <c r="L1532" s="99" t="s">
        <v>14</v>
      </c>
      <c r="M1532" s="99" t="s">
        <v>14</v>
      </c>
      <c r="N1532" s="99" t="s">
        <v>14</v>
      </c>
      <c r="O1532" s="44" t="s">
        <v>14</v>
      </c>
      <c r="P1532" s="32" t="e">
        <f t="shared" si="207"/>
        <v>#VALUE!</v>
      </c>
      <c r="Q1532" s="29" t="s">
        <v>14</v>
      </c>
      <c r="R1532" s="4" t="s">
        <v>14</v>
      </c>
      <c r="S1532" s="100" t="s">
        <v>14</v>
      </c>
      <c r="T1532" s="100" t="s">
        <v>14</v>
      </c>
      <c r="U1532" s="100" t="s">
        <v>14</v>
      </c>
      <c r="V1532" s="29" t="s">
        <v>14</v>
      </c>
      <c r="W1532" s="29" t="s">
        <v>14</v>
      </c>
      <c r="X1532" s="29" t="s">
        <v>14</v>
      </c>
      <c r="Y1532" s="29" t="s">
        <v>14</v>
      </c>
      <c r="Z1532" s="101" t="s">
        <v>14</v>
      </c>
      <c r="AA1532" s="1" t="s">
        <v>14</v>
      </c>
    </row>
    <row r="1533" spans="1:27" s="1" customFormat="1" x14ac:dyDescent="0.15">
      <c r="A1533" s="56">
        <v>246</v>
      </c>
      <c r="B1533" s="15" t="s">
        <v>19</v>
      </c>
      <c r="C1533" s="15" t="s">
        <v>24</v>
      </c>
      <c r="D1533" s="15" t="s">
        <v>32</v>
      </c>
      <c r="E1533" s="17" t="s">
        <v>14</v>
      </c>
      <c r="F1533" s="17" t="s">
        <v>14</v>
      </c>
      <c r="G1533" s="17" t="s">
        <v>14</v>
      </c>
      <c r="H1533" s="17" t="s">
        <v>14</v>
      </c>
      <c r="I1533" s="18"/>
      <c r="J1533" s="17"/>
      <c r="K1533" s="99" t="s">
        <v>14</v>
      </c>
      <c r="L1533" s="99" t="s">
        <v>14</v>
      </c>
      <c r="M1533" s="99" t="s">
        <v>14</v>
      </c>
      <c r="N1533" s="99" t="s">
        <v>14</v>
      </c>
      <c r="O1533" s="44" t="s">
        <v>14</v>
      </c>
      <c r="P1533" s="32" t="e">
        <f t="shared" si="207"/>
        <v>#VALUE!</v>
      </c>
      <c r="Q1533" s="29" t="s">
        <v>14</v>
      </c>
      <c r="R1533" s="4" t="s">
        <v>14</v>
      </c>
      <c r="S1533" s="100" t="s">
        <v>14</v>
      </c>
      <c r="T1533" s="100" t="s">
        <v>14</v>
      </c>
      <c r="U1533" s="100" t="s">
        <v>14</v>
      </c>
      <c r="V1533" s="29" t="s">
        <v>14</v>
      </c>
      <c r="W1533" s="29" t="s">
        <v>14</v>
      </c>
      <c r="X1533" s="29" t="s">
        <v>14</v>
      </c>
      <c r="Y1533" s="29" t="s">
        <v>14</v>
      </c>
      <c r="Z1533" s="101" t="s">
        <v>14</v>
      </c>
      <c r="AA1533" s="1" t="s">
        <v>14</v>
      </c>
    </row>
    <row r="1534" spans="1:27" s="1" customFormat="1" x14ac:dyDescent="0.15">
      <c r="A1534" s="56">
        <v>299</v>
      </c>
      <c r="B1534" s="15" t="s">
        <v>19</v>
      </c>
      <c r="C1534" s="15" t="s">
        <v>24</v>
      </c>
      <c r="D1534" s="15" t="s">
        <v>32</v>
      </c>
      <c r="E1534" s="17" t="s">
        <v>14</v>
      </c>
      <c r="F1534" s="17" t="s">
        <v>14</v>
      </c>
      <c r="G1534" s="17" t="s">
        <v>14</v>
      </c>
      <c r="H1534" s="17" t="s">
        <v>14</v>
      </c>
      <c r="I1534" s="18"/>
      <c r="J1534" s="17"/>
      <c r="K1534" s="99" t="s">
        <v>14</v>
      </c>
      <c r="L1534" s="99" t="s">
        <v>14</v>
      </c>
      <c r="M1534" s="99" t="s">
        <v>14</v>
      </c>
      <c r="N1534" s="99" t="s">
        <v>14</v>
      </c>
      <c r="O1534" s="44" t="s">
        <v>14</v>
      </c>
      <c r="P1534" s="32" t="e">
        <f t="shared" si="207"/>
        <v>#VALUE!</v>
      </c>
      <c r="Q1534" s="29" t="s">
        <v>14</v>
      </c>
      <c r="R1534" s="4" t="s">
        <v>14</v>
      </c>
      <c r="S1534" s="100" t="s">
        <v>14</v>
      </c>
      <c r="T1534" s="100" t="s">
        <v>14</v>
      </c>
      <c r="U1534" s="100" t="s">
        <v>14</v>
      </c>
      <c r="V1534" s="29" t="s">
        <v>14</v>
      </c>
      <c r="W1534" s="29" t="s">
        <v>14</v>
      </c>
      <c r="X1534" s="29" t="s">
        <v>14</v>
      </c>
      <c r="Y1534" s="29" t="s">
        <v>14</v>
      </c>
      <c r="Z1534" s="101" t="s">
        <v>14</v>
      </c>
      <c r="AA1534" s="1" t="s">
        <v>14</v>
      </c>
    </row>
    <row r="1535" spans="1:27" s="1" customFormat="1" x14ac:dyDescent="0.15">
      <c r="A1535" s="56">
        <v>167</v>
      </c>
      <c r="B1535" s="15" t="s">
        <v>20</v>
      </c>
      <c r="C1535" s="15" t="s">
        <v>24</v>
      </c>
      <c r="D1535" s="15" t="s">
        <v>32</v>
      </c>
      <c r="E1535" s="17" t="s">
        <v>14</v>
      </c>
      <c r="F1535" s="17" t="s">
        <v>14</v>
      </c>
      <c r="G1535" s="17" t="s">
        <v>14</v>
      </c>
      <c r="H1535" s="17" t="s">
        <v>14</v>
      </c>
      <c r="I1535" s="18"/>
      <c r="J1535" s="17"/>
      <c r="K1535" s="99" t="s">
        <v>14</v>
      </c>
      <c r="L1535" s="99" t="s">
        <v>14</v>
      </c>
      <c r="M1535" s="99" t="s">
        <v>14</v>
      </c>
      <c r="N1535" s="99" t="s">
        <v>14</v>
      </c>
      <c r="O1535" s="44" t="s">
        <v>14</v>
      </c>
      <c r="P1535" s="32" t="e">
        <f t="shared" si="207"/>
        <v>#VALUE!</v>
      </c>
      <c r="Q1535" s="29" t="s">
        <v>14</v>
      </c>
      <c r="R1535" s="4" t="s">
        <v>14</v>
      </c>
      <c r="S1535" s="100" t="s">
        <v>14</v>
      </c>
      <c r="T1535" s="100" t="s">
        <v>14</v>
      </c>
      <c r="U1535" s="100" t="s">
        <v>14</v>
      </c>
      <c r="V1535" s="29" t="s">
        <v>14</v>
      </c>
      <c r="W1535" s="29" t="s">
        <v>14</v>
      </c>
      <c r="X1535" s="29" t="s">
        <v>14</v>
      </c>
      <c r="Y1535" s="29" t="s">
        <v>14</v>
      </c>
      <c r="Z1535" s="101" t="s">
        <v>14</v>
      </c>
      <c r="AA1535" s="1" t="s">
        <v>14</v>
      </c>
    </row>
    <row r="1536" spans="1:27" s="1" customFormat="1" x14ac:dyDescent="0.15">
      <c r="A1536" s="56">
        <v>174</v>
      </c>
      <c r="B1536" s="15" t="s">
        <v>20</v>
      </c>
      <c r="C1536" s="15" t="s">
        <v>24</v>
      </c>
      <c r="D1536" s="15" t="s">
        <v>32</v>
      </c>
      <c r="E1536" s="17" t="s">
        <v>14</v>
      </c>
      <c r="F1536" s="17" t="s">
        <v>14</v>
      </c>
      <c r="G1536" s="17" t="s">
        <v>14</v>
      </c>
      <c r="H1536" s="17" t="s">
        <v>14</v>
      </c>
      <c r="I1536" s="18"/>
      <c r="J1536" s="17"/>
      <c r="K1536" s="99" t="s">
        <v>14</v>
      </c>
      <c r="L1536" s="99" t="s">
        <v>14</v>
      </c>
      <c r="M1536" s="99" t="s">
        <v>14</v>
      </c>
      <c r="N1536" s="99" t="s">
        <v>14</v>
      </c>
      <c r="O1536" s="44" t="s">
        <v>14</v>
      </c>
      <c r="P1536" s="32" t="e">
        <f t="shared" si="207"/>
        <v>#VALUE!</v>
      </c>
      <c r="Q1536" s="29" t="s">
        <v>14</v>
      </c>
      <c r="R1536" s="4" t="s">
        <v>14</v>
      </c>
      <c r="S1536" s="100" t="s">
        <v>14</v>
      </c>
      <c r="T1536" s="100" t="s">
        <v>14</v>
      </c>
      <c r="U1536" s="100" t="s">
        <v>14</v>
      </c>
      <c r="V1536" s="29" t="s">
        <v>14</v>
      </c>
      <c r="W1536" s="29" t="s">
        <v>14</v>
      </c>
      <c r="X1536" s="29" t="s">
        <v>14</v>
      </c>
      <c r="Y1536" s="29" t="s">
        <v>14</v>
      </c>
      <c r="Z1536" s="101" t="s">
        <v>14</v>
      </c>
      <c r="AA1536" s="1" t="s">
        <v>14</v>
      </c>
    </row>
    <row r="1537" spans="1:27" s="1" customFormat="1" x14ac:dyDescent="0.15">
      <c r="A1537" s="56">
        <v>265</v>
      </c>
      <c r="B1537" s="15" t="s">
        <v>20</v>
      </c>
      <c r="C1537" s="15" t="s">
        <v>24</v>
      </c>
      <c r="D1537" s="15" t="s">
        <v>32</v>
      </c>
      <c r="E1537" s="17" t="s">
        <v>14</v>
      </c>
      <c r="F1537" s="17" t="s">
        <v>14</v>
      </c>
      <c r="G1537" s="17" t="s">
        <v>14</v>
      </c>
      <c r="H1537" s="17" t="s">
        <v>14</v>
      </c>
      <c r="I1537" s="18"/>
      <c r="J1537" s="17"/>
      <c r="K1537" s="99" t="s">
        <v>14</v>
      </c>
      <c r="L1537" s="99" t="s">
        <v>14</v>
      </c>
      <c r="M1537" s="99" t="s">
        <v>14</v>
      </c>
      <c r="N1537" s="99" t="s">
        <v>14</v>
      </c>
      <c r="O1537" s="44" t="s">
        <v>14</v>
      </c>
      <c r="P1537" s="32" t="e">
        <f t="shared" si="207"/>
        <v>#VALUE!</v>
      </c>
      <c r="Q1537" s="29" t="s">
        <v>14</v>
      </c>
      <c r="R1537" s="4" t="s">
        <v>14</v>
      </c>
      <c r="S1537" s="100" t="s">
        <v>14</v>
      </c>
      <c r="T1537" s="100" t="s">
        <v>14</v>
      </c>
      <c r="U1537" s="100" t="s">
        <v>14</v>
      </c>
      <c r="V1537" s="29" t="s">
        <v>14</v>
      </c>
      <c r="W1537" s="29" t="s">
        <v>14</v>
      </c>
      <c r="X1537" s="29" t="s">
        <v>14</v>
      </c>
      <c r="Y1537" s="29" t="s">
        <v>14</v>
      </c>
      <c r="Z1537" s="101" t="s">
        <v>14</v>
      </c>
      <c r="AA1537" s="1" t="s">
        <v>14</v>
      </c>
    </row>
    <row r="1538" spans="1:27" s="1" customFormat="1" x14ac:dyDescent="0.15">
      <c r="A1538" s="56">
        <v>271</v>
      </c>
      <c r="B1538" s="15" t="s">
        <v>20</v>
      </c>
      <c r="C1538" s="15" t="s">
        <v>24</v>
      </c>
      <c r="D1538" s="15" t="s">
        <v>32</v>
      </c>
      <c r="E1538" s="17" t="s">
        <v>14</v>
      </c>
      <c r="F1538" s="17" t="s">
        <v>14</v>
      </c>
      <c r="G1538" s="17" t="s">
        <v>14</v>
      </c>
      <c r="H1538" s="17" t="s">
        <v>14</v>
      </c>
      <c r="I1538" s="18"/>
      <c r="J1538" s="17"/>
      <c r="K1538" s="99" t="s">
        <v>14</v>
      </c>
      <c r="L1538" s="99" t="s">
        <v>14</v>
      </c>
      <c r="M1538" s="99" t="s">
        <v>14</v>
      </c>
      <c r="N1538" s="99" t="s">
        <v>14</v>
      </c>
      <c r="O1538" s="44" t="s">
        <v>14</v>
      </c>
      <c r="P1538" s="32" t="e">
        <f t="shared" si="207"/>
        <v>#VALUE!</v>
      </c>
      <c r="Q1538" s="29" t="s">
        <v>14</v>
      </c>
      <c r="R1538" s="4" t="s">
        <v>14</v>
      </c>
      <c r="S1538" s="100" t="s">
        <v>14</v>
      </c>
      <c r="T1538" s="100" t="s">
        <v>14</v>
      </c>
      <c r="U1538" s="100" t="s">
        <v>14</v>
      </c>
      <c r="V1538" s="29" t="s">
        <v>14</v>
      </c>
      <c r="W1538" s="29" t="s">
        <v>14</v>
      </c>
      <c r="X1538" s="29" t="s">
        <v>14</v>
      </c>
      <c r="Y1538" s="29" t="s">
        <v>14</v>
      </c>
      <c r="Z1538" s="101" t="s">
        <v>14</v>
      </c>
      <c r="AA1538" s="1" t="s">
        <v>14</v>
      </c>
    </row>
    <row r="1539" spans="1:27" s="1" customFormat="1" x14ac:dyDescent="0.15">
      <c r="A1539" s="56">
        <v>103</v>
      </c>
      <c r="B1539" s="15" t="s">
        <v>22</v>
      </c>
      <c r="C1539" s="15" t="s">
        <v>24</v>
      </c>
      <c r="D1539" s="15" t="s">
        <v>32</v>
      </c>
      <c r="E1539" s="17" t="s">
        <v>14</v>
      </c>
      <c r="F1539" s="17" t="s">
        <v>14</v>
      </c>
      <c r="G1539" s="17" t="s">
        <v>14</v>
      </c>
      <c r="H1539" s="17" t="s">
        <v>14</v>
      </c>
      <c r="I1539" s="18"/>
      <c r="J1539" s="17"/>
      <c r="K1539" s="99" t="s">
        <v>14</v>
      </c>
      <c r="L1539" s="99" t="s">
        <v>14</v>
      </c>
      <c r="M1539" s="99" t="s">
        <v>14</v>
      </c>
      <c r="N1539" s="99" t="s">
        <v>14</v>
      </c>
      <c r="O1539" s="44" t="s">
        <v>14</v>
      </c>
      <c r="P1539" s="32" t="e">
        <f t="shared" ref="P1539:P1561" si="212">H1539*(1/     (1-   (0.001*N1539/4)))</f>
        <v>#VALUE!</v>
      </c>
      <c r="Q1539" s="29" t="s">
        <v>14</v>
      </c>
      <c r="R1539" s="4" t="s">
        <v>14</v>
      </c>
      <c r="S1539" s="100" t="s">
        <v>14</v>
      </c>
      <c r="T1539" s="100" t="s">
        <v>14</v>
      </c>
      <c r="U1539" s="100" t="s">
        <v>14</v>
      </c>
      <c r="V1539" s="29" t="s">
        <v>14</v>
      </c>
      <c r="W1539" s="29" t="s">
        <v>14</v>
      </c>
      <c r="X1539" s="29" t="s">
        <v>14</v>
      </c>
      <c r="Y1539" s="29" t="s">
        <v>14</v>
      </c>
      <c r="Z1539" s="101" t="s">
        <v>14</v>
      </c>
      <c r="AA1539" s="1" t="s">
        <v>14</v>
      </c>
    </row>
    <row r="1540" spans="1:27" s="1" customFormat="1" x14ac:dyDescent="0.15">
      <c r="A1540" s="56">
        <v>109</v>
      </c>
      <c r="B1540" s="15" t="s">
        <v>22</v>
      </c>
      <c r="C1540" s="15" t="s">
        <v>24</v>
      </c>
      <c r="D1540" s="15" t="s">
        <v>32</v>
      </c>
      <c r="E1540" s="17" t="s">
        <v>14</v>
      </c>
      <c r="F1540" s="17" t="s">
        <v>14</v>
      </c>
      <c r="G1540" s="17" t="s">
        <v>14</v>
      </c>
      <c r="H1540" s="17" t="s">
        <v>14</v>
      </c>
      <c r="I1540" s="18"/>
      <c r="J1540" s="17"/>
      <c r="K1540" s="99" t="s">
        <v>14</v>
      </c>
      <c r="L1540" s="99" t="s">
        <v>14</v>
      </c>
      <c r="M1540" s="99" t="s">
        <v>14</v>
      </c>
      <c r="N1540" s="99" t="s">
        <v>14</v>
      </c>
      <c r="O1540" s="44" t="s">
        <v>14</v>
      </c>
      <c r="P1540" s="32" t="e">
        <f t="shared" si="212"/>
        <v>#VALUE!</v>
      </c>
      <c r="Q1540" s="29" t="s">
        <v>14</v>
      </c>
      <c r="R1540" s="4" t="s">
        <v>14</v>
      </c>
      <c r="S1540" s="100" t="s">
        <v>14</v>
      </c>
      <c r="T1540" s="100" t="s">
        <v>14</v>
      </c>
      <c r="U1540" s="100" t="s">
        <v>14</v>
      </c>
      <c r="V1540" s="29" t="s">
        <v>14</v>
      </c>
      <c r="W1540" s="29" t="s">
        <v>14</v>
      </c>
      <c r="X1540" s="29" t="s">
        <v>14</v>
      </c>
      <c r="Y1540" s="29" t="s">
        <v>14</v>
      </c>
      <c r="Z1540" s="101" t="s">
        <v>14</v>
      </c>
      <c r="AA1540" s="1" t="s">
        <v>14</v>
      </c>
    </row>
    <row r="1541" spans="1:27" s="1" customFormat="1" x14ac:dyDescent="0.15">
      <c r="A1541" s="56">
        <v>232</v>
      </c>
      <c r="B1541" s="15" t="s">
        <v>23</v>
      </c>
      <c r="C1541" s="15" t="s">
        <v>24</v>
      </c>
      <c r="D1541" s="15" t="s">
        <v>32</v>
      </c>
      <c r="E1541" s="17" t="s">
        <v>14</v>
      </c>
      <c r="F1541" s="17" t="s">
        <v>14</v>
      </c>
      <c r="G1541" s="17" t="s">
        <v>14</v>
      </c>
      <c r="H1541" s="17" t="s">
        <v>14</v>
      </c>
      <c r="I1541" s="18"/>
      <c r="J1541" s="17"/>
      <c r="K1541" s="99" t="s">
        <v>14</v>
      </c>
      <c r="L1541" s="99" t="s">
        <v>14</v>
      </c>
      <c r="M1541" s="99" t="s">
        <v>14</v>
      </c>
      <c r="N1541" s="99" t="s">
        <v>14</v>
      </c>
      <c r="O1541" s="44" t="s">
        <v>14</v>
      </c>
      <c r="P1541" s="32" t="e">
        <f t="shared" si="212"/>
        <v>#VALUE!</v>
      </c>
      <c r="Q1541" s="29" t="s">
        <v>14</v>
      </c>
      <c r="R1541" s="4" t="s">
        <v>14</v>
      </c>
      <c r="S1541" s="100" t="s">
        <v>14</v>
      </c>
      <c r="T1541" s="100" t="s">
        <v>14</v>
      </c>
      <c r="U1541" s="100" t="s">
        <v>14</v>
      </c>
      <c r="V1541" s="29" t="s">
        <v>14</v>
      </c>
      <c r="W1541" s="29" t="s">
        <v>14</v>
      </c>
      <c r="X1541" s="29" t="s">
        <v>14</v>
      </c>
      <c r="Y1541" s="29" t="s">
        <v>14</v>
      </c>
      <c r="Z1541" s="101" t="s">
        <v>14</v>
      </c>
      <c r="AA1541" s="1" t="s">
        <v>14</v>
      </c>
    </row>
    <row r="1542" spans="1:27" s="1" customFormat="1" x14ac:dyDescent="0.15">
      <c r="A1542" s="56">
        <v>234</v>
      </c>
      <c r="B1542" s="15" t="s">
        <v>23</v>
      </c>
      <c r="C1542" s="15" t="s">
        <v>24</v>
      </c>
      <c r="D1542" s="15" t="s">
        <v>32</v>
      </c>
      <c r="E1542" s="17" t="s">
        <v>14</v>
      </c>
      <c r="F1542" s="17" t="s">
        <v>14</v>
      </c>
      <c r="G1542" s="17" t="s">
        <v>14</v>
      </c>
      <c r="H1542" s="17" t="s">
        <v>14</v>
      </c>
      <c r="I1542" s="18"/>
      <c r="J1542" s="17"/>
      <c r="K1542" s="99" t="s">
        <v>14</v>
      </c>
      <c r="L1542" s="99" t="s">
        <v>14</v>
      </c>
      <c r="M1542" s="99" t="s">
        <v>14</v>
      </c>
      <c r="N1542" s="99" t="s">
        <v>14</v>
      </c>
      <c r="O1542" s="44" t="s">
        <v>14</v>
      </c>
      <c r="P1542" s="32" t="e">
        <f t="shared" si="212"/>
        <v>#VALUE!</v>
      </c>
      <c r="Q1542" s="29" t="s">
        <v>14</v>
      </c>
      <c r="R1542" s="4" t="s">
        <v>14</v>
      </c>
      <c r="S1542" s="100" t="s">
        <v>14</v>
      </c>
      <c r="T1542" s="100" t="s">
        <v>14</v>
      </c>
      <c r="U1542" s="100" t="s">
        <v>14</v>
      </c>
      <c r="V1542" s="29" t="s">
        <v>14</v>
      </c>
      <c r="W1542" s="29" t="s">
        <v>14</v>
      </c>
      <c r="X1542" s="29" t="s">
        <v>14</v>
      </c>
      <c r="Y1542" s="29" t="s">
        <v>14</v>
      </c>
      <c r="Z1542" s="101" t="s">
        <v>14</v>
      </c>
      <c r="AA1542" s="1" t="s">
        <v>14</v>
      </c>
    </row>
    <row r="1543" spans="1:27" s="1" customFormat="1" x14ac:dyDescent="0.15">
      <c r="A1543" s="56">
        <v>181</v>
      </c>
      <c r="B1543" s="15" t="s">
        <v>17</v>
      </c>
      <c r="C1543" s="15" t="s">
        <v>29</v>
      </c>
      <c r="D1543" s="15" t="s">
        <v>32</v>
      </c>
      <c r="E1543" s="17" t="s">
        <v>14</v>
      </c>
      <c r="F1543" s="17" t="s">
        <v>14</v>
      </c>
      <c r="G1543" s="17" t="s">
        <v>14</v>
      </c>
      <c r="H1543" s="17" t="s">
        <v>14</v>
      </c>
      <c r="I1543" s="18"/>
      <c r="J1543" s="17"/>
      <c r="K1543" s="99" t="s">
        <v>14</v>
      </c>
      <c r="L1543" s="99" t="s">
        <v>14</v>
      </c>
      <c r="M1543" s="99" t="s">
        <v>14</v>
      </c>
      <c r="N1543" s="99" t="s">
        <v>14</v>
      </c>
      <c r="O1543" s="44" t="s">
        <v>14</v>
      </c>
      <c r="P1543" s="32" t="e">
        <f t="shared" si="212"/>
        <v>#VALUE!</v>
      </c>
      <c r="Q1543" s="29" t="s">
        <v>14</v>
      </c>
      <c r="R1543" s="4" t="s">
        <v>14</v>
      </c>
      <c r="S1543" s="100" t="s">
        <v>14</v>
      </c>
      <c r="T1543" s="100" t="s">
        <v>14</v>
      </c>
      <c r="U1543" s="100" t="s">
        <v>14</v>
      </c>
      <c r="V1543" s="29" t="s">
        <v>14</v>
      </c>
      <c r="W1543" s="29" t="s">
        <v>14</v>
      </c>
      <c r="X1543" s="29" t="s">
        <v>14</v>
      </c>
      <c r="Y1543" s="29" t="s">
        <v>14</v>
      </c>
      <c r="Z1543" s="101" t="s">
        <v>14</v>
      </c>
      <c r="AA1543" s="1" t="s">
        <v>14</v>
      </c>
    </row>
    <row r="1544" spans="1:27" s="1" customFormat="1" x14ac:dyDescent="0.15">
      <c r="A1544" s="56">
        <v>188</v>
      </c>
      <c r="B1544" s="15" t="s">
        <v>17</v>
      </c>
      <c r="C1544" s="15" t="s">
        <v>29</v>
      </c>
      <c r="D1544" s="15" t="s">
        <v>32</v>
      </c>
      <c r="E1544" s="16">
        <v>43167</v>
      </c>
      <c r="F1544" s="17">
        <v>26.8</v>
      </c>
      <c r="G1544" s="17">
        <v>35.6</v>
      </c>
      <c r="H1544" s="17">
        <v>17.513999999999999</v>
      </c>
      <c r="I1544" s="18">
        <v>11.3790598290598</v>
      </c>
      <c r="J1544" s="17"/>
      <c r="K1544" s="37">
        <f>1000*(1-(F1544+288.9414)/(508929.2*(F1544+68.12963))*(F1544-3.9863)^2)</f>
        <v>996.59855208394481</v>
      </c>
      <c r="L1544" s="37">
        <f xml:space="preserve"> 0.824493 - 0.0040899*F1544 + 0.000076438*F1544^2 -0.00000082467*F1544^3 + 0.0000000053675*F1544^4</f>
        <v>0.75667950006892803</v>
      </c>
      <c r="M1544" s="37">
        <f xml:space="preserve"> -0.005724 + 0.00010227*F1544 - 0.0000016546*F1544^2</f>
        <v>-4.1715639039999995E-3</v>
      </c>
      <c r="N1544" s="37">
        <f xml:space="preserve"> K1544 + (L1544*G1544) + M1544*G1544^(3/2) + 0.00048314*G1544^2</f>
        <v>1023.2625726303752</v>
      </c>
      <c r="O1544" s="39">
        <f>AA1544*(1/     (1-   (0.001*N1544/1.84)))</f>
        <v>25.500641089849708</v>
      </c>
      <c r="P1544" s="32">
        <f t="shared" si="212"/>
        <v>23.534490934897313</v>
      </c>
      <c r="Q1544" s="29">
        <f>-5.28+5.5*AA1544</f>
        <v>56.9756</v>
      </c>
      <c r="R1544" s="30">
        <f>E1544-E1424</f>
        <v>13</v>
      </c>
      <c r="S1544" s="31">
        <f>I1544-I1424</f>
        <v>1.4759829059800111E-2</v>
      </c>
      <c r="T1544" s="31">
        <f>(S1544/I1424)*100</f>
        <v>0.12987891079785038</v>
      </c>
      <c r="U1544" s="31">
        <f>(S1544/R1544)/I1424*1000</f>
        <v>9.9906854459884911E-2</v>
      </c>
      <c r="V1544" s="44">
        <f>O1544-O1424</f>
        <v>-0.12692636161560955</v>
      </c>
      <c r="W1544" s="44">
        <f>(V1544/O1424)*100</f>
        <v>-0.49527276381571761</v>
      </c>
      <c r="X1544" s="44">
        <f>1000*(V1544/R1544)/O1424</f>
        <v>-0.38097904908901353</v>
      </c>
      <c r="Y1544" s="45">
        <f>1000*(V1544/R1544)/Q1424</f>
        <v>-0.17062117285639436</v>
      </c>
      <c r="Z1544" s="57">
        <f t="shared" ref="Z1544:Z1546" si="213">X1544-U1544</f>
        <v>-0.48088590354889843</v>
      </c>
      <c r="AA1544" s="1">
        <v>11.3192</v>
      </c>
    </row>
    <row r="1545" spans="1:27" s="1" customFormat="1" x14ac:dyDescent="0.15">
      <c r="A1545" s="56">
        <v>280</v>
      </c>
      <c r="B1545" s="15" t="s">
        <v>17</v>
      </c>
      <c r="C1545" s="15" t="s">
        <v>29</v>
      </c>
      <c r="D1545" s="15" t="s">
        <v>32</v>
      </c>
      <c r="E1545" s="17" t="s">
        <v>14</v>
      </c>
      <c r="F1545" s="17" t="s">
        <v>14</v>
      </c>
      <c r="G1545" s="17" t="s">
        <v>14</v>
      </c>
      <c r="H1545" s="17" t="s">
        <v>14</v>
      </c>
      <c r="I1545" s="18"/>
      <c r="J1545" s="17"/>
      <c r="K1545" s="99" t="s">
        <v>14</v>
      </c>
      <c r="L1545" s="99" t="s">
        <v>14</v>
      </c>
      <c r="M1545" s="99" t="s">
        <v>14</v>
      </c>
      <c r="N1545" s="99" t="s">
        <v>14</v>
      </c>
      <c r="O1545" s="44" t="s">
        <v>14</v>
      </c>
      <c r="P1545" s="32" t="e">
        <f t="shared" si="212"/>
        <v>#VALUE!</v>
      </c>
      <c r="Q1545" s="29" t="s">
        <v>14</v>
      </c>
      <c r="R1545" s="4" t="s">
        <v>14</v>
      </c>
      <c r="S1545" s="31">
        <f>I1545-I1425</f>
        <v>-4.2557999999999998</v>
      </c>
      <c r="T1545" s="100" t="s">
        <v>14</v>
      </c>
      <c r="U1545" s="100" t="s">
        <v>14</v>
      </c>
      <c r="V1545" s="29" t="s">
        <v>14</v>
      </c>
      <c r="W1545" s="29" t="s">
        <v>14</v>
      </c>
      <c r="X1545" s="29" t="s">
        <v>14</v>
      </c>
      <c r="Y1545" s="29" t="s">
        <v>14</v>
      </c>
      <c r="Z1545" s="101" t="s">
        <v>14</v>
      </c>
      <c r="AA1545" s="1" t="s">
        <v>14</v>
      </c>
    </row>
    <row r="1546" spans="1:27" s="1" customFormat="1" x14ac:dyDescent="0.15">
      <c r="A1546" s="56">
        <v>286</v>
      </c>
      <c r="B1546" s="15" t="s">
        <v>17</v>
      </c>
      <c r="C1546" s="15" t="s">
        <v>29</v>
      </c>
      <c r="D1546" s="15" t="s">
        <v>32</v>
      </c>
      <c r="E1546" s="16">
        <v>43167</v>
      </c>
      <c r="F1546" s="17">
        <v>26.8</v>
      </c>
      <c r="G1546" s="17">
        <v>35.6</v>
      </c>
      <c r="H1546" s="17">
        <v>17.513999999999999</v>
      </c>
      <c r="I1546" s="18">
        <v>3.5858598290598298</v>
      </c>
      <c r="J1546" s="17"/>
      <c r="K1546" s="37">
        <f>1000*(1-(F1546+288.9414)/(508929.2*(F1546+68.12963))*(F1546-3.9863)^2)</f>
        <v>996.59855208394481</v>
      </c>
      <c r="L1546" s="37">
        <f xml:space="preserve"> 0.824493 - 0.0040899*F1546 + 0.000076438*F1546^2 -0.00000082467*F1546^3 + 0.0000000053675*F1546^4</f>
        <v>0.75667950006892803</v>
      </c>
      <c r="M1546" s="37">
        <f xml:space="preserve"> -0.005724 + 0.00010227*F1546 - 0.0000016546*F1546^2</f>
        <v>-4.1715639039999995E-3</v>
      </c>
      <c r="N1546" s="37">
        <f xml:space="preserve"> K1546 + (L1546*G1546) + M1546*G1546^(3/2) + 0.00048314*G1546^2</f>
        <v>1023.2625726303752</v>
      </c>
      <c r="O1546" s="39">
        <f>AA1546*(1/     (1-   (0.001*N1546/1.84)))</f>
        <v>7.9436055978169895</v>
      </c>
      <c r="P1546" s="32">
        <f t="shared" si="212"/>
        <v>23.534490934897313</v>
      </c>
      <c r="Q1546" s="29">
        <f>-5.28+5.5*AA1546</f>
        <v>14.113</v>
      </c>
      <c r="R1546" s="30">
        <f>E1546-E1426</f>
        <v>13</v>
      </c>
      <c r="S1546" s="31">
        <f>I1546-I1426</f>
        <v>2.0259829059829926E-2</v>
      </c>
      <c r="T1546" s="31">
        <f>(S1546/I1426)*100</f>
        <v>0.56820252018818507</v>
      </c>
      <c r="U1546" s="31">
        <f>(S1546/R1546)/I1426*1000</f>
        <v>0.4370788616832193</v>
      </c>
      <c r="V1546" s="44">
        <f>O1546-O1426</f>
        <v>-9.7158417999623659E-2</v>
      </c>
      <c r="W1546" s="44">
        <f>(V1546/O1426)*100</f>
        <v>-1.2083232116812264</v>
      </c>
      <c r="X1546" s="44">
        <f>1000*(V1546/R1546)/O1426</f>
        <v>-0.92947939360094345</v>
      </c>
      <c r="Y1546" s="45">
        <f>1000*(V1546/R1546)/Q1426</f>
        <v>-0.52151481156038137</v>
      </c>
      <c r="Z1546" s="57">
        <f t="shared" si="213"/>
        <v>-1.3665582552841626</v>
      </c>
      <c r="AA1546" s="1">
        <v>3.5259999999999998</v>
      </c>
    </row>
    <row r="1547" spans="1:27" s="1" customFormat="1" x14ac:dyDescent="0.15">
      <c r="A1547" s="56">
        <v>121</v>
      </c>
      <c r="B1547" s="15" t="s">
        <v>18</v>
      </c>
      <c r="C1547" s="15" t="s">
        <v>29</v>
      </c>
      <c r="D1547" s="15" t="s">
        <v>32</v>
      </c>
      <c r="E1547" s="17" t="s">
        <v>14</v>
      </c>
      <c r="F1547" s="17" t="s">
        <v>14</v>
      </c>
      <c r="G1547" s="17" t="s">
        <v>14</v>
      </c>
      <c r="H1547" s="17" t="s">
        <v>14</v>
      </c>
      <c r="I1547" s="18"/>
      <c r="J1547" s="17"/>
      <c r="K1547" s="99" t="s">
        <v>14</v>
      </c>
      <c r="L1547" s="99" t="s">
        <v>14</v>
      </c>
      <c r="M1547" s="99" t="s">
        <v>14</v>
      </c>
      <c r="N1547" s="99" t="s">
        <v>14</v>
      </c>
      <c r="O1547" s="44" t="s">
        <v>14</v>
      </c>
      <c r="P1547" s="32" t="e">
        <f t="shared" si="212"/>
        <v>#VALUE!</v>
      </c>
      <c r="Q1547" s="29" t="s">
        <v>14</v>
      </c>
      <c r="R1547" s="4" t="s">
        <v>14</v>
      </c>
      <c r="S1547" s="100" t="s">
        <v>14</v>
      </c>
      <c r="T1547" s="100" t="s">
        <v>14</v>
      </c>
      <c r="U1547" s="100" t="s">
        <v>14</v>
      </c>
      <c r="V1547" s="29" t="s">
        <v>14</v>
      </c>
      <c r="W1547" s="29" t="s">
        <v>14</v>
      </c>
      <c r="X1547" s="29" t="s">
        <v>14</v>
      </c>
      <c r="Y1547" s="29" t="s">
        <v>14</v>
      </c>
      <c r="Z1547" s="101" t="s">
        <v>14</v>
      </c>
      <c r="AA1547" s="1" t="s">
        <v>14</v>
      </c>
    </row>
    <row r="1548" spans="1:27" s="1" customFormat="1" x14ac:dyDescent="0.15">
      <c r="A1548" s="56">
        <v>128</v>
      </c>
      <c r="B1548" s="15" t="s">
        <v>18</v>
      </c>
      <c r="C1548" s="15" t="s">
        <v>29</v>
      </c>
      <c r="D1548" s="15" t="s">
        <v>32</v>
      </c>
      <c r="E1548" s="16">
        <v>43167</v>
      </c>
      <c r="F1548" s="17">
        <v>26.8</v>
      </c>
      <c r="G1548" s="17">
        <v>35.6</v>
      </c>
      <c r="H1548" s="17">
        <v>17.513999999999999</v>
      </c>
      <c r="I1548" s="18">
        <v>4.0079598290598302</v>
      </c>
      <c r="J1548" s="17"/>
      <c r="K1548" s="37">
        <f>1000*(1-(F1548+288.9414)/(508929.2*(F1548+68.12963))*(F1548-3.9863)^2)</f>
        <v>996.59855208394481</v>
      </c>
      <c r="L1548" s="37">
        <f xml:space="preserve"> 0.824493 - 0.0040899*F1548 + 0.000076438*F1548^2 -0.00000082467*F1548^3 + 0.0000000053675*F1548^4</f>
        <v>0.75667950006892803</v>
      </c>
      <c r="M1548" s="37">
        <f xml:space="preserve"> -0.005724 + 0.00010227*F1548 - 0.0000016546*F1548^2</f>
        <v>-4.1715639039999995E-3</v>
      </c>
      <c r="N1548" s="37">
        <f xml:space="preserve"> K1548 + (L1548*G1548) + M1548*G1548^(3/2) + 0.00048314*G1548^2</f>
        <v>1023.2625726303752</v>
      </c>
      <c r="O1548" s="39">
        <f>AA1548*(1/     (1-   (0.001*N1548/1.84)))</f>
        <v>8.894540346211361</v>
      </c>
      <c r="P1548" s="32">
        <f t="shared" si="212"/>
        <v>23.534490934897313</v>
      </c>
      <c r="Q1548" s="29">
        <f>-5.28+5.5*AA1548</f>
        <v>16.434550000000002</v>
      </c>
      <c r="R1548" s="30">
        <f>E1548-E1428</f>
        <v>13</v>
      </c>
      <c r="S1548" s="31">
        <f>I1548-I1428</f>
        <v>2.535982905983003E-2</v>
      </c>
      <c r="T1548" s="31">
        <f>(S1548/I1428)*100</f>
        <v>0.63676565710415378</v>
      </c>
      <c r="U1548" s="31">
        <f>(S1548/R1548)/I1428*1000</f>
        <v>0.48981973623396446</v>
      </c>
      <c r="V1548" s="44">
        <f>O1548-O1428</f>
        <v>-8.659796694525923E-2</v>
      </c>
      <c r="W1548" s="44">
        <f>(V1548/O1428)*100</f>
        <v>-0.96422039084288913</v>
      </c>
      <c r="X1548" s="44">
        <f>1000*(V1548/R1548)/O1428</f>
        <v>-0.7417079929560686</v>
      </c>
      <c r="Y1548" s="45">
        <f>1000*(V1548/R1548)/Q1428</f>
        <v>-0.40070150759504153</v>
      </c>
      <c r="Z1548" s="57">
        <f t="shared" ref="Z1548:Z1561" si="214">X1548-U1548</f>
        <v>-1.2315277291900331</v>
      </c>
      <c r="AA1548" s="1">
        <v>3.9481000000000002</v>
      </c>
    </row>
    <row r="1549" spans="1:27" s="1" customFormat="1" x14ac:dyDescent="0.15">
      <c r="A1549" s="56">
        <v>219</v>
      </c>
      <c r="B1549" s="15" t="s">
        <v>18</v>
      </c>
      <c r="C1549" s="15" t="s">
        <v>29</v>
      </c>
      <c r="D1549" s="15" t="s">
        <v>32</v>
      </c>
      <c r="E1549" s="17" t="s">
        <v>14</v>
      </c>
      <c r="F1549" s="17" t="s">
        <v>14</v>
      </c>
      <c r="G1549" s="17" t="s">
        <v>14</v>
      </c>
      <c r="H1549" s="17" t="s">
        <v>14</v>
      </c>
      <c r="I1549" s="18"/>
      <c r="J1549" s="17"/>
      <c r="K1549" s="99" t="s">
        <v>14</v>
      </c>
      <c r="L1549" s="99" t="s">
        <v>14</v>
      </c>
      <c r="M1549" s="99" t="s">
        <v>14</v>
      </c>
      <c r="N1549" s="99" t="s">
        <v>14</v>
      </c>
      <c r="O1549" s="44" t="s">
        <v>14</v>
      </c>
      <c r="P1549" s="32" t="e">
        <f t="shared" si="212"/>
        <v>#VALUE!</v>
      </c>
      <c r="Q1549" s="29" t="s">
        <v>14</v>
      </c>
      <c r="R1549" s="4" t="s">
        <v>14</v>
      </c>
      <c r="S1549" s="100" t="s">
        <v>14</v>
      </c>
      <c r="T1549" s="100" t="s">
        <v>14</v>
      </c>
      <c r="U1549" s="100" t="s">
        <v>14</v>
      </c>
      <c r="V1549" s="29" t="s">
        <v>14</v>
      </c>
      <c r="W1549" s="29" t="s">
        <v>14</v>
      </c>
      <c r="X1549" s="29" t="s">
        <v>14</v>
      </c>
      <c r="Y1549" s="29" t="s">
        <v>14</v>
      </c>
      <c r="Z1549" s="101" t="s">
        <v>14</v>
      </c>
      <c r="AA1549" s="1" t="s">
        <v>14</v>
      </c>
    </row>
    <row r="1550" spans="1:27" s="1" customFormat="1" x14ac:dyDescent="0.15">
      <c r="A1550" s="56">
        <v>225</v>
      </c>
      <c r="B1550" s="15" t="s">
        <v>18</v>
      </c>
      <c r="C1550" s="15" t="s">
        <v>29</v>
      </c>
      <c r="D1550" s="15" t="s">
        <v>32</v>
      </c>
      <c r="E1550" s="16">
        <v>43167</v>
      </c>
      <c r="F1550" s="17">
        <v>26.8</v>
      </c>
      <c r="G1550" s="17">
        <v>35.6</v>
      </c>
      <c r="H1550" s="17">
        <v>17.513999999999999</v>
      </c>
      <c r="I1550" s="18">
        <v>2.9355598290598302</v>
      </c>
      <c r="J1550" s="17"/>
      <c r="K1550" s="37">
        <f>1000*(1-(F1550+288.9414)/(508929.2*(F1550+68.12963))*(F1550-3.9863)^2)</f>
        <v>996.59855208394481</v>
      </c>
      <c r="L1550" s="37">
        <f xml:space="preserve"> 0.824493 - 0.0040899*F1550 + 0.000076438*F1550^2 -0.00000082467*F1550^3 + 0.0000000053675*F1550^4</f>
        <v>0.75667950006892803</v>
      </c>
      <c r="M1550" s="37">
        <f xml:space="preserve"> -0.005724 + 0.00010227*F1550 - 0.0000016546*F1550^2</f>
        <v>-4.1715639039999995E-3</v>
      </c>
      <c r="N1550" s="37">
        <f xml:space="preserve"> K1550 + (L1550*G1550) + M1550*G1550^(3/2) + 0.00048314*G1550^2</f>
        <v>1023.2625726303752</v>
      </c>
      <c r="O1550" s="39">
        <f>AA1550*(1/     (1-   (0.001*N1550/1.84)))</f>
        <v>6.4785668229274869</v>
      </c>
      <c r="P1550" s="32">
        <f t="shared" si="212"/>
        <v>23.534490934897313</v>
      </c>
      <c r="Q1550" s="29">
        <f>-5.28+5.5*AA1550</f>
        <v>10.536349999999999</v>
      </c>
      <c r="R1550" s="30">
        <f>E1550-E1430</f>
        <v>13</v>
      </c>
      <c r="S1550" s="31">
        <f>I1550-I1430</f>
        <v>1.5982905983014106E-4</v>
      </c>
      <c r="T1550" s="31">
        <f>(S1550/I1430)*100</f>
        <v>5.4448817820447323E-3</v>
      </c>
      <c r="U1550" s="31">
        <f>(S1550/R1550)/I1430*1000</f>
        <v>4.1883706015728708E-3</v>
      </c>
      <c r="V1550" s="44">
        <f>O1550-O1430</f>
        <v>-0.14103680395945695</v>
      </c>
      <c r="W1550" s="44">
        <f>(V1550/O1430)*100</f>
        <v>-2.1305928860544707</v>
      </c>
      <c r="X1550" s="44">
        <f>1000*(V1550/R1550)/O1430</f>
        <v>-1.6389176046572851</v>
      </c>
      <c r="Y1550" s="45">
        <f>1000*(V1550/R1550)/Q1430</f>
        <v>-0.99855356521194583</v>
      </c>
      <c r="Z1550" s="57">
        <f t="shared" ref="Z1550:Z1552" si="215">X1550-U1550</f>
        <v>-1.6431059752588579</v>
      </c>
      <c r="AA1550" s="1">
        <v>2.8757000000000001</v>
      </c>
    </row>
    <row r="1551" spans="1:27" s="1" customFormat="1" x14ac:dyDescent="0.15">
      <c r="A1551" s="56">
        <v>229</v>
      </c>
      <c r="B1551" s="15" t="s">
        <v>18</v>
      </c>
      <c r="C1551" s="15" t="s">
        <v>29</v>
      </c>
      <c r="D1551" s="15" t="s">
        <v>32</v>
      </c>
      <c r="E1551" s="17" t="s">
        <v>14</v>
      </c>
      <c r="F1551" s="17" t="s">
        <v>14</v>
      </c>
      <c r="G1551" s="17" t="s">
        <v>14</v>
      </c>
      <c r="H1551" s="17" t="s">
        <v>14</v>
      </c>
      <c r="I1551" s="18"/>
      <c r="J1551" s="17"/>
      <c r="K1551" s="99" t="s">
        <v>14</v>
      </c>
      <c r="L1551" s="99" t="s">
        <v>14</v>
      </c>
      <c r="M1551" s="99" t="s">
        <v>14</v>
      </c>
      <c r="N1551" s="99" t="s">
        <v>14</v>
      </c>
      <c r="O1551" s="44" t="s">
        <v>14</v>
      </c>
      <c r="P1551" s="32" t="e">
        <f t="shared" si="212"/>
        <v>#VALUE!</v>
      </c>
      <c r="Q1551" s="29" t="s">
        <v>14</v>
      </c>
      <c r="R1551" s="4" t="s">
        <v>14</v>
      </c>
      <c r="S1551" s="31">
        <f>I1551-I1431</f>
        <v>-2.6371000000000002</v>
      </c>
      <c r="T1551" s="100" t="s">
        <v>14</v>
      </c>
      <c r="U1551" s="100" t="s">
        <v>14</v>
      </c>
      <c r="V1551" s="29" t="s">
        <v>14</v>
      </c>
      <c r="W1551" s="29" t="s">
        <v>14</v>
      </c>
      <c r="X1551" s="29" t="s">
        <v>14</v>
      </c>
      <c r="Y1551" s="29" t="s">
        <v>14</v>
      </c>
      <c r="Z1551" s="101" t="s">
        <v>14</v>
      </c>
      <c r="AA1551" s="1" t="s">
        <v>14</v>
      </c>
    </row>
    <row r="1552" spans="1:27" s="1" customFormat="1" x14ac:dyDescent="0.15">
      <c r="A1552" s="56">
        <v>155</v>
      </c>
      <c r="B1552" s="15" t="s">
        <v>19</v>
      </c>
      <c r="C1552" s="15" t="s">
        <v>29</v>
      </c>
      <c r="D1552" s="15" t="s">
        <v>32</v>
      </c>
      <c r="E1552" s="16">
        <v>43167</v>
      </c>
      <c r="F1552" s="17">
        <v>26.8</v>
      </c>
      <c r="G1552" s="17">
        <v>35.6</v>
      </c>
      <c r="H1552" s="17">
        <v>17.513999999999999</v>
      </c>
      <c r="I1552" s="18">
        <v>1.62885982905983</v>
      </c>
      <c r="J1552" s="17"/>
      <c r="K1552" s="37">
        <f>1000*(1-(F1552+288.9414)/(508929.2*(F1552+68.12963))*(F1552-3.9863)^2)</f>
        <v>996.59855208394481</v>
      </c>
      <c r="L1552" s="37">
        <f xml:space="preserve"> 0.824493 - 0.0040899*F1552 + 0.000076438*F1552^2 -0.00000082467*F1552^3 + 0.0000000053675*F1552^4</f>
        <v>0.75667950006892803</v>
      </c>
      <c r="M1552" s="37">
        <f xml:space="preserve"> -0.005724 + 0.00010227*F1552 - 0.0000016546*F1552^2</f>
        <v>-4.1715639039999995E-3</v>
      </c>
      <c r="N1552" s="37">
        <f xml:space="preserve"> K1552 + (L1552*G1552) + M1552*G1552^(3/2) + 0.00048314*G1552^2</f>
        <v>1023.2625726303752</v>
      </c>
      <c r="O1552" s="39">
        <f>AA1552*(1/     (1-   (0.001*N1552/1.84)))</f>
        <v>3.5347467904069361</v>
      </c>
      <c r="P1552" s="32">
        <f t="shared" si="212"/>
        <v>23.534490934897313</v>
      </c>
      <c r="Q1552" s="29">
        <f>-5.28+5.5*AA1552</f>
        <v>3.3494999999999999</v>
      </c>
      <c r="R1552" s="30">
        <f>E1552-E1432</f>
        <v>13</v>
      </c>
      <c r="S1552" s="31">
        <f>I1552-I1432</f>
        <v>3.7359829059830041E-2</v>
      </c>
      <c r="T1552" s="31">
        <f>(S1552/I1432)*100</f>
        <v>2.3474601985441437</v>
      </c>
      <c r="U1552" s="31">
        <f>(S1552/R1552)/I1432*1000</f>
        <v>1.8057386142647258</v>
      </c>
      <c r="V1552" s="44">
        <f>O1552-O1432</f>
        <v>-5.4235689728844516E-2</v>
      </c>
      <c r="W1552" s="44">
        <f>(V1552/O1432)*100</f>
        <v>-1.5111717604927577</v>
      </c>
      <c r="X1552" s="44">
        <f>1000*(V1552/R1552)/O1432</f>
        <v>-1.16243981576366</v>
      </c>
      <c r="Y1552" s="45">
        <f>1000*(V1552/R1552)/Q1432</f>
        <v>-1.201173578921195</v>
      </c>
      <c r="Z1552" s="57">
        <f t="shared" si="215"/>
        <v>-2.9681784300283858</v>
      </c>
      <c r="AA1552" s="1">
        <v>1.569</v>
      </c>
    </row>
    <row r="1553" spans="1:27" s="1" customFormat="1" x14ac:dyDescent="0.15">
      <c r="A1553" s="56">
        <v>247</v>
      </c>
      <c r="B1553" s="15" t="s">
        <v>19</v>
      </c>
      <c r="C1553" s="15" t="s">
        <v>29</v>
      </c>
      <c r="D1553" s="15" t="s">
        <v>32</v>
      </c>
      <c r="E1553" s="17" t="s">
        <v>14</v>
      </c>
      <c r="F1553" s="17" t="s">
        <v>14</v>
      </c>
      <c r="G1553" s="17" t="s">
        <v>14</v>
      </c>
      <c r="H1553" s="17" t="s">
        <v>14</v>
      </c>
      <c r="I1553" s="18"/>
      <c r="J1553" s="17"/>
      <c r="K1553" s="99" t="s">
        <v>14</v>
      </c>
      <c r="L1553" s="99" t="s">
        <v>14</v>
      </c>
      <c r="M1553" s="99" t="s">
        <v>14</v>
      </c>
      <c r="N1553" s="99" t="s">
        <v>14</v>
      </c>
      <c r="O1553" s="44" t="s">
        <v>14</v>
      </c>
      <c r="P1553" s="32" t="e">
        <f t="shared" si="212"/>
        <v>#VALUE!</v>
      </c>
      <c r="Q1553" s="29" t="s">
        <v>14</v>
      </c>
      <c r="R1553" s="4" t="s">
        <v>14</v>
      </c>
      <c r="S1553" s="100" t="s">
        <v>14</v>
      </c>
      <c r="T1553" s="100" t="s">
        <v>14</v>
      </c>
      <c r="U1553" s="100" t="s">
        <v>14</v>
      </c>
      <c r="V1553" s="29" t="s">
        <v>14</v>
      </c>
      <c r="W1553" s="29" t="s">
        <v>14</v>
      </c>
      <c r="X1553" s="29" t="s">
        <v>14</v>
      </c>
      <c r="Y1553" s="29" t="s">
        <v>14</v>
      </c>
      <c r="Z1553" s="101" t="s">
        <v>14</v>
      </c>
      <c r="AA1553" s="1" t="s">
        <v>14</v>
      </c>
    </row>
    <row r="1554" spans="1:27" s="1" customFormat="1" x14ac:dyDescent="0.15">
      <c r="A1554" s="56">
        <v>168</v>
      </c>
      <c r="B1554" s="15" t="s">
        <v>20</v>
      </c>
      <c r="C1554" s="15" t="s">
        <v>29</v>
      </c>
      <c r="D1554" s="15" t="s">
        <v>32</v>
      </c>
      <c r="E1554" s="17" t="s">
        <v>14</v>
      </c>
      <c r="F1554" s="17" t="s">
        <v>14</v>
      </c>
      <c r="G1554" s="17" t="s">
        <v>14</v>
      </c>
      <c r="H1554" s="17" t="s">
        <v>14</v>
      </c>
      <c r="I1554" s="18"/>
      <c r="J1554" s="17"/>
      <c r="K1554" s="99" t="s">
        <v>14</v>
      </c>
      <c r="L1554" s="99" t="s">
        <v>14</v>
      </c>
      <c r="M1554" s="99" t="s">
        <v>14</v>
      </c>
      <c r="N1554" s="99" t="s">
        <v>14</v>
      </c>
      <c r="O1554" s="44" t="s">
        <v>14</v>
      </c>
      <c r="P1554" s="32" t="e">
        <f t="shared" si="212"/>
        <v>#VALUE!</v>
      </c>
      <c r="Q1554" s="29" t="s">
        <v>14</v>
      </c>
      <c r="R1554" s="4" t="s">
        <v>14</v>
      </c>
      <c r="S1554" s="100" t="s">
        <v>14</v>
      </c>
      <c r="T1554" s="100" t="s">
        <v>14</v>
      </c>
      <c r="U1554" s="100" t="s">
        <v>14</v>
      </c>
      <c r="V1554" s="29" t="s">
        <v>14</v>
      </c>
      <c r="W1554" s="29" t="s">
        <v>14</v>
      </c>
      <c r="X1554" s="29" t="s">
        <v>14</v>
      </c>
      <c r="Y1554" s="29" t="s">
        <v>14</v>
      </c>
      <c r="Z1554" s="101" t="s">
        <v>14</v>
      </c>
      <c r="AA1554" s="1" t="s">
        <v>14</v>
      </c>
    </row>
    <row r="1555" spans="1:27" s="1" customFormat="1" x14ac:dyDescent="0.15">
      <c r="A1555" s="56">
        <v>175</v>
      </c>
      <c r="B1555" s="15" t="s">
        <v>20</v>
      </c>
      <c r="C1555" s="15" t="s">
        <v>29</v>
      </c>
      <c r="D1555" s="15" t="s">
        <v>32</v>
      </c>
      <c r="E1555" s="17" t="s">
        <v>14</v>
      </c>
      <c r="F1555" s="17" t="s">
        <v>14</v>
      </c>
      <c r="G1555" s="17" t="s">
        <v>14</v>
      </c>
      <c r="H1555" s="17" t="s">
        <v>14</v>
      </c>
      <c r="I1555" s="18"/>
      <c r="J1555" s="17"/>
      <c r="K1555" s="99" t="s">
        <v>14</v>
      </c>
      <c r="L1555" s="99" t="s">
        <v>14</v>
      </c>
      <c r="M1555" s="99" t="s">
        <v>14</v>
      </c>
      <c r="N1555" s="99" t="s">
        <v>14</v>
      </c>
      <c r="O1555" s="44" t="s">
        <v>14</v>
      </c>
      <c r="P1555" s="32" t="e">
        <f t="shared" si="212"/>
        <v>#VALUE!</v>
      </c>
      <c r="Q1555" s="29" t="s">
        <v>14</v>
      </c>
      <c r="R1555" s="4" t="s">
        <v>14</v>
      </c>
      <c r="S1555" s="100" t="s">
        <v>14</v>
      </c>
      <c r="T1555" s="100" t="s">
        <v>14</v>
      </c>
      <c r="U1555" s="100" t="s">
        <v>14</v>
      </c>
      <c r="V1555" s="29" t="s">
        <v>14</v>
      </c>
      <c r="W1555" s="29" t="s">
        <v>14</v>
      </c>
      <c r="X1555" s="29" t="s">
        <v>14</v>
      </c>
      <c r="Y1555" s="29" t="s">
        <v>14</v>
      </c>
      <c r="Z1555" s="101" t="s">
        <v>14</v>
      </c>
      <c r="AA1555" s="1" t="s">
        <v>14</v>
      </c>
    </row>
    <row r="1556" spans="1:27" s="1" customFormat="1" x14ac:dyDescent="0.15">
      <c r="A1556" s="56">
        <v>266</v>
      </c>
      <c r="B1556" s="15" t="s">
        <v>20</v>
      </c>
      <c r="C1556" s="15" t="s">
        <v>29</v>
      </c>
      <c r="D1556" s="15" t="s">
        <v>32</v>
      </c>
      <c r="E1556" s="17" t="s">
        <v>14</v>
      </c>
      <c r="F1556" s="17" t="s">
        <v>14</v>
      </c>
      <c r="G1556" s="17" t="s">
        <v>14</v>
      </c>
      <c r="H1556" s="17" t="s">
        <v>14</v>
      </c>
      <c r="I1556" s="18"/>
      <c r="J1556" s="17"/>
      <c r="K1556" s="99" t="s">
        <v>14</v>
      </c>
      <c r="L1556" s="99" t="s">
        <v>14</v>
      </c>
      <c r="M1556" s="99" t="s">
        <v>14</v>
      </c>
      <c r="N1556" s="99" t="s">
        <v>14</v>
      </c>
      <c r="O1556" s="44" t="s">
        <v>14</v>
      </c>
      <c r="P1556" s="32" t="e">
        <f t="shared" si="212"/>
        <v>#VALUE!</v>
      </c>
      <c r="Q1556" s="29" t="s">
        <v>14</v>
      </c>
      <c r="R1556" s="4" t="s">
        <v>14</v>
      </c>
      <c r="S1556" s="100" t="s">
        <v>14</v>
      </c>
      <c r="T1556" s="100" t="s">
        <v>14</v>
      </c>
      <c r="U1556" s="100" t="s">
        <v>14</v>
      </c>
      <c r="V1556" s="29" t="s">
        <v>14</v>
      </c>
      <c r="W1556" s="29" t="s">
        <v>14</v>
      </c>
      <c r="X1556" s="29" t="s">
        <v>14</v>
      </c>
      <c r="Y1556" s="29" t="s">
        <v>14</v>
      </c>
      <c r="Z1556" s="101" t="s">
        <v>14</v>
      </c>
      <c r="AA1556" s="1" t="s">
        <v>14</v>
      </c>
    </row>
    <row r="1557" spans="1:27" s="1" customFormat="1" x14ac:dyDescent="0.15">
      <c r="A1557" s="56">
        <v>272</v>
      </c>
      <c r="B1557" s="15" t="s">
        <v>20</v>
      </c>
      <c r="C1557" s="15" t="s">
        <v>29</v>
      </c>
      <c r="D1557" s="15" t="s">
        <v>32</v>
      </c>
      <c r="E1557" s="17" t="s">
        <v>14</v>
      </c>
      <c r="F1557" s="17" t="s">
        <v>14</v>
      </c>
      <c r="G1557" s="17" t="s">
        <v>14</v>
      </c>
      <c r="H1557" s="17" t="s">
        <v>14</v>
      </c>
      <c r="I1557" s="18"/>
      <c r="J1557" s="17"/>
      <c r="K1557" s="99" t="s">
        <v>14</v>
      </c>
      <c r="L1557" s="99" t="s">
        <v>14</v>
      </c>
      <c r="M1557" s="99" t="s">
        <v>14</v>
      </c>
      <c r="N1557" s="99" t="s">
        <v>14</v>
      </c>
      <c r="O1557" s="44" t="s">
        <v>14</v>
      </c>
      <c r="P1557" s="32" t="e">
        <f t="shared" si="212"/>
        <v>#VALUE!</v>
      </c>
      <c r="Q1557" s="29" t="s">
        <v>14</v>
      </c>
      <c r="R1557" s="4" t="s">
        <v>14</v>
      </c>
      <c r="S1557" s="100" t="s">
        <v>14</v>
      </c>
      <c r="T1557" s="100" t="s">
        <v>14</v>
      </c>
      <c r="U1557" s="100" t="s">
        <v>14</v>
      </c>
      <c r="V1557" s="29" t="s">
        <v>14</v>
      </c>
      <c r="W1557" s="29" t="s">
        <v>14</v>
      </c>
      <c r="X1557" s="29" t="s">
        <v>14</v>
      </c>
      <c r="Y1557" s="29" t="s">
        <v>14</v>
      </c>
      <c r="Z1557" s="101" t="s">
        <v>14</v>
      </c>
      <c r="AA1557" s="1" t="s">
        <v>14</v>
      </c>
    </row>
    <row r="1558" spans="1:27" s="1" customFormat="1" x14ac:dyDescent="0.15">
      <c r="A1558" s="56">
        <v>104</v>
      </c>
      <c r="B1558" s="15" t="s">
        <v>22</v>
      </c>
      <c r="C1558" s="15" t="s">
        <v>29</v>
      </c>
      <c r="D1558" s="15" t="s">
        <v>32</v>
      </c>
      <c r="E1558" s="17" t="s">
        <v>14</v>
      </c>
      <c r="F1558" s="17" t="s">
        <v>14</v>
      </c>
      <c r="G1558" s="17" t="s">
        <v>14</v>
      </c>
      <c r="H1558" s="17" t="s">
        <v>14</v>
      </c>
      <c r="I1558" s="18"/>
      <c r="J1558" s="17"/>
      <c r="K1558" s="99" t="s">
        <v>14</v>
      </c>
      <c r="L1558" s="99" t="s">
        <v>14</v>
      </c>
      <c r="M1558" s="99" t="s">
        <v>14</v>
      </c>
      <c r="N1558" s="99" t="s">
        <v>14</v>
      </c>
      <c r="O1558" s="44" t="s">
        <v>14</v>
      </c>
      <c r="P1558" s="32" t="e">
        <f t="shared" si="212"/>
        <v>#VALUE!</v>
      </c>
      <c r="Q1558" s="29" t="s">
        <v>14</v>
      </c>
      <c r="R1558" s="4" t="s">
        <v>14</v>
      </c>
      <c r="S1558" s="100" t="s">
        <v>14</v>
      </c>
      <c r="T1558" s="100" t="s">
        <v>14</v>
      </c>
      <c r="U1558" s="100" t="s">
        <v>14</v>
      </c>
      <c r="V1558" s="29" t="s">
        <v>14</v>
      </c>
      <c r="W1558" s="29" t="s">
        <v>14</v>
      </c>
      <c r="X1558" s="29" t="s">
        <v>14</v>
      </c>
      <c r="Y1558" s="29" t="s">
        <v>14</v>
      </c>
      <c r="Z1558" s="101" t="s">
        <v>14</v>
      </c>
      <c r="AA1558" s="1" t="s">
        <v>14</v>
      </c>
    </row>
    <row r="1559" spans="1:27" s="1" customFormat="1" x14ac:dyDescent="0.15">
      <c r="A1559" s="56">
        <v>110</v>
      </c>
      <c r="B1559" s="15" t="s">
        <v>22</v>
      </c>
      <c r="C1559" s="15" t="s">
        <v>29</v>
      </c>
      <c r="D1559" s="15" t="s">
        <v>32</v>
      </c>
      <c r="E1559" s="17" t="s">
        <v>14</v>
      </c>
      <c r="F1559" s="17" t="s">
        <v>14</v>
      </c>
      <c r="G1559" s="17" t="s">
        <v>14</v>
      </c>
      <c r="H1559" s="17" t="s">
        <v>14</v>
      </c>
      <c r="I1559" s="18"/>
      <c r="J1559" s="17"/>
      <c r="K1559" s="99" t="s">
        <v>14</v>
      </c>
      <c r="L1559" s="99" t="s">
        <v>14</v>
      </c>
      <c r="M1559" s="99" t="s">
        <v>14</v>
      </c>
      <c r="N1559" s="99" t="s">
        <v>14</v>
      </c>
      <c r="O1559" s="44" t="s">
        <v>14</v>
      </c>
      <c r="P1559" s="32" t="e">
        <f t="shared" si="212"/>
        <v>#VALUE!</v>
      </c>
      <c r="Q1559" s="29" t="s">
        <v>14</v>
      </c>
      <c r="R1559" s="4" t="s">
        <v>14</v>
      </c>
      <c r="S1559" s="100" t="s">
        <v>14</v>
      </c>
      <c r="T1559" s="100" t="s">
        <v>14</v>
      </c>
      <c r="U1559" s="100" t="s">
        <v>14</v>
      </c>
      <c r="V1559" s="29" t="s">
        <v>14</v>
      </c>
      <c r="W1559" s="29" t="s">
        <v>14</v>
      </c>
      <c r="X1559" s="29" t="s">
        <v>14</v>
      </c>
      <c r="Y1559" s="29" t="s">
        <v>14</v>
      </c>
      <c r="Z1559" s="101" t="s">
        <v>14</v>
      </c>
      <c r="AA1559" s="1" t="s">
        <v>14</v>
      </c>
    </row>
    <row r="1560" spans="1:27" s="1" customFormat="1" x14ac:dyDescent="0.15">
      <c r="A1560" s="56">
        <v>233</v>
      </c>
      <c r="B1560" s="15" t="s">
        <v>23</v>
      </c>
      <c r="C1560" s="15" t="s">
        <v>29</v>
      </c>
      <c r="D1560" s="15" t="s">
        <v>32</v>
      </c>
      <c r="E1560" s="17" t="s">
        <v>14</v>
      </c>
      <c r="F1560" s="17" t="s">
        <v>14</v>
      </c>
      <c r="G1560" s="17" t="s">
        <v>14</v>
      </c>
      <c r="H1560" s="17" t="s">
        <v>14</v>
      </c>
      <c r="I1560" s="18"/>
      <c r="J1560" s="17"/>
      <c r="K1560" s="99" t="s">
        <v>14</v>
      </c>
      <c r="L1560" s="99" t="s">
        <v>14</v>
      </c>
      <c r="M1560" s="99" t="s">
        <v>14</v>
      </c>
      <c r="N1560" s="99" t="s">
        <v>14</v>
      </c>
      <c r="O1560" s="44" t="s">
        <v>14</v>
      </c>
      <c r="P1560" s="32" t="e">
        <f t="shared" si="212"/>
        <v>#VALUE!</v>
      </c>
      <c r="Q1560" s="29" t="s">
        <v>14</v>
      </c>
      <c r="R1560" s="4" t="s">
        <v>14</v>
      </c>
      <c r="S1560" s="100" t="s">
        <v>14</v>
      </c>
      <c r="T1560" s="100" t="s">
        <v>14</v>
      </c>
      <c r="U1560" s="100" t="s">
        <v>14</v>
      </c>
      <c r="V1560" s="29" t="s">
        <v>14</v>
      </c>
      <c r="W1560" s="29" t="s">
        <v>14</v>
      </c>
      <c r="X1560" s="29" t="s">
        <v>14</v>
      </c>
      <c r="Y1560" s="29" t="s">
        <v>14</v>
      </c>
      <c r="Z1560" s="101" t="s">
        <v>14</v>
      </c>
      <c r="AA1560" s="1" t="s">
        <v>14</v>
      </c>
    </row>
    <row r="1561" spans="1:27" s="1" customFormat="1" ht="14" thickBot="1" x14ac:dyDescent="0.2">
      <c r="A1561" s="58">
        <v>235</v>
      </c>
      <c r="B1561" s="59" t="s">
        <v>23</v>
      </c>
      <c r="C1561" s="59" t="s">
        <v>29</v>
      </c>
      <c r="D1561" s="59" t="s">
        <v>32</v>
      </c>
      <c r="E1561" s="61" t="s">
        <v>14</v>
      </c>
      <c r="F1561" s="61" t="s">
        <v>14</v>
      </c>
      <c r="G1561" s="61" t="s">
        <v>14</v>
      </c>
      <c r="H1561" s="61" t="s">
        <v>14</v>
      </c>
      <c r="I1561" s="62"/>
      <c r="J1561" s="61"/>
      <c r="K1561" s="103" t="s">
        <v>14</v>
      </c>
      <c r="L1561" s="103" t="s">
        <v>14</v>
      </c>
      <c r="M1561" s="103" t="s">
        <v>14</v>
      </c>
      <c r="N1561" s="103" t="s">
        <v>14</v>
      </c>
      <c r="O1561" s="68" t="s">
        <v>14</v>
      </c>
      <c r="P1561" s="32" t="e">
        <f t="shared" si="212"/>
        <v>#VALUE!</v>
      </c>
      <c r="Q1561" s="65" t="s">
        <v>14</v>
      </c>
      <c r="R1561" s="108" t="s">
        <v>14</v>
      </c>
      <c r="S1561" s="105" t="s">
        <v>14</v>
      </c>
      <c r="T1561" s="105" t="s">
        <v>14</v>
      </c>
      <c r="U1561" s="105" t="s">
        <v>14</v>
      </c>
      <c r="V1561" s="65" t="s">
        <v>14</v>
      </c>
      <c r="W1561" s="65" t="s">
        <v>14</v>
      </c>
      <c r="X1561" s="65" t="s">
        <v>14</v>
      </c>
      <c r="Y1561" s="65" t="s">
        <v>14</v>
      </c>
      <c r="Z1561" s="106" t="s">
        <v>14</v>
      </c>
      <c r="AA1561" s="1" t="s">
        <v>14</v>
      </c>
    </row>
  </sheetData>
  <autoFilter ref="A1:BE361" xr:uid="{AD018BB0-60E8-BF4D-9730-0F6B7AFDBA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2019-11-07T21:07:33Z</dcterms:created>
  <dcterms:modified xsi:type="dcterms:W3CDTF">2019-11-10T23:50:14Z</dcterms:modified>
</cp:coreProperties>
</file>